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AP\Desktop\"/>
    </mc:Choice>
  </mc:AlternateContent>
  <xr:revisionPtr revIDLastSave="0" documentId="8_{0F013CEB-9613-49EB-8403-0EEAD8D2D89E}" xr6:coauthVersionLast="47" xr6:coauthVersionMax="47" xr10:uidLastSave="{00000000-0000-0000-0000-000000000000}"/>
  <bookViews>
    <workbookView xWindow="-120" yWindow="-120" windowWidth="29040" windowHeight="15840" xr2:uid="{00000000-000D-0000-FFFF-FFFF00000000}"/>
  </bookViews>
  <sheets>
    <sheet name=" CONTRATOS VIGENTES" sheetId="1" r:id="rId1"/>
    <sheet name="CONTRATOS ANTIGOS E SUBSTITUTOS" sheetId="7" r:id="rId2"/>
    <sheet name="Planilha1" sheetId="5" state="hidden" r:id="rId3"/>
    <sheet name="Plan2" sheetId="2" state="hidden" r:id="rId4"/>
    <sheet name="Plan3" sheetId="3" state="hidden" r:id="rId5"/>
  </sheets>
  <definedNames>
    <definedName name="_xlnm.Print_Area" localSheetId="0">' CONTRATOS VIGENTES'!$A$2:$R$68</definedName>
  </definedNames>
  <calcPr calcId="191029"/>
</workbook>
</file>

<file path=xl/calcChain.xml><?xml version="1.0" encoding="utf-8"?>
<calcChain xmlns="http://schemas.openxmlformats.org/spreadsheetml/2006/main">
  <c r="M26" i="1" l="1"/>
  <c r="N24" i="1"/>
  <c r="N23" i="1"/>
  <c r="N15" i="1"/>
  <c r="N14" i="1"/>
  <c r="N13" i="1"/>
  <c r="K89" i="7" l="1"/>
  <c r="K101" i="7"/>
  <c r="K100" i="7"/>
  <c r="K99" i="7"/>
  <c r="K98" i="7"/>
  <c r="K97" i="7"/>
  <c r="K96" i="7"/>
  <c r="K95" i="7"/>
  <c r="K94" i="7"/>
  <c r="K93" i="7"/>
  <c r="K92" i="7"/>
  <c r="K91" i="7"/>
  <c r="K115" i="7"/>
  <c r="K114" i="7"/>
  <c r="K113" i="7"/>
  <c r="K112" i="7"/>
  <c r="K111" i="7"/>
  <c r="K110" i="7"/>
  <c r="K109" i="7"/>
  <c r="K108" i="7"/>
  <c r="K107" i="7"/>
  <c r="K106" i="7"/>
  <c r="K105" i="7"/>
  <c r="K121" i="7"/>
  <c r="K120" i="7"/>
  <c r="K119" i="7"/>
  <c r="K126" i="7"/>
  <c r="K125" i="7"/>
  <c r="K124" i="7"/>
  <c r="K123" i="7"/>
  <c r="K139" i="7"/>
  <c r="K138" i="7"/>
  <c r="K144" i="7"/>
  <c r="K143" i="7"/>
  <c r="K142" i="7"/>
  <c r="K154" i="7"/>
  <c r="K153" i="7"/>
  <c r="K152" i="7"/>
  <c r="K151" i="7"/>
  <c r="K150" i="7"/>
  <c r="K149" i="7"/>
  <c r="K148" i="7"/>
  <c r="J165" i="7"/>
  <c r="J164" i="7"/>
  <c r="J163" i="7"/>
  <c r="J162" i="7"/>
  <c r="J161" i="7"/>
  <c r="J160" i="7"/>
  <c r="J159" i="7"/>
  <c r="J158" i="7"/>
  <c r="J157" i="7"/>
  <c r="K175" i="7"/>
  <c r="K174" i="7"/>
  <c r="K173" i="7"/>
  <c r="K172" i="7"/>
  <c r="K171" i="7"/>
  <c r="K170" i="7"/>
  <c r="K169" i="7"/>
  <c r="K168" i="7"/>
  <c r="K167" i="7"/>
  <c r="K189" i="7"/>
  <c r="K188" i="7"/>
  <c r="K187" i="7"/>
  <c r="K186" i="7"/>
  <c r="K185" i="7"/>
  <c r="K184" i="7"/>
  <c r="K183" i="7"/>
  <c r="K182" i="7"/>
  <c r="K181" i="7"/>
  <c r="K180" i="7"/>
  <c r="K179" i="7"/>
  <c r="K206" i="7"/>
  <c r="K205" i="7"/>
  <c r="K204" i="7"/>
  <c r="K203" i="7"/>
  <c r="K202" i="7"/>
  <c r="K201" i="7"/>
  <c r="K200" i="7"/>
  <c r="K199" i="7"/>
  <c r="K198" i="7"/>
  <c r="K85" i="7"/>
  <c r="K84" i="7"/>
  <c r="K83" i="7"/>
  <c r="K82" i="7"/>
  <c r="K81" i="7"/>
  <c r="K80" i="7"/>
  <c r="K79" i="7"/>
  <c r="K78" i="7"/>
  <c r="K77" i="7"/>
  <c r="K76" i="7"/>
  <c r="K73" i="7"/>
  <c r="K70" i="7"/>
  <c r="K69" i="7"/>
  <c r="K68" i="7"/>
  <c r="K67" i="7"/>
  <c r="K66" i="7"/>
  <c r="K65" i="7"/>
  <c r="K64" i="7"/>
  <c r="K63" i="7"/>
  <c r="K62" i="7"/>
  <c r="K61" i="7"/>
  <c r="K60" i="7"/>
  <c r="K58" i="7"/>
  <c r="K57" i="7"/>
  <c r="K56" i="7"/>
  <c r="K55" i="7"/>
  <c r="K54" i="7"/>
  <c r="K53" i="7"/>
  <c r="K52" i="7"/>
  <c r="K51" i="7"/>
  <c r="K50" i="7"/>
  <c r="K49" i="7"/>
  <c r="K47" i="7"/>
  <c r="K46" i="7"/>
  <c r="K45" i="7"/>
  <c r="K44" i="7"/>
  <c r="K43" i="7"/>
  <c r="K42" i="7"/>
  <c r="K41" i="7"/>
  <c r="K40" i="7"/>
  <c r="K39" i="7"/>
  <c r="K37" i="7" l="1"/>
  <c r="K36" i="7"/>
  <c r="K35" i="7"/>
  <c r="K34" i="7"/>
  <c r="K33" i="7"/>
  <c r="K32" i="7"/>
  <c r="K30" i="7"/>
  <c r="K29" i="7"/>
  <c r="K28" i="7"/>
  <c r="K31" i="7"/>
  <c r="K27" i="7"/>
  <c r="K26" i="7"/>
  <c r="K25" i="7"/>
  <c r="K24" i="7"/>
  <c r="K23" i="7"/>
  <c r="K22" i="7"/>
  <c r="K21" i="7"/>
  <c r="K20" i="7"/>
  <c r="K9" i="7"/>
  <c r="K8" i="7"/>
  <c r="K7" i="7"/>
  <c r="K6" i="7"/>
  <c r="J194" i="7" l="1"/>
  <c r="K178" i="7"/>
  <c r="K141" i="7"/>
  <c r="K88" i="7" l="1"/>
  <c r="K74" i="7"/>
  <c r="K87" i="7" l="1"/>
  <c r="K72" i="7"/>
  <c r="K116" i="7"/>
  <c r="K86" i="7"/>
  <c r="K128" i="7"/>
  <c r="K71" i="7"/>
  <c r="I71" i="7"/>
  <c r="I12" i="7"/>
  <c r="K10" i="7"/>
  <c r="K127" i="7"/>
  <c r="K122" i="7"/>
  <c r="K118" i="7"/>
  <c r="K166" i="7" l="1"/>
  <c r="K197" i="7" l="1"/>
  <c r="K147" i="7"/>
  <c r="K104" i="7"/>
  <c r="K90" i="7"/>
  <c r="K75" i="7"/>
  <c r="K59" i="7" l="1"/>
  <c r="K48" i="7"/>
  <c r="K38" i="7" l="1"/>
  <c r="K19" i="7" l="1"/>
  <c r="K137" i="7"/>
  <c r="K5" i="7" l="1"/>
  <c r="M25" i="1" l="1"/>
  <c r="N52" i="1" l="1"/>
  <c r="M48" i="1" l="1"/>
  <c r="M47" i="1"/>
  <c r="M94" i="2" l="1"/>
  <c r="N75" i="2"/>
  <c r="N74" i="2"/>
  <c r="N73" i="2"/>
  <c r="J70" i="2"/>
  <c r="N69" i="2"/>
  <c r="N68" i="2"/>
  <c r="N64" i="2"/>
  <c r="J64" i="2"/>
  <c r="N63" i="2"/>
  <c r="N62" i="2"/>
  <c r="N61" i="2"/>
  <c r="N60" i="2"/>
  <c r="N59" i="2"/>
  <c r="N58" i="2"/>
  <c r="N57" i="2"/>
  <c r="J57" i="2"/>
  <c r="N56" i="2"/>
  <c r="J56" i="2"/>
  <c r="N52" i="2"/>
  <c r="N51" i="2"/>
  <c r="N50" i="2"/>
  <c r="N49" i="2"/>
  <c r="N48" i="2"/>
  <c r="M33" i="2"/>
  <c r="M29" i="2"/>
  <c r="M28" i="2"/>
  <c r="M27" i="2"/>
  <c r="N21" i="2"/>
  <c r="N20" i="2"/>
  <c r="N19" i="2"/>
  <c r="J19" i="2"/>
  <c r="N6" i="2"/>
  <c r="J35" i="1" l="1"/>
  <c r="N12" i="1"/>
  <c r="N22" i="1"/>
</calcChain>
</file>

<file path=xl/sharedStrings.xml><?xml version="1.0" encoding="utf-8"?>
<sst xmlns="http://schemas.openxmlformats.org/spreadsheetml/2006/main" count="2661" uniqueCount="906">
  <si>
    <t>Empresa Contratada</t>
  </si>
  <si>
    <t xml:space="preserve"> Contato/Telefone</t>
  </si>
  <si>
    <t>CNPJ</t>
  </si>
  <si>
    <t>Nº. Contrato</t>
  </si>
  <si>
    <t>Objeto do Contrato</t>
  </si>
  <si>
    <t>Assinatura</t>
  </si>
  <si>
    <t>Prazo</t>
  </si>
  <si>
    <t xml:space="preserve"> Início Vigência TA </t>
  </si>
  <si>
    <t>Fim da Vigência</t>
  </si>
  <si>
    <t>Valor até Dezembro</t>
  </si>
  <si>
    <t>Fim da vigência TA 2019</t>
  </si>
  <si>
    <t>Prorrogável Até</t>
  </si>
  <si>
    <t>Valor estimado mensal</t>
  </si>
  <si>
    <t>MONTESINOS SISTEMAS DE GUARDA E VIGILÂNCIA LTDA</t>
  </si>
  <si>
    <t>Luiz Ermes Bordin                                      (48)2106-1518        coordenacaocomercial@ondrepsb.com.br</t>
  </si>
  <si>
    <t>05.014..452/0001-46</t>
  </si>
  <si>
    <r>
      <t xml:space="preserve">Prestação de serviços especializados para operacionalização da Penitenciária do </t>
    </r>
    <r>
      <rPr>
        <b/>
        <sz val="9"/>
        <rFont val="Calibri"/>
        <family val="2"/>
      </rPr>
      <t>Complexo Penitenciário do Vale do Itajaí</t>
    </r>
    <r>
      <rPr>
        <sz val="9"/>
        <rFont val="Calibri"/>
        <family val="2"/>
      </rPr>
      <t xml:space="preserve">, com capacidade para 360 (trezentos e sessenta) detentos, em regime de cogestão. </t>
    </r>
  </si>
  <si>
    <t>Possibilidade de Prorrogação excepcional até 30/09/2019</t>
  </si>
  <si>
    <t>Excepcional até 30/09/2019 (LIMITE MÁXIMO)</t>
  </si>
  <si>
    <t>Vida Mais Comércio de Refeições e Serviços Ltda.</t>
  </si>
  <si>
    <t>Renato Almeida Souza/Marcos Lemos                                                                 (14)2106-9600                                                          (14)2107-2835                           marco.lemos@cscgp.com.br    renato.souza@cscgp.com.br</t>
  </si>
  <si>
    <t>08.662.712/0010-79</t>
  </si>
  <si>
    <t>271/GELIC/SJC/2014</t>
  </si>
  <si>
    <r>
      <t xml:space="preserve">Prestação de serviços especializado de restauração, com manipulação e distribuição da alimentação destinada a nutrir custodiados e funcionários,  para o </t>
    </r>
    <r>
      <rPr>
        <b/>
        <sz val="10"/>
        <rFont val="Calibri"/>
        <family val="2"/>
      </rPr>
      <t>COMPLEXO PENITENCIÁRIO DO ESTADO - COPE</t>
    </r>
  </si>
  <si>
    <t>JF GASTRONOMIA COORPORATIVA LTDA</t>
  </si>
  <si>
    <t>Séfora Kniphoff/Janilde  Farias                                               (48) 3204-3300                                       sefora.kniphoff@nutribem.ind.br                          comercial@nutribem.ind.br                                        administrativo@nutribem.ind.br</t>
  </si>
  <si>
    <t>83.071.662/0001-80</t>
  </si>
  <si>
    <t>280/GELIC/SJC/2014</t>
  </si>
  <si>
    <r>
      <t xml:space="preserve">Contratação de empresa especializada na prestação de serviços de restauração, com manipulação e distribuição de insumos destinada a nutrir menores em conflito com a lei e funcionários (...) para o </t>
    </r>
    <r>
      <rPr>
        <b/>
        <sz val="9"/>
        <rFont val="Calibri"/>
        <family val="2"/>
      </rPr>
      <t>CASE da Grande Florianópolis</t>
    </r>
  </si>
  <si>
    <t xml:space="preserve"> Prorrogação Excepcional até 21/10/2020</t>
  </si>
  <si>
    <t xml:space="preserve">           172/SJC/2013                                                 </t>
  </si>
  <si>
    <t>MANÁ DO BRASIL RESTAURANTE LTDA</t>
  </si>
  <si>
    <t>08.742.760/0001-86</t>
  </si>
  <si>
    <t>064/GELIC/SJC/2018</t>
  </si>
  <si>
    <r>
      <t xml:space="preserve">Contratação de empresa especializada na prestação de serviços de fornecimento de </t>
    </r>
    <r>
      <rPr>
        <b/>
        <sz val="10"/>
        <rFont val="Calibri"/>
        <family val="2"/>
      </rPr>
      <t>refeições prontas/transportadas</t>
    </r>
    <r>
      <rPr>
        <sz val="10"/>
        <rFont val="Calibri"/>
        <family val="2"/>
      </rPr>
      <t xml:space="preserve"> para atender os reeducandos do Presídio Regional de</t>
    </r>
    <r>
      <rPr>
        <b/>
        <sz val="10"/>
        <rFont val="Calibri"/>
        <family val="2"/>
      </rPr>
      <t xml:space="preserve"> Jaraguá do Sul,</t>
    </r>
    <r>
      <rPr>
        <sz val="10"/>
        <rFont val="Calibri"/>
        <family val="2"/>
      </rPr>
      <t xml:space="preserve"> conforme especificações no Anexo I</t>
    </r>
  </si>
  <si>
    <t>150         dias ou na forma da Lei</t>
  </si>
  <si>
    <t>Prorrogável até 30/09/2023</t>
  </si>
  <si>
    <t>CONTRATOS ENCERRAMENTO</t>
  </si>
  <si>
    <t xml:space="preserve"> Prorrogação Excepcional até 01/10/2020</t>
  </si>
  <si>
    <t>Alberto Beier                                                         (47) 3491-9100                   licitacoes@manadobrasil.com.br</t>
  </si>
  <si>
    <t>82.949.652/0001-31</t>
  </si>
  <si>
    <t>180 dias</t>
  </si>
  <si>
    <t xml:space="preserve">REVIVER ADMINISTRAÇÃO PRISIONAL PRIVADA LTDA </t>
  </si>
  <si>
    <t>Odair de Jesus Conceição                                    (71)3617-2550        odair@reviverepossivel.com</t>
  </si>
  <si>
    <t>05.146.393/0001-60</t>
  </si>
  <si>
    <t>020/SJC/2019</t>
  </si>
  <si>
    <r>
      <t xml:space="preserve">Contratação completa dos serviços visando à operacionalização do </t>
    </r>
    <r>
      <rPr>
        <b/>
        <sz val="9"/>
        <rFont val="Calibri"/>
        <family val="2"/>
        <scheme val="minor"/>
      </rPr>
      <t>Presídio Masculino de Lages</t>
    </r>
    <r>
      <rPr>
        <sz val="9"/>
        <rFont val="Calibri"/>
        <family val="2"/>
        <scheme val="minor"/>
      </rPr>
      <t xml:space="preserve"> com lotação para até 352 internos do sexo masculino em regime provisório fechado, realizados sob forma de execução indireta.</t>
    </r>
  </si>
  <si>
    <t xml:space="preserve">180 dias </t>
  </si>
  <si>
    <r>
      <rPr>
        <sz val="11"/>
        <color indexed="8"/>
        <rFont val="Calibri"/>
        <family val="2"/>
        <scheme val="minor"/>
      </rPr>
      <t>25/03/2019 a 20/09/2019</t>
    </r>
    <r>
      <rPr>
        <b/>
        <sz val="11"/>
        <color indexed="8"/>
        <rFont val="Calibri"/>
        <family val="2"/>
        <scheme val="minor"/>
      </rPr>
      <t xml:space="preserve"> (LIMITE MÁXIMO)</t>
    </r>
  </si>
  <si>
    <t>MONTESINOS SISTEMAS DE ADMINISTRAÇÃO PRISIONAL LTDA</t>
  </si>
  <si>
    <t>05.014.452/0001-46</t>
  </si>
  <si>
    <t>021/SJC/2019</t>
  </si>
  <si>
    <r>
      <t xml:space="preserve">Prestação de serviços de operacionalização das unidades de regime fechado (presídio) e do regime semi aberto do </t>
    </r>
    <r>
      <rPr>
        <b/>
        <sz val="9"/>
        <rFont val="Calibri"/>
        <family val="2"/>
        <scheme val="minor"/>
      </rPr>
      <t>Complexo Penitenciário do Vale do Itajaí</t>
    </r>
    <r>
      <rPr>
        <sz val="9"/>
        <rFont val="Calibri"/>
        <family val="2"/>
        <scheme val="minor"/>
      </rPr>
      <t xml:space="preserve">, em regime de cogestão. </t>
    </r>
  </si>
  <si>
    <r>
      <rPr>
        <sz val="11"/>
        <color indexed="8"/>
        <rFont val="Calibri"/>
        <family val="2"/>
        <scheme val="minor"/>
      </rPr>
      <t>27/03/2019 a 22/09/2019</t>
    </r>
    <r>
      <rPr>
        <b/>
        <sz val="11"/>
        <color indexed="8"/>
        <rFont val="Calibri"/>
        <family val="2"/>
        <scheme val="minor"/>
      </rPr>
      <t xml:space="preserve"> (LIMITE MÁXIMO)</t>
    </r>
  </si>
  <si>
    <t>022/SJC/2019</t>
  </si>
  <si>
    <r>
      <t xml:space="preserve">Prestação de serviços de operacionalização da </t>
    </r>
    <r>
      <rPr>
        <b/>
        <sz val="9"/>
        <rFont val="Calibri"/>
        <family val="2"/>
        <scheme val="minor"/>
      </rPr>
      <t>Penitenciária Industrial de Joinville</t>
    </r>
    <r>
      <rPr>
        <sz val="9"/>
        <rFont val="Calibri"/>
        <family val="2"/>
        <scheme val="minor"/>
      </rPr>
      <t xml:space="preserve">, em regime de cogestão. </t>
    </r>
  </si>
  <si>
    <t>023/SJC/2019</t>
  </si>
  <si>
    <r>
      <t xml:space="preserve">Prestação de serviços especializados para a execução de todos os serviços técnicos e administrativos, bem como o fornecimento de todos os materiais, compreendendo alimentação, produtos de higiene e hospedagem, visando a operacionalização da parte ampliada da </t>
    </r>
    <r>
      <rPr>
        <b/>
        <sz val="10"/>
        <rFont val="Calibri"/>
        <family val="2"/>
        <scheme val="minor"/>
      </rPr>
      <t>Penitenciária do Complexo do Vale do Itajaí,</t>
    </r>
    <r>
      <rPr>
        <sz val="10"/>
        <rFont val="Calibri"/>
        <family val="2"/>
        <scheme val="minor"/>
      </rPr>
      <t xml:space="preserve"> com capacidade para 460 detentos, em regime de cogestão. </t>
    </r>
  </si>
  <si>
    <r>
      <rPr>
        <sz val="11"/>
        <color indexed="8"/>
        <rFont val="Calibri"/>
        <family val="2"/>
        <scheme val="minor"/>
      </rPr>
      <t>01/04/2019 a 27/09/2019</t>
    </r>
    <r>
      <rPr>
        <b/>
        <sz val="11"/>
        <color indexed="8"/>
        <rFont val="Calibri"/>
        <family val="2"/>
        <scheme val="minor"/>
      </rPr>
      <t xml:space="preserve"> (LIMITE MÁXIMO)</t>
    </r>
  </si>
  <si>
    <t>SEPAT MULTI SERVICE EIRELI</t>
  </si>
  <si>
    <t>Ana Paula/Susana Franciele     /Alessandra Maia                                         (47) 3461-4237                                                               (47) 3461-4260         contatos2@orbenk.com.br          licitacoes@sepat.srv.br                                 contatos4@orbenk.com.br</t>
  </si>
  <si>
    <t>03.750.757/0001-90</t>
  </si>
  <si>
    <t>302/GELIC/SJC/2014</t>
  </si>
  <si>
    <r>
      <t xml:space="preserve">Prestação de serviços de restauração, com manipulação e distribuição de insumos a nutrir custodiados e funcionários (...)  para atender as necessidades da </t>
    </r>
    <r>
      <rPr>
        <b/>
        <sz val="9"/>
        <rFont val="Calibri"/>
        <family val="2"/>
      </rPr>
      <t>Unidade Prisional Avançada de Indaial</t>
    </r>
  </si>
  <si>
    <t xml:space="preserve"> Prorrogação Excepcional até 26/11/2020</t>
  </si>
  <si>
    <t>SERVIÇO NACIONAL DE APRENDIZAGEM INDUSTRIAL  - SENAI CHAPECÓ</t>
  </si>
  <si>
    <t>Almeri Dedonatto                                                       (49) 3321-7303                                                  rm-chapeco@sc.senai.br</t>
  </si>
  <si>
    <t>03.774.688/0024-41</t>
  </si>
  <si>
    <t>299/GELIC/SJC/2016</t>
  </si>
  <si>
    <t xml:space="preserve">Contratação de empresa para ministrar cursos de Costureiro e Corte Costura Indutrial para atender a Penitenciária Agrícola e Chapecó. </t>
  </si>
  <si>
    <t xml:space="preserve">EMCATUR VIAGENS E TURISMO LTDA - EPP                                                                                                                                                                                                                                                                        </t>
  </si>
  <si>
    <t>Arlete Ramos/Fernanda Ramos                                                                (48) 3212-0600                                                          (48) 3212-0601                           emcatur@emcatur.com.br</t>
  </si>
  <si>
    <t>83.895.250/0001-64</t>
  </si>
  <si>
    <t>348/GELIC/2014</t>
  </si>
  <si>
    <t>Prestação de Serviços relativos à cotação, reserva, emissão e entrega de passagens aéreas e terrestres, nacionais e internacionais, e demais serviços necessários e correlatos para atender à Contratante com as características constantes da proposta julgada vencedora para atender as necessidades da contratante, pelo preço decorrente do pregão presencial 79/2014</t>
  </si>
  <si>
    <t>GN RIZZATTI LTDA</t>
  </si>
  <si>
    <t>Gerson Rizzatti /                      Guilherme Rizzatii                                          (48) 99116-4040                      (48) 3364-8789                 guirizzatti@hotmail.com</t>
  </si>
  <si>
    <t>14.557.957/0001-48</t>
  </si>
  <si>
    <t>303/SJC/2011</t>
  </si>
  <si>
    <t>Locação de Imóvel para o funcionamento do Almoxarifado Central.</t>
  </si>
  <si>
    <t>Conforme Interesse da Administração</t>
  </si>
  <si>
    <t>Luiz Ermes Bordin                                                             (48)2106-1518        coordenacaocomercial@ondrepsb.com.br</t>
  </si>
  <si>
    <t>004/2015                                    (CPVI)</t>
  </si>
  <si>
    <r>
      <t>Prestação de serviços especializados para operacionalização da</t>
    </r>
    <r>
      <rPr>
        <b/>
        <sz val="9"/>
        <rFont val="Calibri"/>
        <family val="2"/>
      </rPr>
      <t xml:space="preserve"> Nova Ala do Complexo Penitenciário do Vale do Itajaí</t>
    </r>
    <r>
      <rPr>
        <sz val="9"/>
        <rFont val="Calibri"/>
        <family val="2"/>
      </rPr>
      <t>, conforme o estabelecido neste instrumento e o contido nas especificações do Projeto Básico e de Execução e seus Anexos.</t>
    </r>
  </si>
  <si>
    <t>093/GELIC/SJC/2015                            (Joinville)</t>
  </si>
  <si>
    <r>
      <t xml:space="preserve">Prestração de serviços especializados para operacionalização do Módulo de Regime Semiaberto da </t>
    </r>
    <r>
      <rPr>
        <b/>
        <sz val="9"/>
        <rFont val="Calibri"/>
        <family val="2"/>
      </rPr>
      <t>Penitenciária Industrial de Joinville (Jucemar Cesconeto)</t>
    </r>
    <r>
      <rPr>
        <sz val="9"/>
        <rFont val="Calibri"/>
        <family val="2"/>
      </rPr>
      <t xml:space="preserve"> com capacidade máxima de até 180 (cento e oitenta) internos, conforme o estabelecido neste instrumento e o contido nas especificações do Proejto Básico e de Execução e seus Anexos.</t>
    </r>
  </si>
  <si>
    <t>DEDETIZADORA E IMUNIZADORA CARACOL LTDA</t>
  </si>
  <si>
    <t xml:space="preserve">Hilton Jacobsen/Vera Lucia Jacobsen                                               (49) 3223-4060                                                (49) 9979-7080              hilton.jacobsn@uol.com.br                               </t>
  </si>
  <si>
    <t>79.511.879/0001-96</t>
  </si>
  <si>
    <t>060/GELIC/SJC/2016</t>
  </si>
  <si>
    <t>MD CONTROLE DE PRAGAS LTDA</t>
  </si>
  <si>
    <r>
      <t xml:space="preserve">Neri Alves dos Santos                               (48) 3432-6666                             </t>
    </r>
    <r>
      <rPr>
        <b/>
        <sz val="8"/>
        <rFont val="Calibri"/>
        <family val="2"/>
      </rPr>
      <t>comercial.mdcontroledepragas@gmail.com</t>
    </r>
    <r>
      <rPr>
        <b/>
        <sz val="9"/>
        <rFont val="Calibri"/>
        <family val="2"/>
      </rPr>
      <t xml:space="preserve">                          </t>
    </r>
    <r>
      <rPr>
        <b/>
        <sz val="8"/>
        <rFont val="Calibri"/>
        <family val="2"/>
      </rPr>
      <t>atendimento@mdcontroledeparagas.com.br</t>
    </r>
  </si>
  <si>
    <t>11.242.630/0001-99</t>
  </si>
  <si>
    <t>061/GELIC/SJC/2016</t>
  </si>
  <si>
    <t>MARCOS ANDRÉ REICHERT &amp; CIA LTDA</t>
  </si>
  <si>
    <t>Vera Eunice Domingues                               (54) 3338-1249                                     (54) 3338-1263                       licitacoes@mrcontroledepragas.com.br</t>
  </si>
  <si>
    <t>06.941.912/0001-44</t>
  </si>
  <si>
    <t>062/GELIC/SJC/2016</t>
  </si>
  <si>
    <t>ANINSETO DEDETIZADORA LTDA ME</t>
  </si>
  <si>
    <t xml:space="preserve">Roger/Luis Carlos F.Santos                                               (41) 3342-6776                                       contato@aninseto.com.br                         </t>
  </si>
  <si>
    <t>07.961.465/0001-58</t>
  </si>
  <si>
    <t>063/GELIC/SJC/2016</t>
  </si>
  <si>
    <t>DEDETIZADORA BARROS LTDA - EPP</t>
  </si>
  <si>
    <t xml:space="preserve">Job Elias Vieira                                               (49) 3223-3719                                      financeiro1@gmail.com                           dedetizadorabarros@gmail.com                        </t>
  </si>
  <si>
    <t>86.838.547/0001-86</t>
  </si>
  <si>
    <t>064/GELIC/SJC/2016</t>
  </si>
  <si>
    <t>CONTROLE AMBIENTAL TROMBINI LTDA</t>
  </si>
  <si>
    <t>Ismal do S. Trombim                            (48)3438-9081                                      comercial @trombim.com</t>
  </si>
  <si>
    <t>20.015.143/0001-84</t>
  </si>
  <si>
    <t>013/SJC/2019</t>
  </si>
  <si>
    <t xml:space="preserve">DEDETIZADORA PLANALTO E SERVIÇOS LTDA ME </t>
  </si>
  <si>
    <t>Fabio Goulart                                                          (49) 3233-5131                                  contato@somalages.com.br</t>
  </si>
  <si>
    <t>15.583.923/0001-90</t>
  </si>
  <si>
    <t>014/SJC/2019</t>
  </si>
  <si>
    <t>MD CONTROLE DE PRAGAS LTDA - EPP</t>
  </si>
  <si>
    <t>015/SJC/2019</t>
  </si>
  <si>
    <t>DEDETIZADORA NAVARI LTDA</t>
  </si>
  <si>
    <t>Gustavo Souza da Rocha                                            (48) 3243-2664                                                          ddtizadora_mosquitek@hotmai.com</t>
  </si>
  <si>
    <t>11.377.392/0001-29</t>
  </si>
  <si>
    <t>016/SJC/2019</t>
  </si>
  <si>
    <t>NP CAPACITAÇÃO E SOLUÇÕES TECNOLÓGICAS LTDA</t>
  </si>
  <si>
    <t>Rudimar Barbosa dos Reis                                                           (41) 3778-1830                                              (41) 3778-1846        contato@bancodeprecos.com.br</t>
  </si>
  <si>
    <t>07.797.967/0001-95</t>
  </si>
  <si>
    <t>096/GELIC/SJC/2017</t>
  </si>
  <si>
    <t>Prestação de serviços de fornecimento de senha de acesso à ferramenta de pesquisas e comparação de preços praticados pela administração pública. BANCO DE PREÇOS</t>
  </si>
  <si>
    <t>TELEFÔNICA BRASIL S/A (VIVO)</t>
  </si>
  <si>
    <t>Luiz Augusto Sander                                        (48) 99144-4259                                             fabiano.tamiozzo@telefonica.com</t>
  </si>
  <si>
    <t>02.558.157/0001-62</t>
  </si>
  <si>
    <t>083/SJC/2014</t>
  </si>
  <si>
    <t xml:space="preserve">Prestação de serviço de telefonia móvel, com fornecimento de aparelhos telefônicos celulares e equipamentos para transmissão de dados e acesso a internet em regime de comodato. </t>
  </si>
  <si>
    <r>
      <rPr>
        <b/>
        <sz val="11"/>
        <color indexed="8"/>
        <rFont val="Calibri"/>
        <family val="2"/>
      </rPr>
      <t>Prorrogação Excepciona</t>
    </r>
    <r>
      <rPr>
        <sz val="11"/>
        <color indexed="8"/>
        <rFont val="Calibri"/>
        <family val="2"/>
      </rPr>
      <t>l até 31/03/2020</t>
    </r>
  </si>
  <si>
    <t>TORTELLI ALUGUEL DE IMÓVEIS LTDA</t>
  </si>
  <si>
    <t>Valdimor Tortelli                              (48)99150-0599        tortellides@gmail.com</t>
  </si>
  <si>
    <t>81.794.703/0001-30</t>
  </si>
  <si>
    <t>071/SJC/2014</t>
  </si>
  <si>
    <t>Locação de Imóvel para o aumento das instalações da ACADEJUC.</t>
  </si>
  <si>
    <t>MENFIS AGÊNCIA IMOBILIÁRIA LTDA EPP</t>
  </si>
  <si>
    <t>Ana Paula  Gargioni                                    / Eunice Morais Dias                    (49)3251-5757              menfis@menfisimobiliaria.com.br</t>
  </si>
  <si>
    <t>83.162.057/0001-14</t>
  </si>
  <si>
    <t>147/SJC/2013</t>
  </si>
  <si>
    <t>Locação de Imóvel para o funcionamento do Case de Semi liberdade de Lages.</t>
  </si>
  <si>
    <t>Valdimor Tortelli              (48)99150-0599        tortellides@gmail.com</t>
  </si>
  <si>
    <t>255/SJC/2011</t>
  </si>
  <si>
    <t xml:space="preserve">Locação de Imóvel para o funcionamento da ACADEJUC. </t>
  </si>
  <si>
    <t>Antonio Aquiel                          (48) 3258-0929                      (48) 99988-7838            contato@axxoblindagem.com.br</t>
  </si>
  <si>
    <t>055/GELIC/SJC/2018</t>
  </si>
  <si>
    <r>
      <t xml:space="preserve">Prestação de serviços de locação de veículos automotivos blindados para atender as unidades da Secretaria de Estado da Justiça e Cidadania </t>
    </r>
    <r>
      <rPr>
        <b/>
        <sz val="11"/>
        <rFont val="Calibri"/>
        <family val="2"/>
      </rPr>
      <t>(3 BLINDADOS)</t>
    </r>
  </si>
  <si>
    <t>DISK CAR LOCAÇÃO DE VEÍCULOS S.A</t>
  </si>
  <si>
    <t>Marco Antonio                        (48) 3029-7765                      (48) 98404-5541            m.santos@aluguelinova.com.br</t>
  </si>
  <si>
    <t>215/GELIC/SJC/2016</t>
  </si>
  <si>
    <r>
      <t xml:space="preserve">Contratação de empresa especializada na prestação de serviços de locação de veículos automotivos para atender as necessidades da Secretaria de Justiça e Cidadania </t>
    </r>
    <r>
      <rPr>
        <b/>
        <sz val="11"/>
        <rFont val="Calibri"/>
        <family val="2"/>
      </rPr>
      <t>( 7 veiculos )</t>
    </r>
  </si>
  <si>
    <t>MOPEN Manutenção e Operação de Equipamentos  Eletro Eletrônicos  Ltda. Epp</t>
  </si>
  <si>
    <t>Evelyn Mafioletti/Mateus Dandolini Mota                              (48)   2102-1100                              comercial@grupotriangulo.com.br </t>
  </si>
  <si>
    <t>05.027.397/0001-29</t>
  </si>
  <si>
    <t>015/GELIC/SJC/2018</t>
  </si>
  <si>
    <t xml:space="preserve">Contratação de empresa para locação da solução de sistema de segurança por circuito fechadode televisão de digital e controle de acesso, com tecnologia de vídeo e dados sobre Protocolo TCP/IP para Penitenciária Industrial de Blumenau. </t>
  </si>
  <si>
    <t>SELBETTI Gestão de Documentos AS</t>
  </si>
  <si>
    <t>José Nauro Selbach Junior / Oracides Junior / Deise Sousa / Josiane de Souza                                             (47) 3441-6000                              (47) 3441-6040               josiane.souza@selbetti.com.br                                deise.sousa@selbetti.com.br</t>
  </si>
  <si>
    <t>83.483.230/0001-86</t>
  </si>
  <si>
    <t>166/GELIC/SJC/20174</t>
  </si>
  <si>
    <t>Fornecimento de impressões (grupo-classe 0303), incluída a instalação, prestação de serviços de manutenção preventiva e corretiva com reposição de peças, insumos, componentes e materiais utilizados na operação e limpeza, exceto os insumos e grampo, treinamento dos usuários e disponibilização de softwares de gestão, com equipamentos novos de primeiro uso, para atender as necessidades de diversas unidades da Secretaria de Estado da Justiça e Cidadania / Fundo Penitenciário do Estado de Santa Catarina.</t>
  </si>
  <si>
    <t>034/GELIC/SJC/2018</t>
  </si>
  <si>
    <t xml:space="preserve">Contratação de empresa para locação da solução de sistema de segurança por circuito fechadode televisão de digital e controle de acesso, com tecnologia de vídeo e dados sobre Protocolo TCP/IP para a Unidade de Segurança Máxima de São Cristóvão do Sul. </t>
  </si>
  <si>
    <t xml:space="preserve">VMI - SISTEMAS DE SEGURANÇA LTDA              </t>
  </si>
  <si>
    <t>Edneia                                                                 (31) 3622-0470                                            (31) 3622-0124    licitacao@vmis.com.br              edneia@vmis.com.br</t>
  </si>
  <si>
    <t>05.293.074/0001-87</t>
  </si>
  <si>
    <t>018/GELIC/SJC/2017</t>
  </si>
  <si>
    <t>Contratação de empresa especializada para locação com instalação de 12 (doze) equipamentos de segurança para inspeção corporal (Boddy Scanner) para detecção de celulares, armas, drogas, narcóticos, explosivos e demais ilícitos sob roupa ou interior do corpo humano, destinados para as unidades prisionais</t>
  </si>
  <si>
    <t xml:space="preserve">RECICLE CATARINENSE DE RESÍDUOS LTDA  </t>
  </si>
  <si>
    <t>Saionara de F. de Carvalho                                                          (48) 3525-0037                                                                     saionara@reciclesc.com.br</t>
  </si>
  <si>
    <t>95.886.735/0003-32</t>
  </si>
  <si>
    <t>057/GELIC/SJC/2015</t>
  </si>
  <si>
    <t>Prestação de Serviços de Coleta, Transporte e Destinação final de Resíduos Sólidos Domiciliares e Comerciais com Características, produzidos pela UPA de Barra Velha</t>
  </si>
  <si>
    <t>080/GELIC/SJC/2015</t>
  </si>
  <si>
    <t>Contratação de empresa para locação, instalação, ativação, configuração, treinamento e manutenção preventiva e corretiva  de sistemas de segurança  por circuito fechado de televisão digitalcom tecnologiade video e dados sobre protocolo tcp/ip para a penitenciaria sul em Criciuma.</t>
  </si>
  <si>
    <t>CORINGA Comércio  e Representações de Equipamentos Eletronicos de Segurança Ltda</t>
  </si>
  <si>
    <t>Paulo Collares Filho/ Márcia Collares/ Saint Clair Peixoto/Ariele                                   (48) 3241-1031                        coringanet@coringanet.com.br            saintclair@coringanet.com.br</t>
  </si>
  <si>
    <t>01.468.282/0001-19</t>
  </si>
  <si>
    <t>081/GELIC/SJC/2018</t>
  </si>
  <si>
    <t>Contratação de empresa para locação da solução de sistema de segurança por circuíto fechado de televisão digital e controle de acesso, com tecnologia de vídeo edado sobre protocolo TCP/IO para atender o Complexo Penitenciária do Estado (COPE) .</t>
  </si>
  <si>
    <t>083/GELIC/SJC/2018</t>
  </si>
  <si>
    <t>Contratação de empresa para locação da solução de sistema de segurança por circuíto fechado de televisão digital e controle de acesso, com tecnologia de vídeo edado sobre protocolo TCP/IO para atender o o Presídio Regional de Joinville.</t>
  </si>
  <si>
    <t>XPTI Tecnologias em Segurança Ltda</t>
  </si>
  <si>
    <t xml:space="preserve">Marcelo Veber                                                                                  (48) 3094-1313                                                      marcelo@xpti.com.br                                   rodrigo@xpti.com.br </t>
  </si>
  <si>
    <t>18.190.216/0001-22</t>
  </si>
  <si>
    <t>123/GELIC/SJC/2017</t>
  </si>
  <si>
    <t>Manutenção de sistema de segurança por circuito fechado de televisão digital, com tecnologia de vídeo e dados sobre protocolo TCP – Presídio Regional de Chapecó</t>
  </si>
  <si>
    <t>132/GELIC/SJC/2015</t>
  </si>
  <si>
    <t>Contratação de empresa para locação, instalação, ativação, configuração, treinamento e manutenção preventiva e corretiva , de sistemas de segurança por cicuito fechado de televisão digital com tecnologia de video e dados sobre protocolo tcp/ip para a penitenciaria  masculina de Chapeco.</t>
  </si>
  <si>
    <t>133/GELIC/SJC/2015</t>
  </si>
  <si>
    <t>Contratação de empresa para locação, instalação, ativação, configuração, treinamento e manutenção preventiva e corretiva , de sistemas de segurança por cicuito fechado de televisão digital com tecnologia de video e dados sobre protocolo tcp/ip para a penitenciaria de Curitibanos</t>
  </si>
  <si>
    <t xml:space="preserve">CIASC - Centro de Inf. E Autom. Do Estado de Sta. Catarina S.A. </t>
  </si>
  <si>
    <t>Moacir Raimundo Fabris                                        (48) 3664-1032                contrato@ciasc.sc.gov.br</t>
  </si>
  <si>
    <t>83.043.745/0001-65</t>
  </si>
  <si>
    <t>276/GELIC/SJC/2016</t>
  </si>
  <si>
    <t>Disponibilização para uso de um aplicativo de tecnologia da informação denominado “Gestão do Cartão de Pecúlio”, estando inclusos no objeto e no preço as manutenções de garantia e a infraestrutura necessária e a prestação dos serviços técnicos.</t>
  </si>
  <si>
    <t>ECOEFICIÊNCIA SOLUÇÕES AMBIENTAIS LTDA</t>
  </si>
  <si>
    <t xml:space="preserve">Fábio João da Silva                                          (48) 3343-1810                                        (48) 3257-1789                             contato@sejaecoeficiente.com.br                                     </t>
  </si>
  <si>
    <t>05.608.332/0001-77</t>
  </si>
  <si>
    <t>342/SJC/2014</t>
  </si>
  <si>
    <t>Prestação de serviços de coleta, transporte e destinação final de resíduos sólidos domiciliares, sólidos grosseiros resultantes do gradeamento da ete  (estação de tratamento de esgoto) e resíduos de serviço de saúde, produzidos pela penitenciária de São Pedro de Alcântara</t>
  </si>
  <si>
    <t>SPACECOMM MONITORAMENTO S/A</t>
  </si>
  <si>
    <t>Sávio Peregrino Bloomfield               (41) 3270-6000                     savio@spacecom.com.br</t>
  </si>
  <si>
    <t>09.070.101/0001-03</t>
  </si>
  <si>
    <t>001/SJC/2019</t>
  </si>
  <si>
    <t>Contratação de Empresa para Prestação de Serviços de Monitoramento e Rastreamento Eletrônico com Locação de Solução composta por Execução de Serviço Especializado, Equipamentos (hardware/firmware), Software de Gerenciamento, Controle e Monitoramento de Pessoas e Fornecimento de 150 Dispositivos de Rastreamento, Comunicação de Dados, bem como Licenças, garantia, Assistência, Treinamento e Suporte Técnico, respeitadas as especificações técnicas, quantidades, condições de fornecimento e acordo de níveis de Serviço</t>
  </si>
  <si>
    <t>09.070.101/0001-04</t>
  </si>
  <si>
    <t>002/SJC/2019</t>
  </si>
  <si>
    <t>Contratação de empresa para prestação de serviços de monitoramento e rastreamento eletrônico com locação de solução composta por execução de serviço especializado, equipamentos (hardware/firmware), software de gerenciamento, controle e monitoramento de pessoas e fornecimento de dispositivos de rastreamento, comunicação de dados, bem como licenças, garantia, assistência, treinamento e suporte técnico respeitado as especificações técnicas, quantidades, condições de fornecimento e acordo de níveis de serviço.</t>
  </si>
  <si>
    <t>018/SJC/2019</t>
  </si>
  <si>
    <t>Prestação de Serviços especializados de Tecnologia da Informação e comunicação para Desenvolvimento e a Manutenção (corretiva e precentiva) de um sistema que permita o controle e a impressão das Carteiras Funcionais da Secretaria de Estado da Justiça e Cidadania.</t>
  </si>
  <si>
    <t>026/SJC/2019</t>
  </si>
  <si>
    <t xml:space="preserve">Contratação de empresa para locação da solução de sistema de segurança por circuíto fechado de televisão digital e controle de acesso, com tecnologia de vídeo edado sobre protocolo TCP/IP para atender o Complexo Penitenciária do Vale do Itajaí - CPVI. </t>
  </si>
  <si>
    <t>SEMECAL COMÉRCIO DE AUTO PEÇAS E SERVIÇOS AUTOMOTIVOS LTDA</t>
  </si>
  <si>
    <t>Tiago Marcelo Dalbosco                (48) 3240-0015 - 3240             (48) 98478-6400                    dalbosco@mecanicadalbosco.com.br</t>
  </si>
  <si>
    <t>75.402.099/0001-57</t>
  </si>
  <si>
    <t>068/GELIC/SJC/2018</t>
  </si>
  <si>
    <t>Serviços de manutenção preventiva e corretiva, incluindo fornecimento de peças, componentes, acessórios e materiais originaispara veículos de porte médio, relacionados no Anexo I do Edital</t>
  </si>
  <si>
    <t>RETÍFICA DE MOTORES CONTINENTE LTDA</t>
  </si>
  <si>
    <t>80.679.491/0001-88</t>
  </si>
  <si>
    <t>Anilson Álvaro Leonel                          (48) 3343-0567                      (48) 99952-4158            rmccontrato@gmail.com</t>
  </si>
  <si>
    <t>182/GELIC/SJC/2016</t>
  </si>
  <si>
    <t>Serviços de manutenção preventiva e corretiva, incluindo fornecimento de peças, componentes, acessórios e materiais originais. Lotes I e XVI</t>
  </si>
  <si>
    <t>OFICINA MECÂNICA SILVEIRA LTDA ME</t>
  </si>
  <si>
    <t>01.613.248/0001-90</t>
  </si>
  <si>
    <t>Jani Silveira/Maycon Silveira                          (48) 3243-1482                      mecanicaasilveira@hotmail.com</t>
  </si>
  <si>
    <t>183/GELIC/SJC/2016</t>
  </si>
  <si>
    <t>Serviços de manutenção preventiva e corretiva, incluindo fornecimento de peças, componentes, acessórios e materiais originais. Lote VIII</t>
  </si>
  <si>
    <t>140/GELIC/SJC/2015</t>
  </si>
  <si>
    <r>
      <t xml:space="preserve">Contratação de empresa especializada na prestação de serviços de restauração , com manipulação e distribuição da alimetação destinada a nutrir custodiados e funcionários (...) para o </t>
    </r>
    <r>
      <rPr>
        <b/>
        <sz val="9"/>
        <rFont val="Calibri"/>
        <family val="2"/>
      </rPr>
      <t>Complexo Penitenciário de Chapecó</t>
    </r>
    <r>
      <rPr>
        <sz val="9"/>
        <rFont val="Calibri"/>
        <family val="2"/>
      </rPr>
      <t>.</t>
    </r>
  </si>
  <si>
    <t xml:space="preserve">ADÍLIA COMÉRCIO DE REFEIÇÕES E SERVIÇOS LTDA </t>
  </si>
  <si>
    <t>Renato Almeida Souza/Marcos Lemos                                                                     (14)2106-9600                                                          (14)2107-2835                           marco.lemos@cscgp.com.br    renato.souza@cscgp.com.br</t>
  </si>
  <si>
    <t>05.853.281/0002-20</t>
  </si>
  <si>
    <t>045/GELIC/SJC/2016</t>
  </si>
  <si>
    <r>
      <t xml:space="preserve">Contratação de empresa especializada na prestação de serviços de manipulação e distribuição da alimentação (...) para o </t>
    </r>
    <r>
      <rPr>
        <b/>
        <sz val="9"/>
        <rFont val="Calibri"/>
        <family val="2"/>
      </rPr>
      <t>PRESIDIO MASCULINO E FEMININO DE TUBARÃO</t>
    </r>
  </si>
  <si>
    <t>VIVO SABOR ALIMENTAÇÃO LTDA</t>
  </si>
  <si>
    <t>Joaquim Rodrigues/Isabel Lopes                                                           (15) 33465-8080                                             joaquim.rodrigues@grupovivosabor.com.br                      licitacao@grupovivosaborcpm.br</t>
  </si>
  <si>
    <t>01.827.489/0001-32</t>
  </si>
  <si>
    <t>051/GELIC/SJC/2016</t>
  </si>
  <si>
    <r>
      <t xml:space="preserve">Contratação de empresa especializada na prestação de serviços de manipulação e distribuição da alimentação, destinados e plantonistas (...) para o </t>
    </r>
    <r>
      <rPr>
        <b/>
        <sz val="10"/>
        <rFont val="Calibri"/>
        <family val="2"/>
      </rPr>
      <t>COMPLEXO PENITENCIÁRIO DE CURITIBANOS I e II</t>
    </r>
  </si>
  <si>
    <t>163/GELIC/SJC/2016</t>
  </si>
  <si>
    <r>
      <t xml:space="preserve">Prestação de serviços de fornecimento de refeições prontas (transportadas)  para os reclusos e plantonistas da </t>
    </r>
    <r>
      <rPr>
        <b/>
        <sz val="10"/>
        <rFont val="Calibri"/>
        <family val="2"/>
      </rPr>
      <t>UPA de São José do Cedro</t>
    </r>
    <r>
      <rPr>
        <sz val="10"/>
        <rFont val="Calibri"/>
        <family val="2"/>
      </rPr>
      <t xml:space="preserve"> (grupo-classe 0203).</t>
    </r>
  </si>
  <si>
    <t>250/GELIC/SJC/2016</t>
  </si>
  <si>
    <r>
      <t>Contratação de empresa especializada na prestação de serviços de manipulação e distribuição da alimentação(..) para</t>
    </r>
    <r>
      <rPr>
        <b/>
        <sz val="10"/>
        <color indexed="8"/>
        <rFont val="Calibri"/>
        <family val="2"/>
      </rPr>
      <t xml:space="preserve"> Penitenciária de Blumenau</t>
    </r>
    <r>
      <rPr>
        <sz val="10"/>
        <color indexed="8"/>
        <rFont val="Calibri"/>
        <family val="2"/>
      </rPr>
      <t xml:space="preserve">. </t>
    </r>
  </si>
  <si>
    <t>208/GELIC/SJC/2016</t>
  </si>
  <si>
    <r>
      <t xml:space="preserve">Contratação de empresa especializada na prestação de serviços de manipulação e distribuição de alimentação (...) para o </t>
    </r>
    <r>
      <rPr>
        <b/>
        <sz val="9"/>
        <rFont val="Calibri"/>
        <family val="2"/>
      </rPr>
      <t>CASE DE CHAPECÓ</t>
    </r>
  </si>
  <si>
    <t>134/GELIC/SJC/2017</t>
  </si>
  <si>
    <r>
      <t xml:space="preserve">Contratação de empresa especializada na prestação de serviços de fornecimento de </t>
    </r>
    <r>
      <rPr>
        <b/>
        <sz val="10"/>
        <rFont val="Calibri"/>
        <family val="2"/>
      </rPr>
      <t>refeições prontas</t>
    </r>
    <r>
      <rPr>
        <sz val="10"/>
        <rFont val="Calibri"/>
        <family val="2"/>
      </rPr>
      <t xml:space="preserve"> para a </t>
    </r>
    <r>
      <rPr>
        <b/>
        <sz val="10"/>
        <rFont val="Calibri"/>
        <family val="2"/>
      </rPr>
      <t>UPA de Maravilha</t>
    </r>
    <r>
      <rPr>
        <sz val="10"/>
        <rFont val="Calibri"/>
        <family val="2"/>
      </rPr>
      <t>.</t>
    </r>
  </si>
  <si>
    <t>NUTRI&amp;SAÚDE REFEIÇÕES COLETIVAS LTDA</t>
  </si>
  <si>
    <t>José Dionísio Franco                                                (14) 2106-9614                       (14) 2106-9600                      nutrisaude@nutrisaude.com.br</t>
  </si>
  <si>
    <t>05.081.979/00017-50</t>
  </si>
  <si>
    <t>007/GELIC/SJC/2018</t>
  </si>
  <si>
    <r>
      <t xml:space="preserve">Contratação de empresa especializada na prestação de serviços de fornecimento de refeições prontas para </t>
    </r>
    <r>
      <rPr>
        <b/>
        <sz val="10"/>
        <rFont val="Calibri"/>
        <family val="2"/>
      </rPr>
      <t xml:space="preserve">Colônia Penal Agrícola Palhoça. </t>
    </r>
  </si>
  <si>
    <t>RBX Alimentação e Serviços EIRELI</t>
  </si>
  <si>
    <t>Cristiane Nakamura                          (11) 2506-2420                            (11) 2506-2404                             cristiane@rbxalimentacao.com.br                contato@rbxalimentacao.com.br</t>
  </si>
  <si>
    <t>17.033.316/0001-82</t>
  </si>
  <si>
    <t>030/GELIC/SJC/2018</t>
  </si>
  <si>
    <r>
      <t xml:space="preserve">Contratação de empresa especializada para a terceirização de alimentação e nutrição do </t>
    </r>
    <r>
      <rPr>
        <b/>
        <sz val="10"/>
        <rFont val="Calibri"/>
        <family val="2"/>
      </rPr>
      <t>Presídio Regional de Criciúma</t>
    </r>
    <r>
      <rPr>
        <sz val="10"/>
        <rFont val="Calibri"/>
        <family val="2"/>
      </rPr>
      <t xml:space="preserve">. </t>
    </r>
  </si>
  <si>
    <t>032/GELIC/SJC/2018</t>
  </si>
  <si>
    <r>
      <t xml:space="preserve">Contratação de empresa especializada na prestação de serviços de fornecimento de refeições prontas para </t>
    </r>
    <r>
      <rPr>
        <b/>
        <sz val="10"/>
        <rFont val="Calibri"/>
        <family val="2"/>
      </rPr>
      <t>Presídio Regional de Joinville.</t>
    </r>
  </si>
  <si>
    <t>031/GELIC/SJC/2018</t>
  </si>
  <si>
    <r>
      <t>Contratação de empresa especializada para a terceirização de alimentação e nutrição do CASE</t>
    </r>
    <r>
      <rPr>
        <b/>
        <sz val="10"/>
        <rFont val="Calibri"/>
        <family val="2"/>
      </rPr>
      <t xml:space="preserve"> de Criciúma</t>
    </r>
    <r>
      <rPr>
        <sz val="10"/>
        <rFont val="Calibri"/>
        <family val="2"/>
      </rPr>
      <t xml:space="preserve">. </t>
    </r>
  </si>
  <si>
    <t>NUTRI &amp; SAÚDE REFEIÇÕES COLETIVAS LTDA</t>
  </si>
  <si>
    <t>05.081.979/0001-93</t>
  </si>
  <si>
    <t>091/GELIC/SJC/2019</t>
  </si>
  <si>
    <t xml:space="preserve">Contratação de empresa especializada na prestação de serviços de refeições prontas para atender o Complexo Penitenciário de Florianópolis. </t>
  </si>
  <si>
    <t xml:space="preserve">FX SERVIÇO DE ALIMENTAÇÃO EIRELI </t>
  </si>
  <si>
    <t>Felipe Costa Brasil                                                 (11) 2097-2308                                       felipe@fxalimentacao.com.br</t>
  </si>
  <si>
    <t>20.305.370/0001-44</t>
  </si>
  <si>
    <t>Contratação de empresa especializada na prestação de Serviços de Alimentação e Nutrição (SAN) para o Presidio Regional de Tijucas</t>
  </si>
  <si>
    <t>Adriana/Luis Ermes Bordin                                          (48)2106-1518                                            (48)2106-1500                            coordenacaocomercial@ondrepsb.com.br</t>
  </si>
  <si>
    <t>167/GELIC/SJC/2015</t>
  </si>
  <si>
    <t>Contratação de empresa especializada na execução de serviços de Auxiliar de Serviços Gerais (grupo-classe 0112), Cozinheira (grupo-classe 0107), Digitador (grupo-classe 0108), Recepcionista (grupo-classe 0104) e Telefonista (grupo-classe 0102), para atender as necessidades do Centro de Atendimento Socieducativo (CASE) de Joinville, vinculado ao Departamento de Administração Socioeducativo da Secretaria de Justiça e Cidadania, de acordo com a proposta apresentada pela Contratada na Concorrência nº 0019/2015/SEA, nas quantidades descritas no Anexo I.</t>
  </si>
  <si>
    <t xml:space="preserve">ONDREPSB - SERVIÇO DE GUARDA E VIGILÂNCIA LTDA </t>
  </si>
  <si>
    <t>202/GELIC/SJC/2015</t>
  </si>
  <si>
    <t xml:space="preserve">Contratação de empresa especializada em serviços de Vigilância Orgânica (grupo-classe 0102), para atender as necessidades da Secretaria de Estado da Justiça e Cidadania, de acordo com a proposta apresentada pela Contratada na Concorrência nºm 0048/2015, nas quantidades descritas no Anexo I. </t>
  </si>
  <si>
    <t>185/GELIC/SJC/2016</t>
  </si>
  <si>
    <t xml:space="preserve">Contratação de empresa especializada nos serviços de limpeza e conservação - servente, cozinheira, digitador, Office-boy, zelador, recepcionista e telefonista para atender as necessidades da Secretaria de Estado da Justiça e Cidadania - SJC, de acordo com a porposta apresentada pela Concorrência nº 0017/2016. </t>
  </si>
  <si>
    <t>82.494.652/0001-31</t>
  </si>
  <si>
    <t>247/GELIC/SJC/2016</t>
  </si>
  <si>
    <t xml:space="preserve">Contratação de empresa especializada na execução de serviços de vigilância orgânica, para atender as necessidades da Secretaria de Justiça e Cidadania, de acordo com a proposta apresentada pela Contratada na Concorrência nº 0008/2016. </t>
  </si>
  <si>
    <t>AXXO BLINDAGEM E SEGURANÇA LTDA</t>
  </si>
  <si>
    <t>28.476.360/0001-83</t>
  </si>
  <si>
    <t>95.803.839/0001-74</t>
  </si>
  <si>
    <t>José Dionísio Franco                                                (14) 2106-9614                                                                          (14) 2106-9600                      nutrisaude@nutrisaude.com.br</t>
  </si>
  <si>
    <t>DUDA IMÓVEIS LTDA</t>
  </si>
  <si>
    <t>José Mondardo                                         (48) 3468-7777                              lider.locacao@dudaimoveis.com.br</t>
  </si>
  <si>
    <t>78.519.519/0001-78</t>
  </si>
  <si>
    <t>034/SAP/2019</t>
  </si>
  <si>
    <t xml:space="preserve">Locação de Imóvel para o funcionamento da Casa de Semi-liberdade de Criciúma. </t>
  </si>
  <si>
    <t xml:space="preserve">ZOOM TECNOLOGIA LTDA </t>
  </si>
  <si>
    <t>Guilherme Nunes Silva                          (48) 3279-0400                            licitacao@zoomtecnologia.com.br</t>
  </si>
  <si>
    <t>06.105.781/0001-65</t>
  </si>
  <si>
    <t>035/SAP/2019</t>
  </si>
  <si>
    <t xml:space="preserve">Contratação de empresa para manutenção preventiva e corretiva em equipamentos de informática, execução e mantenção da rede elétroca, lógica e estruturada para a Secretaria de Estado e Administração Prisional e Socieducativa. </t>
  </si>
  <si>
    <t>Valor anual(para o período) Estimado</t>
  </si>
  <si>
    <r>
      <t>Contrato a contratação de empresa especializada na prestação de serviços de guarda e vigilância armada para atender as necessidades da Secretaria de Estado da Administração Prisional e Socioeducativa</t>
    </r>
    <r>
      <rPr>
        <b/>
        <sz val="9"/>
        <color theme="1"/>
        <rFont val="Times New Roman"/>
        <family val="1"/>
      </rPr>
      <t xml:space="preserve"> </t>
    </r>
    <r>
      <rPr>
        <sz val="9"/>
        <color theme="1"/>
        <rFont val="Times New Roman"/>
        <family val="1"/>
      </rPr>
      <t>pelo período de 180 (cento e oitenta) dias, ou até a conclusão do Processo Licitatório em trâmite com o início da prestação do serviço pela nova contratada, conforme especificações e quantidades constantes no Anexo Único</t>
    </r>
  </si>
  <si>
    <t>036/SAP/2019</t>
  </si>
  <si>
    <t xml:space="preserve"> 12/03/2020</t>
  </si>
  <si>
    <t xml:space="preserve"> 31/05/2020</t>
  </si>
  <si>
    <t>SERVIÇOS DE LIMPEZA E RESERVATÓRIOS D'ÁGUA (CAIXAS D'ÁGUA E CISTERNAS): Penitenciária Região Curitibanos                                                                                            Presidio Regional de Lages                                                                                              Presidio Masculino de Lages                                                                                                                                                                                                                               CASE de Lages                                                                                                                Casa Semi-Liberdade de Lages                                                                                                                                      CASEP de Lages                                                                                                                                 Presídio de Rio do Sul</t>
  </si>
  <si>
    <t>SERVIÇOS DE LIMPEZA E RESERVATÓRIOS D'ÁGUA (CAIXAS D'ÁGUA E CISTERNAS): Penitenciária Agrícola de Chapecó                                                                                                                                         Presidio Regional de Chapecó                                                                                          Presidio Regional de Concórdia                                                                    Presidio Regional de Joaçaba                                                                          Presidio de Xanxerê                                                                                                             UPA São Miguel do Oeste                                                                                                    UPA São José do Cedro                                                                                                                                                                     CASE Chapecó                                                                                                                               Casep Chapecó                                                                                                           Semi-Liberdade de Chapecó                                                                                                            Penitenciária Industrial de Chapecó</t>
  </si>
  <si>
    <t>SERVIÇOS DE LIMPEZA E RESERVATÓRIOS D'ÁGUA (CAIXAS D'ÁGUA E CISTERNAS):Presidio de Caçador                                                                                                                          UPA de Campos Novos                                                                                                                                     UPA de Videira</t>
  </si>
  <si>
    <t>SERVIÇOS DE LIMPEZA E RESERVATÓRIOS D'ÁGUA (CAIXAS D'ÁGUA E CISTERNAS): Penitenciária Industrial Joinville                                                                           Presidio Regional Jaraguá do Sul                                                                                 Presidio Regional de Joinville                                                                                                                   Presidio Regional de Mafra                                                                                                                           UPA de Canoinhas                                                                                                                                                UPA Porto União                                                                                                                      UPA São Francisco do Sul                                                                                                    CASE de Joinville                                                                                                                                UPA de Barra Velha</t>
  </si>
  <si>
    <t>SERVIÇOS DE DESINTUPIEMNTO DE TUBULAÇÕES, CAIXA DE GORDURA, ESGOTAMENTO DE FOSSA  SANITÁRIAS E FILTROS DE SISTEMAS HIDRO SANITÁRIOS Penitenciária de Curitibanos                                                                                 Presidio Regional de Lages                                                                                 Presidio Masculino de Lages                                                                                                UPA de São Joaquim                                                                                                                                                        CASE de Lages                                                                                                                                Casa Semi-liberdade de Lages                                                                                         CASEP de Lages                                                                                                                       Presidio de Rio do Sul</t>
  </si>
  <si>
    <t>SERVIÇOS DE DEDETIZAÇÃO E DESRATIZAÇÃO: Case de Criciúma                                                                                                                    Casep de Criciúma                                                                                                                                                 Penitenciária Sul de Criciúma                                                                                           Penitenciária Sul Feminina de Criciúma                                                                   Presídio de Araranguá                                                                                                                                                                                                                                       Presídio de Criciúma Santa Augusta                                                                 Semi Liberdade de Criciúma</t>
  </si>
  <si>
    <t>SERVIÇOS DE DEDETIZAÇÃO E DESRATIZAÇÃO: Case de Joinville                                                                                                                            Penitenciária Industrial de Joinville                                                                          Presídio de Jaraguá do Sul                                                                                  Presídio Regional de Joinville                                                                                                     Upa de São Francisco do Sul                                                                                                     Presídio de Mafra                                                                                                              Upa de Canoinhas</t>
  </si>
  <si>
    <t>SERVIÇOS DE DEDETIZAÇÃO E DESRATIZAÇÃO: Casep de São Miguel do Oeste                                                                                                                                                                           Upa de Maravilha                                                                                                                                                                                                                                         Upa de São Miguel do Oeste                                                                                                                                  Upa de São José do Cedro                                                                                                        Acadejuc                                                                                                                                      Almoxarifado Central                                                                                                                        Case Capital                                                                                                                                                      Case da Grande Florianópolis                                                                                        Colonia Agrícola da Palhoça                                                                                                       Presídio de Biguaçú                                                                                                     Presídio Feminino de Florianópolis                                                                                               Presídio Masculino de Florianópolis                                                                                                                                    Presídio Regional de Tijucas                                                                                                                                                                    Penitenciária de Florianópolis                                                                                                         Penitenciária de São Pedro de Alcântara COPE                                        Casa do Albergado Florianópolis                                                                                    HCTP                                                                                                                                                                                  CASE/CASEP/CIF DE CHAPECÓ                                                                                                                                                                                    Complexo Penitenciário de Chapecó                                                                                                  Presídio de Xanxerê</t>
  </si>
  <si>
    <t xml:space="preserve">SERVIÇOS DE DEDETIZAÇÃO E DESRATIZAÇÃO:Presídio Feminino de Tubarão                                                                                                                                                                    Presídio Masculino de Tubarão                                                                                                          UPA de Laguna                                                                                                                                                             UPA de Imbituba                                                                                                             CASEP de Tubarão                                                                                                                                  Presídio Regional de Itajaí                                                                                     UPA de Barra Velha                                                                                                        CASEP de Itajaí                                                                                                                                         UPA de Itapema                                                                                                    Presídio Feminino de Itajaí                                                                                          CPVI Penitenciária                                                                                                                                CPVI Presídio                                                                                                               Unidade de Segurança Máxima de São Cristóvão do Sul                                                          Presídio Regional de Lages                                                                                                                Presídio Masculino de Lages                                                                                                                UPA de Campos Novos                                                                                                                      CASE de Lages                                                                                                                                     CASEP de Lages                                                                                                                  Presídio de Concórdia                                                                                                                                Presídio de Joaçaba                                                                                                                  UPA de Indaial                                                                                              Penitenciária de Blumenau                                                                                                               Presídio Regional de Rio do Sul                                                                                                 UPA de Brusque                                                                                                                              Presídio de Blumenau                                                                                                                           Presídio de Caçador                                                                                                                      UPA de Videira                                                                                                                                            UPA de Porto União                                              </t>
  </si>
  <si>
    <t xml:space="preserve">037/SAP/2019 </t>
  </si>
  <si>
    <t>Prestação de serviços especializados de Tecnologia da Informação e Comunicação: evolução, sustentação, desenvolvimento e cessão de uso do “SISTEMA DE IDENTIFICAÇÃO E ADMINISTRAÇÃO PENAL – i-PEN”, na versão atual e hospedado no “data center” (servidores) do CONTRATADO</t>
  </si>
  <si>
    <t xml:space="preserve">R$ 137. 500,00 </t>
  </si>
  <si>
    <t>038/SAP/2019</t>
  </si>
  <si>
    <t>Disponibilizar a Secretaria de Justiça e Cidadania, como serviço, estrutura tecnológica e de sistemas computacionais para uma solução web e sistematizar o processo de trabalho do DEASE, mantendo seus registros e gerando relatórios – “Sistema de Informação Socioeducativo (SISE)”; sendo inteiramente desenvolvido e hospedado no “data center” (servidores) do CONTRATADO.</t>
  </si>
  <si>
    <t>Prestação de serviços especializados de Tecnologia da Informação e Comunicação: Sistemas Corporativos; Utilização de Recursos Computacionais do Datacenter do Ciasc; Virtualização de Servidores – HSV; Disponibilização de VPN; Disponibilização de IP Válido.</t>
  </si>
  <si>
    <t>Prestação dos serviços de tecnologia da informação, compreendendo a prestação de serviços de Certificação Digital e de Emissão de Carimbo de Tempo, dentro das especificações e normas da ICP-Brasil, para a SECRETARIA DE ESTADO DA ADMINISTRAÇÃO PRISIONAL E SOCIOEDUCATIVA, conforme detalhamento contido no Anexo Único deste instrumento.</t>
  </si>
  <si>
    <t>039/SAP/2019</t>
  </si>
  <si>
    <t>040/SAP/2019</t>
  </si>
  <si>
    <t>041/SAP/2019</t>
  </si>
  <si>
    <r>
      <t xml:space="preserve">Configuração, manutenção (preventiva e corretiva) e monitoramento para os pontos de fibras ópticas nas unidades constantes no </t>
    </r>
    <r>
      <rPr>
        <sz val="11"/>
        <color theme="1"/>
        <rFont val="Calibri"/>
        <family val="2"/>
        <scheme val="minor"/>
      </rPr>
      <t>Anexo Único.</t>
    </r>
  </si>
  <si>
    <r>
      <rPr>
        <sz val="11"/>
        <color indexed="8"/>
        <rFont val="Calibri"/>
        <family val="2"/>
        <scheme val="minor"/>
      </rPr>
      <t>15/07/2019 a 31/12/2019</t>
    </r>
    <r>
      <rPr>
        <b/>
        <sz val="11"/>
        <color indexed="8"/>
        <rFont val="Calibri"/>
        <family val="2"/>
        <scheme val="minor"/>
      </rPr>
      <t xml:space="preserve"> (Prorrogável até 14/07/2024 )</t>
    </r>
  </si>
  <si>
    <t>NÃO EXISTE</t>
  </si>
  <si>
    <t>SEM DESPACHO PARA PRORROGAÇÃO</t>
  </si>
  <si>
    <t>063/SAP/2019</t>
  </si>
  <si>
    <t xml:space="preserve">FRUTIHAUS COMÉRCIO LTDA </t>
  </si>
  <si>
    <t>Nelson Roth                                                 (47) 3334-1474    fruthaus@terra.com.br</t>
  </si>
  <si>
    <t>Contratação de generos alimentícios para atender as unidades prisionais e socioeducativas da Secretaria de Estado da Administração Prisional e Socioeducativa da região do vale do Itajaí e do médio vale para o ano de 2019.</t>
  </si>
  <si>
    <r>
      <t>KHRONOS SEGURANÇA PRIVADA LTDA</t>
    </r>
    <r>
      <rPr>
        <sz val="10"/>
        <color theme="1"/>
        <rFont val="Times New Roman"/>
        <family val="1"/>
      </rPr>
      <t xml:space="preserve">, </t>
    </r>
  </si>
  <si>
    <t>95.876.405/0001-02</t>
  </si>
  <si>
    <t>encerradps</t>
  </si>
  <si>
    <t>NÃO VAI SER PRORROGADO</t>
  </si>
  <si>
    <t xml:space="preserve">30/09/2020, ou até a conclusão do PL. </t>
  </si>
  <si>
    <t>Fim da vigência /TA 2020</t>
  </si>
  <si>
    <t>01/01/020</t>
  </si>
  <si>
    <t>Nº DL / Contrato</t>
  </si>
  <si>
    <t>IMPRESSÕES</t>
  </si>
  <si>
    <t>BODY SCANER</t>
  </si>
  <si>
    <t xml:space="preserve">PP 126/SJC/2015 CO 018/GELIC/SJC/2017           </t>
  </si>
  <si>
    <t>CFTV PRESÍDIO REGIONAL CHAPECÓ</t>
  </si>
  <si>
    <t>TORNEZELEIRA ELETRÔNICA</t>
  </si>
  <si>
    <t>IMPRESSÃO FUNCIONAIS</t>
  </si>
  <si>
    <t>CFTV CPVI</t>
  </si>
  <si>
    <t>MANUTENÇÃO INFORMÁTICA</t>
  </si>
  <si>
    <t>IPEN</t>
  </si>
  <si>
    <t>FIBRA ÓPTICA</t>
  </si>
  <si>
    <t>SISE DEASE</t>
  </si>
  <si>
    <t>SISTEMA CORPORATIVO</t>
  </si>
  <si>
    <t>CERTIFICADO DIGITAL</t>
  </si>
  <si>
    <t>CFTV PRESÍDIO MASCULINO LAGES</t>
  </si>
  <si>
    <t>GESTÃO CARTÃO PECÚLIO</t>
  </si>
  <si>
    <t xml:space="preserve">PE 044/GELIC/SJC/2017 CO 123/GELIC/SJC/2017                 </t>
  </si>
  <si>
    <t xml:space="preserve">DL 100/SJC/2016            CO 276/GELIC/SJC/2016    </t>
  </si>
  <si>
    <t xml:space="preserve">DL 001/SJC/2019             CO 001/SJC/2019                            </t>
  </si>
  <si>
    <t xml:space="preserve">DL 001/SJC/2019 CO 002/SJC/2019                            </t>
  </si>
  <si>
    <t xml:space="preserve">DL 036/SJC/2018 CO 018/SJC/2019            </t>
  </si>
  <si>
    <t xml:space="preserve">PE 004/SJC/CO 035/SAP/2019          </t>
  </si>
  <si>
    <t xml:space="preserve">DL 014/SAP/2019 CO  037/SAP/2019       </t>
  </si>
  <si>
    <t xml:space="preserve">DL 014/SAP/2019 CO  038/SAP/2019       </t>
  </si>
  <si>
    <t xml:space="preserve">DL 014/SAP/2019 CO  039/SAP/2019       </t>
  </si>
  <si>
    <t xml:space="preserve">DL 014/SAP/2019 CO  040/SAP/2019       </t>
  </si>
  <si>
    <t xml:space="preserve">DL 014/SAP/2019 CO  041/SAP/2019       </t>
  </si>
  <si>
    <t xml:space="preserve">PE 050/SAP/2018 CO 065/SAP/2019           </t>
  </si>
  <si>
    <t>PE 043/2018 CO 061/SAP/2019</t>
  </si>
  <si>
    <t>PE 043/2018 CO 062/SAP/2019</t>
  </si>
  <si>
    <t>TECPRINTERS TECNOLOGIA DE IMPRESSÃO LTDA</t>
  </si>
  <si>
    <t>PE 054/2019/SEA             CO 016/SAP/2020</t>
  </si>
  <si>
    <t>DL 035/SAP/2019                  CO 094/SAP/2019</t>
  </si>
  <si>
    <t>XPTI  TECNOLOGIAS EM SEGURANÇA LTDA</t>
  </si>
  <si>
    <t>CFTV PR JOINVILLE</t>
  </si>
  <si>
    <t>DL 001/SAP/2020 CO 020/SAP/2020</t>
  </si>
  <si>
    <t>DL 001/SAP/2020 CO 021/SAP/2020</t>
  </si>
  <si>
    <t>CFTV COPE</t>
  </si>
  <si>
    <t>TORNOZELEIRA ELETRÔNICA</t>
  </si>
  <si>
    <t>Marileia Benincá de Souza                                                    (48) 3381-9999                              licitacao.ksp@grupokhronos.com.br</t>
  </si>
  <si>
    <t>Ruy Otto Buss (41) 3202-7900/3202-7901    comercial@tecprinters.com.br / carloslima@tecprinters.com.br</t>
  </si>
  <si>
    <t>4KSEG SOLUÇÕES TECNOLÓGICAS EIRELI ME</t>
  </si>
  <si>
    <t>AQUISIÇÃO CFTV PRESÍDIO REGIONAL DE XANXERE</t>
  </si>
  <si>
    <t>Maria Ines Peliciotti Abdo                                                 (48) 4042-1767                                                              4kseg@4kseg.com.br</t>
  </si>
  <si>
    <t xml:space="preserve">MOPEN - MANUTENÇÃO E OPERAÇÃO DE EQUIPAMENTOS ELETRO ELETRÔNICOS </t>
  </si>
  <si>
    <t>PE 028/GELIC/SJC/2017                       CO 015/GELIC/SCJ/2018</t>
  </si>
  <si>
    <t>CFTV BLUMENAU</t>
  </si>
  <si>
    <t xml:space="preserve">Mateus Dandolini Motta                          comercial@triangulo.com.br      </t>
  </si>
  <si>
    <t>CFTV PENITENCIÁRIA SUL</t>
  </si>
  <si>
    <t>Assinatura digital</t>
  </si>
  <si>
    <t>Físico</t>
  </si>
  <si>
    <t xml:space="preserve"> 14/07/2024</t>
  </si>
  <si>
    <t xml:space="preserve"> 14/07/2024 </t>
  </si>
  <si>
    <t xml:space="preserve"> 30/09/2024</t>
  </si>
  <si>
    <t xml:space="preserve"> 21/08/2024</t>
  </si>
  <si>
    <t>Assinatura (Data contrato)</t>
  </si>
  <si>
    <r>
      <t xml:space="preserve">31/12/2020, ou até a conclusão do PL. </t>
    </r>
    <r>
      <rPr>
        <b/>
        <sz val="11"/>
        <color rgb="FFFF0000"/>
        <rFont val="Calibri"/>
        <family val="2"/>
      </rPr>
      <t>*Decisão Judicial</t>
    </r>
  </si>
  <si>
    <t>PROTOCOLO do Processo Licitatório</t>
  </si>
  <si>
    <t>CONTRATOS - MANUTENÇÃO</t>
  </si>
  <si>
    <t>SJC 00001268/2017</t>
  </si>
  <si>
    <t>TERMOS ADITIVOS/APOSTILAMENTOS</t>
  </si>
  <si>
    <t xml:space="preserve">PE 017/GELIC/SJC/2018 CO 026/SJC/2019                          </t>
  </si>
  <si>
    <t>SJC 00014470/2017</t>
  </si>
  <si>
    <t>SJC 00021153/2018</t>
  </si>
  <si>
    <t>SJC 00102315/2019</t>
  </si>
  <si>
    <t>SJC 00007744/2017</t>
  </si>
  <si>
    <t>PE 059/SJC/2019                    CO 015/SAP/2020</t>
  </si>
  <si>
    <t>SJC 00025637/2017</t>
  </si>
  <si>
    <t>SEA 00013219/2019</t>
  </si>
  <si>
    <t>SJC 00056245/2015</t>
  </si>
  <si>
    <t>SJC 00071605/2019</t>
  </si>
  <si>
    <t>SJC 00092301/2018</t>
  </si>
  <si>
    <t>SJC 00037652/2018</t>
  </si>
  <si>
    <t>SJC 00007452/2019</t>
  </si>
  <si>
    <t>SJC 00015253/2017</t>
  </si>
  <si>
    <t>SJC 00057786/2015</t>
  </si>
  <si>
    <t>Protocolo</t>
  </si>
  <si>
    <t>1º TA Prorrogação de vigência</t>
  </si>
  <si>
    <t>SJC 00086791/2017</t>
  </si>
  <si>
    <t>2º TA Prorrogação de vigência</t>
  </si>
  <si>
    <t>3º TA Prorrogação de vigência</t>
  </si>
  <si>
    <t>SJC 00088897/2018</t>
  </si>
  <si>
    <t>SJC 00086489/2019</t>
  </si>
  <si>
    <t>1º TA Acréscimo de Quantitativo</t>
  </si>
  <si>
    <t>SJC 00084909/2019</t>
  </si>
  <si>
    <t>SJC 00092299/2019</t>
  </si>
  <si>
    <t>SJC 00086873/2019</t>
  </si>
  <si>
    <t>2º TA Prorrogação de vigência e renúncia ao reajuste</t>
  </si>
  <si>
    <t>SJC 00006588/2019</t>
  </si>
  <si>
    <t>SJC 00086989/2019</t>
  </si>
  <si>
    <t>2º AP reajuste dos valores unitários</t>
  </si>
  <si>
    <t>SJC 00016347/2015</t>
  </si>
  <si>
    <t>1º AP reajuste dos valores unitários</t>
  </si>
  <si>
    <t>SJC 00008595/2016</t>
  </si>
  <si>
    <t>SJC 00044446/2017</t>
  </si>
  <si>
    <t>2º TA prorrogação de vigência</t>
  </si>
  <si>
    <t>SJC 00026505/2017</t>
  </si>
  <si>
    <t>3º TA prorrogação de vigência</t>
  </si>
  <si>
    <t>4º TA prorrogação de vigência</t>
  </si>
  <si>
    <t>5º TA prorrogação de vigência</t>
  </si>
  <si>
    <t>6º TA prorrogação de vigência</t>
  </si>
  <si>
    <t>7º TA prorrogação de vigência</t>
  </si>
  <si>
    <t>SJC 00040496/2018</t>
  </si>
  <si>
    <t>SJC 00056466/2018</t>
  </si>
  <si>
    <t>SJC 00023191/2019</t>
  </si>
  <si>
    <t>SJC 00078178/2019</t>
  </si>
  <si>
    <t>SJC 00097159/2019</t>
  </si>
  <si>
    <t>Edneia /Alan Moraes                                                                (31) 3622-0470                                                                       (31) 3622-0124    licitacao@vmis.com.br              edneia@vmis.com.br</t>
  </si>
  <si>
    <t>1º AP alteração da fonte de recursos</t>
  </si>
  <si>
    <t>1º TA prorrogação de vigência e renúncia ao reajuste</t>
  </si>
  <si>
    <t>SJC 00033576/2017</t>
  </si>
  <si>
    <t>2º TA supressão no valor unitário e acréscimo na quantidade</t>
  </si>
  <si>
    <t>SJC 00010333/2018</t>
  </si>
  <si>
    <t>3º TA prorrogação de vigência e renúncia ao reajuste</t>
  </si>
  <si>
    <t>SJC 00089888/2018</t>
  </si>
  <si>
    <t>4º TA prorrogação de vigência e redução do valor unitário</t>
  </si>
  <si>
    <t>SJC 00094025/2019</t>
  </si>
  <si>
    <t>SJC 00011120/2020</t>
  </si>
  <si>
    <t xml:space="preserve">5º TA prorrogação de vigência </t>
  </si>
  <si>
    <t>Edneia /Alan Moraes                                                                (31) 3622-0470                                                                        (31) 3622-0124    licitacao@vmis.com.br              edneia@vmis.com.br</t>
  </si>
  <si>
    <t>Edneia /Alan Moraes                                                                (31) 3622-0470                                                                         (31) 3622-0124    licitacao@vmis.com.br              edneia@vmis.com.br</t>
  </si>
  <si>
    <t>1º TA acréscimo de quantitativo</t>
  </si>
  <si>
    <t xml:space="preserve">2º TA prorrogação de vigência </t>
  </si>
  <si>
    <t>SJC 00083417/2019</t>
  </si>
  <si>
    <t>3º TA prorrogação de vigência, reajuste do valor unitário e inclusão de fontes</t>
  </si>
  <si>
    <t>SAP 00005203/2020</t>
  </si>
  <si>
    <t>SJC 00004299/2019</t>
  </si>
  <si>
    <t>SJC 00076440/2019</t>
  </si>
  <si>
    <t>SAP 00006381/2020</t>
  </si>
  <si>
    <t>1º TA prorrogação da vigência</t>
  </si>
  <si>
    <t>SJC 00086492/2019</t>
  </si>
  <si>
    <t>Guilherme Nunes Silva                                                      (48) 3279-0400                            licitacao@zoomtecnologia.com.br</t>
  </si>
  <si>
    <t>SJC 00091427/2019</t>
  </si>
  <si>
    <t>2º TA prorrogação da vigência</t>
  </si>
  <si>
    <t>SJC 00100308/2019</t>
  </si>
  <si>
    <t>SJC 00011123/2020</t>
  </si>
  <si>
    <t>SJC 00091487/2019</t>
  </si>
  <si>
    <t>SJC 00091498/2019</t>
  </si>
  <si>
    <t>SJC 00091011/2019</t>
  </si>
  <si>
    <t>CT</t>
  </si>
  <si>
    <t>3º TA prorrogação da vigência</t>
  </si>
  <si>
    <t>4º TA prorrogação da vigência</t>
  </si>
  <si>
    <t>SJC 00051964/2017</t>
  </si>
  <si>
    <t>SJC 00086070/2017</t>
  </si>
  <si>
    <t>SJC 00091310/2018</t>
  </si>
  <si>
    <t>SJC 00085569/2019</t>
  </si>
  <si>
    <t>2017/13210</t>
  </si>
  <si>
    <t>2019/2396</t>
  </si>
  <si>
    <t>2019/5266</t>
  </si>
  <si>
    <t xml:space="preserve">PE 020/SAP/2019 CO 084/SAP/2019           </t>
  </si>
  <si>
    <t>CFTV CASE DE JOINVILLE</t>
  </si>
  <si>
    <t>2020/258</t>
  </si>
  <si>
    <t>SJC 00040004/2018</t>
  </si>
  <si>
    <t>2020/1901</t>
  </si>
  <si>
    <t>2020/1903</t>
  </si>
  <si>
    <t>2018/10925</t>
  </si>
  <si>
    <t>2020/1856</t>
  </si>
  <si>
    <t>2015/4556</t>
  </si>
  <si>
    <t>2020/1785</t>
  </si>
  <si>
    <t>2017/7284</t>
  </si>
  <si>
    <t>2019/4720</t>
  </si>
  <si>
    <t>2019/4721</t>
  </si>
  <si>
    <t>2019/745</t>
  </si>
  <si>
    <t>2019/757</t>
  </si>
  <si>
    <t>2019/3756</t>
  </si>
  <si>
    <t>2019/5089</t>
  </si>
  <si>
    <t>2019/4496</t>
  </si>
  <si>
    <t>2019/4497</t>
  </si>
  <si>
    <t>2019/3966</t>
  </si>
  <si>
    <t>2019/4071</t>
  </si>
  <si>
    <t>2019/2089</t>
  </si>
  <si>
    <t>2016/7853</t>
  </si>
  <si>
    <t>PE 005/GELIC/SJC/2017        CO 034/GELIC/SJC/2018</t>
  </si>
  <si>
    <t>SJC 00015265/2017</t>
  </si>
  <si>
    <t>CFTV SÃO CRISTÓVÃO</t>
  </si>
  <si>
    <t>SJC 00041020/2019</t>
  </si>
  <si>
    <t>SJC 00095628/2019</t>
  </si>
  <si>
    <t>2018/12515</t>
  </si>
  <si>
    <t>Savio Peregrino Bloomfield           savio@spacecom.com.br (41) 3270-60000</t>
  </si>
  <si>
    <t>DL 021/SAP/2020           CO 080/SAP/2020</t>
  </si>
  <si>
    <t>SAP 00000408/2020</t>
  </si>
  <si>
    <t>DL 021/SAP/2020           CO 081/SAP/2020</t>
  </si>
  <si>
    <t>DL Limite máximo</t>
  </si>
  <si>
    <t>Savio Peregrino Bloomfield           savio@spacecom.com.br robson@spacecom.com.br (41) 3270-60000</t>
  </si>
  <si>
    <t>2020/3163</t>
  </si>
  <si>
    <t>2020/3171</t>
  </si>
  <si>
    <t>DIRETA TELECOMUNICAÇÕES LTDA</t>
  </si>
  <si>
    <t>RADIO TRANSMISSORES</t>
  </si>
  <si>
    <t>TELEFONIA</t>
  </si>
  <si>
    <t>Limite decisão judicial</t>
  </si>
  <si>
    <t>2019/3916</t>
  </si>
  <si>
    <t>SJC 00038598/2019</t>
  </si>
  <si>
    <t>SJC 00070254/2015</t>
  </si>
  <si>
    <t>TELEFÔNICA BRASIL SA.</t>
  </si>
  <si>
    <t>DL 0028/S2020-SEA                    CO 044/SAP/2020</t>
  </si>
  <si>
    <t>SEA 00002614/2020</t>
  </si>
  <si>
    <t>2020/2370</t>
  </si>
  <si>
    <t>Tatiane Silveira de Almdeida Capusso                  tatiane.capusso@telefoneca.com                           (48) 99138 1003</t>
  </si>
  <si>
    <t>Kellen Sanches                                        direta@scc.com.br                                                                (49) 3221-3108</t>
  </si>
  <si>
    <t>PE 091/SSP/2015        CO 210/SJC/2015</t>
  </si>
  <si>
    <t>SSP 00003116/2014</t>
  </si>
  <si>
    <t>TÉRMINO</t>
  </si>
  <si>
    <t>CFTV</t>
  </si>
  <si>
    <t>SYNERGYE TECNOLOGIA DA INFORMAÇÃO LTDA</t>
  </si>
  <si>
    <t>PP 060/SJC/2015                   SICONV 100/2014                      CO 050/GELIC/SJC/2016</t>
  </si>
  <si>
    <t>INÍCIO</t>
  </si>
  <si>
    <t>Valor anual Estimado</t>
  </si>
  <si>
    <t>1º TA acréscimo quantitativo</t>
  </si>
  <si>
    <t>SJC 00009440/2015</t>
  </si>
  <si>
    <t>2016/7845</t>
  </si>
  <si>
    <t>Rescisão amigável em 31/01/2019</t>
  </si>
  <si>
    <t>SJC 00000452/2019</t>
  </si>
  <si>
    <t>SJC 00073148/2017</t>
  </si>
  <si>
    <t>2º TA alteração preâmbulo e cláusula quinta</t>
  </si>
  <si>
    <t>SJC 00008413/2018</t>
  </si>
  <si>
    <t>SJC 00083769/2018</t>
  </si>
  <si>
    <t>4º TA alteração cláusula penalidades</t>
  </si>
  <si>
    <t>TELEFÔNICA BRASIL S.A</t>
  </si>
  <si>
    <t xml:space="preserve"> TELEFONIA </t>
  </si>
  <si>
    <t>SJC 00000175/2011</t>
  </si>
  <si>
    <t>SJC 00019087/2013</t>
  </si>
  <si>
    <t>SJC 00052844/2013</t>
  </si>
  <si>
    <t>SJC 00000198/2011</t>
  </si>
  <si>
    <t>PE 034/SJC/2015                        CO 080/GELIC/SJC/2015</t>
  </si>
  <si>
    <t>CO 518/SSP/2010</t>
  </si>
  <si>
    <t>SJC 00011175/2011</t>
  </si>
  <si>
    <t>2º TA alteração preâmbulo</t>
  </si>
  <si>
    <t>SSP 00018813/2010</t>
  </si>
  <si>
    <t>SSP 00042834/2011</t>
  </si>
  <si>
    <t>SJC 00022796/2012</t>
  </si>
  <si>
    <t>1º AP reajuste de valores</t>
  </si>
  <si>
    <t>4º TA prorrogação da vigência e alteração de fonte</t>
  </si>
  <si>
    <t>SJC 00033280/2012</t>
  </si>
  <si>
    <t>2º AP reajuste de valores</t>
  </si>
  <si>
    <t>SJC 00022775/2013</t>
  </si>
  <si>
    <t>3º AP reajuste de valores</t>
  </si>
  <si>
    <t>4º AP reajuste de valores</t>
  </si>
  <si>
    <t>SJC 00025624/2014</t>
  </si>
  <si>
    <t>SJC 00029887/2015</t>
  </si>
  <si>
    <t>SJC 00042424/2013</t>
  </si>
  <si>
    <t xml:space="preserve">5º TA prorrogação da vigência </t>
  </si>
  <si>
    <t xml:space="preserve">6º TA prorrogação da vigência </t>
  </si>
  <si>
    <t>SJC 00048719/2014</t>
  </si>
  <si>
    <t>7º TA anistia de valores e rescisão 01/10/2015</t>
  </si>
  <si>
    <t>SJC 00070869/2015</t>
  </si>
  <si>
    <t xml:space="preserve">8º TA Termo de rescisão </t>
  </si>
  <si>
    <t>SJC 00061559/2015</t>
  </si>
  <si>
    <t>SJC 00003921/2013</t>
  </si>
  <si>
    <t>5º TA prorrogação da vigência</t>
  </si>
  <si>
    <t>SJC 00049821/2016</t>
  </si>
  <si>
    <t>SJC 00024587/2016</t>
  </si>
  <si>
    <t>SJC 00025027/2017</t>
  </si>
  <si>
    <t>SJC 00040268/2017</t>
  </si>
  <si>
    <t>SJC 00086212/2017</t>
  </si>
  <si>
    <t>SJC 00091315/2018</t>
  </si>
  <si>
    <t>SJC 00095630/2019</t>
  </si>
  <si>
    <t>CFTV PRESÍDIO DE JARAGUÁ DO SUL E CENTRAL DE TRIAGEM DE FLORIANÓPOLIS</t>
  </si>
  <si>
    <t>SJC 00011176/2011</t>
  </si>
  <si>
    <t>SJC 00022795/2012</t>
  </si>
  <si>
    <t>SJC 00033290/2012</t>
  </si>
  <si>
    <t>SJC 00003733/2013</t>
  </si>
  <si>
    <t>SJC 00049148/2013</t>
  </si>
  <si>
    <t>SJC 00053812/2013</t>
  </si>
  <si>
    <t>SJC 00048716/2014</t>
  </si>
  <si>
    <t>6º TA prorrogação da vigência</t>
  </si>
  <si>
    <t>SJC 00058107/2014</t>
  </si>
  <si>
    <t>7º TA prorrogação da vigência</t>
  </si>
  <si>
    <t>SJC 00005657/2015</t>
  </si>
  <si>
    <t>8º TA Termo de encerramento</t>
  </si>
  <si>
    <t>SJC 00070884/2015</t>
  </si>
  <si>
    <t>CORINGA COMÉRCIO E REPRESENTAÇÕES DE EQUIPAMENTOS DE SEGURANÇA LTDA</t>
  </si>
  <si>
    <t>CFTV PRESÍDIO REGIONAL DE ITAJAÍ E PENITENCIÁRIA MODULAR DE ITAJAÍ</t>
  </si>
  <si>
    <t>SJC 00016625/2011</t>
  </si>
  <si>
    <t>SJC 00005479/2012</t>
  </si>
  <si>
    <t>2º TA acréscimo quantitativo</t>
  </si>
  <si>
    <t>SJC 00033318/2012</t>
  </si>
  <si>
    <t xml:space="preserve">TORNOZELEIRAS </t>
  </si>
  <si>
    <t>Autorização de Fornecimento</t>
  </si>
  <si>
    <t>INTERNET MÓVEL</t>
  </si>
  <si>
    <t>2015/880</t>
  </si>
  <si>
    <t>SJC 00042412/2013</t>
  </si>
  <si>
    <t>SJC 00048731/2014</t>
  </si>
  <si>
    <t>SJC 00003732/2013</t>
  </si>
  <si>
    <t>SJC 00004159/2014</t>
  </si>
  <si>
    <t>SJC 00070250/2015</t>
  </si>
  <si>
    <t>7º TA anistia de valores do 1º e 2º AP</t>
  </si>
  <si>
    <t>SJC 00070861/2015</t>
  </si>
  <si>
    <t xml:space="preserve">8º TA prorrogação da vigência </t>
  </si>
  <si>
    <t>SJC 00054058/2016</t>
  </si>
  <si>
    <t>SJC 00001741/2017</t>
  </si>
  <si>
    <t>9º TA prorrogação da vigência</t>
  </si>
  <si>
    <t>CFTV PENITENCIÁRIA DE SÃO PEDRO DE ALCANTARA</t>
  </si>
  <si>
    <t>PP 183/SSP/2010              CO 1156/SSP/2010</t>
  </si>
  <si>
    <t>TP 139/SJC/2011                    CO 288/SJC/2011</t>
  </si>
  <si>
    <t>SJC 00033340/2012</t>
  </si>
  <si>
    <t>1º TA prorrogação da vigência  e alteração da dotação orçamentária.</t>
  </si>
  <si>
    <t>SJC 00023306/2013</t>
  </si>
  <si>
    <t>SJC 00042400/2013</t>
  </si>
  <si>
    <t>SJC 00025635/2014</t>
  </si>
  <si>
    <t>SJC 00052891/2014</t>
  </si>
  <si>
    <t>3º TA acréscimo de quantitativo</t>
  </si>
  <si>
    <t>SJC 00048721/2014</t>
  </si>
  <si>
    <t>SJC 00029897/2015</t>
  </si>
  <si>
    <t>SJC 00070253/2015</t>
  </si>
  <si>
    <t>SJC 00070878/2015</t>
  </si>
  <si>
    <t xml:space="preserve">6º TA anistia de valores </t>
  </si>
  <si>
    <t>SJC 00054060/2016</t>
  </si>
  <si>
    <t>SJC 00001738/2017</t>
  </si>
  <si>
    <t>SJC 00067119/2017</t>
  </si>
  <si>
    <t>CO 316/GELIC/SJC/2012      PP 046/SJC/2012</t>
  </si>
  <si>
    <t>CFTV PRESÍDIO DE JOINVILLE</t>
  </si>
  <si>
    <t>SJC 00067124/2017</t>
  </si>
  <si>
    <t>8º TA anistia de valores e prorrogação da vigência.</t>
  </si>
  <si>
    <t>SJC 00033277/2012</t>
  </si>
  <si>
    <t>SJC 00026148/2013</t>
  </si>
  <si>
    <t>SJC 00042432/2013</t>
  </si>
  <si>
    <t>SJC 00030608/2014</t>
  </si>
  <si>
    <t>SJC 00048720/2014</t>
  </si>
  <si>
    <t>SJC 00034677/2015</t>
  </si>
  <si>
    <t>SJC 00070247/2015</t>
  </si>
  <si>
    <t>SJC 00070880/2015</t>
  </si>
  <si>
    <t>5º TA - anistia de valores</t>
  </si>
  <si>
    <t>SJC 00054062/2016</t>
  </si>
  <si>
    <t>SJC 00001739/2017</t>
  </si>
  <si>
    <t>SJC 00086423/2017</t>
  </si>
  <si>
    <t>8º TA retificação de cláusula e prorrogação da vigênica</t>
  </si>
  <si>
    <t>PP 056/SJC/2012                    CO 339/GELIC/SJC/2012</t>
  </si>
  <si>
    <t>CFTV PRESÍDIO MASCULINO DE LAGES</t>
  </si>
  <si>
    <t>SJC 00033310/2012</t>
  </si>
  <si>
    <t>SJC 00036373/2013</t>
  </si>
  <si>
    <t>1º TA prorrogação da vigência, alteração do preâmbulo e alteração da dotação orçamentária.</t>
  </si>
  <si>
    <t>SJC 00042437/2013</t>
  </si>
  <si>
    <t>SJC 00016665/2014</t>
  </si>
  <si>
    <t>3º TA alteração da partes qualificadas</t>
  </si>
  <si>
    <t>SJC 00048702/2014</t>
  </si>
  <si>
    <t>SJC 00011988/2015</t>
  </si>
  <si>
    <t>SJC 00049505/2015</t>
  </si>
  <si>
    <t>SJC 00070261/2015</t>
  </si>
  <si>
    <t>6º TA prorrogação da vigência e anistia de valores</t>
  </si>
  <si>
    <t>SJC 00056409/2016</t>
  </si>
  <si>
    <t>SJC 00033198/2017</t>
  </si>
  <si>
    <t>SJC 00058256/2017</t>
  </si>
  <si>
    <t>CFTV PRESÍDIO DE CRICIÚMA (SANTA AUGUSTA)</t>
  </si>
  <si>
    <t>SJC 00033313/2012</t>
  </si>
  <si>
    <t>SJC 00036379/2013</t>
  </si>
  <si>
    <t>SJC 00048338/2013</t>
  </si>
  <si>
    <t>SJC 00016811/2014</t>
  </si>
  <si>
    <t>SJC 00048728/2014</t>
  </si>
  <si>
    <t>SJC 00012074/2015</t>
  </si>
  <si>
    <t>SJC 00047233/2015</t>
  </si>
  <si>
    <t>SJC 00070265/2015</t>
  </si>
  <si>
    <t>5º ta prorrogação da vigência</t>
  </si>
  <si>
    <t>SJC 00054650/2016</t>
  </si>
  <si>
    <t>SJC 00033392/2017</t>
  </si>
  <si>
    <t>SJC 00058257/2017</t>
  </si>
  <si>
    <t>SJC 00086426/2017</t>
  </si>
  <si>
    <t>MANUTENÇÃO TELEFONIA</t>
  </si>
  <si>
    <t>TELESYSTEM TELECOMUNICAÇÕES LTDA</t>
  </si>
  <si>
    <t>PP 056/SJC/2013             CO 178/GELIC/SJC/2013</t>
  </si>
  <si>
    <t>MANUTENÇÃO PREVENTIVA E CORRETIVA DE CENTRAIS TELEFÔNICAS</t>
  </si>
  <si>
    <t>SJC 00032957/2014</t>
  </si>
  <si>
    <t>SJC 00046986/2015</t>
  </si>
  <si>
    <t>1º TA prorrogação da vigência e alteração das unidades atendidas</t>
  </si>
  <si>
    <t>SJC 00049497/2016</t>
  </si>
  <si>
    <t>SJC 00059181/2016</t>
  </si>
  <si>
    <t>SJC 00052308/2017</t>
  </si>
  <si>
    <t>SJC 00055304/2017</t>
  </si>
  <si>
    <t>SJC 00086092/2017</t>
  </si>
  <si>
    <t>RESCISÃO CONTRATUAL</t>
  </si>
  <si>
    <t>SJC 00036323/2018</t>
  </si>
  <si>
    <t>SJC 00057276/2016</t>
  </si>
  <si>
    <t>Informações projeto compartilhamento</t>
  </si>
  <si>
    <t>OUTROS</t>
  </si>
  <si>
    <t>CIASC - Centro de Inf. E Autom. Do Estado de Sta. Catarina S.A.</t>
  </si>
  <si>
    <t>DL 023/SJC/2013            CO 044/GELIC/SJC/2013</t>
  </si>
  <si>
    <t>TECNOLOGIA DA INFORMAÇÃO E COMUNICAÇÃO</t>
  </si>
  <si>
    <t>2014/3483</t>
  </si>
  <si>
    <t>SJC 00017755/2014</t>
  </si>
  <si>
    <t>SJC 00024226/2014</t>
  </si>
  <si>
    <t>SJC 00017177/2015</t>
  </si>
  <si>
    <t>SJC 00050669/2015</t>
  </si>
  <si>
    <t>2º TA acréscimo serviço PROCON</t>
  </si>
  <si>
    <t>2ª AP alteração da dotação orçamentária</t>
  </si>
  <si>
    <t xml:space="preserve">4º TA prorrogação da vigência </t>
  </si>
  <si>
    <t>SJC 00019061/2016</t>
  </si>
  <si>
    <t>SJC 00054643/2016</t>
  </si>
  <si>
    <t>SJC 00020686/2017</t>
  </si>
  <si>
    <t>6º TA acréscimo do SISE</t>
  </si>
  <si>
    <t>SJC 00070349/2017</t>
  </si>
  <si>
    <t>7º TA prorogação da vigência</t>
  </si>
  <si>
    <t>SJC 00019202/2018</t>
  </si>
  <si>
    <t xml:space="preserve"> 8º TA prorrogação da vigência</t>
  </si>
  <si>
    <t>BRD SOCLUÇÕES EM TECNOLOGIA LTDA</t>
  </si>
  <si>
    <t>MANUTENÇÃO PREVENTIVA E CORRETIVA INFORMÁTICA</t>
  </si>
  <si>
    <t>SJC 00031069/2014</t>
  </si>
  <si>
    <t>SJC 00051775/2014</t>
  </si>
  <si>
    <t>SJC 00033139/2015</t>
  </si>
  <si>
    <t>SJC 00053100/2015</t>
  </si>
  <si>
    <t>SJC 00032290/2016</t>
  </si>
  <si>
    <t>SJC 00053958/2016</t>
  </si>
  <si>
    <t>3º AP reajuste de preços</t>
  </si>
  <si>
    <t>SJC 00032534/2017</t>
  </si>
  <si>
    <t>SJC 00074457/2017</t>
  </si>
  <si>
    <t>5º TA redução do valor e prorrogação da vigência</t>
  </si>
  <si>
    <t>SJC 00042465/2018</t>
  </si>
  <si>
    <t>SJC 00089077/2018</t>
  </si>
  <si>
    <t>7º TA prorrogação da vigência e anistia de valores</t>
  </si>
  <si>
    <t>PP 045/SJC/2015          CO 132/GELIC/SJC/2015</t>
  </si>
  <si>
    <t>CFTV PENITENCIÁRIA MASCULINA DE CHAPECÓ</t>
  </si>
  <si>
    <t>3º TA prorrogação da vigência e anistia de valores</t>
  </si>
  <si>
    <t>SJC 00032255/2016</t>
  </si>
  <si>
    <t>SJC 00031793/2017</t>
  </si>
  <si>
    <t>SJC 00078636/2017</t>
  </si>
  <si>
    <t>SJC 00091401/2018</t>
  </si>
  <si>
    <t>PP 045/SJC/2015          CO 133/GELIC/SJC/2015</t>
  </si>
  <si>
    <t>CFTV PENITENCIÁRIAS MASCULINA DE CURITIBANOS</t>
  </si>
  <si>
    <t>1º TA não aplicação dp reajuste</t>
  </si>
  <si>
    <t>SJC 00070857/2015</t>
  </si>
  <si>
    <t>SJC 00032249/2016</t>
  </si>
  <si>
    <t>SJC 00031832/2017</t>
  </si>
  <si>
    <t>4º TA prorrogação da vigência e anistia de valores</t>
  </si>
  <si>
    <t>SJC 00075659/2017</t>
  </si>
  <si>
    <t>SJC 00091453/2018</t>
  </si>
  <si>
    <t>SENSORIAL DETECTORES DE SEGURANÇA LTDA EPP</t>
  </si>
  <si>
    <t>PE 055/GELIC/SJC/2017        CO 114/GELIC/SJC/2017</t>
  </si>
  <si>
    <t>DETECTORES DE METAIS</t>
  </si>
  <si>
    <t>Assinatura até o adimplemento das obrigações</t>
  </si>
  <si>
    <t>Mayara Batista Abreu   comercial@sensorialdetectores.com.br (48) 8849-0000</t>
  </si>
  <si>
    <t>2017/13011</t>
  </si>
  <si>
    <t>AQUISIÇÃO DE DETECTORES DE METAIS (285)</t>
  </si>
  <si>
    <t>DL 098/GELIC/SJC/2017   CO 122/GELIC/2017</t>
  </si>
  <si>
    <t>CFTV COMPLEXO PENITENCIÁRIO DO VALE DO ITAJAÍ</t>
  </si>
  <si>
    <t>90 dias</t>
  </si>
  <si>
    <t>SJC 00003528/2018</t>
  </si>
  <si>
    <t>PE 070/GELIC/SJC/2017      CO 133/GELIC/SJC/2017</t>
  </si>
  <si>
    <t>1º TA supressão das cláusulas das penalidades</t>
  </si>
  <si>
    <t>SJC 00015614/2018</t>
  </si>
  <si>
    <t>SJC 00083572/2018</t>
  </si>
  <si>
    <t>2017/13772</t>
  </si>
  <si>
    <t>Macelo Ribeiro de Almeida malmeida@synergye.com.br    (11) 3567-8620</t>
  </si>
  <si>
    <t>2019/5937</t>
  </si>
  <si>
    <t>DL 011/GELIC/SJC/2018                   CO 035/GELIC/SJC/2018</t>
  </si>
  <si>
    <t>DL 016/GELIC/SJC/2018    CO 051/GELIC/SJC/2018</t>
  </si>
  <si>
    <t>SJC 00050616/2018</t>
  </si>
  <si>
    <t>SJC 00050617/2018</t>
  </si>
  <si>
    <t>DL 030/GELIC/SJC/2018    CO 057/GELIC/SJC/2018</t>
  </si>
  <si>
    <t>1º TA prorogação da vigência e alteração da fonte de recursos</t>
  </si>
  <si>
    <t>SJC 00077381/2018</t>
  </si>
  <si>
    <t>SJC 00092628/2018</t>
  </si>
  <si>
    <t>DL 030/GELIC/SJC/2018    CO 058/GELIC/SJC/2018</t>
  </si>
  <si>
    <t>1º TA prorrogação da vigência e alteração da dotação orçamentária</t>
  </si>
  <si>
    <t>SJC 00076908/2018</t>
  </si>
  <si>
    <t>SJC 00092635/2018</t>
  </si>
  <si>
    <t>PE 025/GELIC/SJC/2018     CO 081/GELIC/SJC/2018</t>
  </si>
  <si>
    <t xml:space="preserve">1º TA prorogação da vigência    </t>
  </si>
  <si>
    <t>SJC 00091953/2018</t>
  </si>
  <si>
    <t xml:space="preserve">Rescisão Unilateral </t>
  </si>
  <si>
    <t>SJC 00102237/2019</t>
  </si>
  <si>
    <t>PE 020/GELIC/SJC/2018 CO 083/GELIC/SJC/2018</t>
  </si>
  <si>
    <t>SJC 00092623/2018</t>
  </si>
  <si>
    <t>PE 039/GELIC/SJC/2018 CO 073/GELIC/SJC/2018</t>
  </si>
  <si>
    <t>2018/14148</t>
  </si>
  <si>
    <t>PP 015/2012             285/GELIC/SJC/2012</t>
  </si>
  <si>
    <t>SJC 00020745/2017</t>
  </si>
  <si>
    <t>SJC 00089269/2019</t>
  </si>
  <si>
    <t>SJC 00020495/2017</t>
  </si>
  <si>
    <t>SJC 00017376/2018</t>
  </si>
  <si>
    <t>SJC 00068575/2017</t>
  </si>
  <si>
    <t>DL 018/GELIC/SJC/2018    CO 052/GELIC/SJC/2018</t>
  </si>
  <si>
    <t>SJC 00018430/2018</t>
  </si>
  <si>
    <t>SJC 00068570/2017</t>
  </si>
  <si>
    <t>SJC 00044867/2018</t>
  </si>
  <si>
    <t>SJC 00018612/2015</t>
  </si>
  <si>
    <t>SJC 00018434/2018</t>
  </si>
  <si>
    <t>SJC 00018913/2018</t>
  </si>
  <si>
    <t>PP 008/SJC/2013                         CO 123/GELIC/SJC/2013</t>
  </si>
  <si>
    <t>Mateus Dandolini Motta                          comercial@triangulo.com.br             (048) 3241-1031</t>
  </si>
  <si>
    <t>2014/3202                          2015/3286</t>
  </si>
  <si>
    <t>2015/3782</t>
  </si>
  <si>
    <t>2014/3205                      2014/7420                    2015/2724</t>
  </si>
  <si>
    <t>Mateus Dandolini Motta                          comercial@triangulo.com.br                                       (048) 3241-1031</t>
  </si>
  <si>
    <t>2014/3206</t>
  </si>
  <si>
    <t>2014/3209                  2015/3003</t>
  </si>
  <si>
    <t>2018/11882</t>
  </si>
  <si>
    <t>2018/14398</t>
  </si>
  <si>
    <t>2014/3203</t>
  </si>
  <si>
    <t>2018/12620</t>
  </si>
  <si>
    <t>2018/14922</t>
  </si>
  <si>
    <t>Paulo Gerado Collares Filho                  ariele@coringanet.com.br                                                   (048) 3241-1031</t>
  </si>
  <si>
    <t>2014/3386                    2015/2449</t>
  </si>
  <si>
    <t>2018/13394</t>
  </si>
  <si>
    <t>PP 056/SJC/2012                    CO 340/GELIC/SJC/2012</t>
  </si>
  <si>
    <t>2014/3384            2015/2451</t>
  </si>
  <si>
    <t>2018/13393</t>
  </si>
  <si>
    <t>2015/4223</t>
  </si>
  <si>
    <t>2015/4222</t>
  </si>
  <si>
    <t>2017/14357</t>
  </si>
  <si>
    <t>2018/12623</t>
  </si>
  <si>
    <t>AQUISIÇÃO CFTV CAÇADOR</t>
  </si>
  <si>
    <t>Thuiany Medeiros               comercial@telesystemsul.com.br                            (48) 3343-3600</t>
  </si>
  <si>
    <t>2014/3466                    2014/4102</t>
  </si>
  <si>
    <t>2014/3442</t>
  </si>
  <si>
    <t>Chehab Kalil Júnior             comercial@brdti.com.br   (048) 98854-4840</t>
  </si>
  <si>
    <t>AQUISIÇÃO CFTV                    CAP</t>
  </si>
  <si>
    <t>2014/6309</t>
  </si>
  <si>
    <t>PP 076/SJC/2014 CO 277/GELIC/SJC/2014</t>
  </si>
  <si>
    <t>AQUISIÇÃO CFTV CASE JOINVILLE</t>
  </si>
  <si>
    <t>2014/7984</t>
  </si>
  <si>
    <t>PP 023/SJC/2015   036/GELIC/SJC/2015</t>
  </si>
  <si>
    <t>AQUISIÇÃO CFTV PRESÍDIO REGIONAL DE CHAPECÓ</t>
  </si>
  <si>
    <t>2015/3109</t>
  </si>
  <si>
    <t xml:space="preserve">PP 160/SEA/2013                CO 166/GELIC/SJC/2014              </t>
  </si>
  <si>
    <t>SJC 00031023/2014</t>
  </si>
  <si>
    <t>SJC 00068577/2017</t>
  </si>
  <si>
    <t>SJC 00004884/2015</t>
  </si>
  <si>
    <t>Ass. Até adimplemento das obrigações</t>
  </si>
  <si>
    <t>ILHA SERVICE SERVIÇOS DE INFORMÁTICA LTDA</t>
  </si>
  <si>
    <t>PP 116/SSP/2007                   CO 557/SSP/2007</t>
  </si>
  <si>
    <t xml:space="preserve">Alcides de Brida Neto </t>
  </si>
  <si>
    <t>5º TA alteração do prêmbulo e da dotação orçamentária</t>
  </si>
  <si>
    <t>6º TA prorrogação da vigência, alteração do prêmbulo e da dotação orçamentária.</t>
  </si>
  <si>
    <t xml:space="preserve">7º TA prorrogação da vigência </t>
  </si>
  <si>
    <t>8ª TA prorrogação da vigência</t>
  </si>
  <si>
    <t>9º TA prorrogação da vigência, alteração do prêmbulo e da dotação orçamentária.</t>
  </si>
  <si>
    <t>DL 224/SJC/2011                  CO 289/SJC/2011</t>
  </si>
  <si>
    <t>DL 252/SJC/2011                     CO 356/SJC/2011</t>
  </si>
  <si>
    <t>CFTV PRESÍDIO  DE LAGES</t>
  </si>
  <si>
    <t>SJC 00017585/2011</t>
  </si>
  <si>
    <t>SJC 00021294/2012</t>
  </si>
  <si>
    <t>SJC 00045185/2016</t>
  </si>
  <si>
    <t>Ivone Hoffmann</t>
  </si>
  <si>
    <t>PP 036/SEA/2010                             CO 481/SSP/2010</t>
  </si>
  <si>
    <t>PP 0162/SEA/2013 CO 083/SJC/2014</t>
  </si>
  <si>
    <t>1º TA acréscimo de 25%</t>
  </si>
  <si>
    <t>SJC 00053208/2016</t>
  </si>
  <si>
    <t>SJC 00011680/2017</t>
  </si>
  <si>
    <t>SJC 00018455/2019</t>
  </si>
  <si>
    <t>SJC 00097160/2019</t>
  </si>
  <si>
    <t>2014/5359</t>
  </si>
  <si>
    <t>GLOBAL VILLAGE TELECOM LTDA</t>
  </si>
  <si>
    <t>DL 001/SJC/2011                       CO 001/SJC/2011</t>
  </si>
  <si>
    <t>José Eduardo Fernandes</t>
  </si>
  <si>
    <t>1º TA prorrogação da vigência, alteração do preâmbulo e da dotação orçamentária</t>
  </si>
  <si>
    <t>SJC 00011172/2011</t>
  </si>
  <si>
    <t>RÁDIOS TRANSMISSORES</t>
  </si>
  <si>
    <t>762/SSP/2009</t>
  </si>
  <si>
    <t>2014/4204</t>
  </si>
  <si>
    <t>Nereu Sebastião Amarante</t>
  </si>
  <si>
    <t>3º TA alteração do preâmbulo e  da dotação orçamentária</t>
  </si>
  <si>
    <t>4º TA prorrogação da vigência e alteração da dotação orçamentária</t>
  </si>
  <si>
    <t>5º TA prorrogação da vigência e alteração da dotação orçamentária</t>
  </si>
  <si>
    <t>SJC 00033276/2012</t>
  </si>
  <si>
    <t>SJC 00011178/2011</t>
  </si>
  <si>
    <t>1º AP reajsute de valores</t>
  </si>
  <si>
    <t>SSP 00035070/2010</t>
  </si>
  <si>
    <t>5º AP reajuste de valores</t>
  </si>
  <si>
    <t>POLSEC INDÚSTRIA  ECOMÉRCIO DE EQUIPAMENTOS DE SEGURANÇA LTDA EPP</t>
  </si>
  <si>
    <t>SJC 00011441/2011</t>
  </si>
  <si>
    <t>PP 130/SJC/2011                CO 282/SJC/2011</t>
  </si>
  <si>
    <t>PP 059/SJC/2011                     CO 329/GELIC/SJC/2012</t>
  </si>
  <si>
    <t>2014/5156</t>
  </si>
  <si>
    <t>PP 028/SJC/2014                   CO 067/GELIC/SJC/2014</t>
  </si>
  <si>
    <t>Renatio Werner Victor Queiroz</t>
  </si>
  <si>
    <t>BLOQUEIO DE RADIOCOMUNICAÇÕES</t>
  </si>
  <si>
    <t>SJC 00036670/2013</t>
  </si>
  <si>
    <t>SJC 00007101/2013</t>
  </si>
  <si>
    <t>SJC 00003514/2013</t>
  </si>
  <si>
    <t>SJC 00030878/2013</t>
  </si>
  <si>
    <t>SJC 00014467/2014</t>
  </si>
  <si>
    <t>PP 024/SJC/2014               CO 142/GELIC/SJC/2014</t>
  </si>
  <si>
    <t>SJC 00045916/2013</t>
  </si>
  <si>
    <t>CONTRATOS  ANTIGOS MANUTENÇÃO 2009 - 2020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</si>
</sst>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R$&quot;\ #,##0.00;[Red]\-&quot;R$&quot;\ #,##0.00"/>
    <numFmt numFmtId="44" formatCode="_-&quot;R$&quot;\ * #,##0.00_-;\-&quot;R$&quot;\ * #,##0.00_-;_-&quot;R$&quot;\ * &quot;-&quot;??_-;_-@_-"/>
    <numFmt numFmtId="43" formatCode="_-* #,##0.00_-;\-* #,##0.00_-;_-* &quot;-&quot;??_-;_-@_-"/>
    <numFmt numFmtId="164" formatCode="_(&quot;R$ &quot;* #,##0.00_);_(&quot;R$ &quot;* \(#,##0.00\);_(&quot;R$ &quot;* &quot;-&quot;??_);_(@_)"/>
    <numFmt numFmtId="165" formatCode="&quot;R$&quot;#,##0.00"/>
    <numFmt numFmtId="166" formatCode="&quot;R$&quot;\ #,##0.00"/>
  </numFmts>
  <fonts count="43">
    <font>
      <sz val="11"/>
      <color theme="1"/>
      <name val="Calibri"/>
      <family val="2"/>
      <scheme val="minor"/>
    </font>
    <font>
      <b/>
      <sz val="11"/>
      <name val="Calibri"/>
      <family val="2"/>
      <scheme val="minor"/>
    </font>
    <font>
      <sz val="11"/>
      <color indexed="8"/>
      <name val="Calibri"/>
      <family val="2"/>
    </font>
    <font>
      <b/>
      <sz val="11"/>
      <color indexed="8"/>
      <name val="Calibri"/>
      <family val="2"/>
      <scheme val="minor"/>
    </font>
    <font>
      <b/>
      <sz val="11"/>
      <color indexed="8"/>
      <name val="Calibri"/>
      <family val="2"/>
    </font>
    <font>
      <b/>
      <sz val="9"/>
      <name val="Calibri"/>
      <family val="2"/>
      <scheme val="minor"/>
    </font>
    <font>
      <sz val="10"/>
      <name val="Calibri"/>
      <family val="2"/>
      <scheme val="minor"/>
    </font>
    <font>
      <sz val="11"/>
      <color rgb="FFFF0000"/>
      <name val="Calibri"/>
      <family val="2"/>
    </font>
    <font>
      <sz val="11"/>
      <name val="Calibri"/>
      <family val="2"/>
      <scheme val="minor"/>
    </font>
    <font>
      <sz val="11"/>
      <color indexed="8"/>
      <name val="Calibri"/>
      <family val="2"/>
      <scheme val="minor"/>
    </font>
    <font>
      <sz val="11"/>
      <color indexed="8"/>
      <name val="Arial"/>
      <family val="2"/>
    </font>
    <font>
      <sz val="11"/>
      <color theme="1" tint="4.9989318521683403E-2"/>
      <name val="Calibri"/>
      <family val="2"/>
    </font>
    <font>
      <b/>
      <sz val="10"/>
      <name val="Calibri"/>
      <family val="2"/>
    </font>
    <font>
      <sz val="11"/>
      <color theme="1"/>
      <name val="Calibri"/>
      <family val="2"/>
      <scheme val="minor"/>
    </font>
    <font>
      <b/>
      <sz val="11"/>
      <color theme="1"/>
      <name val="Calibri"/>
      <family val="2"/>
      <scheme val="minor"/>
    </font>
    <font>
      <b/>
      <sz val="9"/>
      <color theme="1"/>
      <name val="Calibri"/>
      <family val="2"/>
      <scheme val="minor"/>
    </font>
    <font>
      <b/>
      <sz val="9"/>
      <name val="Calibri"/>
      <family val="2"/>
    </font>
    <font>
      <sz val="9"/>
      <name val="Calibri"/>
      <family val="2"/>
    </font>
    <font>
      <sz val="9"/>
      <name val="Calibri"/>
      <family val="2"/>
      <scheme val="minor"/>
    </font>
    <font>
      <b/>
      <sz val="8"/>
      <name val="Calibri"/>
      <family val="2"/>
      <scheme val="minor"/>
    </font>
    <font>
      <sz val="10"/>
      <name val="Calibri"/>
      <family val="2"/>
    </font>
    <font>
      <b/>
      <sz val="10"/>
      <name val="Calibri"/>
      <family val="2"/>
      <scheme val="minor"/>
    </font>
    <font>
      <b/>
      <sz val="11"/>
      <color theme="1" tint="4.9989318521683403E-2"/>
      <name val="Calibri"/>
      <family val="2"/>
      <scheme val="minor"/>
    </font>
    <font>
      <sz val="11"/>
      <color theme="1" tint="4.9989318521683403E-2"/>
      <name val="Calibri"/>
      <family val="2"/>
      <scheme val="minor"/>
    </font>
    <font>
      <sz val="10"/>
      <color theme="1"/>
      <name val="Calibri"/>
      <family val="2"/>
      <scheme val="minor"/>
    </font>
    <font>
      <sz val="10"/>
      <color indexed="8"/>
      <name val="Calibri"/>
      <family val="2"/>
      <scheme val="minor"/>
    </font>
    <font>
      <b/>
      <sz val="8"/>
      <name val="Calibri"/>
      <family val="2"/>
    </font>
    <font>
      <b/>
      <sz val="8"/>
      <color theme="1"/>
      <name val="Calibri"/>
      <family val="2"/>
      <scheme val="minor"/>
    </font>
    <font>
      <b/>
      <sz val="11"/>
      <name val="Calibri"/>
      <family val="2"/>
    </font>
    <font>
      <sz val="11"/>
      <color rgb="FFFF0000"/>
      <name val="Calibri"/>
      <family val="2"/>
      <scheme val="minor"/>
    </font>
    <font>
      <b/>
      <sz val="11"/>
      <color theme="1" tint="4.9989318521683403E-2"/>
      <name val="Calibri"/>
      <family val="2"/>
    </font>
    <font>
      <b/>
      <sz val="10"/>
      <color indexed="8"/>
      <name val="Calibri"/>
      <family val="2"/>
    </font>
    <font>
      <sz val="10"/>
      <color indexed="8"/>
      <name val="Calibri"/>
      <family val="2"/>
    </font>
    <font>
      <b/>
      <sz val="9"/>
      <color theme="1"/>
      <name val="Times New Roman"/>
      <family val="1"/>
    </font>
    <font>
      <sz val="9"/>
      <color theme="1"/>
      <name val="Times New Roman"/>
      <family val="1"/>
    </font>
    <font>
      <sz val="11"/>
      <name val="Calibri"/>
      <family val="2"/>
    </font>
    <font>
      <sz val="10"/>
      <color theme="1"/>
      <name val="Times New Roman"/>
      <family val="1"/>
    </font>
    <font>
      <b/>
      <sz val="10"/>
      <color indexed="8"/>
      <name val="Calibri"/>
      <family val="2"/>
      <scheme val="minor"/>
    </font>
    <font>
      <b/>
      <sz val="16"/>
      <name val="Calibri"/>
      <family val="2"/>
      <scheme val="minor"/>
    </font>
    <font>
      <b/>
      <sz val="11"/>
      <color rgb="FFFF0000"/>
      <name val="Calibri"/>
      <family val="2"/>
    </font>
    <font>
      <u/>
      <sz val="11"/>
      <color theme="10"/>
      <name val="Calibri"/>
      <family val="2"/>
      <scheme val="minor"/>
    </font>
    <font>
      <sz val="8"/>
      <color rgb="FFFF0000"/>
      <name val="IUXFont"/>
    </font>
    <font>
      <b/>
      <sz val="11"/>
      <color rgb="FF000000"/>
      <name val="Calibri"/>
      <family val="2"/>
    </font>
  </fonts>
  <fills count="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0" tint="-4.9989318521683403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s>
  <cellStyleXfs count="4">
    <xf numFmtId="0" fontId="0" fillId="0" borderId="0"/>
    <xf numFmtId="164" fontId="2" fillId="0" borderId="0" applyFont="0" applyFill="0" applyBorder="0" applyAlignment="0" applyProtection="0"/>
    <xf numFmtId="0" fontId="40" fillId="0" borderId="0" applyNumberFormat="0" applyFill="0" applyBorder="0" applyAlignment="0" applyProtection="0"/>
    <xf numFmtId="44" fontId="13" fillId="0" borderId="0" applyFont="0" applyFill="0" applyBorder="0" applyAlignment="0" applyProtection="0"/>
  </cellStyleXfs>
  <cellXfs count="484">
    <xf numFmtId="0" fontId="0" fillId="0" borderId="0" xfId="0"/>
    <xf numFmtId="0" fontId="2" fillId="3"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xf>
    <xf numFmtId="0" fontId="10" fillId="0" borderId="1" xfId="0" applyFont="1" applyFill="1" applyBorder="1" applyAlignment="1">
      <alignment horizontal="justify" vertical="center"/>
    </xf>
    <xf numFmtId="0" fontId="11" fillId="0" borderId="1" xfId="0" applyFont="1" applyFill="1" applyBorder="1" applyAlignment="1">
      <alignment horizontal="center" vertical="center"/>
    </xf>
    <xf numFmtId="164" fontId="7" fillId="0" borderId="1" xfId="1" applyFont="1" applyFill="1" applyBorder="1" applyAlignment="1">
      <alignment horizontal="center" vertical="center"/>
    </xf>
    <xf numFmtId="164" fontId="2" fillId="0" borderId="1" xfId="1" applyFont="1" applyFill="1" applyBorder="1" applyAlignment="1">
      <alignment vertical="center"/>
    </xf>
    <xf numFmtId="0" fontId="2" fillId="3" borderId="2" xfId="0" applyFont="1" applyFill="1" applyBorder="1" applyAlignment="1">
      <alignment vertical="center"/>
    </xf>
    <xf numFmtId="0" fontId="2" fillId="0" borderId="3" xfId="0" applyFont="1" applyFill="1" applyBorder="1" applyAlignment="1">
      <alignment vertical="center" wrapText="1"/>
    </xf>
    <xf numFmtId="0" fontId="2" fillId="0" borderId="3" xfId="0" applyFont="1" applyFill="1" applyBorder="1" applyAlignment="1">
      <alignment horizontal="center" vertical="center"/>
    </xf>
    <xf numFmtId="0" fontId="2" fillId="0" borderId="3" xfId="0" applyNumberFormat="1" applyFont="1" applyFill="1" applyBorder="1" applyAlignment="1">
      <alignment horizontal="center" vertical="center"/>
    </xf>
    <xf numFmtId="0" fontId="10" fillId="0" borderId="3" xfId="0" applyFont="1" applyFill="1" applyBorder="1" applyAlignment="1">
      <alignment horizontal="justify" vertical="center"/>
    </xf>
    <xf numFmtId="0" fontId="11" fillId="0" borderId="3" xfId="0" applyFont="1" applyFill="1" applyBorder="1" applyAlignment="1">
      <alignment horizontal="center" vertical="center"/>
    </xf>
    <xf numFmtId="164" fontId="7" fillId="0" borderId="3" xfId="1" applyFont="1" applyFill="1" applyBorder="1" applyAlignment="1">
      <alignment horizontal="center" vertical="center"/>
    </xf>
    <xf numFmtId="164" fontId="2" fillId="0" borderId="3" xfId="1" applyFont="1" applyFill="1" applyBorder="1" applyAlignment="1">
      <alignment vertical="center"/>
    </xf>
    <xf numFmtId="0" fontId="1" fillId="3" borderId="4" xfId="0" applyFont="1" applyFill="1" applyBorder="1" applyAlignment="1">
      <alignment vertical="center" wrapText="1"/>
    </xf>
    <xf numFmtId="164" fontId="2" fillId="3" borderId="5" xfId="1" applyFont="1" applyFill="1" applyBorder="1" applyAlignment="1">
      <alignment vertical="center"/>
    </xf>
    <xf numFmtId="0" fontId="2" fillId="0" borderId="1" xfId="0" applyFont="1" applyFill="1" applyBorder="1" applyAlignment="1">
      <alignment vertical="center"/>
    </xf>
    <xf numFmtId="165" fontId="2" fillId="3" borderId="2" xfId="1" applyNumberFormat="1" applyFont="1" applyFill="1" applyBorder="1" applyAlignment="1">
      <alignment horizontal="center" vertical="center"/>
    </xf>
    <xf numFmtId="0" fontId="1" fillId="3" borderId="4" xfId="0" applyFont="1" applyFill="1" applyBorder="1" applyAlignment="1">
      <alignment horizontal="left" vertical="center" wrapText="1"/>
    </xf>
    <xf numFmtId="0" fontId="8" fillId="3" borderId="1" xfId="0" applyNumberFormat="1" applyFont="1" applyFill="1" applyBorder="1" applyAlignment="1">
      <alignment horizontal="center" vertical="center" wrapText="1"/>
    </xf>
    <xf numFmtId="164" fontId="2" fillId="3" borderId="1" xfId="1" applyFont="1" applyFill="1" applyBorder="1" applyAlignment="1">
      <alignment vertical="center"/>
    </xf>
    <xf numFmtId="0" fontId="8" fillId="3" borderId="1" xfId="0" applyFont="1" applyFill="1" applyBorder="1" applyAlignment="1">
      <alignment horizontal="center" vertical="center"/>
    </xf>
    <xf numFmtId="0" fontId="8" fillId="3" borderId="1" xfId="0" applyNumberFormat="1" applyFont="1" applyFill="1" applyBorder="1" applyAlignment="1">
      <alignment horizontal="center" vertical="center"/>
    </xf>
    <xf numFmtId="0" fontId="6" fillId="3" borderId="1" xfId="0" applyFont="1" applyFill="1" applyBorder="1" applyAlignment="1">
      <alignment vertical="center" wrapText="1"/>
    </xf>
    <xf numFmtId="14" fontId="8" fillId="3" borderId="1" xfId="0" applyNumberFormat="1" applyFont="1" applyFill="1" applyBorder="1" applyAlignment="1">
      <alignment horizontal="center" vertical="center"/>
    </xf>
    <xf numFmtId="14" fontId="1"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5" fillId="3" borderId="1" xfId="0" applyFont="1" applyFill="1" applyBorder="1" applyAlignment="1">
      <alignment horizontal="left" vertical="center" wrapText="1"/>
    </xf>
    <xf numFmtId="0" fontId="6" fillId="3" borderId="1" xfId="0" applyFont="1" applyFill="1" applyBorder="1" applyAlignment="1">
      <alignment horizontal="justify" vertical="center"/>
    </xf>
    <xf numFmtId="14" fontId="9" fillId="3" borderId="1"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165" fontId="2" fillId="3" borderId="1" xfId="1"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14" fontId="9" fillId="3" borderId="1" xfId="0" applyNumberFormat="1" applyFont="1" applyFill="1" applyBorder="1" applyAlignment="1">
      <alignment horizontal="center" vertical="center" wrapText="1"/>
    </xf>
    <xf numFmtId="1" fontId="9" fillId="3" borderId="1" xfId="0" applyNumberFormat="1" applyFont="1" applyFill="1" applyBorder="1" applyAlignment="1">
      <alignment horizontal="center" vertical="center" wrapText="1"/>
    </xf>
    <xf numFmtId="164" fontId="8" fillId="3" borderId="1" xfId="1" applyFont="1" applyFill="1" applyBorder="1" applyAlignment="1">
      <alignment horizontal="center" vertical="center"/>
    </xf>
    <xf numFmtId="14" fontId="3" fillId="3" borderId="1" xfId="0" applyNumberFormat="1" applyFont="1" applyFill="1" applyBorder="1" applyAlignment="1">
      <alignment horizontal="center" vertical="center" wrapText="1"/>
    </xf>
    <xf numFmtId="44" fontId="8" fillId="3" borderId="1" xfId="0" applyNumberFormat="1" applyFont="1" applyFill="1" applyBorder="1" applyAlignment="1">
      <alignment horizontal="center" vertical="center" wrapText="1"/>
    </xf>
    <xf numFmtId="0" fontId="6" fillId="3" borderId="1" xfId="0" applyNumberFormat="1" applyFont="1" applyFill="1" applyBorder="1" applyAlignment="1">
      <alignment horizontal="left" vertical="center" wrapText="1"/>
    </xf>
    <xf numFmtId="0" fontId="2" fillId="0" borderId="2" xfId="0" applyFont="1" applyFill="1" applyBorder="1" applyAlignment="1">
      <alignment vertical="center"/>
    </xf>
    <xf numFmtId="165" fontId="2" fillId="3" borderId="5" xfId="1" applyNumberFormat="1" applyFont="1" applyFill="1" applyBorder="1" applyAlignment="1">
      <alignment horizontal="center" vertical="center"/>
    </xf>
    <xf numFmtId="0" fontId="0" fillId="0" borderId="3" xfId="0" applyBorder="1" applyAlignment="1">
      <alignment horizontal="center" vertical="center"/>
    </xf>
    <xf numFmtId="0" fontId="4" fillId="3" borderId="3"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3" fillId="2" borderId="11" xfId="0" applyFont="1" applyFill="1" applyBorder="1" applyAlignment="1">
      <alignment horizontal="center" vertical="center"/>
    </xf>
    <xf numFmtId="164" fontId="1" fillId="2" borderId="11" xfId="1" applyFont="1" applyFill="1" applyBorder="1" applyAlignment="1">
      <alignment horizontal="center" vertical="center" wrapText="1"/>
    </xf>
    <xf numFmtId="164" fontId="4" fillId="2" borderId="12" xfId="1" applyFont="1" applyFill="1" applyBorder="1" applyAlignment="1">
      <alignment horizontal="center" vertical="center" wrapText="1"/>
    </xf>
    <xf numFmtId="14" fontId="3" fillId="3" borderId="1" xfId="0" applyNumberFormat="1" applyFont="1" applyFill="1" applyBorder="1" applyAlignment="1">
      <alignment horizontal="center" vertical="center"/>
    </xf>
    <xf numFmtId="0" fontId="18" fillId="3" borderId="1" xfId="0" applyFont="1" applyFill="1" applyBorder="1" applyAlignment="1">
      <alignment horizontal="justify" vertical="center"/>
    </xf>
    <xf numFmtId="0" fontId="18" fillId="3" borderId="1" xfId="0" applyFont="1" applyFill="1" applyBorder="1" applyAlignment="1">
      <alignment vertical="center" wrapText="1"/>
    </xf>
    <xf numFmtId="8" fontId="9" fillId="3" borderId="5" xfId="0" applyNumberFormat="1" applyFont="1" applyFill="1" applyBorder="1" applyAlignment="1">
      <alignment vertical="center"/>
    </xf>
    <xf numFmtId="14" fontId="22" fillId="3" borderId="1" xfId="0" applyNumberFormat="1" applyFont="1" applyFill="1" applyBorder="1" applyAlignment="1">
      <alignment horizontal="center" vertical="center"/>
    </xf>
    <xf numFmtId="14" fontId="8"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wrapText="1"/>
    </xf>
    <xf numFmtId="14" fontId="24" fillId="3" borderId="1" xfId="0" applyNumberFormat="1" applyFont="1" applyFill="1" applyBorder="1" applyAlignment="1">
      <alignment horizontal="center" vertical="center"/>
    </xf>
    <xf numFmtId="14" fontId="14" fillId="3" borderId="1" xfId="0" applyNumberFormat="1" applyFont="1" applyFill="1" applyBorder="1" applyAlignment="1">
      <alignment horizontal="center" vertical="center"/>
    </xf>
    <xf numFmtId="0" fontId="11" fillId="3" borderId="1" xfId="0" applyNumberFormat="1" applyFont="1" applyFill="1" applyBorder="1" applyAlignment="1">
      <alignment horizontal="center" vertical="center"/>
    </xf>
    <xf numFmtId="14" fontId="8" fillId="3" borderId="7" xfId="0" applyNumberFormat="1" applyFont="1" applyFill="1" applyBorder="1" applyAlignment="1">
      <alignment horizontal="center" vertical="center"/>
    </xf>
    <xf numFmtId="0" fontId="2" fillId="3" borderId="1" xfId="0" applyFont="1" applyFill="1" applyBorder="1" applyAlignment="1">
      <alignment horizontal="center" vertical="center"/>
    </xf>
    <xf numFmtId="14" fontId="30" fillId="3" borderId="1" xfId="0" applyNumberFormat="1" applyFont="1" applyFill="1" applyBorder="1" applyAlignment="1">
      <alignment horizontal="center" vertical="center"/>
    </xf>
    <xf numFmtId="164" fontId="7" fillId="3" borderId="1" xfId="1" applyFont="1" applyFill="1" applyBorder="1" applyAlignment="1">
      <alignment horizontal="center" vertical="center"/>
    </xf>
    <xf numFmtId="14" fontId="2" fillId="3" borderId="1" xfId="0" applyNumberFormat="1" applyFont="1" applyFill="1" applyBorder="1" applyAlignment="1">
      <alignment horizontal="center" vertical="center" wrapText="1"/>
    </xf>
    <xf numFmtId="164" fontId="29" fillId="3" borderId="1" xfId="1" applyFont="1" applyFill="1" applyBorder="1" applyAlignment="1">
      <alignment horizontal="center" vertical="center"/>
    </xf>
    <xf numFmtId="0" fontId="8"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25" fillId="3" borderId="1" xfId="0" applyFont="1" applyFill="1" applyBorder="1" applyAlignment="1">
      <alignment horizontal="justify" vertical="center"/>
    </xf>
    <xf numFmtId="0" fontId="1" fillId="3" borderId="1" xfId="0" applyFont="1" applyFill="1" applyBorder="1" applyAlignment="1">
      <alignment horizontal="center" vertical="center"/>
    </xf>
    <xf numFmtId="0" fontId="0" fillId="3" borderId="1" xfId="0" applyFont="1" applyFill="1" applyBorder="1" applyAlignment="1">
      <alignment horizontal="justify" vertical="center"/>
    </xf>
    <xf numFmtId="14" fontId="0" fillId="3"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164" fontId="13" fillId="3" borderId="1" xfId="1" applyFont="1" applyFill="1" applyBorder="1" applyAlignment="1">
      <alignment horizontal="center" vertical="center"/>
    </xf>
    <xf numFmtId="166" fontId="13" fillId="3" borderId="1" xfId="1" applyNumberFormat="1" applyFont="1" applyFill="1" applyBorder="1" applyAlignment="1">
      <alignment horizontal="center" vertical="center"/>
    </xf>
    <xf numFmtId="0" fontId="18" fillId="3" borderId="1" xfId="0" applyNumberFormat="1" applyFont="1" applyFill="1" applyBorder="1" applyAlignment="1">
      <alignment horizontal="left" vertical="center" wrapText="1"/>
    </xf>
    <xf numFmtId="0" fontId="8" fillId="3" borderId="7" xfId="0" applyNumberFormat="1" applyFont="1" applyFill="1" applyBorder="1" applyAlignment="1">
      <alignment horizontal="center" vertical="center" wrapText="1"/>
    </xf>
    <xf numFmtId="0" fontId="1"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8" fillId="3" borderId="7" xfId="0" applyFont="1" applyFill="1" applyBorder="1" applyAlignment="1">
      <alignment horizontal="center" vertical="center"/>
    </xf>
    <xf numFmtId="0" fontId="6" fillId="3" borderId="7" xfId="0" applyNumberFormat="1" applyFont="1" applyFill="1" applyBorder="1" applyAlignment="1">
      <alignment horizontal="left" vertical="center" wrapText="1"/>
    </xf>
    <xf numFmtId="14" fontId="2" fillId="3" borderId="7" xfId="0" applyNumberFormat="1" applyFont="1" applyFill="1" applyBorder="1" applyAlignment="1">
      <alignment horizontal="center" vertical="center"/>
    </xf>
    <xf numFmtId="14" fontId="1" fillId="3" borderId="7" xfId="0" applyNumberFormat="1" applyFont="1" applyFill="1" applyBorder="1" applyAlignment="1">
      <alignment horizontal="center" vertical="center"/>
    </xf>
    <xf numFmtId="164" fontId="2" fillId="3" borderId="7" xfId="1" applyFont="1" applyFill="1" applyBorder="1" applyAlignment="1">
      <alignment vertical="center"/>
    </xf>
    <xf numFmtId="164" fontId="2" fillId="3" borderId="8" xfId="1" applyFont="1" applyFill="1" applyBorder="1" applyAlignment="1">
      <alignment vertical="center"/>
    </xf>
    <xf numFmtId="14" fontId="0" fillId="3" borderId="1" xfId="0" applyNumberFormat="1" applyFill="1" applyBorder="1" applyAlignment="1">
      <alignment horizontal="center" vertical="center"/>
    </xf>
    <xf numFmtId="0" fontId="0" fillId="3" borderId="1" xfId="0" applyNumberFormat="1" applyFill="1" applyBorder="1" applyAlignment="1">
      <alignment horizontal="center" vertical="center"/>
    </xf>
    <xf numFmtId="0" fontId="14" fillId="0" borderId="9" xfId="0" applyFont="1" applyBorder="1" applyAlignment="1">
      <alignment vertical="center" wrapText="1"/>
    </xf>
    <xf numFmtId="0" fontId="5" fillId="3" borderId="3" xfId="0" applyFont="1" applyFill="1" applyBorder="1" applyAlignment="1">
      <alignment horizontal="left" vertical="center" wrapText="1"/>
    </xf>
    <xf numFmtId="0" fontId="6" fillId="3" borderId="3" xfId="0" applyNumberFormat="1" applyFont="1" applyFill="1" applyBorder="1" applyAlignment="1">
      <alignment horizontal="left" vertical="center" wrapText="1"/>
    </xf>
    <xf numFmtId="14" fontId="9" fillId="3" borderId="3" xfId="0" applyNumberFormat="1" applyFont="1" applyFill="1" applyBorder="1" applyAlignment="1">
      <alignment horizontal="center" vertical="center" wrapText="1"/>
    </xf>
    <xf numFmtId="1" fontId="9" fillId="3" borderId="3" xfId="0" applyNumberFormat="1" applyFont="1" applyFill="1" applyBorder="1" applyAlignment="1">
      <alignment horizontal="center" vertical="center" wrapText="1"/>
    </xf>
    <xf numFmtId="14" fontId="1" fillId="3" borderId="3" xfId="0" applyNumberFormat="1" applyFont="1" applyFill="1" applyBorder="1" applyAlignment="1">
      <alignment horizontal="center" vertical="center"/>
    </xf>
    <xf numFmtId="164" fontId="8" fillId="3" borderId="3" xfId="1" applyFont="1" applyFill="1" applyBorder="1" applyAlignment="1">
      <alignment horizontal="center" vertical="center"/>
    </xf>
    <xf numFmtId="14" fontId="3" fillId="3" borderId="3" xfId="0" applyNumberFormat="1" applyFont="1" applyFill="1" applyBorder="1" applyAlignment="1">
      <alignment horizontal="center" vertical="center" wrapText="1"/>
    </xf>
    <xf numFmtId="165" fontId="2" fillId="3" borderId="3" xfId="1" applyNumberFormat="1" applyFont="1" applyFill="1" applyBorder="1" applyAlignment="1">
      <alignment horizontal="center" vertical="center"/>
    </xf>
    <xf numFmtId="164" fontId="2" fillId="3" borderId="13" xfId="1" applyFont="1" applyFill="1" applyBorder="1" applyAlignment="1">
      <alignment vertical="center"/>
    </xf>
    <xf numFmtId="14" fontId="24" fillId="3" borderId="7" xfId="0" applyNumberFormat="1" applyFont="1" applyFill="1" applyBorder="1" applyAlignment="1">
      <alignment horizontal="center" vertical="center"/>
    </xf>
    <xf numFmtId="14" fontId="14" fillId="3" borderId="7" xfId="0" applyNumberFormat="1" applyFont="1" applyFill="1" applyBorder="1" applyAlignment="1">
      <alignment horizontal="center" vertical="center"/>
    </xf>
    <xf numFmtId="0" fontId="1" fillId="3" borderId="6" xfId="0" applyFont="1" applyFill="1" applyBorder="1" applyAlignment="1">
      <alignment vertical="center" wrapText="1"/>
    </xf>
    <xf numFmtId="0" fontId="1" fillId="3" borderId="1" xfId="0" applyFont="1" applyFill="1" applyBorder="1" applyAlignment="1">
      <alignment horizontal="center" vertical="center" wrapText="1"/>
    </xf>
    <xf numFmtId="14" fontId="8" fillId="3" borderId="3" xfId="0" applyNumberFormat="1" applyFont="1" applyFill="1" applyBorder="1" applyAlignment="1">
      <alignment horizontal="center" vertical="center"/>
    </xf>
    <xf numFmtId="0" fontId="24" fillId="3" borderId="7" xfId="0" applyFont="1" applyFill="1" applyBorder="1" applyAlignment="1">
      <alignment horizontal="center" vertical="center"/>
    </xf>
    <xf numFmtId="0" fontId="1" fillId="3" borderId="7" xfId="0" applyNumberFormat="1" applyFont="1" applyFill="1" applyBorder="1" applyAlignment="1">
      <alignment horizontal="center" vertical="center"/>
    </xf>
    <xf numFmtId="0" fontId="18" fillId="3" borderId="7" xfId="0" applyFont="1" applyFill="1" applyBorder="1" applyAlignment="1">
      <alignment horizontal="justify" vertical="center"/>
    </xf>
    <xf numFmtId="14" fontId="0" fillId="3" borderId="7" xfId="0" applyNumberFormat="1" applyFill="1" applyBorder="1" applyAlignment="1">
      <alignment horizontal="center" vertical="center"/>
    </xf>
    <xf numFmtId="0" fontId="0" fillId="3" borderId="7" xfId="0" applyNumberFormat="1" applyFill="1" applyBorder="1" applyAlignment="1">
      <alignment horizontal="center" vertical="center"/>
    </xf>
    <xf numFmtId="0" fontId="1" fillId="3" borderId="7" xfId="0" applyFont="1" applyFill="1" applyBorder="1" applyAlignment="1">
      <alignment horizontal="center" vertical="center" wrapText="1"/>
    </xf>
    <xf numFmtId="164" fontId="13" fillId="3" borderId="5" xfId="1" applyFont="1" applyFill="1" applyBorder="1" applyAlignment="1">
      <alignment horizontal="center" vertical="center"/>
    </xf>
    <xf numFmtId="0" fontId="2" fillId="3" borderId="7" xfId="0" applyFont="1" applyFill="1" applyBorder="1" applyAlignment="1">
      <alignment horizontal="center" vertical="center"/>
    </xf>
    <xf numFmtId="0" fontId="0" fillId="3" borderId="7" xfId="0" applyFont="1" applyFill="1" applyBorder="1" applyAlignment="1">
      <alignment horizontal="justify" vertical="center"/>
    </xf>
    <xf numFmtId="14" fontId="0" fillId="3" borderId="7" xfId="0" applyNumberFormat="1" applyFont="1" applyFill="1" applyBorder="1" applyAlignment="1">
      <alignment horizontal="center" vertical="center"/>
    </xf>
    <xf numFmtId="0" fontId="11" fillId="3" borderId="14" xfId="0" applyFont="1" applyFill="1" applyBorder="1" applyAlignment="1">
      <alignment horizontal="center" vertical="center"/>
    </xf>
    <xf numFmtId="164" fontId="13" fillId="3" borderId="7" xfId="1" applyFont="1" applyFill="1" applyBorder="1" applyAlignment="1">
      <alignment horizontal="center" vertical="center"/>
    </xf>
    <xf numFmtId="164" fontId="13" fillId="3" borderId="8" xfId="1" applyFont="1" applyFill="1" applyBorder="1" applyAlignment="1">
      <alignment horizontal="center" vertical="center"/>
    </xf>
    <xf numFmtId="14" fontId="2" fillId="0" borderId="1" xfId="0" applyNumberFormat="1" applyFont="1" applyFill="1" applyBorder="1" applyAlignment="1">
      <alignment vertical="center"/>
    </xf>
    <xf numFmtId="43" fontId="2" fillId="0" borderId="1" xfId="0" applyNumberFormat="1" applyFont="1" applyFill="1" applyBorder="1" applyAlignment="1">
      <alignment vertical="center"/>
    </xf>
    <xf numFmtId="0" fontId="27" fillId="3" borderId="1" xfId="0" applyFont="1" applyFill="1" applyBorder="1" applyAlignment="1">
      <alignment vertical="center" wrapText="1"/>
    </xf>
    <xf numFmtId="0" fontId="27" fillId="3" borderId="7" xfId="0" applyFont="1" applyFill="1" applyBorder="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21" fillId="3" borderId="1" xfId="0" applyNumberFormat="1" applyFont="1" applyFill="1" applyBorder="1" applyAlignment="1">
      <alignment horizontal="center" vertical="center" wrapText="1"/>
    </xf>
    <xf numFmtId="164" fontId="9" fillId="3" borderId="1" xfId="1" applyFont="1" applyFill="1" applyBorder="1" applyAlignment="1">
      <alignment vertical="center"/>
    </xf>
    <xf numFmtId="0" fontId="4" fillId="3" borderId="1" xfId="0" applyNumberFormat="1" applyFont="1" applyFill="1" applyBorder="1" applyAlignment="1">
      <alignment horizontal="left" vertical="center"/>
    </xf>
    <xf numFmtId="0" fontId="0" fillId="3" borderId="3" xfId="0" applyFill="1" applyBorder="1" applyAlignment="1">
      <alignment horizontal="center" vertical="center"/>
    </xf>
    <xf numFmtId="14" fontId="0" fillId="3" borderId="3" xfId="0" applyNumberFormat="1" applyFill="1" applyBorder="1" applyAlignment="1">
      <alignment horizontal="center" vertical="center"/>
    </xf>
    <xf numFmtId="14" fontId="14" fillId="3" borderId="3" xfId="0" applyNumberFormat="1" applyFont="1" applyFill="1" applyBorder="1" applyAlignment="1">
      <alignment horizontal="center" vertical="center"/>
    </xf>
    <xf numFmtId="14" fontId="15" fillId="3" borderId="3" xfId="0" applyNumberFormat="1" applyFont="1" applyFill="1" applyBorder="1" applyAlignment="1">
      <alignment horizontal="center" vertical="center" wrapText="1"/>
    </xf>
    <xf numFmtId="166" fontId="13" fillId="3" borderId="3" xfId="1" applyNumberFormat="1" applyFont="1" applyFill="1" applyBorder="1" applyAlignment="1">
      <alignment horizontal="center" vertical="center"/>
    </xf>
    <xf numFmtId="8" fontId="0" fillId="3" borderId="13" xfId="0" applyNumberFormat="1" applyFill="1" applyBorder="1" applyAlignment="1">
      <alignment horizontal="center" vertical="center"/>
    </xf>
    <xf numFmtId="0" fontId="14" fillId="3" borderId="4" xfId="0" applyFont="1" applyFill="1" applyBorder="1" applyAlignment="1">
      <alignment vertical="center" wrapText="1"/>
    </xf>
    <xf numFmtId="0" fontId="0" fillId="3" borderId="1" xfId="0" applyFill="1" applyBorder="1" applyAlignment="1">
      <alignment horizontal="center" vertical="center"/>
    </xf>
    <xf numFmtId="14" fontId="15" fillId="3" borderId="1" xfId="0" applyNumberFormat="1" applyFont="1" applyFill="1" applyBorder="1" applyAlignment="1">
      <alignment horizontal="center" vertical="center" wrapText="1"/>
    </xf>
    <xf numFmtId="166" fontId="13" fillId="3" borderId="5" xfId="1" applyNumberFormat="1" applyFont="1" applyFill="1" applyBorder="1" applyAlignment="1">
      <alignment horizontal="center" vertical="center"/>
    </xf>
    <xf numFmtId="0" fontId="14" fillId="3" borderId="6" xfId="0" applyFont="1" applyFill="1" applyBorder="1" applyAlignment="1">
      <alignment vertical="center" wrapText="1"/>
    </xf>
    <xf numFmtId="0" fontId="0" fillId="3" borderId="7" xfId="0" applyFill="1" applyBorder="1" applyAlignment="1">
      <alignment horizontal="center" vertical="center"/>
    </xf>
    <xf numFmtId="0" fontId="4" fillId="3" borderId="7" xfId="0" applyNumberFormat="1" applyFont="1" applyFill="1" applyBorder="1" applyAlignment="1">
      <alignment horizontal="center" vertical="center"/>
    </xf>
    <xf numFmtId="14" fontId="9" fillId="3" borderId="7" xfId="0" applyNumberFormat="1" applyFont="1" applyFill="1" applyBorder="1" applyAlignment="1">
      <alignment horizontal="center" vertical="center" wrapText="1"/>
    </xf>
    <xf numFmtId="1" fontId="9" fillId="3" borderId="7" xfId="0" applyNumberFormat="1" applyFont="1" applyFill="1" applyBorder="1" applyAlignment="1">
      <alignment horizontal="center" vertical="center" wrapText="1"/>
    </xf>
    <xf numFmtId="164" fontId="8" fillId="3" borderId="7" xfId="1" applyFont="1" applyFill="1" applyBorder="1" applyAlignment="1">
      <alignment horizontal="center" vertical="center"/>
    </xf>
    <xf numFmtId="14" fontId="3" fillId="3" borderId="7" xfId="0" applyNumberFormat="1" applyFont="1" applyFill="1" applyBorder="1" applyAlignment="1">
      <alignment horizontal="center" vertical="center" wrapText="1"/>
    </xf>
    <xf numFmtId="165" fontId="2" fillId="3" borderId="7" xfId="1" applyNumberFormat="1" applyFont="1" applyFill="1" applyBorder="1" applyAlignment="1">
      <alignment horizontal="center" vertical="center"/>
    </xf>
    <xf numFmtId="0" fontId="21" fillId="3" borderId="1" xfId="0" applyNumberFormat="1" applyFont="1" applyFill="1" applyBorder="1" applyAlignment="1">
      <alignment horizontal="center" vertical="center"/>
    </xf>
    <xf numFmtId="14" fontId="11" fillId="3" borderId="1" xfId="0" applyNumberFormat="1" applyFont="1" applyFill="1" applyBorder="1" applyAlignment="1">
      <alignment horizontal="center" vertical="center"/>
    </xf>
    <xf numFmtId="14" fontId="23" fillId="3" borderId="1" xfId="0" applyNumberFormat="1" applyFont="1" applyFill="1" applyBorder="1" applyAlignment="1">
      <alignment horizontal="center" vertical="center"/>
    </xf>
    <xf numFmtId="0" fontId="6" fillId="3" borderId="1" xfId="0" applyFont="1" applyFill="1" applyBorder="1" applyAlignment="1">
      <alignment horizontal="justify" vertical="center" wrapText="1"/>
    </xf>
    <xf numFmtId="0" fontId="14" fillId="3" borderId="4" xfId="0" applyFont="1" applyFill="1" applyBorder="1" applyAlignment="1">
      <alignment vertical="center"/>
    </xf>
    <xf numFmtId="0" fontId="14" fillId="3" borderId="1" xfId="0" applyFont="1" applyFill="1" applyBorder="1" applyAlignment="1">
      <alignment horizontal="center" vertical="center"/>
    </xf>
    <xf numFmtId="0" fontId="0" fillId="3" borderId="1" xfId="0" applyFont="1" applyFill="1" applyBorder="1" applyAlignment="1">
      <alignment vertical="center" wrapText="1"/>
    </xf>
    <xf numFmtId="8" fontId="0" fillId="3" borderId="1" xfId="0" applyNumberFormat="1" applyFill="1" applyBorder="1" applyAlignment="1">
      <alignment horizontal="center" vertical="center"/>
    </xf>
    <xf numFmtId="0" fontId="4" fillId="3" borderId="1" xfId="0" applyFont="1" applyFill="1" applyBorder="1" applyAlignment="1">
      <alignment horizontal="center" vertical="center" wrapText="1"/>
    </xf>
    <xf numFmtId="8" fontId="0" fillId="3" borderId="5" xfId="0" applyNumberFormat="1" applyFill="1" applyBorder="1" applyAlignment="1">
      <alignment horizontal="center" vertical="center"/>
    </xf>
    <xf numFmtId="0" fontId="14" fillId="3" borderId="9" xfId="0" applyFont="1" applyFill="1" applyBorder="1" applyAlignment="1">
      <alignment vertical="center"/>
    </xf>
    <xf numFmtId="0" fontId="14" fillId="3" borderId="3" xfId="0" applyFont="1" applyFill="1" applyBorder="1" applyAlignment="1">
      <alignment horizontal="center" vertical="center"/>
    </xf>
    <xf numFmtId="8" fontId="0" fillId="3" borderId="3" xfId="0" applyNumberFormat="1" applyFill="1" applyBorder="1" applyAlignment="1">
      <alignment horizontal="center" vertical="center"/>
    </xf>
    <xf numFmtId="0" fontId="1" fillId="3" borderId="9" xfId="0" applyFont="1" applyFill="1" applyBorder="1" applyAlignment="1">
      <alignment vertical="center" wrapText="1"/>
    </xf>
    <xf numFmtId="0" fontId="24" fillId="3" borderId="3" xfId="0" applyFont="1" applyFill="1" applyBorder="1" applyAlignment="1">
      <alignment horizontal="center" vertical="center"/>
    </xf>
    <xf numFmtId="0" fontId="14" fillId="3" borderId="3" xfId="0" applyFont="1" applyFill="1" applyBorder="1" applyAlignment="1">
      <alignment horizontal="center" vertical="center" wrapText="1"/>
    </xf>
    <xf numFmtId="0" fontId="18" fillId="3" borderId="3" xfId="0" applyFont="1" applyFill="1" applyBorder="1" applyAlignment="1">
      <alignment horizontal="justify" vertical="center"/>
    </xf>
    <xf numFmtId="14" fontId="24" fillId="3" borderId="3" xfId="0" applyNumberFormat="1" applyFont="1" applyFill="1" applyBorder="1" applyAlignment="1">
      <alignment horizontal="center" vertical="center"/>
    </xf>
    <xf numFmtId="164" fontId="9" fillId="3" borderId="5" xfId="1" applyFont="1" applyFill="1" applyBorder="1" applyAlignment="1">
      <alignment vertical="center"/>
    </xf>
    <xf numFmtId="0" fontId="14" fillId="3" borderId="7" xfId="0" applyFont="1" applyFill="1" applyBorder="1" applyAlignment="1">
      <alignment horizontal="center" vertical="center" wrapText="1"/>
    </xf>
    <xf numFmtId="14" fontId="8" fillId="3" borderId="7" xfId="0" applyNumberFormat="1" applyFont="1" applyFill="1" applyBorder="1" applyAlignment="1">
      <alignment horizontal="center" vertical="center" wrapText="1"/>
    </xf>
    <xf numFmtId="164" fontId="9" fillId="3" borderId="7" xfId="1" applyFont="1" applyFill="1" applyBorder="1" applyAlignment="1">
      <alignment vertical="center"/>
    </xf>
    <xf numFmtId="164" fontId="9" fillId="3" borderId="8" xfId="1" applyFont="1" applyFill="1" applyBorder="1" applyAlignment="1">
      <alignment vertical="center"/>
    </xf>
    <xf numFmtId="0" fontId="19" fillId="3" borderId="1" xfId="0" applyNumberFormat="1" applyFont="1" applyFill="1" applyBorder="1" applyAlignment="1">
      <alignment horizontal="left" vertical="center" wrapText="1"/>
    </xf>
    <xf numFmtId="0" fontId="8" fillId="3" borderId="7" xfId="0" applyFont="1" applyFill="1" applyBorder="1" applyAlignment="1">
      <alignment horizontal="center" vertical="center" wrapText="1"/>
    </xf>
    <xf numFmtId="14" fontId="1" fillId="3" borderId="7"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vertical="center" wrapText="1"/>
    </xf>
    <xf numFmtId="0" fontId="1" fillId="3" borderId="9" xfId="0" applyFont="1" applyFill="1" applyBorder="1" applyAlignment="1">
      <alignment horizontal="left" vertical="center" wrapText="1"/>
    </xf>
    <xf numFmtId="0" fontId="8" fillId="3"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7" fillId="3" borderId="3" xfId="0" applyFont="1" applyFill="1" applyBorder="1" applyAlignment="1">
      <alignment horizontal="left" vertical="center" wrapText="1"/>
    </xf>
    <xf numFmtId="14" fontId="8" fillId="3" borderId="3" xfId="0" applyNumberFormat="1" applyFont="1" applyFill="1" applyBorder="1" applyAlignment="1">
      <alignment horizontal="center" vertical="center" wrapText="1"/>
    </xf>
    <xf numFmtId="0" fontId="8" fillId="3" borderId="3" xfId="0" applyNumberFormat="1"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164" fontId="2" fillId="3" borderId="3" xfId="1" applyFont="1" applyFill="1" applyBorder="1" applyAlignment="1">
      <alignment vertical="center"/>
    </xf>
    <xf numFmtId="0" fontId="27" fillId="3" borderId="7"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 fillId="3" borderId="7" xfId="0" applyFont="1" applyFill="1" applyBorder="1" applyAlignment="1">
      <alignment horizontal="justify" vertical="center"/>
    </xf>
    <xf numFmtId="14" fontId="9" fillId="3" borderId="7" xfId="0" applyNumberFormat="1" applyFont="1" applyFill="1" applyBorder="1" applyAlignment="1">
      <alignment horizontal="center" vertical="center"/>
    </xf>
    <xf numFmtId="0" fontId="9" fillId="3" borderId="7" xfId="0" applyFont="1" applyFill="1" applyBorder="1" applyAlignment="1">
      <alignment horizontal="center" vertical="center"/>
    </xf>
    <xf numFmtId="164" fontId="29" fillId="3" borderId="7" xfId="1" applyFont="1" applyFill="1" applyBorder="1" applyAlignment="1">
      <alignment horizontal="center" vertical="center"/>
    </xf>
    <xf numFmtId="14" fontId="4" fillId="3" borderId="7" xfId="0" applyNumberFormat="1" applyFont="1" applyFill="1" applyBorder="1" applyAlignment="1">
      <alignment horizontal="center" vertical="center"/>
    </xf>
    <xf numFmtId="0" fontId="2" fillId="0" borderId="7" xfId="0" applyFont="1" applyFill="1" applyBorder="1" applyAlignment="1">
      <alignment horizontal="center" vertical="center"/>
    </xf>
    <xf numFmtId="0" fontId="11" fillId="0" borderId="7" xfId="0" applyFont="1" applyFill="1" applyBorder="1" applyAlignment="1">
      <alignment horizontal="center" vertical="center"/>
    </xf>
    <xf numFmtId="164" fontId="7" fillId="0" borderId="7" xfId="1" applyFont="1" applyFill="1" applyBorder="1" applyAlignment="1">
      <alignment horizontal="center" vertical="center"/>
    </xf>
    <xf numFmtId="0" fontId="1" fillId="3" borderId="3" xfId="0" applyNumberFormat="1" applyFont="1" applyFill="1" applyBorder="1" applyAlignment="1">
      <alignment horizontal="center" vertical="center"/>
    </xf>
    <xf numFmtId="14" fontId="10" fillId="0" borderId="1" xfId="0" applyNumberFormat="1" applyFont="1" applyFill="1" applyBorder="1" applyAlignment="1">
      <alignment horizontal="justify" vertical="center"/>
    </xf>
    <xf numFmtId="0" fontId="8" fillId="3" borderId="3" xfId="0" applyFont="1" applyFill="1" applyBorder="1" applyAlignment="1">
      <alignment horizontal="center" vertical="center"/>
    </xf>
    <xf numFmtId="14" fontId="3" fillId="3" borderId="18"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4" borderId="4"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6" fillId="4" borderId="1" xfId="0" applyFont="1" applyFill="1" applyBorder="1" applyAlignment="1">
      <alignment horizontal="center" vertical="center"/>
    </xf>
    <xf numFmtId="0" fontId="1" fillId="4" borderId="1" xfId="0" applyNumberFormat="1" applyFont="1" applyFill="1" applyBorder="1" applyAlignment="1">
      <alignment horizontal="center" vertical="center"/>
    </xf>
    <xf numFmtId="0" fontId="6" fillId="4" borderId="1" xfId="0" applyNumberFormat="1" applyFont="1" applyFill="1" applyBorder="1" applyAlignment="1">
      <alignment horizontal="left" vertical="center" wrapText="1"/>
    </xf>
    <xf numFmtId="14" fontId="2" fillId="4" borderId="1" xfId="0" applyNumberFormat="1" applyFont="1" applyFill="1" applyBorder="1" applyAlignment="1">
      <alignment horizontal="center" vertical="center"/>
    </xf>
    <xf numFmtId="0" fontId="8" fillId="4" borderId="1" xfId="0" applyNumberFormat="1" applyFont="1" applyFill="1" applyBorder="1" applyAlignment="1">
      <alignment horizontal="center" vertical="center" wrapText="1"/>
    </xf>
    <xf numFmtId="14" fontId="8"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3" fillId="4" borderId="1" xfId="0" applyNumberFormat="1" applyFont="1" applyFill="1" applyBorder="1" applyAlignment="1">
      <alignment horizontal="center" vertical="center" wrapText="1"/>
    </xf>
    <xf numFmtId="165" fontId="2" fillId="4" borderId="1" xfId="1" applyNumberFormat="1" applyFont="1" applyFill="1" applyBorder="1" applyAlignment="1">
      <alignment horizontal="center" vertical="center"/>
    </xf>
    <xf numFmtId="165" fontId="2" fillId="4" borderId="5" xfId="1" applyNumberFormat="1" applyFont="1" applyFill="1" applyBorder="1" applyAlignment="1">
      <alignment horizontal="center" vertical="center"/>
    </xf>
    <xf numFmtId="0" fontId="5" fillId="4"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4" fillId="4" borderId="1" xfId="0" applyNumberFormat="1" applyFont="1" applyFill="1" applyBorder="1" applyAlignment="1">
      <alignment horizontal="center" vertical="center"/>
    </xf>
    <xf numFmtId="14" fontId="35" fillId="4" borderId="1" xfId="0" applyNumberFormat="1" applyFont="1" applyFill="1" applyBorder="1" applyAlignment="1">
      <alignment horizontal="center" vertical="center"/>
    </xf>
    <xf numFmtId="14" fontId="4" fillId="4" borderId="1" xfId="0" applyNumberFormat="1" applyFont="1" applyFill="1" applyBorder="1" applyAlignment="1">
      <alignment horizontal="center" vertical="center"/>
    </xf>
    <xf numFmtId="164" fontId="2" fillId="4" borderId="1" xfId="1" applyFont="1" applyFill="1" applyBorder="1" applyAlignment="1">
      <alignment vertical="center"/>
    </xf>
    <xf numFmtId="164" fontId="2" fillId="4" borderId="5" xfId="1" applyFont="1" applyFill="1" applyBorder="1" applyAlignment="1">
      <alignment vertical="center"/>
    </xf>
    <xf numFmtId="0" fontId="1" fillId="3" borderId="19" xfId="0" applyFont="1" applyFill="1" applyBorder="1" applyAlignment="1">
      <alignment horizontal="left" vertical="center" wrapText="1"/>
    </xf>
    <xf numFmtId="0" fontId="5" fillId="3" borderId="20" xfId="0" applyFont="1" applyFill="1" applyBorder="1" applyAlignment="1">
      <alignment horizontal="left" vertical="center" wrapText="1"/>
    </xf>
    <xf numFmtId="0" fontId="6" fillId="3" borderId="20" xfId="0" applyFont="1" applyFill="1" applyBorder="1" applyAlignment="1">
      <alignment horizontal="center" vertical="center"/>
    </xf>
    <xf numFmtId="0" fontId="21" fillId="3" borderId="20" xfId="0" applyNumberFormat="1" applyFont="1" applyFill="1" applyBorder="1" applyAlignment="1">
      <alignment horizontal="center" vertical="center"/>
    </xf>
    <xf numFmtId="0" fontId="6" fillId="3" borderId="20" xfId="0" applyFont="1" applyFill="1" applyBorder="1" applyAlignment="1">
      <alignment horizontal="justify" vertical="center"/>
    </xf>
    <xf numFmtId="14" fontId="11" fillId="3" borderId="20" xfId="0" applyNumberFormat="1" applyFont="1" applyFill="1" applyBorder="1" applyAlignment="1">
      <alignment horizontal="center" vertical="center"/>
    </xf>
    <xf numFmtId="0" fontId="11" fillId="3" borderId="20" xfId="0" applyNumberFormat="1" applyFont="1" applyFill="1" applyBorder="1" applyAlignment="1">
      <alignment horizontal="center" vertical="center"/>
    </xf>
    <xf numFmtId="14" fontId="9" fillId="3" borderId="20" xfId="0" applyNumberFormat="1" applyFont="1" applyFill="1" applyBorder="1" applyAlignment="1">
      <alignment horizontal="center" vertical="center"/>
    </xf>
    <xf numFmtId="14" fontId="22" fillId="3" borderId="20" xfId="0" applyNumberFormat="1" applyFont="1" applyFill="1" applyBorder="1" applyAlignment="1">
      <alignment horizontal="center" vertical="center"/>
    </xf>
    <xf numFmtId="14" fontId="23" fillId="3" borderId="20" xfId="0" applyNumberFormat="1" applyFont="1" applyFill="1" applyBorder="1" applyAlignment="1">
      <alignment horizontal="center" vertical="center"/>
    </xf>
    <xf numFmtId="164" fontId="9" fillId="3" borderId="20" xfId="1" applyFont="1" applyFill="1" applyBorder="1" applyAlignment="1">
      <alignment vertical="center"/>
    </xf>
    <xf numFmtId="165" fontId="4" fillId="3" borderId="1" xfId="1" applyNumberFormat="1" applyFont="1" applyFill="1" applyBorder="1" applyAlignment="1">
      <alignment horizontal="center" vertical="center"/>
    </xf>
    <xf numFmtId="165" fontId="4" fillId="3" borderId="20" xfId="1" applyNumberFormat="1" applyFont="1" applyFill="1" applyBorder="1" applyAlignment="1">
      <alignment horizontal="center" vertical="center"/>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 fillId="3" borderId="3" xfId="0" applyNumberFormat="1" applyFont="1" applyFill="1" applyBorder="1" applyAlignment="1">
      <alignment horizontal="center" vertical="center" wrapText="1"/>
    </xf>
    <xf numFmtId="0" fontId="0" fillId="3" borderId="3" xfId="0" applyNumberFormat="1" applyFill="1" applyBorder="1" applyAlignment="1">
      <alignment horizontal="center" vertical="center"/>
    </xf>
    <xf numFmtId="8" fontId="9" fillId="3" borderId="20" xfId="0" applyNumberFormat="1" applyFont="1" applyFill="1" applyBorder="1" applyAlignment="1">
      <alignment vertical="center"/>
    </xf>
    <xf numFmtId="0" fontId="0" fillId="3" borderId="1" xfId="0" applyNumberFormat="1" applyFill="1" applyBorder="1" applyAlignment="1">
      <alignment horizontal="center" vertical="center" wrapText="1"/>
    </xf>
    <xf numFmtId="165" fontId="4" fillId="3" borderId="1" xfId="1"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wrapText="1"/>
    </xf>
    <xf numFmtId="0" fontId="21" fillId="3" borderId="1" xfId="0" applyFont="1" applyFill="1" applyBorder="1" applyAlignment="1">
      <alignment horizontal="center" vertical="center" wrapText="1"/>
    </xf>
    <xf numFmtId="0" fontId="37" fillId="3" borderId="1" xfId="0" applyFont="1" applyFill="1" applyBorder="1" applyAlignment="1">
      <alignment horizontal="center" vertical="center" wrapText="1"/>
    </xf>
    <xf numFmtId="14" fontId="14"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164" fontId="1" fillId="2" borderId="1" xfId="1" applyFont="1" applyFill="1" applyBorder="1" applyAlignment="1">
      <alignment horizontal="center" vertical="center" wrapText="1"/>
    </xf>
    <xf numFmtId="164" fontId="4" fillId="2" borderId="1" xfId="1" applyFont="1" applyFill="1" applyBorder="1" applyAlignment="1">
      <alignment horizontal="center" vertical="center" wrapText="1"/>
    </xf>
    <xf numFmtId="0" fontId="18" fillId="3" borderId="1" xfId="0" applyFont="1" applyFill="1" applyBorder="1" applyAlignment="1">
      <alignment horizontal="left" vertical="center" wrapText="1"/>
    </xf>
    <xf numFmtId="0" fontId="0" fillId="0" borderId="1" xfId="0" applyBorder="1"/>
    <xf numFmtId="0" fontId="9" fillId="3" borderId="1" xfId="0" applyFont="1" applyFill="1" applyBorder="1" applyAlignment="1">
      <alignment horizontal="center" vertical="center" wrapText="1"/>
    </xf>
    <xf numFmtId="0"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6" borderId="1" xfId="0" applyFont="1" applyFill="1" applyBorder="1" applyAlignment="1">
      <alignment horizontal="center" vertical="center"/>
    </xf>
    <xf numFmtId="164" fontId="1" fillId="6" borderId="1" xfId="1" applyFont="1" applyFill="1" applyBorder="1" applyAlignment="1">
      <alignment horizontal="center" vertical="center" wrapText="1"/>
    </xf>
    <xf numFmtId="164" fontId="4" fillId="6" borderId="1" xfId="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0" fillId="0" borderId="0" xfId="2" applyAlignment="1">
      <alignment horizontal="center" vertical="center"/>
    </xf>
    <xf numFmtId="0" fontId="18" fillId="3" borderId="1" xfId="0" applyFont="1" applyFill="1" applyBorder="1" applyAlignment="1">
      <alignment horizontal="center" vertical="center" wrapText="1"/>
    </xf>
    <xf numFmtId="165" fontId="4" fillId="3" borderId="2" xfId="1" applyNumberFormat="1" applyFont="1" applyFill="1" applyBorder="1" applyAlignment="1">
      <alignment horizontal="center" vertical="center" wrapText="1"/>
    </xf>
    <xf numFmtId="165" fontId="4" fillId="3" borderId="2" xfId="1" applyNumberFormat="1" applyFont="1" applyFill="1" applyBorder="1" applyAlignment="1">
      <alignment horizontal="center" vertical="center"/>
    </xf>
    <xf numFmtId="0" fontId="4" fillId="3" borderId="1" xfId="1" applyNumberFormat="1" applyFont="1" applyFill="1" applyBorder="1" applyAlignment="1">
      <alignment horizontal="center" vertical="center"/>
    </xf>
    <xf numFmtId="164" fontId="4" fillId="3" borderId="1" xfId="1" applyFont="1" applyFill="1" applyBorder="1" applyAlignment="1">
      <alignment horizontal="center" vertical="center" wrapText="1"/>
    </xf>
    <xf numFmtId="164" fontId="4" fillId="3" borderId="1" xfId="1" applyFont="1" applyFill="1" applyBorder="1" applyAlignment="1">
      <alignment vertical="center" wrapText="1"/>
    </xf>
    <xf numFmtId="0" fontId="40" fillId="0" borderId="1" xfId="2" applyBorder="1" applyAlignment="1">
      <alignment horizontal="center"/>
    </xf>
    <xf numFmtId="165" fontId="4" fillId="3" borderId="24" xfId="1" applyNumberFormat="1" applyFont="1" applyFill="1" applyBorder="1" applyAlignment="1">
      <alignment horizontal="center" vertical="center"/>
    </xf>
    <xf numFmtId="0" fontId="40" fillId="3" borderId="1" xfId="2" applyFill="1" applyBorder="1" applyAlignment="1">
      <alignment horizontal="center" vertical="center"/>
    </xf>
    <xf numFmtId="0" fontId="14" fillId="0" borderId="1" xfId="0" applyFont="1" applyBorder="1" applyAlignment="1">
      <alignment horizontal="center"/>
    </xf>
    <xf numFmtId="164" fontId="8" fillId="3" borderId="21" xfId="1" applyFont="1" applyFill="1" applyBorder="1" applyAlignment="1">
      <alignment horizontal="center" vertical="center" wrapText="1"/>
    </xf>
    <xf numFmtId="164" fontId="8" fillId="3" borderId="3" xfId="1" applyFont="1" applyFill="1" applyBorder="1" applyAlignment="1">
      <alignment horizontal="center" vertical="center" wrapText="1"/>
    </xf>
    <xf numFmtId="164" fontId="4" fillId="3" borderId="3" xfId="1" applyFont="1" applyFill="1" applyBorder="1" applyAlignment="1">
      <alignment horizontal="center" vertical="center" wrapText="1"/>
    </xf>
    <xf numFmtId="0" fontId="0" fillId="7" borderId="1" xfId="0" applyFill="1" applyBorder="1"/>
    <xf numFmtId="0" fontId="0" fillId="5" borderId="1" xfId="0" applyFill="1" applyBorder="1"/>
    <xf numFmtId="0" fontId="40" fillId="0" borderId="0" xfId="2" applyAlignment="1">
      <alignment horizontal="center"/>
    </xf>
    <xf numFmtId="0" fontId="0" fillId="0" borderId="2" xfId="0" applyBorder="1"/>
    <xf numFmtId="164" fontId="4" fillId="3" borderId="24" xfId="1" applyFont="1" applyFill="1" applyBorder="1" applyAlignment="1">
      <alignment vertical="center" wrapText="1"/>
    </xf>
    <xf numFmtId="0" fontId="5" fillId="3" borderId="3" xfId="0" applyNumberFormat="1" applyFont="1" applyFill="1" applyBorder="1" applyAlignment="1">
      <alignment horizontal="center" vertical="center" wrapText="1"/>
    </xf>
    <xf numFmtId="164" fontId="8" fillId="5" borderId="3" xfId="1" applyFont="1" applyFill="1" applyBorder="1" applyAlignment="1">
      <alignment horizontal="center" vertical="center" wrapText="1"/>
    </xf>
    <xf numFmtId="164" fontId="4" fillId="5" borderId="1" xfId="1" applyFont="1" applyFill="1" applyBorder="1" applyAlignment="1">
      <alignment vertical="center" wrapText="1"/>
    </xf>
    <xf numFmtId="0" fontId="14" fillId="3" borderId="1" xfId="0" applyNumberFormat="1" applyFont="1" applyFill="1" applyBorder="1" applyAlignment="1">
      <alignment horizontal="center" vertical="center"/>
    </xf>
    <xf numFmtId="14" fontId="14" fillId="5" borderId="1" xfId="0" applyNumberFormat="1" applyFont="1" applyFill="1" applyBorder="1" applyAlignment="1">
      <alignment horizontal="center" vertical="center" wrapText="1"/>
    </xf>
    <xf numFmtId="164" fontId="2" fillId="5" borderId="1" xfId="1" applyFont="1" applyFill="1" applyBorder="1" applyAlignment="1">
      <alignment vertical="center"/>
    </xf>
    <xf numFmtId="0" fontId="14" fillId="5" borderId="1" xfId="0" applyFont="1" applyFill="1" applyBorder="1" applyAlignment="1">
      <alignment horizontal="center" vertical="center"/>
    </xf>
    <xf numFmtId="0" fontId="14" fillId="0" borderId="1" xfId="0" applyFont="1" applyBorder="1" applyAlignment="1">
      <alignment horizontal="center" wrapText="1"/>
    </xf>
    <xf numFmtId="0" fontId="14" fillId="0" borderId="2" xfId="0" applyFont="1" applyBorder="1" applyAlignment="1">
      <alignment horizontal="center" vertical="center" wrapText="1"/>
    </xf>
    <xf numFmtId="166" fontId="4" fillId="3" borderId="1" xfId="1" applyNumberFormat="1" applyFont="1" applyFill="1" applyBorder="1" applyAlignment="1">
      <alignment horizontal="center" vertical="center"/>
    </xf>
    <xf numFmtId="166" fontId="0" fillId="5" borderId="1" xfId="0" applyNumberFormat="1" applyFill="1" applyBorder="1" applyAlignment="1">
      <alignment horizontal="center" vertical="center"/>
    </xf>
    <xf numFmtId="0" fontId="38" fillId="2" borderId="24" xfId="0" applyFont="1" applyFill="1" applyBorder="1" applyAlignment="1">
      <alignment horizontal="center" vertical="center" wrapText="1"/>
    </xf>
    <xf numFmtId="0" fontId="38" fillId="5" borderId="1" xfId="0" applyFont="1" applyFill="1" applyBorder="1" applyAlignment="1">
      <alignment horizontal="left" vertical="center" wrapText="1"/>
    </xf>
    <xf numFmtId="0" fontId="1" fillId="3" borderId="25" xfId="0" applyFont="1" applyFill="1" applyBorder="1" applyAlignment="1">
      <alignment horizontal="center" vertical="center" wrapText="1"/>
    </xf>
    <xf numFmtId="0" fontId="14" fillId="3" borderId="1" xfId="0" applyFont="1" applyFill="1" applyBorder="1" applyAlignment="1">
      <alignment horizontal="center" vertical="center" wrapText="1"/>
    </xf>
    <xf numFmtId="164" fontId="2" fillId="3" borderId="24" xfId="1" applyFont="1" applyFill="1" applyBorder="1" applyAlignment="1">
      <alignment vertical="center"/>
    </xf>
    <xf numFmtId="14" fontId="0" fillId="0" borderId="0" xfId="0" applyNumberFormat="1"/>
    <xf numFmtId="0" fontId="38" fillId="8" borderId="1" xfId="0" applyFont="1" applyFill="1" applyBorder="1" applyAlignment="1">
      <alignment horizontal="left" vertical="center" wrapText="1"/>
    </xf>
    <xf numFmtId="0" fontId="0" fillId="0" borderId="22" xfId="0" applyBorder="1"/>
    <xf numFmtId="0" fontId="0" fillId="0" borderId="25" xfId="0" applyBorder="1"/>
    <xf numFmtId="0" fontId="0" fillId="3" borderId="3" xfId="0" applyFill="1" applyBorder="1" applyAlignment="1">
      <alignment horizontal="center"/>
    </xf>
    <xf numFmtId="0" fontId="18" fillId="3" borderId="24" xfId="0" applyFont="1" applyFill="1" applyBorder="1" applyAlignment="1">
      <alignment horizontal="center" vertical="center" wrapText="1"/>
    </xf>
    <xf numFmtId="0" fontId="18" fillId="3" borderId="3" xfId="0" applyFont="1" applyFill="1" applyBorder="1" applyAlignment="1">
      <alignment horizontal="center" vertical="center" wrapText="1"/>
    </xf>
    <xf numFmtId="165" fontId="2" fillId="3" borderId="24" xfId="1" applyNumberFormat="1" applyFont="1" applyFill="1" applyBorder="1" applyAlignment="1">
      <alignment horizontal="center" vertical="center"/>
    </xf>
    <xf numFmtId="164" fontId="2" fillId="3" borderId="24" xfId="1" applyFont="1" applyFill="1" applyBorder="1" applyAlignment="1">
      <alignment horizontal="center" vertical="center"/>
    </xf>
    <xf numFmtId="0" fontId="21" fillId="3" borderId="24" xfId="0" applyNumberFormat="1" applyFont="1" applyFill="1" applyBorder="1" applyAlignment="1">
      <alignment horizontal="center" vertical="center" wrapText="1"/>
    </xf>
    <xf numFmtId="0" fontId="21" fillId="3" borderId="21" xfId="0" applyNumberFormat="1" applyFont="1" applyFill="1" applyBorder="1" applyAlignment="1">
      <alignment horizontal="center" vertical="center" wrapText="1"/>
    </xf>
    <xf numFmtId="0" fontId="21" fillId="3" borderId="3" xfId="0" applyNumberFormat="1" applyFont="1" applyFill="1" applyBorder="1" applyAlignment="1">
      <alignment horizontal="center" vertical="center" wrapText="1"/>
    </xf>
    <xf numFmtId="0" fontId="40" fillId="0" borderId="24" xfId="2" applyBorder="1" applyAlignment="1">
      <alignment horizontal="center" vertical="center"/>
    </xf>
    <xf numFmtId="0" fontId="40" fillId="0" borderId="3" xfId="2" applyBorder="1" applyAlignment="1">
      <alignment horizontal="center" vertical="center"/>
    </xf>
    <xf numFmtId="0" fontId="40" fillId="0" borderId="21" xfId="2" applyBorder="1" applyAlignment="1">
      <alignment horizontal="center" vertical="center"/>
    </xf>
    <xf numFmtId="0" fontId="40" fillId="0" borderId="1" xfId="2" applyBorder="1" applyAlignment="1">
      <alignment horizontal="center" vertical="center"/>
    </xf>
    <xf numFmtId="0" fontId="37" fillId="3" borderId="24" xfId="0" applyFont="1" applyFill="1" applyBorder="1" applyAlignment="1">
      <alignment horizontal="center" vertical="center" wrapText="1"/>
    </xf>
    <xf numFmtId="0" fontId="37" fillId="3" borderId="21" xfId="0" applyFont="1" applyFill="1" applyBorder="1" applyAlignment="1">
      <alignment horizontal="center" vertical="center" wrapText="1"/>
    </xf>
    <xf numFmtId="0" fontId="37" fillId="3" borderId="3" xfId="0" applyFont="1" applyFill="1" applyBorder="1" applyAlignment="1">
      <alignment horizontal="center" vertical="center" wrapText="1"/>
    </xf>
    <xf numFmtId="14" fontId="9" fillId="3" borderId="24" xfId="0" applyNumberFormat="1" applyFont="1" applyFill="1" applyBorder="1" applyAlignment="1">
      <alignment horizontal="center" vertical="center"/>
    </xf>
    <xf numFmtId="14" fontId="9" fillId="3" borderId="21" xfId="0" applyNumberFormat="1" applyFont="1" applyFill="1" applyBorder="1" applyAlignment="1">
      <alignment horizontal="center" vertical="center"/>
    </xf>
    <xf numFmtId="14" fontId="9" fillId="3" borderId="3" xfId="0" applyNumberFormat="1" applyFont="1" applyFill="1" applyBorder="1" applyAlignment="1">
      <alignment horizontal="center" vertical="center"/>
    </xf>
    <xf numFmtId="0" fontId="9" fillId="3" borderId="24" xfId="0" applyFont="1" applyFill="1" applyBorder="1" applyAlignment="1">
      <alignment horizontal="center" vertical="center"/>
    </xf>
    <xf numFmtId="0" fontId="38" fillId="2" borderId="1" xfId="0" applyFont="1" applyFill="1" applyBorder="1" applyAlignment="1">
      <alignment horizontal="center" vertical="center" wrapText="1"/>
    </xf>
    <xf numFmtId="14" fontId="0" fillId="0" borderId="24" xfId="0" applyNumberFormat="1" applyBorder="1" applyAlignment="1">
      <alignment horizontal="center" vertical="center"/>
    </xf>
    <xf numFmtId="14" fontId="0" fillId="0" borderId="21" xfId="0" applyNumberFormat="1" applyBorder="1" applyAlignment="1">
      <alignment horizontal="center" vertical="center"/>
    </xf>
    <xf numFmtId="14" fontId="0" fillId="0" borderId="3" xfId="0" applyNumberFormat="1"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3" borderId="24" xfId="0" applyNumberFormat="1" applyFill="1" applyBorder="1" applyAlignment="1">
      <alignment horizontal="center" vertical="center"/>
    </xf>
    <xf numFmtId="0" fontId="14" fillId="0" borderId="24" xfId="0" applyFont="1" applyBorder="1" applyAlignment="1">
      <alignment horizontal="center" vertical="center" wrapText="1"/>
    </xf>
    <xf numFmtId="0" fontId="14" fillId="0" borderId="3" xfId="0" applyFont="1" applyBorder="1" applyAlignment="1">
      <alignment horizontal="center" vertical="center" wrapText="1"/>
    </xf>
    <xf numFmtId="0" fontId="40" fillId="5" borderId="1" xfId="2" applyFill="1" applyBorder="1" applyAlignment="1">
      <alignment horizontal="center" vertical="center"/>
    </xf>
    <xf numFmtId="0" fontId="14" fillId="0" borderId="24" xfId="0" applyFont="1" applyBorder="1" applyAlignment="1">
      <alignment horizontal="center" vertical="center"/>
    </xf>
    <xf numFmtId="0" fontId="14" fillId="0" borderId="3" xfId="0" applyFont="1" applyBorder="1" applyAlignment="1">
      <alignment horizontal="center" vertical="center"/>
    </xf>
    <xf numFmtId="0" fontId="0" fillId="5" borderId="24" xfId="0" applyFill="1" applyBorder="1" applyAlignment="1">
      <alignment horizontal="center" vertical="center"/>
    </xf>
    <xf numFmtId="0" fontId="0" fillId="5" borderId="3"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166" fontId="0" fillId="0" borderId="1" xfId="0" applyNumberFormat="1" applyBorder="1" applyAlignment="1">
      <alignment horizontal="center" vertical="center"/>
    </xf>
    <xf numFmtId="166" fontId="0" fillId="0" borderId="24" xfId="0" applyNumberFormat="1" applyBorder="1" applyAlignment="1">
      <alignment horizontal="center" vertical="center"/>
    </xf>
    <xf numFmtId="166" fontId="0" fillId="0" borderId="3" xfId="0" applyNumberFormat="1" applyBorder="1" applyAlignment="1">
      <alignment horizontal="center" vertical="center"/>
    </xf>
    <xf numFmtId="0" fontId="0" fillId="0" borderId="24" xfId="0" applyBorder="1" applyAlignment="1">
      <alignment horizontal="center" vertical="center" wrapText="1"/>
    </xf>
    <xf numFmtId="0" fontId="0" fillId="0" borderId="1" xfId="0"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5" borderId="24" xfId="0" applyFont="1" applyFill="1" applyBorder="1" applyAlignment="1">
      <alignment horizontal="center" vertical="center"/>
    </xf>
    <xf numFmtId="0" fontId="14" fillId="5" borderId="3" xfId="0" applyFont="1" applyFill="1" applyBorder="1" applyAlignment="1">
      <alignment horizontal="center" vertical="center"/>
    </xf>
    <xf numFmtId="164" fontId="4" fillId="3" borderId="24" xfId="1" applyFont="1" applyFill="1" applyBorder="1" applyAlignment="1">
      <alignment horizontal="center" vertical="center" wrapText="1"/>
    </xf>
    <xf numFmtId="164" fontId="4" fillId="3" borderId="21" xfId="1" applyFont="1" applyFill="1" applyBorder="1" applyAlignment="1">
      <alignment horizontal="center" vertical="center" wrapText="1"/>
    </xf>
    <xf numFmtId="14" fontId="8" fillId="3" borderId="1" xfId="0"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166" fontId="8" fillId="3" borderId="26" xfId="0" applyNumberFormat="1" applyFont="1" applyFill="1" applyBorder="1" applyAlignment="1">
      <alignment horizontal="center" vertical="center" wrapText="1"/>
    </xf>
    <xf numFmtId="166" fontId="8" fillId="3" borderId="1" xfId="0" applyNumberFormat="1" applyFont="1" applyFill="1" applyBorder="1" applyAlignment="1">
      <alignment horizontal="center" vertical="center" wrapText="1"/>
    </xf>
    <xf numFmtId="0" fontId="38" fillId="5" borderId="1" xfId="0" applyFont="1" applyFill="1" applyBorder="1" applyAlignment="1">
      <alignment horizontal="center" vertical="center" wrapText="1"/>
    </xf>
    <xf numFmtId="0" fontId="8" fillId="3" borderId="2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3" xfId="0" applyFont="1" applyFill="1" applyBorder="1" applyAlignment="1">
      <alignment horizontal="center" vertical="center" wrapText="1"/>
    </xf>
    <xf numFmtId="14" fontId="1" fillId="3" borderId="24" xfId="0" applyNumberFormat="1" applyFont="1" applyFill="1" applyBorder="1" applyAlignment="1">
      <alignment horizontal="center" vertical="center" wrapText="1"/>
    </xf>
    <xf numFmtId="14" fontId="1" fillId="3" borderId="3" xfId="0" applyNumberFormat="1" applyFont="1" applyFill="1" applyBorder="1" applyAlignment="1">
      <alignment horizontal="center" vertical="center" wrapText="1"/>
    </xf>
    <xf numFmtId="14" fontId="14" fillId="0" borderId="24" xfId="0" applyNumberFormat="1" applyFont="1" applyBorder="1" applyAlignment="1">
      <alignment horizontal="center" vertical="center"/>
    </xf>
    <xf numFmtId="0" fontId="38" fillId="2" borderId="22" xfId="0" applyFont="1" applyFill="1" applyBorder="1" applyAlignment="1">
      <alignment horizontal="left" vertical="center" wrapText="1"/>
    </xf>
    <xf numFmtId="0" fontId="38" fillId="2" borderId="25" xfId="0" applyFont="1" applyFill="1" applyBorder="1" applyAlignment="1">
      <alignment horizontal="left" vertical="center" wrapText="1"/>
    </xf>
    <xf numFmtId="0" fontId="38" fillId="2" borderId="2" xfId="0" applyFont="1" applyFill="1" applyBorder="1" applyAlignment="1">
      <alignment horizontal="left" vertical="center" wrapText="1"/>
    </xf>
    <xf numFmtId="0" fontId="0" fillId="0" borderId="30" xfId="0" applyBorder="1" applyAlignment="1">
      <alignment horizontal="center" vertical="center" wrapText="1"/>
    </xf>
    <xf numFmtId="0" fontId="1" fillId="3" borderId="21" xfId="0" applyFont="1" applyFill="1" applyBorder="1" applyAlignment="1">
      <alignment horizontal="center" vertical="center" wrapText="1"/>
    </xf>
    <xf numFmtId="0" fontId="1" fillId="3" borderId="3" xfId="0" applyFont="1" applyFill="1" applyBorder="1" applyAlignment="1">
      <alignment horizontal="center" vertical="center" wrapText="1"/>
    </xf>
    <xf numFmtId="166" fontId="3" fillId="3" borderId="24" xfId="0" applyNumberFormat="1" applyFont="1" applyFill="1" applyBorder="1" applyAlignment="1">
      <alignment horizontal="center" vertical="center" wrapText="1"/>
    </xf>
    <xf numFmtId="0" fontId="4" fillId="3" borderId="24" xfId="1" applyNumberFormat="1" applyFont="1" applyFill="1" applyBorder="1" applyAlignment="1">
      <alignment horizontal="center" vertical="center" wrapText="1"/>
    </xf>
    <xf numFmtId="0" fontId="4" fillId="3" borderId="21" xfId="1" applyNumberFormat="1" applyFont="1" applyFill="1" applyBorder="1" applyAlignment="1">
      <alignment horizontal="center" vertical="center" wrapText="1"/>
    </xf>
    <xf numFmtId="0" fontId="4" fillId="3" borderId="3" xfId="1" applyNumberFormat="1" applyFont="1" applyFill="1" applyBorder="1" applyAlignment="1">
      <alignment horizontal="center" vertical="center" wrapText="1"/>
    </xf>
    <xf numFmtId="166" fontId="4" fillId="3" borderId="24" xfId="1" applyNumberFormat="1" applyFont="1" applyFill="1" applyBorder="1" applyAlignment="1">
      <alignment horizontal="center" vertical="center" wrapText="1"/>
    </xf>
    <xf numFmtId="166" fontId="4" fillId="3" borderId="3" xfId="1" applyNumberFormat="1" applyFont="1" applyFill="1" applyBorder="1" applyAlignment="1">
      <alignment horizontal="center" vertical="center" wrapText="1"/>
    </xf>
    <xf numFmtId="0" fontId="1" fillId="3" borderId="24" xfId="0" applyFont="1" applyFill="1" applyBorder="1" applyAlignment="1">
      <alignment horizontal="center" vertical="center" wrapText="1"/>
    </xf>
    <xf numFmtId="0" fontId="14" fillId="0" borderId="26" xfId="0" applyFont="1" applyBorder="1" applyAlignment="1">
      <alignment horizontal="center" vertical="center" wrapText="1"/>
    </xf>
    <xf numFmtId="0" fontId="14" fillId="0" borderId="29" xfId="0" applyFont="1" applyBorder="1" applyAlignment="1">
      <alignment horizontal="center" vertical="center"/>
    </xf>
    <xf numFmtId="0" fontId="0" fillId="5" borderId="24" xfId="0" applyFill="1" applyBorder="1" applyAlignment="1">
      <alignment horizontal="center"/>
    </xf>
    <xf numFmtId="0" fontId="0" fillId="5" borderId="21" xfId="0" applyFill="1" applyBorder="1" applyAlignment="1">
      <alignment horizontal="center"/>
    </xf>
    <xf numFmtId="0" fontId="0" fillId="5" borderId="3" xfId="0" applyFill="1" applyBorder="1" applyAlignment="1">
      <alignment horizontal="center"/>
    </xf>
    <xf numFmtId="166" fontId="8" fillId="3" borderId="24" xfId="1" applyNumberFormat="1" applyFont="1" applyFill="1" applyBorder="1" applyAlignment="1">
      <alignment horizontal="center" vertical="center" wrapText="1"/>
    </xf>
    <xf numFmtId="166" fontId="8" fillId="3" borderId="3" xfId="1" applyNumberFormat="1" applyFont="1" applyFill="1" applyBorder="1" applyAlignment="1">
      <alignment horizontal="center" vertical="center" wrapText="1"/>
    </xf>
    <xf numFmtId="0" fontId="14" fillId="0" borderId="21" xfId="0" applyFont="1" applyBorder="1" applyAlignment="1">
      <alignment horizontal="center" vertical="center" wrapText="1"/>
    </xf>
    <xf numFmtId="0" fontId="40" fillId="5" borderId="24" xfId="2" applyFill="1" applyBorder="1" applyAlignment="1">
      <alignment horizontal="center" vertical="center"/>
    </xf>
    <xf numFmtId="0" fontId="40" fillId="5" borderId="21" xfId="2" applyFill="1" applyBorder="1" applyAlignment="1">
      <alignment horizontal="center" vertical="center"/>
    </xf>
    <xf numFmtId="0" fontId="1" fillId="3" borderId="2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21" fillId="3" borderId="1" xfId="0" applyNumberFormat="1" applyFont="1" applyFill="1" applyBorder="1" applyAlignment="1">
      <alignment horizontal="center" vertical="center" wrapText="1"/>
    </xf>
    <xf numFmtId="0" fontId="1" fillId="3" borderId="26" xfId="0" applyFont="1" applyFill="1" applyBorder="1" applyAlignment="1">
      <alignment horizontal="center" vertical="center"/>
    </xf>
    <xf numFmtId="0" fontId="1" fillId="3" borderId="28" xfId="0" applyFont="1" applyFill="1" applyBorder="1" applyAlignment="1">
      <alignment horizontal="center" vertical="center"/>
    </xf>
    <xf numFmtId="0" fontId="14" fillId="0" borderId="21" xfId="0" applyFont="1" applyBorder="1" applyAlignment="1">
      <alignment horizontal="center" vertical="center"/>
    </xf>
    <xf numFmtId="0" fontId="14" fillId="0" borderId="26" xfId="0" applyFont="1" applyBorder="1" applyAlignment="1">
      <alignment horizontal="center" vertical="center"/>
    </xf>
    <xf numFmtId="0" fontId="1" fillId="3"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6" fontId="0" fillId="0" borderId="24" xfId="3" applyNumberFormat="1" applyFont="1" applyBorder="1" applyAlignment="1">
      <alignment horizontal="center" vertical="center"/>
    </xf>
    <xf numFmtId="0" fontId="38" fillId="2" borderId="22" xfId="0" applyFont="1" applyFill="1" applyBorder="1" applyAlignment="1">
      <alignment horizontal="center" vertical="center" wrapText="1"/>
    </xf>
    <xf numFmtId="0" fontId="38" fillId="2" borderId="25" xfId="0" applyFont="1" applyFill="1" applyBorder="1" applyAlignment="1">
      <alignment horizontal="center" vertical="center" wrapText="1"/>
    </xf>
    <xf numFmtId="0" fontId="38" fillId="2" borderId="2"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64" fontId="2" fillId="3" borderId="26" xfId="1" applyFont="1" applyFill="1" applyBorder="1" applyAlignment="1">
      <alignment horizontal="center" vertical="center"/>
    </xf>
    <xf numFmtId="164" fontId="2" fillId="3" borderId="28" xfId="1" applyFont="1" applyFill="1" applyBorder="1" applyAlignment="1">
      <alignment horizontal="center" vertical="center"/>
    </xf>
    <xf numFmtId="164" fontId="2" fillId="3" borderId="1" xfId="1" applyFont="1" applyFill="1" applyBorder="1" applyAlignment="1">
      <alignment vertical="center"/>
    </xf>
    <xf numFmtId="0" fontId="40" fillId="5" borderId="3" xfId="2" applyFill="1" applyBorder="1" applyAlignment="1">
      <alignment horizontal="center" vertical="center"/>
    </xf>
    <xf numFmtId="0" fontId="1" fillId="3" borderId="24" xfId="0" applyFont="1" applyFill="1" applyBorder="1" applyAlignment="1">
      <alignment horizontal="center" vertical="center"/>
    </xf>
    <xf numFmtId="14" fontId="8" fillId="3" borderId="24" xfId="0" applyNumberFormat="1" applyFont="1" applyFill="1" applyBorder="1" applyAlignment="1">
      <alignment horizontal="center" vertical="center" wrapText="1"/>
    </xf>
    <xf numFmtId="0" fontId="8" fillId="3" borderId="24" xfId="0" applyNumberFormat="1" applyFont="1" applyFill="1" applyBorder="1" applyAlignment="1">
      <alignment horizontal="center" vertical="center" wrapText="1"/>
    </xf>
    <xf numFmtId="0" fontId="8" fillId="3" borderId="21" xfId="0" applyNumberFormat="1" applyFont="1" applyFill="1" applyBorder="1" applyAlignment="1">
      <alignment horizontal="center" vertical="center" wrapText="1"/>
    </xf>
    <xf numFmtId="0" fontId="38" fillId="2" borderId="26" xfId="0" applyFont="1" applyFill="1" applyBorder="1" applyAlignment="1">
      <alignment horizontal="center" vertical="center" wrapText="1"/>
    </xf>
    <xf numFmtId="0" fontId="38" fillId="2" borderId="28" xfId="0" applyFont="1" applyFill="1" applyBorder="1" applyAlignment="1">
      <alignment horizontal="center" vertical="center" wrapText="1"/>
    </xf>
    <xf numFmtId="14" fontId="0" fillId="0" borderId="26" xfId="0" applyNumberFormat="1" applyBorder="1" applyAlignment="1">
      <alignment horizontal="center" vertical="center"/>
    </xf>
    <xf numFmtId="14" fontId="1" fillId="3" borderId="1" xfId="0" applyNumberFormat="1" applyFont="1" applyFill="1" applyBorder="1" applyAlignment="1">
      <alignment horizontal="center" vertical="center" wrapText="1"/>
    </xf>
    <xf numFmtId="0" fontId="18" fillId="3" borderId="24" xfId="0" applyFont="1" applyFill="1" applyBorder="1" applyAlignment="1">
      <alignment horizontal="center" vertical="center" wrapText="1"/>
    </xf>
    <xf numFmtId="0" fontId="21" fillId="3" borderId="24" xfId="0" applyNumberFormat="1" applyFont="1" applyFill="1" applyBorder="1" applyAlignment="1">
      <alignment horizontal="center" vertical="center" wrapText="1"/>
    </xf>
    <xf numFmtId="14" fontId="0" fillId="0" borderId="24" xfId="0" applyNumberFormat="1" applyBorder="1" applyAlignment="1">
      <alignment horizontal="center" vertical="center"/>
    </xf>
    <xf numFmtId="0" fontId="0" fillId="0" borderId="24" xfId="0" applyBorder="1" applyAlignment="1">
      <alignment horizontal="center" vertical="center"/>
    </xf>
    <xf numFmtId="0" fontId="37" fillId="3" borderId="24" xfId="0" applyFont="1" applyFill="1" applyBorder="1" applyAlignment="1">
      <alignment horizontal="center" vertical="center" wrapText="1"/>
    </xf>
    <xf numFmtId="14" fontId="9" fillId="3" borderId="24" xfId="0" applyNumberFormat="1" applyFont="1" applyFill="1" applyBorder="1" applyAlignment="1">
      <alignment horizontal="center" vertical="center"/>
    </xf>
    <xf numFmtId="0" fontId="9" fillId="3" borderId="24" xfId="0" applyFont="1" applyFill="1" applyBorder="1" applyAlignment="1">
      <alignment horizontal="center" vertical="center"/>
    </xf>
    <xf numFmtId="165" fontId="2" fillId="3" borderId="24" xfId="1" applyNumberFormat="1" applyFont="1" applyFill="1" applyBorder="1" applyAlignment="1">
      <alignment horizontal="center" vertical="center"/>
    </xf>
    <xf numFmtId="0" fontId="40" fillId="0" borderId="24" xfId="2" applyBorder="1" applyAlignment="1">
      <alignment horizontal="center" vertical="center"/>
    </xf>
    <xf numFmtId="0" fontId="18" fillId="3" borderId="24" xfId="0" applyFont="1" applyFill="1" applyBorder="1" applyAlignment="1">
      <alignment horizontal="center" vertical="center" wrapText="1"/>
    </xf>
    <xf numFmtId="165" fontId="2" fillId="3" borderId="24" xfId="1" applyNumberFormat="1" applyFont="1" applyFill="1" applyBorder="1" applyAlignment="1">
      <alignment horizontal="center" vertical="center"/>
    </xf>
    <xf numFmtId="164" fontId="2" fillId="3" borderId="24" xfId="1" applyFont="1" applyFill="1" applyBorder="1" applyAlignment="1">
      <alignment horizontal="center" vertical="center"/>
    </xf>
    <xf numFmtId="0" fontId="21" fillId="3" borderId="24" xfId="0" applyNumberFormat="1" applyFont="1" applyFill="1" applyBorder="1" applyAlignment="1">
      <alignment horizontal="center" vertical="center" wrapText="1"/>
    </xf>
    <xf numFmtId="0" fontId="40" fillId="0" borderId="24" xfId="2" applyBorder="1" applyAlignment="1">
      <alignment horizontal="center" vertical="center"/>
    </xf>
    <xf numFmtId="0" fontId="40" fillId="0" borderId="1" xfId="2" applyBorder="1" applyAlignment="1">
      <alignment horizontal="center" vertical="center"/>
    </xf>
    <xf numFmtId="0" fontId="37" fillId="3" borderId="24" xfId="0" applyFont="1" applyFill="1" applyBorder="1" applyAlignment="1">
      <alignment horizontal="center" vertical="center" wrapText="1"/>
    </xf>
    <xf numFmtId="14" fontId="9" fillId="3" borderId="24" xfId="0" applyNumberFormat="1" applyFont="1" applyFill="1" applyBorder="1" applyAlignment="1">
      <alignment horizontal="center" vertical="center"/>
    </xf>
    <xf numFmtId="0" fontId="9" fillId="3" borderId="24" xfId="0" applyFont="1" applyFill="1" applyBorder="1" applyAlignment="1">
      <alignment horizontal="center" vertical="center"/>
    </xf>
    <xf numFmtId="14" fontId="0" fillId="0" borderId="24" xfId="0" applyNumberFormat="1" applyBorder="1" applyAlignment="1">
      <alignment horizontal="center" vertical="center"/>
    </xf>
    <xf numFmtId="0" fontId="0" fillId="0" borderId="24" xfId="0" applyBorder="1" applyAlignment="1">
      <alignment horizontal="center" vertical="center"/>
    </xf>
    <xf numFmtId="14" fontId="22" fillId="3" borderId="1" xfId="0" applyNumberFormat="1" applyFont="1" applyFill="1" applyBorder="1" applyAlignment="1">
      <alignment horizontal="center" vertical="center" wrapText="1"/>
    </xf>
    <xf numFmtId="164" fontId="29" fillId="3" borderId="1" xfId="1" applyFont="1" applyFill="1" applyBorder="1" applyAlignment="1">
      <alignment horizontal="center" vertical="center" wrapText="1"/>
    </xf>
    <xf numFmtId="0" fontId="40" fillId="0" borderId="1" xfId="2" applyBorder="1" applyAlignment="1">
      <alignment horizontal="center" vertical="center" wrapText="1"/>
    </xf>
    <xf numFmtId="14" fontId="30" fillId="3" borderId="1" xfId="0" applyNumberFormat="1" applyFont="1" applyFill="1" applyBorder="1" applyAlignment="1">
      <alignment horizontal="center" vertical="center" wrapText="1"/>
    </xf>
    <xf numFmtId="164" fontId="7" fillId="3" borderId="1" xfId="1" applyFont="1" applyFill="1" applyBorder="1" applyAlignment="1">
      <alignment horizontal="center" vertical="center" wrapText="1"/>
    </xf>
    <xf numFmtId="164" fontId="8" fillId="3" borderId="1" xfId="1" applyFont="1" applyFill="1" applyBorder="1" applyAlignment="1">
      <alignment horizontal="center" vertical="center" wrapText="1"/>
    </xf>
    <xf numFmtId="0" fontId="40" fillId="0" borderId="0" xfId="2" applyAlignment="1">
      <alignment horizontal="center" vertical="center" wrapText="1"/>
    </xf>
    <xf numFmtId="165" fontId="2" fillId="3" borderId="1" xfId="1" applyNumberFormat="1" applyFont="1" applyFill="1" applyBorder="1" applyAlignment="1">
      <alignment horizontal="center" vertical="center" wrapText="1"/>
    </xf>
    <xf numFmtId="0" fontId="4" fillId="3" borderId="2" xfId="1" applyNumberFormat="1" applyFont="1" applyFill="1" applyBorder="1" applyAlignment="1">
      <alignment horizontal="center" vertical="center" wrapText="1"/>
    </xf>
    <xf numFmtId="14" fontId="0" fillId="3" borderId="1" xfId="0" applyNumberFormat="1" applyFill="1" applyBorder="1" applyAlignment="1">
      <alignment horizontal="center" vertical="center" wrapText="1"/>
    </xf>
    <xf numFmtId="165" fontId="4" fillId="5" borderId="1" xfId="1" applyNumberFormat="1" applyFont="1" applyFill="1" applyBorder="1" applyAlignment="1">
      <alignment horizontal="center" vertical="center" wrapText="1"/>
    </xf>
    <xf numFmtId="0" fontId="4" fillId="3" borderId="1" xfId="1"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164" fontId="7" fillId="0" borderId="1" xfId="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2"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40" fillId="3" borderId="24" xfId="2" applyFill="1" applyBorder="1" applyAlignment="1">
      <alignment horizontal="center" vertical="center" wrapText="1"/>
    </xf>
    <xf numFmtId="0" fontId="21" fillId="3" borderId="24" xfId="0" applyFont="1" applyFill="1" applyBorder="1" applyAlignment="1">
      <alignment horizontal="center" vertical="center" wrapText="1"/>
    </xf>
    <xf numFmtId="14" fontId="2" fillId="3" borderId="24" xfId="0" applyNumberFormat="1" applyFont="1" applyFill="1" applyBorder="1" applyAlignment="1">
      <alignment horizontal="center" vertical="center" wrapText="1"/>
    </xf>
    <xf numFmtId="0" fontId="2" fillId="3" borderId="24" xfId="0" applyFont="1" applyFill="1" applyBorder="1" applyAlignment="1">
      <alignment horizontal="center" vertical="center" wrapText="1"/>
    </xf>
    <xf numFmtId="14" fontId="4" fillId="3" borderId="24" xfId="0" applyNumberFormat="1" applyFont="1" applyFill="1" applyBorder="1" applyAlignment="1">
      <alignment horizontal="center" vertical="center" wrapText="1"/>
    </xf>
    <xf numFmtId="165" fontId="2" fillId="3" borderId="24" xfId="1"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40" fillId="0" borderId="24" xfId="2" applyBorder="1" applyAlignment="1">
      <alignment horizontal="center" vertical="center" wrapText="1"/>
    </xf>
    <xf numFmtId="14" fontId="9" fillId="3" borderId="24" xfId="0" applyNumberFormat="1" applyFont="1" applyFill="1" applyBorder="1" applyAlignment="1">
      <alignment horizontal="center" vertical="center" wrapText="1"/>
    </xf>
    <xf numFmtId="0" fontId="9" fillId="3" borderId="24" xfId="0" applyFont="1" applyFill="1" applyBorder="1" applyAlignment="1">
      <alignment horizontal="center" vertical="center" wrapText="1"/>
    </xf>
    <xf numFmtId="14" fontId="3" fillId="3" borderId="24" xfId="0" applyNumberFormat="1" applyFont="1" applyFill="1" applyBorder="1" applyAlignment="1">
      <alignment horizontal="center" vertical="center" wrapText="1"/>
    </xf>
    <xf numFmtId="164" fontId="2" fillId="3" borderId="24" xfId="1" applyFont="1" applyFill="1" applyBorder="1" applyAlignment="1">
      <alignment horizontal="center" vertical="center" wrapText="1"/>
    </xf>
    <xf numFmtId="0" fontId="4" fillId="0" borderId="24" xfId="0" applyNumberFormat="1" applyFont="1" applyFill="1" applyBorder="1" applyAlignment="1">
      <alignment horizontal="center" vertical="center" wrapText="1"/>
    </xf>
    <xf numFmtId="0" fontId="41" fillId="0" borderId="0" xfId="0" applyFont="1" applyAlignment="1">
      <alignment horizontal="center" wrapText="1"/>
    </xf>
    <xf numFmtId="1" fontId="9" fillId="3" borderId="24" xfId="0" applyNumberFormat="1" applyFont="1" applyFill="1" applyBorder="1" applyAlignment="1">
      <alignment horizontal="center" vertical="center" wrapText="1"/>
    </xf>
    <xf numFmtId="164" fontId="2" fillId="3" borderId="1" xfId="1" applyFont="1" applyFill="1" applyBorder="1" applyAlignment="1">
      <alignment horizontal="center" vertical="center" wrapText="1"/>
    </xf>
    <xf numFmtId="14" fontId="0" fillId="3" borderId="24" xfId="0" applyNumberFormat="1" applyFill="1" applyBorder="1" applyAlignment="1">
      <alignment horizontal="center" vertical="center" wrapText="1"/>
    </xf>
    <xf numFmtId="0" fontId="2" fillId="0" borderId="24" xfId="0" applyFont="1" applyFill="1" applyBorder="1" applyAlignment="1">
      <alignment horizontal="center" vertical="center" wrapText="1"/>
    </xf>
    <xf numFmtId="14" fontId="11" fillId="0" borderId="24" xfId="0" applyNumberFormat="1" applyFont="1" applyFill="1" applyBorder="1" applyAlignment="1">
      <alignment horizontal="center" vertical="center" wrapText="1"/>
    </xf>
    <xf numFmtId="14" fontId="4" fillId="0" borderId="24" xfId="0" applyNumberFormat="1" applyFont="1" applyFill="1" applyBorder="1" applyAlignment="1">
      <alignment horizontal="center" vertical="center" wrapText="1"/>
    </xf>
    <xf numFmtId="0" fontId="42" fillId="0" borderId="24"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Border="1" applyAlignment="1">
      <alignment horizontal="center" wrapText="1"/>
    </xf>
    <xf numFmtId="0" fontId="4" fillId="0" borderId="24" xfId="0" applyFont="1" applyFill="1" applyBorder="1" applyAlignment="1">
      <alignment horizontal="center" vertical="center" wrapText="1"/>
    </xf>
    <xf numFmtId="14" fontId="0" fillId="0" borderId="24" xfId="0" applyNumberFormat="1" applyBorder="1" applyAlignment="1">
      <alignment horizontal="center" vertical="center" wrapText="1"/>
    </xf>
    <xf numFmtId="0" fontId="0" fillId="3" borderId="24" xfId="0" applyNumberFormat="1" applyFill="1" applyBorder="1" applyAlignment="1">
      <alignment horizontal="center" vertical="center" wrapText="1"/>
    </xf>
    <xf numFmtId="164" fontId="2" fillId="3" borderId="21" xfId="1" applyFont="1" applyFill="1" applyBorder="1" applyAlignment="1">
      <alignment horizontal="center" vertical="center" wrapText="1"/>
    </xf>
    <xf numFmtId="164" fontId="2" fillId="3" borderId="3" xfId="1" applyFont="1" applyFill="1" applyBorder="1" applyAlignment="1">
      <alignment horizontal="center" vertical="center" wrapText="1"/>
    </xf>
    <xf numFmtId="0" fontId="0" fillId="5" borderId="1" xfId="0" applyFill="1" applyBorder="1" applyAlignment="1">
      <alignment horizontal="center" wrapText="1"/>
    </xf>
    <xf numFmtId="0" fontId="1" fillId="3" borderId="4" xfId="0" applyFont="1" applyFill="1" applyBorder="1" applyAlignment="1">
      <alignment horizontal="center" vertical="center" wrapText="1"/>
    </xf>
    <xf numFmtId="14" fontId="0" fillId="0" borderId="1" xfId="0" applyNumberFormat="1" applyBorder="1" applyAlignment="1">
      <alignment horizontal="center" wrapText="1"/>
    </xf>
    <xf numFmtId="0" fontId="10" fillId="0" borderId="1" xfId="0" applyFont="1" applyFill="1" applyBorder="1" applyAlignment="1">
      <alignment horizontal="center" vertical="center" wrapText="1"/>
    </xf>
    <xf numFmtId="164" fontId="2" fillId="0" borderId="1" xfId="1" applyFont="1" applyFill="1" applyBorder="1" applyAlignment="1">
      <alignment horizontal="center" vertical="center" wrapText="1"/>
    </xf>
    <xf numFmtId="14" fontId="2" fillId="0" borderId="2" xfId="0" applyNumberFormat="1" applyFont="1" applyFill="1" applyBorder="1" applyAlignment="1">
      <alignment horizontal="center" vertical="center" wrapText="1"/>
    </xf>
    <xf numFmtId="16" fontId="2" fillId="0" borderId="1" xfId="0" applyNumberFormat="1" applyFont="1" applyFill="1" applyBorder="1" applyAlignment="1">
      <alignment horizontal="center" vertical="center" wrapText="1"/>
    </xf>
  </cellXfs>
  <cellStyles count="4">
    <cellStyle name="Hiperlink" xfId="2" builtinId="8"/>
    <cellStyle name="Moeda" xfId="3" builtinId="4"/>
    <cellStyle name="Moeda 2" xfId="1"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gpe.sea.sc.gov.br/cpav/visualizarProcesso.do?processoPK=92445,9208,2018" TargetMode="External"/><Relationship Id="rId18" Type="http://schemas.openxmlformats.org/officeDocument/2006/relationships/hyperlink" Target="https://sgpe.sea.sc.gov.br/cpav/visualizarProcesso.do?processoPK=7462,9208,2019" TargetMode="External"/><Relationship Id="rId26" Type="http://schemas.openxmlformats.org/officeDocument/2006/relationships/hyperlink" Target="https://sgpe.sea.sc.gov.br/cpav/visualizarProcesso.do?processoPK=92745,9208,2019" TargetMode="External"/><Relationship Id="rId39" Type="http://schemas.openxmlformats.org/officeDocument/2006/relationships/hyperlink" Target="https://sgpe.sea.sc.gov.br/cpav/visualizarProcesso.do?processoPK=56350,9208,2015" TargetMode="External"/><Relationship Id="rId21" Type="http://schemas.openxmlformats.org/officeDocument/2006/relationships/hyperlink" Target="https://sgpe.sea.sc.gov.br/cpav/visualizarProcesso.do?processoPK=57892,9208,2015" TargetMode="External"/><Relationship Id="rId34" Type="http://schemas.openxmlformats.org/officeDocument/2006/relationships/hyperlink" Target="https://sgpe.sea.sc.gov.br/cpav/visualizarProcesso.do?processoPK=40555,9208,2018" TargetMode="External"/><Relationship Id="rId42" Type="http://schemas.openxmlformats.org/officeDocument/2006/relationships/hyperlink" Target="https://sgpe.sea.sc.gov.br/cpav/visualizarProcesso.do?processoPK=90025,9208,2018" TargetMode="External"/><Relationship Id="rId47" Type="http://schemas.openxmlformats.org/officeDocument/2006/relationships/hyperlink" Target="https://sgpe.sea.sc.gov.br/cpav/visualizarProcesso.do?processoPK=5221,20140,2020" TargetMode="External"/><Relationship Id="rId50" Type="http://schemas.openxmlformats.org/officeDocument/2006/relationships/hyperlink" Target="https://sgpe.sea.sc.gov.br/cpav/visualizarProcesso.do?processoPK=6405,20140,2020" TargetMode="External"/><Relationship Id="rId55" Type="http://schemas.openxmlformats.org/officeDocument/2006/relationships/hyperlink" Target="https://sgpe.sea.sc.gov.br/cpav/visualizarProcesso.do?processoPK=91931,9208,2019" TargetMode="External"/><Relationship Id="rId63" Type="http://schemas.openxmlformats.org/officeDocument/2006/relationships/hyperlink" Target="https://sgpe.sea.sc.gov.br/cpav/visualizarProcesso.do?processoPK=15275,9208,2017" TargetMode="External"/><Relationship Id="rId68" Type="http://schemas.openxmlformats.org/officeDocument/2006/relationships/hyperlink" Target="https://sgpe.sea.sc.gov.br/cpav/visualizarProcesso.do?processoPK=38756,9208,2019" TargetMode="External"/><Relationship Id="rId76" Type="http://schemas.openxmlformats.org/officeDocument/2006/relationships/hyperlink" Target="https://sgpe.sea.sc.gov.br/cpav/visualizarProcesso.do?processoPK=1269,9208,2017" TargetMode="External"/><Relationship Id="rId84" Type="http://schemas.openxmlformats.org/officeDocument/2006/relationships/hyperlink" Target="https://sgpe.sea.sc.gov.br/cpav/visualizarProcesso.do?processoPK=7750,9208,2017" TargetMode="External"/><Relationship Id="rId7" Type="http://schemas.openxmlformats.org/officeDocument/2006/relationships/hyperlink" Target="https://sgpe.sea.sc.gov.br/cpav/visualizarProcesso.do?processoPK=25658,9208,2017" TargetMode="External"/><Relationship Id="rId71" Type="http://schemas.openxmlformats.org/officeDocument/2006/relationships/hyperlink" Target="https://sgpe.sea.sc.gov.br/cpav/visualizarProcesso.do?processoPK=2645,7000,2020" TargetMode="External"/><Relationship Id="rId2" Type="http://schemas.openxmlformats.org/officeDocument/2006/relationships/hyperlink" Target="https://sgpe.sea.sc.gov.br/cpav/visualizarProcesso.do?processoPK=21171,9208,2018" TargetMode="External"/><Relationship Id="rId16" Type="http://schemas.openxmlformats.org/officeDocument/2006/relationships/hyperlink" Target="https://sgpe.sea.sc.gov.br/cpav/visualizarProcesso.do?processoPK=7462,9208,2019" TargetMode="External"/><Relationship Id="rId29" Type="http://schemas.openxmlformats.org/officeDocument/2006/relationships/hyperlink" Target="https://sgpe.sea.sc.gov.br/cpav/visualizarProcesso.do?processoPK=87407,9208,2019" TargetMode="External"/><Relationship Id="rId11" Type="http://schemas.openxmlformats.org/officeDocument/2006/relationships/hyperlink" Target="https://sgpe.sea.sc.gov.br/cpav/visualizarProcesso.do?processoPK=71919,9208,2019" TargetMode="External"/><Relationship Id="rId24" Type="http://schemas.openxmlformats.org/officeDocument/2006/relationships/hyperlink" Target="https://sgpe.sea.sc.gov.br/cpav/visualizarProcesso.do?processoPK=86906,9208,2019" TargetMode="External"/><Relationship Id="rId32" Type="http://schemas.openxmlformats.org/officeDocument/2006/relationships/hyperlink" Target="https://sgpe.sea.sc.gov.br/cpav/visualizarProcesso.do?processoPK=44483,9208,2017" TargetMode="External"/><Relationship Id="rId37" Type="http://schemas.openxmlformats.org/officeDocument/2006/relationships/hyperlink" Target="https://sgpe.sea.sc.gov.br/cpav/visualizarProcesso.do?processoPK=78538,9208,2019" TargetMode="External"/><Relationship Id="rId40" Type="http://schemas.openxmlformats.org/officeDocument/2006/relationships/hyperlink" Target="https://sgpe.sea.sc.gov.br/cpav/visualizarProcesso.do?processoPK=33608,9208,2017" TargetMode="External"/><Relationship Id="rId45" Type="http://schemas.openxmlformats.org/officeDocument/2006/relationships/hyperlink" Target="https://sgpe.sea.sc.gov.br/cpav/visualizarProcesso.do?processoPK=92445,9208,2018" TargetMode="External"/><Relationship Id="rId53" Type="http://schemas.openxmlformats.org/officeDocument/2006/relationships/hyperlink" Target="https://sgpe.sea.sc.gov.br/cpav/visualizarProcesso.do?processoPK=100820,9208,2019" TargetMode="External"/><Relationship Id="rId58" Type="http://schemas.openxmlformats.org/officeDocument/2006/relationships/hyperlink" Target="https://sgpe.sea.sc.gov.br/cpav/visualizarProcesso.do?processoPK=52003,9208,2017" TargetMode="External"/><Relationship Id="rId66" Type="http://schemas.openxmlformats.org/officeDocument/2006/relationships/hyperlink" Target="https://sgpe.sea.sc.gov.br/cpav/visualizarProcesso.do?processoPK=408,20140,2020" TargetMode="External"/><Relationship Id="rId74" Type="http://schemas.openxmlformats.org/officeDocument/2006/relationships/hyperlink" Target="https://sgpe.sea.sc.gov.br/cpav/visualizarProcesso.do?processoPK=57892,9208,2015" TargetMode="External"/><Relationship Id="rId79" Type="http://schemas.openxmlformats.org/officeDocument/2006/relationships/hyperlink" Target="https://sgpe.sea.sc.gov.br/cpav/visualizarProcesso.do?processoPK=7462,9208,2019" TargetMode="External"/><Relationship Id="rId5" Type="http://schemas.openxmlformats.org/officeDocument/2006/relationships/hyperlink" Target="https://sgpe.sea.sc.gov.br/cpav/visualizarProcesso.do?processoPK=102840,9208,2019" TargetMode="External"/><Relationship Id="rId61" Type="http://schemas.openxmlformats.org/officeDocument/2006/relationships/hyperlink" Target="https://sgpe.sea.sc.gov.br/cpav/visualizarProcesso.do?processoPK=85982,9208,2019" TargetMode="External"/><Relationship Id="rId82" Type="http://schemas.openxmlformats.org/officeDocument/2006/relationships/hyperlink" Target="https://sgpe.sea.sc.gov.br/cpav/visualizarProcesso.do?processoPK=92445,9208,2018" TargetMode="External"/><Relationship Id="rId19" Type="http://schemas.openxmlformats.org/officeDocument/2006/relationships/hyperlink" Target="https://sgpe.sea.sc.gov.br/cpav/visualizarProcesso.do?processoPK=7462,9208,2019" TargetMode="External"/><Relationship Id="rId4" Type="http://schemas.openxmlformats.org/officeDocument/2006/relationships/hyperlink" Target="https://sgpe.sea.sc.gov.br/cpav/visualizarProcesso.do?processoPK=102840,9208,2019" TargetMode="External"/><Relationship Id="rId9" Type="http://schemas.openxmlformats.org/officeDocument/2006/relationships/hyperlink" Target="https://sgpe.sea.sc.gov.br/cpav/visualizarProcesso.do?processoPK=56350,9208,2015" TargetMode="External"/><Relationship Id="rId14" Type="http://schemas.openxmlformats.org/officeDocument/2006/relationships/hyperlink" Target="https://sgpe.sea.sc.gov.br/cpav/visualizarProcesso.do?processoPK=37707,9208,2018" TargetMode="External"/><Relationship Id="rId22" Type="http://schemas.openxmlformats.org/officeDocument/2006/relationships/hyperlink" Target="https://sgpe.sea.sc.gov.br/cpav/visualizarProcesso.do?processoPK=86873,9208,2017" TargetMode="External"/><Relationship Id="rId27" Type="http://schemas.openxmlformats.org/officeDocument/2006/relationships/hyperlink" Target="https://sgpe.sea.sc.gov.br/cpav/visualizarProcesso.do?processoPK=87291,9208,2019" TargetMode="External"/><Relationship Id="rId30" Type="http://schemas.openxmlformats.org/officeDocument/2006/relationships/hyperlink" Target="https://sgpe.sea.sc.gov.br/cpav/visualizarProcesso.do?processoPK=16379,9208,2015" TargetMode="External"/><Relationship Id="rId35" Type="http://schemas.openxmlformats.org/officeDocument/2006/relationships/hyperlink" Target="https://sgpe.sea.sc.gov.br/cpav/visualizarProcesso.do?processoPK=56547,9208,2018" TargetMode="External"/><Relationship Id="rId43" Type="http://schemas.openxmlformats.org/officeDocument/2006/relationships/hyperlink" Target="https://sgpe.sea.sc.gov.br/cpav/visualizarProcesso.do?processoPK=94496,9208,2019" TargetMode="External"/><Relationship Id="rId48" Type="http://schemas.openxmlformats.org/officeDocument/2006/relationships/hyperlink" Target="https://sgpe.sea.sc.gov.br/cpav/visualizarProcesso.do?processoPK=4304,9208,2019" TargetMode="External"/><Relationship Id="rId56" Type="http://schemas.openxmlformats.org/officeDocument/2006/relationships/hyperlink" Target="https://sgpe.sea.sc.gov.br/cpav/visualizarProcesso.do?processoPK=91942,9208,2019" TargetMode="External"/><Relationship Id="rId64" Type="http://schemas.openxmlformats.org/officeDocument/2006/relationships/hyperlink" Target="https://sgpe.sea.sc.gov.br/cpav/visualizarProcesso.do?processoPK=41188,9208,2019" TargetMode="External"/><Relationship Id="rId69" Type="http://schemas.openxmlformats.org/officeDocument/2006/relationships/hyperlink" Target="https://sgpe.sea.sc.gov.br/cpav/visualizarProcesso.do?processoPK=70429,9208,2015" TargetMode="External"/><Relationship Id="rId77" Type="http://schemas.openxmlformats.org/officeDocument/2006/relationships/hyperlink" Target="https://sgpe.sea.sc.gov.br/cpav/visualizarProcesso.do?processoPK=3178,6968,2014" TargetMode="External"/><Relationship Id="rId8" Type="http://schemas.openxmlformats.org/officeDocument/2006/relationships/hyperlink" Target="https://sgpe.sea.sc.gov.br/cpav/visualizarProcesso.do?processoPK=13329,7000,2019" TargetMode="External"/><Relationship Id="rId51" Type="http://schemas.openxmlformats.org/officeDocument/2006/relationships/hyperlink" Target="https://sgpe.sea.sc.gov.br/cpav/visualizarProcesso.do?processoPK=86909,9208,2019" TargetMode="External"/><Relationship Id="rId72" Type="http://schemas.openxmlformats.org/officeDocument/2006/relationships/hyperlink" Target="https://sgpe.sea.sc.gov.br/cpav/visualizarProcesso.do?processoPK=3178,6968,2014" TargetMode="External"/><Relationship Id="rId80" Type="http://schemas.openxmlformats.org/officeDocument/2006/relationships/hyperlink" Target="https://sgpe.sea.sc.gov.br/cpav/visualizarProcesso.do?processoPK=14479,9208,2017" TargetMode="External"/><Relationship Id="rId85" Type="http://schemas.openxmlformats.org/officeDocument/2006/relationships/printerSettings" Target="../printerSettings/printerSettings1.bin"/><Relationship Id="rId3" Type="http://schemas.openxmlformats.org/officeDocument/2006/relationships/hyperlink" Target="https://sgpe.sea.sc.gov.br/cpav/visualizarProcesso.do?processoPK=1269,9208,2017" TargetMode="External"/><Relationship Id="rId12" Type="http://schemas.openxmlformats.org/officeDocument/2006/relationships/hyperlink" Target="https://sgpe.sea.sc.gov.br/cpav/visualizarProcesso.do?processoPK=92445,9208,2018" TargetMode="External"/><Relationship Id="rId17" Type="http://schemas.openxmlformats.org/officeDocument/2006/relationships/hyperlink" Target="https://sgpe.sea.sc.gov.br/cpav/visualizarProcesso.do?processoPK=7462,9208,2019" TargetMode="External"/><Relationship Id="rId25" Type="http://schemas.openxmlformats.org/officeDocument/2006/relationships/hyperlink" Target="https://sgpe.sea.sc.gov.br/cpav/visualizarProcesso.do?processoPK=85317,9208,2019" TargetMode="External"/><Relationship Id="rId33" Type="http://schemas.openxmlformats.org/officeDocument/2006/relationships/hyperlink" Target="https://sgpe.sea.sc.gov.br/cpav/visualizarProcesso.do?processoPK=26527,9208,2017" TargetMode="External"/><Relationship Id="rId38" Type="http://schemas.openxmlformats.org/officeDocument/2006/relationships/hyperlink" Target="https://sgpe.sea.sc.gov.br/cpav/visualizarProcesso.do?processoPK=97657,9208,2019" TargetMode="External"/><Relationship Id="rId46" Type="http://schemas.openxmlformats.org/officeDocument/2006/relationships/hyperlink" Target="https://sgpe.sea.sc.gov.br/cpav/visualizarProcesso.do?processoPK=83819,9208,2019" TargetMode="External"/><Relationship Id="rId59" Type="http://schemas.openxmlformats.org/officeDocument/2006/relationships/hyperlink" Target="https://sgpe.sea.sc.gov.br/cpav/visualizarProcesso.do?processoPK=86152,9208,2017" TargetMode="External"/><Relationship Id="rId67" Type="http://schemas.openxmlformats.org/officeDocument/2006/relationships/hyperlink" Target="https://sgpe.sea.sc.gov.br/cpav/visualizarProcesso.do?processoPK=408,20140,2020" TargetMode="External"/><Relationship Id="rId20" Type="http://schemas.openxmlformats.org/officeDocument/2006/relationships/hyperlink" Target="https://sgpe.sea.sc.gov.br/cpav/visualizarProcesso.do?processoPK=15263,9208,2017" TargetMode="External"/><Relationship Id="rId41" Type="http://schemas.openxmlformats.org/officeDocument/2006/relationships/hyperlink" Target="https://sgpe.sea.sc.gov.br/cpav/visualizarProcesso.do?processoPK=10346,9208,2018" TargetMode="External"/><Relationship Id="rId54" Type="http://schemas.openxmlformats.org/officeDocument/2006/relationships/hyperlink" Target="https://sgpe.sea.sc.gov.br/cpav/visualizarProcesso.do?processoPK=11207,9208,2020" TargetMode="External"/><Relationship Id="rId62" Type="http://schemas.openxmlformats.org/officeDocument/2006/relationships/hyperlink" Target="https://sgpe.sea.sc.gov.br/cpav/visualizarProcesso.do?processoPK=40063,9208,2018" TargetMode="External"/><Relationship Id="rId70" Type="http://schemas.openxmlformats.org/officeDocument/2006/relationships/hyperlink" Target="mailto:direta@scc.com.br" TargetMode="External"/><Relationship Id="rId75" Type="http://schemas.openxmlformats.org/officeDocument/2006/relationships/hyperlink" Target="https://sgpe.sea.sc.gov.br/cpav/visualizarProcesso.do?processoPK=56350,9208,2015" TargetMode="External"/><Relationship Id="rId83" Type="http://schemas.openxmlformats.org/officeDocument/2006/relationships/hyperlink" Target="https://sgpe.sea.sc.gov.br/cpav/visualizarProcesso.do?processoPK=15275,9208,2017" TargetMode="External"/><Relationship Id="rId1" Type="http://schemas.openxmlformats.org/officeDocument/2006/relationships/hyperlink" Target="https://sgpe.sea.sc.gov.br/cpav/visualizarProcesso.do?processoPK=14479,9208,2017" TargetMode="External"/><Relationship Id="rId6" Type="http://schemas.openxmlformats.org/officeDocument/2006/relationships/hyperlink" Target="https://sgpe.sea.sc.gov.br/cpav/visualizarProcesso.do?processoPK=7750,9208,2017" TargetMode="External"/><Relationship Id="rId15" Type="http://schemas.openxmlformats.org/officeDocument/2006/relationships/hyperlink" Target="https://sgpe.sea.sc.gov.br/cpav/visualizarProcesso.do?processoPK=7462,9208,2019" TargetMode="External"/><Relationship Id="rId23" Type="http://schemas.openxmlformats.org/officeDocument/2006/relationships/hyperlink" Target="https://sgpe.sea.sc.gov.br/cpav/visualizarProcesso.do?processoPK=89032,9208,2018" TargetMode="External"/><Relationship Id="rId28" Type="http://schemas.openxmlformats.org/officeDocument/2006/relationships/hyperlink" Target="https://sgpe.sea.sc.gov.br/cpav/visualizarProcesso.do?processoPK=6597,9208,2019" TargetMode="External"/><Relationship Id="rId36" Type="http://schemas.openxmlformats.org/officeDocument/2006/relationships/hyperlink" Target="https://sgpe.sea.sc.gov.br/cpav/visualizarProcesso.do?processoPK=23242,9208,2019" TargetMode="External"/><Relationship Id="rId49" Type="http://schemas.openxmlformats.org/officeDocument/2006/relationships/hyperlink" Target="https://sgpe.sea.sc.gov.br/cpav/visualizarProcesso.do?processoPK=76786,9208,2019" TargetMode="External"/><Relationship Id="rId57" Type="http://schemas.openxmlformats.org/officeDocument/2006/relationships/hyperlink" Target="https://sgpe.sea.sc.gov.br/cpav/visualizarProcesso.do?processoPK=91455,9208,2019" TargetMode="External"/><Relationship Id="rId10" Type="http://schemas.openxmlformats.org/officeDocument/2006/relationships/hyperlink" Target="https://sgpe.sea.sc.gov.br/cpav/visualizarProcesso.do?processoPK=71919,9208,2019" TargetMode="External"/><Relationship Id="rId31" Type="http://schemas.openxmlformats.org/officeDocument/2006/relationships/hyperlink" Target="https://sgpe.sea.sc.gov.br/cpav/visualizarProcesso.do?processoPK=8615,9208,2016" TargetMode="External"/><Relationship Id="rId44" Type="http://schemas.openxmlformats.org/officeDocument/2006/relationships/hyperlink" Target="https://sgpe.sea.sc.gov.br/cpav/visualizarProcesso.do?processoPK=11204,9208,2020" TargetMode="External"/><Relationship Id="rId52" Type="http://schemas.openxmlformats.org/officeDocument/2006/relationships/hyperlink" Target="https://sgpe.sea.sc.gov.br/cpav/visualizarProcesso.do?processoPK=91871,9208,2019" TargetMode="External"/><Relationship Id="rId60" Type="http://schemas.openxmlformats.org/officeDocument/2006/relationships/hyperlink" Target="https://sgpe.sea.sc.gov.br/cpav/visualizarProcesso.do?processoPK=91449,9208,2018" TargetMode="External"/><Relationship Id="rId65" Type="http://schemas.openxmlformats.org/officeDocument/2006/relationships/hyperlink" Target="https://sgpe.sea.sc.gov.br/cpav/visualizarProcesso.do?processoPK=96111,9208,2019" TargetMode="External"/><Relationship Id="rId73" Type="http://schemas.openxmlformats.org/officeDocument/2006/relationships/hyperlink" Target="https://sgpe.sea.sc.gov.br/cpav/visualizarProcesso.do?processoPK=57418,9208,2016" TargetMode="External"/><Relationship Id="rId78" Type="http://schemas.openxmlformats.org/officeDocument/2006/relationships/hyperlink" Target="mailto:direta@scc.com.br" TargetMode="External"/><Relationship Id="rId81" Type="http://schemas.openxmlformats.org/officeDocument/2006/relationships/hyperlink" Target="https://sgpe.sea.sc.gov.br/cpav/visualizarProcesso.do?processoPK=92445,9208,2018"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gpe.sea.sc.gov.br/cpav/visualizarProcesso.do?processoPK=33206,9208,2015" TargetMode="External"/><Relationship Id="rId21" Type="http://schemas.openxmlformats.org/officeDocument/2006/relationships/hyperlink" Target="https://sgpe.sea.sc.gov.br/cpav/visualizarProcesso.do?processoPK=61672,9208,2015" TargetMode="External"/><Relationship Id="rId42" Type="http://schemas.openxmlformats.org/officeDocument/2006/relationships/hyperlink" Target="https://sgpe.sea.sc.gov.br/cpav/visualizarProcesso.do?processoPK=34139,9208,2012" TargetMode="External"/><Relationship Id="rId63" Type="http://schemas.openxmlformats.org/officeDocument/2006/relationships/hyperlink" Target="https://sgpe.sea.sc.gov.br/cpav/visualizarProcesso.do?processoPK=67179,9208,2017" TargetMode="External"/><Relationship Id="rId84" Type="http://schemas.openxmlformats.org/officeDocument/2006/relationships/hyperlink" Target="https://sgpe.sea.sc.gov.br/cpav/visualizarProcesso.do?processoPK=33230,9208,2017" TargetMode="External"/><Relationship Id="rId138" Type="http://schemas.openxmlformats.org/officeDocument/2006/relationships/hyperlink" Target="https://sgpe.sea.sc.gov.br/cpav/visualizarProcesso.do?processoPK=50688,9208,2018" TargetMode="External"/><Relationship Id="rId159" Type="http://schemas.openxmlformats.org/officeDocument/2006/relationships/hyperlink" Target="https://sgpe.sea.sc.gov.br/cpav/visualizarProcesso.do?processoPK=4897,9208,2015" TargetMode="External"/><Relationship Id="rId170" Type="http://schemas.openxmlformats.org/officeDocument/2006/relationships/hyperlink" Target="https://sgpe.sea.sc.gov.br/cpav/visualizarProcesso.do?processoPK=11464,9208,2011" TargetMode="External"/><Relationship Id="rId191" Type="http://schemas.openxmlformats.org/officeDocument/2006/relationships/hyperlink" Target="https://sgpe.sea.sc.gov.br/cpav/visualizarProcesso.do?processoPK=198,9208,2011" TargetMode="External"/><Relationship Id="rId205" Type="http://schemas.openxmlformats.org/officeDocument/2006/relationships/hyperlink" Target="https://sgpe.sea.sc.gov.br/cpav/visualizarProcesso.do?processoPK=31130,9208,2013" TargetMode="External"/><Relationship Id="rId16" Type="http://schemas.openxmlformats.org/officeDocument/2006/relationships/hyperlink" Target="https://sgpe.sea.sc.gov.br/cpav/visualizarProcesso.do?processoPK=25754,9208,2014" TargetMode="External"/><Relationship Id="rId107" Type="http://schemas.openxmlformats.org/officeDocument/2006/relationships/hyperlink" Target="https://sgpe.sea.sc.gov.br/cpav/visualizarProcesso.do?processoPK=24349,9208,2014" TargetMode="External"/><Relationship Id="rId11" Type="http://schemas.openxmlformats.org/officeDocument/2006/relationships/hyperlink" Target="https://sgpe.sea.sc.gov.br/cpav/visualizarProcesso.do?processoPK=18813,6968,2010" TargetMode="External"/><Relationship Id="rId32" Type="http://schemas.openxmlformats.org/officeDocument/2006/relationships/hyperlink" Target="https://sgpe.sea.sc.gov.br/cpav/visualizarProcesso.do?processoPK=34111,9208,2012" TargetMode="External"/><Relationship Id="rId37" Type="http://schemas.openxmlformats.org/officeDocument/2006/relationships/hyperlink" Target="https://sgpe.sea.sc.gov.br/cpav/visualizarProcesso.do?processoPK=58356,9208,2014" TargetMode="External"/><Relationship Id="rId53" Type="http://schemas.openxmlformats.org/officeDocument/2006/relationships/hyperlink" Target="https://sgpe.sea.sc.gov.br/cpav/visualizarProcesso.do?processoPK=42850,9208,2013" TargetMode="External"/><Relationship Id="rId58" Type="http://schemas.openxmlformats.org/officeDocument/2006/relationships/hyperlink" Target="https://sgpe.sea.sc.gov.br/cpav/visualizarProcesso.do?processoPK=70428,9208,2015" TargetMode="External"/><Relationship Id="rId74" Type="http://schemas.openxmlformats.org/officeDocument/2006/relationships/hyperlink" Target="https://sgpe.sea.sc.gov.br/cpav/visualizarProcesso.do?processoPK=86505,9208,2017" TargetMode="External"/><Relationship Id="rId79" Type="http://schemas.openxmlformats.org/officeDocument/2006/relationships/hyperlink" Target="https://sgpe.sea.sc.gov.br/cpav/visualizarProcesso.do?processoPK=48913,9208,2014" TargetMode="External"/><Relationship Id="rId102" Type="http://schemas.openxmlformats.org/officeDocument/2006/relationships/hyperlink" Target="https://sgpe.sea.sc.gov.br/cpav/visualizarProcesso.do?processoPK=52347,9208,2017" TargetMode="External"/><Relationship Id="rId123" Type="http://schemas.openxmlformats.org/officeDocument/2006/relationships/hyperlink" Target="https://sgpe.sea.sc.gov.br/cpav/visualizarProcesso.do?processoPK=42528,9208,2018" TargetMode="External"/><Relationship Id="rId128" Type="http://schemas.openxmlformats.org/officeDocument/2006/relationships/hyperlink" Target="https://sgpe.sea.sc.gov.br/cpav/visualizarProcesso.do?processoPK=91540,9208,2018" TargetMode="External"/><Relationship Id="rId144" Type="http://schemas.openxmlformats.org/officeDocument/2006/relationships/hyperlink" Target="https://sgpe.sea.sc.gov.br/cpav/visualizarProcesso.do?processoPK=92767,9208,2018" TargetMode="External"/><Relationship Id="rId149" Type="http://schemas.openxmlformats.org/officeDocument/2006/relationships/hyperlink" Target="https://sgpe.sea.sc.gov.br/cpav/visualizarProcesso.do?processoPK=68632,9208,2017" TargetMode="External"/><Relationship Id="rId5" Type="http://schemas.openxmlformats.org/officeDocument/2006/relationships/hyperlink" Target="https://sgpe.sea.sc.gov.br/cpav/visualizarProcesso.do?processoPK=83899,9208,2018" TargetMode="External"/><Relationship Id="rId90" Type="http://schemas.openxmlformats.org/officeDocument/2006/relationships/hyperlink" Target="https://sgpe.sea.sc.gov.br/cpav/visualizarProcesso.do?processoPK=48939,9208,2014" TargetMode="External"/><Relationship Id="rId95" Type="http://schemas.openxmlformats.org/officeDocument/2006/relationships/hyperlink" Target="https://sgpe.sea.sc.gov.br/cpav/visualizarProcesso.do?processoPK=33424,9208,2017" TargetMode="External"/><Relationship Id="rId160" Type="http://schemas.openxmlformats.org/officeDocument/2006/relationships/hyperlink" Target="https://sgpe.sea.sc.gov.br/cpav/visualizarProcesso.do?processoPK=17616,9208,2011" TargetMode="External"/><Relationship Id="rId165" Type="http://schemas.openxmlformats.org/officeDocument/2006/relationships/hyperlink" Target="https://sgpe.sea.sc.gov.br/cpav/visualizarProcesso.do?processoPK=97658,9208,2019" TargetMode="External"/><Relationship Id="rId181" Type="http://schemas.openxmlformats.org/officeDocument/2006/relationships/hyperlink" Target="https://sgpe.sea.sc.gov.br/cpav/visualizarProcesso.do?processoPK=9462,9208,2015" TargetMode="External"/><Relationship Id="rId186" Type="http://schemas.openxmlformats.org/officeDocument/2006/relationships/hyperlink" Target="https://sgpe.sea.sc.gov.br/cpav/visualizarProcesso.do?processoPK=198,9208,2011" TargetMode="External"/><Relationship Id="rId22" Type="http://schemas.openxmlformats.org/officeDocument/2006/relationships/hyperlink" Target="https://sgpe.sea.sc.gov.br/cpav/visualizarProcesso.do?processoPK=3973,9208,2013" TargetMode="External"/><Relationship Id="rId27" Type="http://schemas.openxmlformats.org/officeDocument/2006/relationships/hyperlink" Target="https://sgpe.sea.sc.gov.br/cpav/visualizarProcesso.do?processoPK=86294,9208,2017" TargetMode="External"/><Relationship Id="rId43" Type="http://schemas.openxmlformats.org/officeDocument/2006/relationships/hyperlink" Target="https://sgpe.sea.sc.gov.br/cpav/visualizarProcesso.do?processoPK=42862,9208,2013" TargetMode="External"/><Relationship Id="rId48" Type="http://schemas.openxmlformats.org/officeDocument/2006/relationships/hyperlink" Target="https://sgpe.sea.sc.gov.br/cpav/visualizarProcesso.do?processoPK=71038,9208,2015" TargetMode="External"/><Relationship Id="rId64" Type="http://schemas.openxmlformats.org/officeDocument/2006/relationships/hyperlink" Target="https://sgpe.sea.sc.gov.br/cpav/visualizarProcesso.do?processoPK=34098,9208,2012" TargetMode="External"/><Relationship Id="rId69" Type="http://schemas.openxmlformats.org/officeDocument/2006/relationships/hyperlink" Target="https://sgpe.sea.sc.gov.br/cpav/visualizarProcesso.do?processoPK=34745,9208,2015" TargetMode="External"/><Relationship Id="rId113" Type="http://schemas.openxmlformats.org/officeDocument/2006/relationships/hyperlink" Target="https://sgpe.sea.sc.gov.br/cpav/visualizarProcesso.do?processoPK=70408,9208,2017" TargetMode="External"/><Relationship Id="rId118" Type="http://schemas.openxmlformats.org/officeDocument/2006/relationships/hyperlink" Target="https://sgpe.sea.sc.gov.br/cpav/visualizarProcesso.do?processoPK=53204,9208,2015" TargetMode="External"/><Relationship Id="rId134" Type="http://schemas.openxmlformats.org/officeDocument/2006/relationships/hyperlink" Target="https://sgpe.sea.sc.gov.br/cpav/visualizarProcesso.do?processoPK=3530,9208,2018" TargetMode="External"/><Relationship Id="rId139" Type="http://schemas.openxmlformats.org/officeDocument/2006/relationships/hyperlink" Target="https://sgpe.sea.sc.gov.br/cpav/visualizarProcesso.do?processoPK=77498,9208,2018" TargetMode="External"/><Relationship Id="rId80" Type="http://schemas.openxmlformats.org/officeDocument/2006/relationships/hyperlink" Target="https://sgpe.sea.sc.gov.br/cpav/visualizarProcesso.do?processoPK=12013,9208,2015" TargetMode="External"/><Relationship Id="rId85" Type="http://schemas.openxmlformats.org/officeDocument/2006/relationships/hyperlink" Target="https://sgpe.sea.sc.gov.br/cpav/visualizarProcesso.do?processoPK=58306,9208,2017" TargetMode="External"/><Relationship Id="rId150" Type="http://schemas.openxmlformats.org/officeDocument/2006/relationships/hyperlink" Target="https://sgpe.sea.sc.gov.br/cpav/visualizarProcesso.do?processoPK=18447,9208,2018" TargetMode="External"/><Relationship Id="rId155" Type="http://schemas.openxmlformats.org/officeDocument/2006/relationships/hyperlink" Target="https://sgpe.sea.sc.gov.br/cpav/visualizarProcesso.do?processoPK=18650,9208,2015" TargetMode="External"/><Relationship Id="rId171" Type="http://schemas.openxmlformats.org/officeDocument/2006/relationships/hyperlink" Target="https://sgpe.sea.sc.gov.br/cpav/visualizarProcesso.do?processoPK=11464,9208,2011" TargetMode="External"/><Relationship Id="rId176" Type="http://schemas.openxmlformats.org/officeDocument/2006/relationships/hyperlink" Target="https://sgpe.sea.sc.gov.br/cpav/visualizarProcesso.do?processoPK=14528,9208,2014" TargetMode="External"/><Relationship Id="rId192" Type="http://schemas.openxmlformats.org/officeDocument/2006/relationships/hyperlink" Target="https://sgpe.sea.sc.gov.br/cpav/visualizarProcesso.do?processoPK=198,9208,2011" TargetMode="External"/><Relationship Id="rId197" Type="http://schemas.openxmlformats.org/officeDocument/2006/relationships/hyperlink" Target="https://sgpe.sea.sc.gov.br/cpav/visualizarProcesso.do?processoPK=3973,9208,2013" TargetMode="External"/><Relationship Id="rId206" Type="http://schemas.openxmlformats.org/officeDocument/2006/relationships/hyperlink" Target="https://sgpe.sea.sc.gov.br/cpav/visualizarProcesso.do?processoPK=175,9208,2011" TargetMode="External"/><Relationship Id="rId201" Type="http://schemas.openxmlformats.org/officeDocument/2006/relationships/hyperlink" Target="https://sgpe.sea.sc.gov.br/cpav/visualizarProcesso.do?processoPK=11464,9208,2011" TargetMode="External"/><Relationship Id="rId12" Type="http://schemas.openxmlformats.org/officeDocument/2006/relationships/hyperlink" Target="https://sgpe.sea.sc.gov.br/cpav/visualizarProcesso.do?processoPK=42903,6968,2011" TargetMode="External"/><Relationship Id="rId17" Type="http://schemas.openxmlformats.org/officeDocument/2006/relationships/hyperlink" Target="https://sgpe.sea.sc.gov.br/cpav/visualizarProcesso.do?processoPK=29950,9208,2015" TargetMode="External"/><Relationship Id="rId33" Type="http://schemas.openxmlformats.org/officeDocument/2006/relationships/hyperlink" Target="https://sgpe.sea.sc.gov.br/cpav/visualizarProcesso.do?processoPK=3784,9208,2013" TargetMode="External"/><Relationship Id="rId38" Type="http://schemas.openxmlformats.org/officeDocument/2006/relationships/hyperlink" Target="https://sgpe.sea.sc.gov.br/cpav/visualizarProcesso.do?processoPK=5672,9208,2015" TargetMode="External"/><Relationship Id="rId59" Type="http://schemas.openxmlformats.org/officeDocument/2006/relationships/hyperlink" Target="https://sgpe.sea.sc.gov.br/cpav/visualizarProcesso.do?processoPK=71055,9208,2015" TargetMode="External"/><Relationship Id="rId103" Type="http://schemas.openxmlformats.org/officeDocument/2006/relationships/hyperlink" Target="https://sgpe.sea.sc.gov.br/cpav/visualizarProcesso.do?processoPK=55346,9208,2017" TargetMode="External"/><Relationship Id="rId108" Type="http://schemas.openxmlformats.org/officeDocument/2006/relationships/hyperlink" Target="https://sgpe.sea.sc.gov.br/cpav/visualizarProcesso.do?processoPK=17212,9208,2015" TargetMode="External"/><Relationship Id="rId124" Type="http://schemas.openxmlformats.org/officeDocument/2006/relationships/hyperlink" Target="https://sgpe.sea.sc.gov.br/cpav/visualizarProcesso.do?processoPK=89212,9208,2018" TargetMode="External"/><Relationship Id="rId129" Type="http://schemas.openxmlformats.org/officeDocument/2006/relationships/hyperlink" Target="https://sgpe.sea.sc.gov.br/cpav/visualizarProcesso.do?processoPK=71034,9208,2015" TargetMode="External"/><Relationship Id="rId54" Type="http://schemas.openxmlformats.org/officeDocument/2006/relationships/hyperlink" Target="https://sgpe.sea.sc.gov.br/cpav/visualizarProcesso.do?processoPK=25765,9208,2014" TargetMode="External"/><Relationship Id="rId70" Type="http://schemas.openxmlformats.org/officeDocument/2006/relationships/hyperlink" Target="https://sgpe.sea.sc.gov.br/cpav/visualizarProcesso.do?processoPK=70422,9208,2015" TargetMode="External"/><Relationship Id="rId75" Type="http://schemas.openxmlformats.org/officeDocument/2006/relationships/hyperlink" Target="https://sgpe.sea.sc.gov.br/cpav/visualizarProcesso.do?processoPK=34131,9208,2012" TargetMode="External"/><Relationship Id="rId91" Type="http://schemas.openxmlformats.org/officeDocument/2006/relationships/hyperlink" Target="https://sgpe.sea.sc.gov.br/cpav/visualizarProcesso.do?processoPK=12099,9208,2015" TargetMode="External"/><Relationship Id="rId96" Type="http://schemas.openxmlformats.org/officeDocument/2006/relationships/hyperlink" Target="https://sgpe.sea.sc.gov.br/cpav/visualizarProcesso.do?processoPK=58307,9208,2017" TargetMode="External"/><Relationship Id="rId140" Type="http://schemas.openxmlformats.org/officeDocument/2006/relationships/hyperlink" Target="https://sgpe.sea.sc.gov.br/cpav/visualizarProcesso.do?processoPK=92772,9208,2018" TargetMode="External"/><Relationship Id="rId145" Type="http://schemas.openxmlformats.org/officeDocument/2006/relationships/hyperlink" Target="https://sgpe.sea.sc.gov.br/cpav/visualizarProcesso.do?processoPK=20759,9208,2017" TargetMode="External"/><Relationship Id="rId161" Type="http://schemas.openxmlformats.org/officeDocument/2006/relationships/hyperlink" Target="https://sgpe.sea.sc.gov.br/cpav/visualizarProcesso.do?processoPK=45322,9208,2016" TargetMode="External"/><Relationship Id="rId166" Type="http://schemas.openxmlformats.org/officeDocument/2006/relationships/hyperlink" Target="https://sgpe.sea.sc.gov.br/cpav/visualizarProcesso.do?processoPK=11195,9208,2011" TargetMode="External"/><Relationship Id="rId182" Type="http://schemas.openxmlformats.org/officeDocument/2006/relationships/hyperlink" Target="https://sgpe.sea.sc.gov.br/cpav/visualizarProcesso.do?processoPK=198,9208,2011" TargetMode="External"/><Relationship Id="rId187" Type="http://schemas.openxmlformats.org/officeDocument/2006/relationships/hyperlink" Target="https://sgpe.sea.sc.gov.br/cpav/visualizarProcesso.do?processoPK=198,9208,2011" TargetMode="External"/><Relationship Id="rId1" Type="http://schemas.openxmlformats.org/officeDocument/2006/relationships/hyperlink" Target="https://sgpe.sea.sc.gov.br/cpav/visualizarProcesso.do?processoPK=9462,9208,2015" TargetMode="External"/><Relationship Id="rId6" Type="http://schemas.openxmlformats.org/officeDocument/2006/relationships/hyperlink" Target="https://sgpe.sea.sc.gov.br/cpav/visualizarProcesso.do?processoPK=175,9208,2011" TargetMode="External"/><Relationship Id="rId23" Type="http://schemas.openxmlformats.org/officeDocument/2006/relationships/hyperlink" Target="https://sgpe.sea.sc.gov.br/cpav/visualizarProcesso.do?processoPK=49959,9208,2016" TargetMode="External"/><Relationship Id="rId28" Type="http://schemas.openxmlformats.org/officeDocument/2006/relationships/hyperlink" Target="https://sgpe.sea.sc.gov.br/cpav/visualizarProcesso.do?processoPK=91454,9208,2018" TargetMode="External"/><Relationship Id="rId49" Type="http://schemas.openxmlformats.org/officeDocument/2006/relationships/hyperlink" Target="https://sgpe.sea.sc.gov.br/cpav/visualizarProcesso.do?processoPK=54200,9208,2016" TargetMode="External"/><Relationship Id="rId114" Type="http://schemas.openxmlformats.org/officeDocument/2006/relationships/hyperlink" Target="https://sgpe.sea.sc.gov.br/cpav/visualizarProcesso.do?processoPK=19219,9208,2018" TargetMode="External"/><Relationship Id="rId119" Type="http://schemas.openxmlformats.org/officeDocument/2006/relationships/hyperlink" Target="https://sgpe.sea.sc.gov.br/cpav/visualizarProcesso.do?processoPK=32414,9208,2016" TargetMode="External"/><Relationship Id="rId44" Type="http://schemas.openxmlformats.org/officeDocument/2006/relationships/hyperlink" Target="https://sgpe.sea.sc.gov.br/cpav/visualizarProcesso.do?processoPK=48942,9208,2014" TargetMode="External"/><Relationship Id="rId60" Type="http://schemas.openxmlformats.org/officeDocument/2006/relationships/hyperlink" Target="https://sgpe.sea.sc.gov.br/cpav/visualizarProcesso.do?processoPK=54202,9208,2016" TargetMode="External"/><Relationship Id="rId65" Type="http://schemas.openxmlformats.org/officeDocument/2006/relationships/hyperlink" Target="https://sgpe.sea.sc.gov.br/cpav/visualizarProcesso.do?processoPK=26297,9208,2013" TargetMode="External"/><Relationship Id="rId81" Type="http://schemas.openxmlformats.org/officeDocument/2006/relationships/hyperlink" Target="https://sgpe.sea.sc.gov.br/cpav/visualizarProcesso.do?processoPK=49609,9208,2015" TargetMode="External"/><Relationship Id="rId86" Type="http://schemas.openxmlformats.org/officeDocument/2006/relationships/hyperlink" Target="https://sgpe.sea.sc.gov.br/cpav/visualizarProcesso.do?processoPK=34134,9208,2012" TargetMode="External"/><Relationship Id="rId130" Type="http://schemas.openxmlformats.org/officeDocument/2006/relationships/hyperlink" Target="https://sgpe.sea.sc.gov.br/cpav/visualizarProcesso.do?processoPK=32373,9208,2016" TargetMode="External"/><Relationship Id="rId135" Type="http://schemas.openxmlformats.org/officeDocument/2006/relationships/hyperlink" Target="https://sgpe.sea.sc.gov.br/cpav/visualizarProcesso.do?processoPK=15629,9208,2018" TargetMode="External"/><Relationship Id="rId151" Type="http://schemas.openxmlformats.org/officeDocument/2006/relationships/hyperlink" Target="https://sgpe.sea.sc.gov.br/cpav/visualizarProcesso.do?processoPK=68627,9208,2017" TargetMode="External"/><Relationship Id="rId156" Type="http://schemas.openxmlformats.org/officeDocument/2006/relationships/hyperlink" Target="https://sgpe.sea.sc.gov.br/cpav/visualizarProcesso.do?processoPK=18451,9208,2018" TargetMode="External"/><Relationship Id="rId177" Type="http://schemas.openxmlformats.org/officeDocument/2006/relationships/hyperlink" Target="https://sgpe.sea.sc.gov.br/cpav/visualizarProcesso.do?processoPK=46373,9208,2013" TargetMode="External"/><Relationship Id="rId198" Type="http://schemas.openxmlformats.org/officeDocument/2006/relationships/hyperlink" Target="https://sgpe.sea.sc.gov.br/cpav/visualizarProcesso.do?processoPK=3973,9208,2013" TargetMode="External"/><Relationship Id="rId172" Type="http://schemas.openxmlformats.org/officeDocument/2006/relationships/hyperlink" Target="https://sgpe.sea.sc.gov.br/cpav/visualizarProcesso.do?processoPK=37109,9208,2013" TargetMode="External"/><Relationship Id="rId193" Type="http://schemas.openxmlformats.org/officeDocument/2006/relationships/hyperlink" Target="https://sgpe.sea.sc.gov.br/cpav/visualizarProcesso.do?processoPK=3973,9208,2013" TargetMode="External"/><Relationship Id="rId202" Type="http://schemas.openxmlformats.org/officeDocument/2006/relationships/hyperlink" Target="https://sgpe.sea.sc.gov.br/cpav/visualizarProcesso.do?processoPK=11464,9208,2011" TargetMode="External"/><Relationship Id="rId207" Type="http://schemas.openxmlformats.org/officeDocument/2006/relationships/hyperlink" Target="https://sgpe.sea.sc.gov.br/cpav/visualizarProcesso.do?processoPK=175,9208,2011" TargetMode="External"/><Relationship Id="rId13" Type="http://schemas.openxmlformats.org/officeDocument/2006/relationships/hyperlink" Target="https://sgpe.sea.sc.gov.br/cpav/visualizarProcesso.do?processoPK=23596,9208,2012" TargetMode="External"/><Relationship Id="rId18" Type="http://schemas.openxmlformats.org/officeDocument/2006/relationships/hyperlink" Target="https://sgpe.sea.sc.gov.br/cpav/visualizarProcesso.do?processoPK=42874,9208,2013" TargetMode="External"/><Relationship Id="rId39" Type="http://schemas.openxmlformats.org/officeDocument/2006/relationships/hyperlink" Target="https://sgpe.sea.sc.gov.br/cpav/visualizarProcesso.do?processoPK=71061,9208,2015" TargetMode="External"/><Relationship Id="rId109" Type="http://schemas.openxmlformats.org/officeDocument/2006/relationships/hyperlink" Target="https://sgpe.sea.sc.gov.br/cpav/visualizarProcesso.do?processoPK=50773,9208,2015" TargetMode="External"/><Relationship Id="rId34" Type="http://schemas.openxmlformats.org/officeDocument/2006/relationships/hyperlink" Target="https://sgpe.sea.sc.gov.br/cpav/visualizarProcesso.do?processoPK=49617,9208,2013" TargetMode="External"/><Relationship Id="rId50" Type="http://schemas.openxmlformats.org/officeDocument/2006/relationships/hyperlink" Target="https://sgpe.sea.sc.gov.br/cpav/visualizarProcesso.do?processoPK=1744,9208,2017" TargetMode="External"/><Relationship Id="rId55" Type="http://schemas.openxmlformats.org/officeDocument/2006/relationships/hyperlink" Target="https://sgpe.sea.sc.gov.br/cpav/visualizarProcesso.do?processoPK=53108,9208,2014" TargetMode="External"/><Relationship Id="rId76" Type="http://schemas.openxmlformats.org/officeDocument/2006/relationships/hyperlink" Target="https://sgpe.sea.sc.gov.br/cpav/visualizarProcesso.do?processoPK=36812,9208,2013" TargetMode="External"/><Relationship Id="rId97" Type="http://schemas.openxmlformats.org/officeDocument/2006/relationships/hyperlink" Target="https://sgpe.sea.sc.gov.br/cpav/visualizarProcesso.do?processoPK=86508,9208,2017" TargetMode="External"/><Relationship Id="rId104" Type="http://schemas.openxmlformats.org/officeDocument/2006/relationships/hyperlink" Target="https://sgpe.sea.sc.gov.br/cpav/visualizarProcesso.do?processoPK=86174,9208,2017" TargetMode="External"/><Relationship Id="rId120" Type="http://schemas.openxmlformats.org/officeDocument/2006/relationships/hyperlink" Target="https://sgpe.sea.sc.gov.br/cpav/visualizarProcesso.do?processoPK=54100,9208,2016" TargetMode="External"/><Relationship Id="rId125" Type="http://schemas.openxmlformats.org/officeDocument/2006/relationships/hyperlink" Target="https://sgpe.sea.sc.gov.br/cpav/visualizarProcesso.do?processoPK=32379,9208,2016" TargetMode="External"/><Relationship Id="rId141" Type="http://schemas.openxmlformats.org/officeDocument/2006/relationships/hyperlink" Target="https://sgpe.sea.sc.gov.br/cpav/visualizarProcesso.do?processoPK=77023,9208,2018" TargetMode="External"/><Relationship Id="rId146" Type="http://schemas.openxmlformats.org/officeDocument/2006/relationships/hyperlink" Target="https://sgpe.sea.sc.gov.br/cpav/visualizarProcesso.do?processoPK=89703,9208,2019" TargetMode="External"/><Relationship Id="rId167" Type="http://schemas.openxmlformats.org/officeDocument/2006/relationships/hyperlink" Target="https://sgpe.sea.sc.gov.br/cpav/visualizarProcesso.do?processoPK=34097,9208,2012" TargetMode="External"/><Relationship Id="rId188" Type="http://schemas.openxmlformats.org/officeDocument/2006/relationships/hyperlink" Target="https://sgpe.sea.sc.gov.br/cpav/visualizarProcesso.do?processoPK=198,9208,2011" TargetMode="External"/><Relationship Id="rId7" Type="http://schemas.openxmlformats.org/officeDocument/2006/relationships/hyperlink" Target="https://sgpe.sea.sc.gov.br/cpav/visualizarProcesso.do?processoPK=19188,9208,2013" TargetMode="External"/><Relationship Id="rId71" Type="http://schemas.openxmlformats.org/officeDocument/2006/relationships/hyperlink" Target="https://sgpe.sea.sc.gov.br/cpav/visualizarProcesso.do?processoPK=71057,9208,2015" TargetMode="External"/><Relationship Id="rId92" Type="http://schemas.openxmlformats.org/officeDocument/2006/relationships/hyperlink" Target="https://sgpe.sea.sc.gov.br/cpav/visualizarProcesso.do?processoPK=47334,9208,2015" TargetMode="External"/><Relationship Id="rId162" Type="http://schemas.openxmlformats.org/officeDocument/2006/relationships/hyperlink" Target="https://sgpe.sea.sc.gov.br/cpav/visualizarProcesso.do?processoPK=53349,9208,2016" TargetMode="External"/><Relationship Id="rId183" Type="http://schemas.openxmlformats.org/officeDocument/2006/relationships/hyperlink" Target="https://sgpe.sea.sc.gov.br/cpav/visualizarProcesso.do?processoPK=198,9208,2011" TargetMode="External"/><Relationship Id="rId2" Type="http://schemas.openxmlformats.org/officeDocument/2006/relationships/hyperlink" Target="https://sgpe.sea.sc.gov.br/cpav/visualizarProcesso.do?processoPK=452,9208,2019" TargetMode="External"/><Relationship Id="rId29" Type="http://schemas.openxmlformats.org/officeDocument/2006/relationships/hyperlink" Target="https://sgpe.sea.sc.gov.br/cpav/visualizarProcesso.do?processoPK=96113,9208,2019" TargetMode="External"/><Relationship Id="rId24" Type="http://schemas.openxmlformats.org/officeDocument/2006/relationships/hyperlink" Target="https://sgpe.sea.sc.gov.br/cpav/visualizarProcesso.do?processoPK=24636,9208,2016" TargetMode="External"/><Relationship Id="rId40" Type="http://schemas.openxmlformats.org/officeDocument/2006/relationships/hyperlink" Target="https://sgpe.sea.sc.gov.br/cpav/visualizarProcesso.do?processoPK=16655,9208,2011" TargetMode="External"/><Relationship Id="rId45" Type="http://schemas.openxmlformats.org/officeDocument/2006/relationships/hyperlink" Target="https://sgpe.sea.sc.gov.br/cpav/visualizarProcesso.do?processoPK=3783,9208,2013" TargetMode="External"/><Relationship Id="rId66" Type="http://schemas.openxmlformats.org/officeDocument/2006/relationships/hyperlink" Target="https://sgpe.sea.sc.gov.br/cpav/visualizarProcesso.do?processoPK=42882,9208,2013" TargetMode="External"/><Relationship Id="rId87" Type="http://schemas.openxmlformats.org/officeDocument/2006/relationships/hyperlink" Target="https://sgpe.sea.sc.gov.br/cpav/visualizarProcesso.do?processoPK=36818,9208,2013" TargetMode="External"/><Relationship Id="rId110" Type="http://schemas.openxmlformats.org/officeDocument/2006/relationships/hyperlink" Target="https://sgpe.sea.sc.gov.br/cpav/visualizarProcesso.do?processoPK=19101,9208,2016" TargetMode="External"/><Relationship Id="rId115" Type="http://schemas.openxmlformats.org/officeDocument/2006/relationships/hyperlink" Target="https://sgpe.sea.sc.gov.br/cpav/visualizarProcesso.do?processoPK=31210,9208,2014" TargetMode="External"/><Relationship Id="rId131" Type="http://schemas.openxmlformats.org/officeDocument/2006/relationships/hyperlink" Target="https://sgpe.sea.sc.gov.br/cpav/visualizarProcesso.do?processoPK=31863,9208,2017" TargetMode="External"/><Relationship Id="rId136" Type="http://schemas.openxmlformats.org/officeDocument/2006/relationships/hyperlink" Target="https://sgpe.sea.sc.gov.br/cpav/visualizarProcesso.do?processoPK=83702,9208,2018" TargetMode="External"/><Relationship Id="rId157" Type="http://schemas.openxmlformats.org/officeDocument/2006/relationships/hyperlink" Target="https://sgpe.sea.sc.gov.br/cpav/visualizarProcesso.do?processoPK=18930,9208,2018" TargetMode="External"/><Relationship Id="rId178" Type="http://schemas.openxmlformats.org/officeDocument/2006/relationships/hyperlink" Target="https://sgpe.sea.sc.gov.br/cpav/visualizarProcesso.do?processoPK=9462,9208,2015" TargetMode="External"/><Relationship Id="rId61" Type="http://schemas.openxmlformats.org/officeDocument/2006/relationships/hyperlink" Target="https://sgpe.sea.sc.gov.br/cpav/visualizarProcesso.do?processoPK=1741,9208,2017" TargetMode="External"/><Relationship Id="rId82" Type="http://schemas.openxmlformats.org/officeDocument/2006/relationships/hyperlink" Target="https://sgpe.sea.sc.gov.br/cpav/visualizarProcesso.do?processoPK=70436,9208,2015" TargetMode="External"/><Relationship Id="rId152" Type="http://schemas.openxmlformats.org/officeDocument/2006/relationships/hyperlink" Target="https://sgpe.sea.sc.gov.br/cpav/visualizarProcesso.do?processoPK=44936,9208,2018" TargetMode="External"/><Relationship Id="rId173" Type="http://schemas.openxmlformats.org/officeDocument/2006/relationships/hyperlink" Target="https://sgpe.sea.sc.gov.br/cpav/visualizarProcesso.do?processoPK=7163,9208,2013" TargetMode="External"/><Relationship Id="rId194" Type="http://schemas.openxmlformats.org/officeDocument/2006/relationships/hyperlink" Target="https://sgpe.sea.sc.gov.br/cpav/visualizarProcesso.do?processoPK=3973,9208,2013" TargetMode="External"/><Relationship Id="rId199" Type="http://schemas.openxmlformats.org/officeDocument/2006/relationships/hyperlink" Target="https://sgpe.sea.sc.gov.br/cpav/visualizarProcesso.do?processoPK=68632,9208,2017" TargetMode="External"/><Relationship Id="rId203" Type="http://schemas.openxmlformats.org/officeDocument/2006/relationships/hyperlink" Target="https://sgpe.sea.sc.gov.br/cpav/visualizarProcesso.do?processoPK=11464,9208,2011" TargetMode="External"/><Relationship Id="rId208" Type="http://schemas.openxmlformats.org/officeDocument/2006/relationships/hyperlink" Target="https://sgpe.sea.sc.gov.br/cpav/visualizarProcesso.do?processoPK=18650,9208,2015" TargetMode="External"/><Relationship Id="rId19" Type="http://schemas.openxmlformats.org/officeDocument/2006/relationships/hyperlink" Target="https://sgpe.sea.sc.gov.br/cpav/visualizarProcesso.do?processoPK=48930,9208,2014" TargetMode="External"/><Relationship Id="rId14" Type="http://schemas.openxmlformats.org/officeDocument/2006/relationships/hyperlink" Target="https://sgpe.sea.sc.gov.br/cpav/visualizarProcesso.do?processoPK=34101,9208,2012" TargetMode="External"/><Relationship Id="rId30" Type="http://schemas.openxmlformats.org/officeDocument/2006/relationships/hyperlink" Target="https://sgpe.sea.sc.gov.br/cpav/visualizarProcesso.do?processoPK=11199,9208,2011" TargetMode="External"/><Relationship Id="rId35" Type="http://schemas.openxmlformats.org/officeDocument/2006/relationships/hyperlink" Target="https://sgpe.sea.sc.gov.br/cpav/visualizarProcesso.do?processoPK=54337,9208,2013" TargetMode="External"/><Relationship Id="rId56" Type="http://schemas.openxmlformats.org/officeDocument/2006/relationships/hyperlink" Target="https://sgpe.sea.sc.gov.br/cpav/visualizarProcesso.do?processoPK=48932,9208,2014" TargetMode="External"/><Relationship Id="rId77" Type="http://schemas.openxmlformats.org/officeDocument/2006/relationships/hyperlink" Target="https://sgpe.sea.sc.gov.br/cpav/visualizarProcesso.do?processoPK=42887,9208,2013" TargetMode="External"/><Relationship Id="rId100" Type="http://schemas.openxmlformats.org/officeDocument/2006/relationships/hyperlink" Target="https://sgpe.sea.sc.gov.br/cpav/visualizarProcesso.do?processoPK=49635,9208,2016" TargetMode="External"/><Relationship Id="rId105" Type="http://schemas.openxmlformats.org/officeDocument/2006/relationships/hyperlink" Target="https://sgpe.sea.sc.gov.br/cpav/visualizarProcesso.do?processoPK=36378,9208,2018" TargetMode="External"/><Relationship Id="rId126" Type="http://schemas.openxmlformats.org/officeDocument/2006/relationships/hyperlink" Target="https://sgpe.sea.sc.gov.br/cpav/visualizarProcesso.do?processoPK=31824,9208,2017" TargetMode="External"/><Relationship Id="rId147" Type="http://schemas.openxmlformats.org/officeDocument/2006/relationships/hyperlink" Target="https://sgpe.sea.sc.gov.br/cpav/visualizarProcesso.do?processoPK=20509,9208,2017" TargetMode="External"/><Relationship Id="rId168" Type="http://schemas.openxmlformats.org/officeDocument/2006/relationships/hyperlink" Target="https://sgpe.sea.sc.gov.br/cpav/visualizarProcesso.do?processoPK=11201,9208,2011" TargetMode="External"/><Relationship Id="rId8" Type="http://schemas.openxmlformats.org/officeDocument/2006/relationships/hyperlink" Target="https://sgpe.sea.sc.gov.br/cpav/visualizarProcesso.do?processoPK=53346,9208,2013" TargetMode="External"/><Relationship Id="rId51" Type="http://schemas.openxmlformats.org/officeDocument/2006/relationships/hyperlink" Target="https://sgpe.sea.sc.gov.br/cpav/visualizarProcesso.do?processoPK=34161,9208,2012" TargetMode="External"/><Relationship Id="rId72" Type="http://schemas.openxmlformats.org/officeDocument/2006/relationships/hyperlink" Target="https://sgpe.sea.sc.gov.br/cpav/visualizarProcesso.do?processoPK=54204,9208,2016" TargetMode="External"/><Relationship Id="rId93" Type="http://schemas.openxmlformats.org/officeDocument/2006/relationships/hyperlink" Target="https://sgpe.sea.sc.gov.br/cpav/visualizarProcesso.do?processoPK=70440,9208,2015" TargetMode="External"/><Relationship Id="rId98" Type="http://schemas.openxmlformats.org/officeDocument/2006/relationships/hyperlink" Target="https://sgpe.sea.sc.gov.br/cpav/visualizarProcesso.do?processoPK=33109,9208,2014" TargetMode="External"/><Relationship Id="rId121" Type="http://schemas.openxmlformats.org/officeDocument/2006/relationships/hyperlink" Target="https://sgpe.sea.sc.gov.br/cpav/visualizarProcesso.do?processoPK=32565,9208,2017" TargetMode="External"/><Relationship Id="rId142" Type="http://schemas.openxmlformats.org/officeDocument/2006/relationships/hyperlink" Target="https://sgpe.sea.sc.gov.br/cpav/visualizarProcesso.do?processoPK=92779,9208,2018" TargetMode="External"/><Relationship Id="rId163" Type="http://schemas.openxmlformats.org/officeDocument/2006/relationships/hyperlink" Target="https://sgpe.sea.sc.gov.br/cpav/visualizarProcesso.do?processoPK=11688,9208,2017" TargetMode="External"/><Relationship Id="rId184" Type="http://schemas.openxmlformats.org/officeDocument/2006/relationships/hyperlink" Target="https://sgpe.sea.sc.gov.br/cpav/visualizarProcesso.do?processoPK=198,9208,2011" TargetMode="External"/><Relationship Id="rId189" Type="http://schemas.openxmlformats.org/officeDocument/2006/relationships/hyperlink" Target="https://sgpe.sea.sc.gov.br/cpav/visualizarProcesso.do?processoPK=198,9208,2011" TargetMode="External"/><Relationship Id="rId3" Type="http://schemas.openxmlformats.org/officeDocument/2006/relationships/hyperlink" Target="https://sgpe.sea.sc.gov.br/cpav/visualizarProcesso.do?processoPK=73211,9208,2017" TargetMode="External"/><Relationship Id="rId25" Type="http://schemas.openxmlformats.org/officeDocument/2006/relationships/hyperlink" Target="https://sgpe.sea.sc.gov.br/cpav/visualizarProcesso.do?processoPK=25048,9208,2017" TargetMode="External"/><Relationship Id="rId46" Type="http://schemas.openxmlformats.org/officeDocument/2006/relationships/hyperlink" Target="https://sgpe.sea.sc.gov.br/cpav/visualizarProcesso.do?processoPK=4170,9208,2014" TargetMode="External"/><Relationship Id="rId67" Type="http://schemas.openxmlformats.org/officeDocument/2006/relationships/hyperlink" Target="https://sgpe.sea.sc.gov.br/cpav/visualizarProcesso.do?processoPK=30749,9208,2014" TargetMode="External"/><Relationship Id="rId116" Type="http://schemas.openxmlformats.org/officeDocument/2006/relationships/hyperlink" Target="https://sgpe.sea.sc.gov.br/cpav/visualizarProcesso.do?processoPK=51992,9208,2014" TargetMode="External"/><Relationship Id="rId137" Type="http://schemas.openxmlformats.org/officeDocument/2006/relationships/hyperlink" Target="https://sgpe.sea.sc.gov.br/cpav/visualizarProcesso.do?processoPK=50687,9208,2018" TargetMode="External"/><Relationship Id="rId158" Type="http://schemas.openxmlformats.org/officeDocument/2006/relationships/hyperlink" Target="https://sgpe.sea.sc.gov.br/cpav/visualizarProcesso.do?processoPK=68634,9208,2017" TargetMode="External"/><Relationship Id="rId20" Type="http://schemas.openxmlformats.org/officeDocument/2006/relationships/hyperlink" Target="https://sgpe.sea.sc.gov.br/cpav/visualizarProcesso.do?processoPK=71046,9208,2015" TargetMode="External"/><Relationship Id="rId41" Type="http://schemas.openxmlformats.org/officeDocument/2006/relationships/hyperlink" Target="https://sgpe.sea.sc.gov.br/cpav/visualizarProcesso.do?processoPK=5728,9208,2012" TargetMode="External"/><Relationship Id="rId62" Type="http://schemas.openxmlformats.org/officeDocument/2006/relationships/hyperlink" Target="https://sgpe.sea.sc.gov.br/cpav/visualizarProcesso.do?processoPK=67174,9208,2017" TargetMode="External"/><Relationship Id="rId83" Type="http://schemas.openxmlformats.org/officeDocument/2006/relationships/hyperlink" Target="https://sgpe.sea.sc.gov.br/cpav/visualizarProcesso.do?processoPK=56551,9208,2016" TargetMode="External"/><Relationship Id="rId88" Type="http://schemas.openxmlformats.org/officeDocument/2006/relationships/hyperlink" Target="https://sgpe.sea.sc.gov.br/cpav/visualizarProcesso.do?processoPK=48806,9208,2013" TargetMode="External"/><Relationship Id="rId111" Type="http://schemas.openxmlformats.org/officeDocument/2006/relationships/hyperlink" Target="https://sgpe.sea.sc.gov.br/cpav/visualizarProcesso.do?processoPK=54785,9208,2016" TargetMode="External"/><Relationship Id="rId132" Type="http://schemas.openxmlformats.org/officeDocument/2006/relationships/hyperlink" Target="https://sgpe.sea.sc.gov.br/cpav/visualizarProcesso.do?processoPK=75725,9208,2017" TargetMode="External"/><Relationship Id="rId153" Type="http://schemas.openxmlformats.org/officeDocument/2006/relationships/hyperlink" Target="https://sgpe.sea.sc.gov.br/cpav/visualizarProcesso.do?processoPK=44936,9208,2018" TargetMode="External"/><Relationship Id="rId174" Type="http://schemas.openxmlformats.org/officeDocument/2006/relationships/hyperlink" Target="https://sgpe.sea.sc.gov.br/cpav/visualizarProcesso.do?processoPK=3565,9208,2013" TargetMode="External"/><Relationship Id="rId179" Type="http://schemas.openxmlformats.org/officeDocument/2006/relationships/hyperlink" Target="https://sgpe.sea.sc.gov.br/cpav/visualizarProcesso.do?processoPK=9462,9208,2015" TargetMode="External"/><Relationship Id="rId195" Type="http://schemas.openxmlformats.org/officeDocument/2006/relationships/hyperlink" Target="https://sgpe.sea.sc.gov.br/cpav/visualizarProcesso.do?processoPK=3973,9208,2013" TargetMode="External"/><Relationship Id="rId209" Type="http://schemas.openxmlformats.org/officeDocument/2006/relationships/hyperlink" Target="https://sgpe.sea.sc.gov.br/cpav/visualizarProcesso.do?processoPK=18650,9208,2015" TargetMode="External"/><Relationship Id="rId190" Type="http://schemas.openxmlformats.org/officeDocument/2006/relationships/hyperlink" Target="https://sgpe.sea.sc.gov.br/cpav/visualizarProcesso.do?processoPK=198,9208,2011" TargetMode="External"/><Relationship Id="rId204" Type="http://schemas.openxmlformats.org/officeDocument/2006/relationships/hyperlink" Target="https://sgpe.sea.sc.gov.br/cpav/visualizarProcesso.do?processoPK=3565,9208,2013" TargetMode="External"/><Relationship Id="rId15" Type="http://schemas.openxmlformats.org/officeDocument/2006/relationships/hyperlink" Target="https://sgpe.sea.sc.gov.br/cpav/visualizarProcesso.do?processoPK=22905,9208,2013" TargetMode="External"/><Relationship Id="rId36" Type="http://schemas.openxmlformats.org/officeDocument/2006/relationships/hyperlink" Target="https://sgpe.sea.sc.gov.br/cpav/visualizarProcesso.do?processoPK=48927,9208,2014" TargetMode="External"/><Relationship Id="rId57" Type="http://schemas.openxmlformats.org/officeDocument/2006/relationships/hyperlink" Target="https://sgpe.sea.sc.gov.br/cpav/visualizarProcesso.do?processoPK=29960,9208,2015" TargetMode="External"/><Relationship Id="rId106" Type="http://schemas.openxmlformats.org/officeDocument/2006/relationships/hyperlink" Target="https://sgpe.sea.sc.gov.br/cpav/visualizarProcesso.do?processoPK=17825,9208,2014" TargetMode="External"/><Relationship Id="rId127" Type="http://schemas.openxmlformats.org/officeDocument/2006/relationships/hyperlink" Target="https://sgpe.sea.sc.gov.br/cpav/visualizarProcesso.do?processoPK=78703,9208,2017" TargetMode="External"/><Relationship Id="rId10" Type="http://schemas.openxmlformats.org/officeDocument/2006/relationships/hyperlink" Target="https://sgpe.sea.sc.gov.br/cpav/visualizarProcesso.do?processoPK=11198,9208,2011" TargetMode="External"/><Relationship Id="rId31" Type="http://schemas.openxmlformats.org/officeDocument/2006/relationships/hyperlink" Target="https://sgpe.sea.sc.gov.br/cpav/visualizarProcesso.do?processoPK=23595,9208,2012" TargetMode="External"/><Relationship Id="rId52" Type="http://schemas.openxmlformats.org/officeDocument/2006/relationships/hyperlink" Target="https://sgpe.sea.sc.gov.br/cpav/visualizarProcesso.do?processoPK=23441,9208,2013" TargetMode="External"/><Relationship Id="rId73" Type="http://schemas.openxmlformats.org/officeDocument/2006/relationships/hyperlink" Target="https://sgpe.sea.sc.gov.br/cpav/visualizarProcesso.do?processoPK=1742,9208,2017" TargetMode="External"/><Relationship Id="rId78" Type="http://schemas.openxmlformats.org/officeDocument/2006/relationships/hyperlink" Target="https://sgpe.sea.sc.gov.br/cpav/visualizarProcesso.do?processoPK=16730,9208,2014" TargetMode="External"/><Relationship Id="rId94" Type="http://schemas.openxmlformats.org/officeDocument/2006/relationships/hyperlink" Target="https://sgpe.sea.sc.gov.br/cpav/visualizarProcesso.do?processoPK=54792,9208,2016" TargetMode="External"/><Relationship Id="rId99" Type="http://schemas.openxmlformats.org/officeDocument/2006/relationships/hyperlink" Target="https://sgpe.sea.sc.gov.br/cpav/visualizarProcesso.do?processoPK=47087,9208,2015" TargetMode="External"/><Relationship Id="rId101" Type="http://schemas.openxmlformats.org/officeDocument/2006/relationships/hyperlink" Target="https://sgpe.sea.sc.gov.br/cpav/visualizarProcesso.do?processoPK=59324,9208,2016" TargetMode="External"/><Relationship Id="rId122" Type="http://schemas.openxmlformats.org/officeDocument/2006/relationships/hyperlink" Target="https://sgpe.sea.sc.gov.br/cpav/visualizarProcesso.do?processoPK=74520,9208,2017" TargetMode="External"/><Relationship Id="rId143" Type="http://schemas.openxmlformats.org/officeDocument/2006/relationships/hyperlink" Target="https://sgpe.sea.sc.gov.br/cpav/visualizarProcesso.do?processoPK=102762,9208,2019" TargetMode="External"/><Relationship Id="rId148" Type="http://schemas.openxmlformats.org/officeDocument/2006/relationships/hyperlink" Target="https://sgpe.sea.sc.gov.br/cpav/visualizarProcesso.do?processoPK=17392,9208,2018" TargetMode="External"/><Relationship Id="rId164" Type="http://schemas.openxmlformats.org/officeDocument/2006/relationships/hyperlink" Target="https://sgpe.sea.sc.gov.br/cpav/visualizarProcesso.do?processoPK=18480,9208,2019" TargetMode="External"/><Relationship Id="rId169" Type="http://schemas.openxmlformats.org/officeDocument/2006/relationships/hyperlink" Target="https://sgpe.sea.sc.gov.br/cpav/visualizarProcesso.do?processoPK=35080,6968,2010" TargetMode="External"/><Relationship Id="rId185" Type="http://schemas.openxmlformats.org/officeDocument/2006/relationships/hyperlink" Target="https://sgpe.sea.sc.gov.br/cpav/visualizarProcesso.do?processoPK=198,9208,2011" TargetMode="External"/><Relationship Id="rId4" Type="http://schemas.openxmlformats.org/officeDocument/2006/relationships/hyperlink" Target="https://sgpe.sea.sc.gov.br/cpav/visualizarProcesso.do?processoPK=8424,9208,2018" TargetMode="External"/><Relationship Id="rId9" Type="http://schemas.openxmlformats.org/officeDocument/2006/relationships/hyperlink" Target="https://sgpe.sea.sc.gov.br/cpav/visualizarProcesso.do?processoPK=198,9208,2011" TargetMode="External"/><Relationship Id="rId180" Type="http://schemas.openxmlformats.org/officeDocument/2006/relationships/hyperlink" Target="https://sgpe.sea.sc.gov.br/cpav/visualizarProcesso.do?processoPK=9462,9208,2015" TargetMode="External"/><Relationship Id="rId210" Type="http://schemas.openxmlformats.org/officeDocument/2006/relationships/printerSettings" Target="../printerSettings/printerSettings2.bin"/><Relationship Id="rId26" Type="http://schemas.openxmlformats.org/officeDocument/2006/relationships/hyperlink" Target="https://sgpe.sea.sc.gov.br/cpav/visualizarProcesso.do?processoPK=40301,9208,2017" TargetMode="External"/><Relationship Id="rId47" Type="http://schemas.openxmlformats.org/officeDocument/2006/relationships/hyperlink" Target="https://sgpe.sea.sc.gov.br/cpav/visualizarProcesso.do?processoPK=70425,9208,2015" TargetMode="External"/><Relationship Id="rId68" Type="http://schemas.openxmlformats.org/officeDocument/2006/relationships/hyperlink" Target="https://sgpe.sea.sc.gov.br/cpav/visualizarProcesso.do?processoPK=48931,9208,2014" TargetMode="External"/><Relationship Id="rId89" Type="http://schemas.openxmlformats.org/officeDocument/2006/relationships/hyperlink" Target="https://sgpe.sea.sc.gov.br/cpav/visualizarProcesso.do?processoPK=16877,9208,2014" TargetMode="External"/><Relationship Id="rId112" Type="http://schemas.openxmlformats.org/officeDocument/2006/relationships/hyperlink" Target="https://sgpe.sea.sc.gov.br/cpav/visualizarProcesso.do?processoPK=20700,9208,2017" TargetMode="External"/><Relationship Id="rId133" Type="http://schemas.openxmlformats.org/officeDocument/2006/relationships/hyperlink" Target="https://sgpe.sea.sc.gov.br/cpav/visualizarProcesso.do?processoPK=91592,9208,2018" TargetMode="External"/><Relationship Id="rId154" Type="http://schemas.openxmlformats.org/officeDocument/2006/relationships/hyperlink" Target="https://sgpe.sea.sc.gov.br/cpav/visualizarProcesso.do?processoPK=18650,9208,2015" TargetMode="External"/><Relationship Id="rId175" Type="http://schemas.openxmlformats.org/officeDocument/2006/relationships/hyperlink" Target="https://sgpe.sea.sc.gov.br/cpav/visualizarProcesso.do?processoPK=31130,9208,2013" TargetMode="External"/><Relationship Id="rId196" Type="http://schemas.openxmlformats.org/officeDocument/2006/relationships/hyperlink" Target="https://sgpe.sea.sc.gov.br/cpav/visualizarProcesso.do?processoPK=3973,9208,2013" TargetMode="External"/><Relationship Id="rId200" Type="http://schemas.openxmlformats.org/officeDocument/2006/relationships/hyperlink" Target="https://sgpe.sea.sc.gov.br/cpav/visualizarProcesso.do?processoPK=7163,9208,20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90"/>
  <sheetViews>
    <sheetView showGridLines="0" tabSelected="1" zoomScale="85" zoomScaleNormal="85" workbookViewId="0">
      <pane ySplit="1" topLeftCell="A2" activePane="bottomLeft" state="frozen"/>
      <selection pane="bottomLeft" sqref="A1:XFD1048576"/>
    </sheetView>
  </sheetViews>
  <sheetFormatPr defaultRowHeight="15"/>
  <cols>
    <col min="1" max="1" width="73.5703125" style="434" bestFit="1" customWidth="1"/>
    <col min="2" max="2" width="49.7109375" style="441" bestFit="1" customWidth="1"/>
    <col min="3" max="3" width="18.42578125" style="441" bestFit="1" customWidth="1"/>
    <col min="4" max="4" width="29.140625" style="480" bestFit="1" customWidth="1"/>
    <col min="5" max="6" width="10.85546875" style="480" bestFit="1" customWidth="1"/>
    <col min="7" max="7" width="15.28515625" style="434" bestFit="1" customWidth="1"/>
    <col min="8" max="8" width="11.28515625" style="442" bestFit="1" customWidth="1"/>
    <col min="9" max="9" width="15" style="436" bestFit="1" customWidth="1"/>
    <col min="10" max="10" width="9.42578125" style="434" bestFit="1" customWidth="1"/>
    <col min="11" max="11" width="50.140625" style="434" bestFit="1" customWidth="1"/>
    <col min="12" max="12" width="16.85546875" style="434" bestFit="1" customWidth="1"/>
    <col min="13" max="13" width="15" style="434" bestFit="1" customWidth="1"/>
    <col min="14" max="14" width="17.85546875" style="481" customWidth="1"/>
    <col min="15" max="15" width="35.5703125" style="434" customWidth="1"/>
    <col min="16" max="16" width="18.140625" style="434" bestFit="1" customWidth="1"/>
    <col min="17" max="17" width="11" style="434" bestFit="1" customWidth="1"/>
    <col min="18" max="18" width="94" style="434" bestFit="1" customWidth="1"/>
    <col min="19" max="20" width="10.7109375" style="434" bestFit="1" customWidth="1"/>
    <col min="21" max="257" width="9.140625" style="434"/>
    <col min="258" max="259" width="25.7109375" style="434" customWidth="1"/>
    <col min="260" max="260" width="18" style="434" bestFit="1" customWidth="1"/>
    <col min="261" max="261" width="18.7109375" style="434" bestFit="1" customWidth="1"/>
    <col min="262" max="262" width="43.28515625" style="434" customWidth="1"/>
    <col min="263" max="263" width="21" style="434" customWidth="1"/>
    <col min="264" max="264" width="11.28515625" style="434" bestFit="1" customWidth="1"/>
    <col min="265" max="265" width="10.7109375" style="434" bestFit="1" customWidth="1"/>
    <col min="266" max="267" width="0" style="434" hidden="1" customWidth="1"/>
    <col min="268" max="268" width="13" style="434" customWidth="1"/>
    <col min="269" max="269" width="12.5703125" style="434" customWidth="1"/>
    <col min="270" max="270" width="18" style="434" customWidth="1"/>
    <col min="271" max="271" width="16.85546875" style="434" bestFit="1" customWidth="1"/>
    <col min="272" max="513" width="9.140625" style="434"/>
    <col min="514" max="515" width="25.7109375" style="434" customWidth="1"/>
    <col min="516" max="516" width="18" style="434" bestFit="1" customWidth="1"/>
    <col min="517" max="517" width="18.7109375" style="434" bestFit="1" customWidth="1"/>
    <col min="518" max="518" width="43.28515625" style="434" customWidth="1"/>
    <col min="519" max="519" width="21" style="434" customWidth="1"/>
    <col min="520" max="520" width="11.28515625" style="434" bestFit="1" customWidth="1"/>
    <col min="521" max="521" width="10.7109375" style="434" bestFit="1" customWidth="1"/>
    <col min="522" max="523" width="0" style="434" hidden="1" customWidth="1"/>
    <col min="524" max="524" width="13" style="434" customWidth="1"/>
    <col min="525" max="525" width="12.5703125" style="434" customWidth="1"/>
    <col min="526" max="526" width="18" style="434" customWidth="1"/>
    <col min="527" max="527" width="16.85546875" style="434" bestFit="1" customWidth="1"/>
    <col min="528" max="769" width="9.140625" style="434"/>
    <col min="770" max="771" width="25.7109375" style="434" customWidth="1"/>
    <col min="772" max="772" width="18" style="434" bestFit="1" customWidth="1"/>
    <col min="773" max="773" width="18.7109375" style="434" bestFit="1" customWidth="1"/>
    <col min="774" max="774" width="43.28515625" style="434" customWidth="1"/>
    <col min="775" max="775" width="21" style="434" customWidth="1"/>
    <col min="776" max="776" width="11.28515625" style="434" bestFit="1" customWidth="1"/>
    <col min="777" max="777" width="10.7109375" style="434" bestFit="1" customWidth="1"/>
    <col min="778" max="779" width="0" style="434" hidden="1" customWidth="1"/>
    <col min="780" max="780" width="13" style="434" customWidth="1"/>
    <col min="781" max="781" width="12.5703125" style="434" customWidth="1"/>
    <col min="782" max="782" width="18" style="434" customWidth="1"/>
    <col min="783" max="783" width="16.85546875" style="434" bestFit="1" customWidth="1"/>
    <col min="784" max="1025" width="9.140625" style="434"/>
    <col min="1026" max="1027" width="25.7109375" style="434" customWidth="1"/>
    <col min="1028" max="1028" width="18" style="434" bestFit="1" customWidth="1"/>
    <col min="1029" max="1029" width="18.7109375" style="434" bestFit="1" customWidth="1"/>
    <col min="1030" max="1030" width="43.28515625" style="434" customWidth="1"/>
    <col min="1031" max="1031" width="21" style="434" customWidth="1"/>
    <col min="1032" max="1032" width="11.28515625" style="434" bestFit="1" customWidth="1"/>
    <col min="1033" max="1033" width="10.7109375" style="434" bestFit="1" customWidth="1"/>
    <col min="1034" max="1035" width="0" style="434" hidden="1" customWidth="1"/>
    <col min="1036" max="1036" width="13" style="434" customWidth="1"/>
    <col min="1037" max="1037" width="12.5703125" style="434" customWidth="1"/>
    <col min="1038" max="1038" width="18" style="434" customWidth="1"/>
    <col min="1039" max="1039" width="16.85546875" style="434" bestFit="1" customWidth="1"/>
    <col min="1040" max="1281" width="9.140625" style="434"/>
    <col min="1282" max="1283" width="25.7109375" style="434" customWidth="1"/>
    <col min="1284" max="1284" width="18" style="434" bestFit="1" customWidth="1"/>
    <col min="1285" max="1285" width="18.7109375" style="434" bestFit="1" customWidth="1"/>
    <col min="1286" max="1286" width="43.28515625" style="434" customWidth="1"/>
    <col min="1287" max="1287" width="21" style="434" customWidth="1"/>
    <col min="1288" max="1288" width="11.28515625" style="434" bestFit="1" customWidth="1"/>
    <col min="1289" max="1289" width="10.7109375" style="434" bestFit="1" customWidth="1"/>
    <col min="1290" max="1291" width="0" style="434" hidden="1" customWidth="1"/>
    <col min="1292" max="1292" width="13" style="434" customWidth="1"/>
    <col min="1293" max="1293" width="12.5703125" style="434" customWidth="1"/>
    <col min="1294" max="1294" width="18" style="434" customWidth="1"/>
    <col min="1295" max="1295" width="16.85546875" style="434" bestFit="1" customWidth="1"/>
    <col min="1296" max="1537" width="9.140625" style="434"/>
    <col min="1538" max="1539" width="25.7109375" style="434" customWidth="1"/>
    <col min="1540" max="1540" width="18" style="434" bestFit="1" customWidth="1"/>
    <col min="1541" max="1541" width="18.7109375" style="434" bestFit="1" customWidth="1"/>
    <col min="1542" max="1542" width="43.28515625" style="434" customWidth="1"/>
    <col min="1543" max="1543" width="21" style="434" customWidth="1"/>
    <col min="1544" max="1544" width="11.28515625" style="434" bestFit="1" customWidth="1"/>
    <col min="1545" max="1545" width="10.7109375" style="434" bestFit="1" customWidth="1"/>
    <col min="1546" max="1547" width="0" style="434" hidden="1" customWidth="1"/>
    <col min="1548" max="1548" width="13" style="434" customWidth="1"/>
    <col min="1549" max="1549" width="12.5703125" style="434" customWidth="1"/>
    <col min="1550" max="1550" width="18" style="434" customWidth="1"/>
    <col min="1551" max="1551" width="16.85546875" style="434" bestFit="1" customWidth="1"/>
    <col min="1552" max="1793" width="9.140625" style="434"/>
    <col min="1794" max="1795" width="25.7109375" style="434" customWidth="1"/>
    <col min="1796" max="1796" width="18" style="434" bestFit="1" customWidth="1"/>
    <col min="1797" max="1797" width="18.7109375" style="434" bestFit="1" customWidth="1"/>
    <col min="1798" max="1798" width="43.28515625" style="434" customWidth="1"/>
    <col min="1799" max="1799" width="21" style="434" customWidth="1"/>
    <col min="1800" max="1800" width="11.28515625" style="434" bestFit="1" customWidth="1"/>
    <col min="1801" max="1801" width="10.7109375" style="434" bestFit="1" customWidth="1"/>
    <col min="1802" max="1803" width="0" style="434" hidden="1" customWidth="1"/>
    <col min="1804" max="1804" width="13" style="434" customWidth="1"/>
    <col min="1805" max="1805" width="12.5703125" style="434" customWidth="1"/>
    <col min="1806" max="1806" width="18" style="434" customWidth="1"/>
    <col min="1807" max="1807" width="16.85546875" style="434" bestFit="1" customWidth="1"/>
    <col min="1808" max="2049" width="9.140625" style="434"/>
    <col min="2050" max="2051" width="25.7109375" style="434" customWidth="1"/>
    <col min="2052" max="2052" width="18" style="434" bestFit="1" customWidth="1"/>
    <col min="2053" max="2053" width="18.7109375" style="434" bestFit="1" customWidth="1"/>
    <col min="2054" max="2054" width="43.28515625" style="434" customWidth="1"/>
    <col min="2055" max="2055" width="21" style="434" customWidth="1"/>
    <col min="2056" max="2056" width="11.28515625" style="434" bestFit="1" customWidth="1"/>
    <col min="2057" max="2057" width="10.7109375" style="434" bestFit="1" customWidth="1"/>
    <col min="2058" max="2059" width="0" style="434" hidden="1" customWidth="1"/>
    <col min="2060" max="2060" width="13" style="434" customWidth="1"/>
    <col min="2061" max="2061" width="12.5703125" style="434" customWidth="1"/>
    <col min="2062" max="2062" width="18" style="434" customWidth="1"/>
    <col min="2063" max="2063" width="16.85546875" style="434" bestFit="1" customWidth="1"/>
    <col min="2064" max="2305" width="9.140625" style="434"/>
    <col min="2306" max="2307" width="25.7109375" style="434" customWidth="1"/>
    <col min="2308" max="2308" width="18" style="434" bestFit="1" customWidth="1"/>
    <col min="2309" max="2309" width="18.7109375" style="434" bestFit="1" customWidth="1"/>
    <col min="2310" max="2310" width="43.28515625" style="434" customWidth="1"/>
    <col min="2311" max="2311" width="21" style="434" customWidth="1"/>
    <col min="2312" max="2312" width="11.28515625" style="434" bestFit="1" customWidth="1"/>
    <col min="2313" max="2313" width="10.7109375" style="434" bestFit="1" customWidth="1"/>
    <col min="2314" max="2315" width="0" style="434" hidden="1" customWidth="1"/>
    <col min="2316" max="2316" width="13" style="434" customWidth="1"/>
    <col min="2317" max="2317" width="12.5703125" style="434" customWidth="1"/>
    <col min="2318" max="2318" width="18" style="434" customWidth="1"/>
    <col min="2319" max="2319" width="16.85546875" style="434" bestFit="1" customWidth="1"/>
    <col min="2320" max="2561" width="9.140625" style="434"/>
    <col min="2562" max="2563" width="25.7109375" style="434" customWidth="1"/>
    <col min="2564" max="2564" width="18" style="434" bestFit="1" customWidth="1"/>
    <col min="2565" max="2565" width="18.7109375" style="434" bestFit="1" customWidth="1"/>
    <col min="2566" max="2566" width="43.28515625" style="434" customWidth="1"/>
    <col min="2567" max="2567" width="21" style="434" customWidth="1"/>
    <col min="2568" max="2568" width="11.28515625" style="434" bestFit="1" customWidth="1"/>
    <col min="2569" max="2569" width="10.7109375" style="434" bestFit="1" customWidth="1"/>
    <col min="2570" max="2571" width="0" style="434" hidden="1" customWidth="1"/>
    <col min="2572" max="2572" width="13" style="434" customWidth="1"/>
    <col min="2573" max="2573" width="12.5703125" style="434" customWidth="1"/>
    <col min="2574" max="2574" width="18" style="434" customWidth="1"/>
    <col min="2575" max="2575" width="16.85546875" style="434" bestFit="1" customWidth="1"/>
    <col min="2576" max="2817" width="9.140625" style="434"/>
    <col min="2818" max="2819" width="25.7109375" style="434" customWidth="1"/>
    <col min="2820" max="2820" width="18" style="434" bestFit="1" customWidth="1"/>
    <col min="2821" max="2821" width="18.7109375" style="434" bestFit="1" customWidth="1"/>
    <col min="2822" max="2822" width="43.28515625" style="434" customWidth="1"/>
    <col min="2823" max="2823" width="21" style="434" customWidth="1"/>
    <col min="2824" max="2824" width="11.28515625" style="434" bestFit="1" customWidth="1"/>
    <col min="2825" max="2825" width="10.7109375" style="434" bestFit="1" customWidth="1"/>
    <col min="2826" max="2827" width="0" style="434" hidden="1" customWidth="1"/>
    <col min="2828" max="2828" width="13" style="434" customWidth="1"/>
    <col min="2829" max="2829" width="12.5703125" style="434" customWidth="1"/>
    <col min="2830" max="2830" width="18" style="434" customWidth="1"/>
    <col min="2831" max="2831" width="16.85546875" style="434" bestFit="1" customWidth="1"/>
    <col min="2832" max="3073" width="9.140625" style="434"/>
    <col min="3074" max="3075" width="25.7109375" style="434" customWidth="1"/>
    <col min="3076" max="3076" width="18" style="434" bestFit="1" customWidth="1"/>
    <col min="3077" max="3077" width="18.7109375" style="434" bestFit="1" customWidth="1"/>
    <col min="3078" max="3078" width="43.28515625" style="434" customWidth="1"/>
    <col min="3079" max="3079" width="21" style="434" customWidth="1"/>
    <col min="3080" max="3080" width="11.28515625" style="434" bestFit="1" customWidth="1"/>
    <col min="3081" max="3081" width="10.7109375" style="434" bestFit="1" customWidth="1"/>
    <col min="3082" max="3083" width="0" style="434" hidden="1" customWidth="1"/>
    <col min="3084" max="3084" width="13" style="434" customWidth="1"/>
    <col min="3085" max="3085" width="12.5703125" style="434" customWidth="1"/>
    <col min="3086" max="3086" width="18" style="434" customWidth="1"/>
    <col min="3087" max="3087" width="16.85546875" style="434" bestFit="1" customWidth="1"/>
    <col min="3088" max="3329" width="9.140625" style="434"/>
    <col min="3330" max="3331" width="25.7109375" style="434" customWidth="1"/>
    <col min="3332" max="3332" width="18" style="434" bestFit="1" customWidth="1"/>
    <col min="3333" max="3333" width="18.7109375" style="434" bestFit="1" customWidth="1"/>
    <col min="3334" max="3334" width="43.28515625" style="434" customWidth="1"/>
    <col min="3335" max="3335" width="21" style="434" customWidth="1"/>
    <col min="3336" max="3336" width="11.28515625" style="434" bestFit="1" customWidth="1"/>
    <col min="3337" max="3337" width="10.7109375" style="434" bestFit="1" customWidth="1"/>
    <col min="3338" max="3339" width="0" style="434" hidden="1" customWidth="1"/>
    <col min="3340" max="3340" width="13" style="434" customWidth="1"/>
    <col min="3341" max="3341" width="12.5703125" style="434" customWidth="1"/>
    <col min="3342" max="3342" width="18" style="434" customWidth="1"/>
    <col min="3343" max="3343" width="16.85546875" style="434" bestFit="1" customWidth="1"/>
    <col min="3344" max="3585" width="9.140625" style="434"/>
    <col min="3586" max="3587" width="25.7109375" style="434" customWidth="1"/>
    <col min="3588" max="3588" width="18" style="434" bestFit="1" customWidth="1"/>
    <col min="3589" max="3589" width="18.7109375" style="434" bestFit="1" customWidth="1"/>
    <col min="3590" max="3590" width="43.28515625" style="434" customWidth="1"/>
    <col min="3591" max="3591" width="21" style="434" customWidth="1"/>
    <col min="3592" max="3592" width="11.28515625" style="434" bestFit="1" customWidth="1"/>
    <col min="3593" max="3593" width="10.7109375" style="434" bestFit="1" customWidth="1"/>
    <col min="3594" max="3595" width="0" style="434" hidden="1" customWidth="1"/>
    <col min="3596" max="3596" width="13" style="434" customWidth="1"/>
    <col min="3597" max="3597" width="12.5703125" style="434" customWidth="1"/>
    <col min="3598" max="3598" width="18" style="434" customWidth="1"/>
    <col min="3599" max="3599" width="16.85546875" style="434" bestFit="1" customWidth="1"/>
    <col min="3600" max="3841" width="9.140625" style="434"/>
    <col min="3842" max="3843" width="25.7109375" style="434" customWidth="1"/>
    <col min="3844" max="3844" width="18" style="434" bestFit="1" customWidth="1"/>
    <col min="3845" max="3845" width="18.7109375" style="434" bestFit="1" customWidth="1"/>
    <col min="3846" max="3846" width="43.28515625" style="434" customWidth="1"/>
    <col min="3847" max="3847" width="21" style="434" customWidth="1"/>
    <col min="3848" max="3848" width="11.28515625" style="434" bestFit="1" customWidth="1"/>
    <col min="3849" max="3849" width="10.7109375" style="434" bestFit="1" customWidth="1"/>
    <col min="3850" max="3851" width="0" style="434" hidden="1" customWidth="1"/>
    <col min="3852" max="3852" width="13" style="434" customWidth="1"/>
    <col min="3853" max="3853" width="12.5703125" style="434" customWidth="1"/>
    <col min="3854" max="3854" width="18" style="434" customWidth="1"/>
    <col min="3855" max="3855" width="16.85546875" style="434" bestFit="1" customWidth="1"/>
    <col min="3856" max="4097" width="9.140625" style="434"/>
    <col min="4098" max="4099" width="25.7109375" style="434" customWidth="1"/>
    <col min="4100" max="4100" width="18" style="434" bestFit="1" customWidth="1"/>
    <col min="4101" max="4101" width="18.7109375" style="434" bestFit="1" customWidth="1"/>
    <col min="4102" max="4102" width="43.28515625" style="434" customWidth="1"/>
    <col min="4103" max="4103" width="21" style="434" customWidth="1"/>
    <col min="4104" max="4104" width="11.28515625" style="434" bestFit="1" customWidth="1"/>
    <col min="4105" max="4105" width="10.7109375" style="434" bestFit="1" customWidth="1"/>
    <col min="4106" max="4107" width="0" style="434" hidden="1" customWidth="1"/>
    <col min="4108" max="4108" width="13" style="434" customWidth="1"/>
    <col min="4109" max="4109" width="12.5703125" style="434" customWidth="1"/>
    <col min="4110" max="4110" width="18" style="434" customWidth="1"/>
    <col min="4111" max="4111" width="16.85546875" style="434" bestFit="1" customWidth="1"/>
    <col min="4112" max="4353" width="9.140625" style="434"/>
    <col min="4354" max="4355" width="25.7109375" style="434" customWidth="1"/>
    <col min="4356" max="4356" width="18" style="434" bestFit="1" customWidth="1"/>
    <col min="4357" max="4357" width="18.7109375" style="434" bestFit="1" customWidth="1"/>
    <col min="4358" max="4358" width="43.28515625" style="434" customWidth="1"/>
    <col min="4359" max="4359" width="21" style="434" customWidth="1"/>
    <col min="4360" max="4360" width="11.28515625" style="434" bestFit="1" customWidth="1"/>
    <col min="4361" max="4361" width="10.7109375" style="434" bestFit="1" customWidth="1"/>
    <col min="4362" max="4363" width="0" style="434" hidden="1" customWidth="1"/>
    <col min="4364" max="4364" width="13" style="434" customWidth="1"/>
    <col min="4365" max="4365" width="12.5703125" style="434" customWidth="1"/>
    <col min="4366" max="4366" width="18" style="434" customWidth="1"/>
    <col min="4367" max="4367" width="16.85546875" style="434" bestFit="1" customWidth="1"/>
    <col min="4368" max="4609" width="9.140625" style="434"/>
    <col min="4610" max="4611" width="25.7109375" style="434" customWidth="1"/>
    <col min="4612" max="4612" width="18" style="434" bestFit="1" customWidth="1"/>
    <col min="4613" max="4613" width="18.7109375" style="434" bestFit="1" customWidth="1"/>
    <col min="4614" max="4614" width="43.28515625" style="434" customWidth="1"/>
    <col min="4615" max="4615" width="21" style="434" customWidth="1"/>
    <col min="4616" max="4616" width="11.28515625" style="434" bestFit="1" customWidth="1"/>
    <col min="4617" max="4617" width="10.7109375" style="434" bestFit="1" customWidth="1"/>
    <col min="4618" max="4619" width="0" style="434" hidden="1" customWidth="1"/>
    <col min="4620" max="4620" width="13" style="434" customWidth="1"/>
    <col min="4621" max="4621" width="12.5703125" style="434" customWidth="1"/>
    <col min="4622" max="4622" width="18" style="434" customWidth="1"/>
    <col min="4623" max="4623" width="16.85546875" style="434" bestFit="1" customWidth="1"/>
    <col min="4624" max="4865" width="9.140625" style="434"/>
    <col min="4866" max="4867" width="25.7109375" style="434" customWidth="1"/>
    <col min="4868" max="4868" width="18" style="434" bestFit="1" customWidth="1"/>
    <col min="4869" max="4869" width="18.7109375" style="434" bestFit="1" customWidth="1"/>
    <col min="4870" max="4870" width="43.28515625" style="434" customWidth="1"/>
    <col min="4871" max="4871" width="21" style="434" customWidth="1"/>
    <col min="4872" max="4872" width="11.28515625" style="434" bestFit="1" customWidth="1"/>
    <col min="4873" max="4873" width="10.7109375" style="434" bestFit="1" customWidth="1"/>
    <col min="4874" max="4875" width="0" style="434" hidden="1" customWidth="1"/>
    <col min="4876" max="4876" width="13" style="434" customWidth="1"/>
    <col min="4877" max="4877" width="12.5703125" style="434" customWidth="1"/>
    <col min="4878" max="4878" width="18" style="434" customWidth="1"/>
    <col min="4879" max="4879" width="16.85546875" style="434" bestFit="1" customWidth="1"/>
    <col min="4880" max="5121" width="9.140625" style="434"/>
    <col min="5122" max="5123" width="25.7109375" style="434" customWidth="1"/>
    <col min="5124" max="5124" width="18" style="434" bestFit="1" customWidth="1"/>
    <col min="5125" max="5125" width="18.7109375" style="434" bestFit="1" customWidth="1"/>
    <col min="5126" max="5126" width="43.28515625" style="434" customWidth="1"/>
    <col min="5127" max="5127" width="21" style="434" customWidth="1"/>
    <col min="5128" max="5128" width="11.28515625" style="434" bestFit="1" customWidth="1"/>
    <col min="5129" max="5129" width="10.7109375" style="434" bestFit="1" customWidth="1"/>
    <col min="5130" max="5131" width="0" style="434" hidden="1" customWidth="1"/>
    <col min="5132" max="5132" width="13" style="434" customWidth="1"/>
    <col min="5133" max="5133" width="12.5703125" style="434" customWidth="1"/>
    <col min="5134" max="5134" width="18" style="434" customWidth="1"/>
    <col min="5135" max="5135" width="16.85546875" style="434" bestFit="1" customWidth="1"/>
    <col min="5136" max="5377" width="9.140625" style="434"/>
    <col min="5378" max="5379" width="25.7109375" style="434" customWidth="1"/>
    <col min="5380" max="5380" width="18" style="434" bestFit="1" customWidth="1"/>
    <col min="5381" max="5381" width="18.7109375" style="434" bestFit="1" customWidth="1"/>
    <col min="5382" max="5382" width="43.28515625" style="434" customWidth="1"/>
    <col min="5383" max="5383" width="21" style="434" customWidth="1"/>
    <col min="5384" max="5384" width="11.28515625" style="434" bestFit="1" customWidth="1"/>
    <col min="5385" max="5385" width="10.7109375" style="434" bestFit="1" customWidth="1"/>
    <col min="5386" max="5387" width="0" style="434" hidden="1" customWidth="1"/>
    <col min="5388" max="5388" width="13" style="434" customWidth="1"/>
    <col min="5389" max="5389" width="12.5703125" style="434" customWidth="1"/>
    <col min="5390" max="5390" width="18" style="434" customWidth="1"/>
    <col min="5391" max="5391" width="16.85546875" style="434" bestFit="1" customWidth="1"/>
    <col min="5392" max="5633" width="9.140625" style="434"/>
    <col min="5634" max="5635" width="25.7109375" style="434" customWidth="1"/>
    <col min="5636" max="5636" width="18" style="434" bestFit="1" customWidth="1"/>
    <col min="5637" max="5637" width="18.7109375" style="434" bestFit="1" customWidth="1"/>
    <col min="5638" max="5638" width="43.28515625" style="434" customWidth="1"/>
    <col min="5639" max="5639" width="21" style="434" customWidth="1"/>
    <col min="5640" max="5640" width="11.28515625" style="434" bestFit="1" customWidth="1"/>
    <col min="5641" max="5641" width="10.7109375" style="434" bestFit="1" customWidth="1"/>
    <col min="5642" max="5643" width="0" style="434" hidden="1" customWidth="1"/>
    <col min="5644" max="5644" width="13" style="434" customWidth="1"/>
    <col min="5645" max="5645" width="12.5703125" style="434" customWidth="1"/>
    <col min="5646" max="5646" width="18" style="434" customWidth="1"/>
    <col min="5647" max="5647" width="16.85546875" style="434" bestFit="1" customWidth="1"/>
    <col min="5648" max="5889" width="9.140625" style="434"/>
    <col min="5890" max="5891" width="25.7109375" style="434" customWidth="1"/>
    <col min="5892" max="5892" width="18" style="434" bestFit="1" customWidth="1"/>
    <col min="5893" max="5893" width="18.7109375" style="434" bestFit="1" customWidth="1"/>
    <col min="5894" max="5894" width="43.28515625" style="434" customWidth="1"/>
    <col min="5895" max="5895" width="21" style="434" customWidth="1"/>
    <col min="5896" max="5896" width="11.28515625" style="434" bestFit="1" customWidth="1"/>
    <col min="5897" max="5897" width="10.7109375" style="434" bestFit="1" customWidth="1"/>
    <col min="5898" max="5899" width="0" style="434" hidden="1" customWidth="1"/>
    <col min="5900" max="5900" width="13" style="434" customWidth="1"/>
    <col min="5901" max="5901" width="12.5703125" style="434" customWidth="1"/>
    <col min="5902" max="5902" width="18" style="434" customWidth="1"/>
    <col min="5903" max="5903" width="16.85546875" style="434" bestFit="1" customWidth="1"/>
    <col min="5904" max="6145" width="9.140625" style="434"/>
    <col min="6146" max="6147" width="25.7109375" style="434" customWidth="1"/>
    <col min="6148" max="6148" width="18" style="434" bestFit="1" customWidth="1"/>
    <col min="6149" max="6149" width="18.7109375" style="434" bestFit="1" customWidth="1"/>
    <col min="6150" max="6150" width="43.28515625" style="434" customWidth="1"/>
    <col min="6151" max="6151" width="21" style="434" customWidth="1"/>
    <col min="6152" max="6152" width="11.28515625" style="434" bestFit="1" customWidth="1"/>
    <col min="6153" max="6153" width="10.7109375" style="434" bestFit="1" customWidth="1"/>
    <col min="6154" max="6155" width="0" style="434" hidden="1" customWidth="1"/>
    <col min="6156" max="6156" width="13" style="434" customWidth="1"/>
    <col min="6157" max="6157" width="12.5703125" style="434" customWidth="1"/>
    <col min="6158" max="6158" width="18" style="434" customWidth="1"/>
    <col min="6159" max="6159" width="16.85546875" style="434" bestFit="1" customWidth="1"/>
    <col min="6160" max="6401" width="9.140625" style="434"/>
    <col min="6402" max="6403" width="25.7109375" style="434" customWidth="1"/>
    <col min="6404" max="6404" width="18" style="434" bestFit="1" customWidth="1"/>
    <col min="6405" max="6405" width="18.7109375" style="434" bestFit="1" customWidth="1"/>
    <col min="6406" max="6406" width="43.28515625" style="434" customWidth="1"/>
    <col min="6407" max="6407" width="21" style="434" customWidth="1"/>
    <col min="6408" max="6408" width="11.28515625" style="434" bestFit="1" customWidth="1"/>
    <col min="6409" max="6409" width="10.7109375" style="434" bestFit="1" customWidth="1"/>
    <col min="6410" max="6411" width="0" style="434" hidden="1" customWidth="1"/>
    <col min="6412" max="6412" width="13" style="434" customWidth="1"/>
    <col min="6413" max="6413" width="12.5703125" style="434" customWidth="1"/>
    <col min="6414" max="6414" width="18" style="434" customWidth="1"/>
    <col min="6415" max="6415" width="16.85546875" style="434" bestFit="1" customWidth="1"/>
    <col min="6416" max="6657" width="9.140625" style="434"/>
    <col min="6658" max="6659" width="25.7109375" style="434" customWidth="1"/>
    <col min="6660" max="6660" width="18" style="434" bestFit="1" customWidth="1"/>
    <col min="6661" max="6661" width="18.7109375" style="434" bestFit="1" customWidth="1"/>
    <col min="6662" max="6662" width="43.28515625" style="434" customWidth="1"/>
    <col min="6663" max="6663" width="21" style="434" customWidth="1"/>
    <col min="6664" max="6664" width="11.28515625" style="434" bestFit="1" customWidth="1"/>
    <col min="6665" max="6665" width="10.7109375" style="434" bestFit="1" customWidth="1"/>
    <col min="6666" max="6667" width="0" style="434" hidden="1" customWidth="1"/>
    <col min="6668" max="6668" width="13" style="434" customWidth="1"/>
    <col min="6669" max="6669" width="12.5703125" style="434" customWidth="1"/>
    <col min="6670" max="6670" width="18" style="434" customWidth="1"/>
    <col min="6671" max="6671" width="16.85546875" style="434" bestFit="1" customWidth="1"/>
    <col min="6672" max="6913" width="9.140625" style="434"/>
    <col min="6914" max="6915" width="25.7109375" style="434" customWidth="1"/>
    <col min="6916" max="6916" width="18" style="434" bestFit="1" customWidth="1"/>
    <col min="6917" max="6917" width="18.7109375" style="434" bestFit="1" customWidth="1"/>
    <col min="6918" max="6918" width="43.28515625" style="434" customWidth="1"/>
    <col min="6919" max="6919" width="21" style="434" customWidth="1"/>
    <col min="6920" max="6920" width="11.28515625" style="434" bestFit="1" customWidth="1"/>
    <col min="6921" max="6921" width="10.7109375" style="434" bestFit="1" customWidth="1"/>
    <col min="6922" max="6923" width="0" style="434" hidden="1" customWidth="1"/>
    <col min="6924" max="6924" width="13" style="434" customWidth="1"/>
    <col min="6925" max="6925" width="12.5703125" style="434" customWidth="1"/>
    <col min="6926" max="6926" width="18" style="434" customWidth="1"/>
    <col min="6927" max="6927" width="16.85546875" style="434" bestFit="1" customWidth="1"/>
    <col min="6928" max="7169" width="9.140625" style="434"/>
    <col min="7170" max="7171" width="25.7109375" style="434" customWidth="1"/>
    <col min="7172" max="7172" width="18" style="434" bestFit="1" customWidth="1"/>
    <col min="7173" max="7173" width="18.7109375" style="434" bestFit="1" customWidth="1"/>
    <col min="7174" max="7174" width="43.28515625" style="434" customWidth="1"/>
    <col min="7175" max="7175" width="21" style="434" customWidth="1"/>
    <col min="7176" max="7176" width="11.28515625" style="434" bestFit="1" customWidth="1"/>
    <col min="7177" max="7177" width="10.7109375" style="434" bestFit="1" customWidth="1"/>
    <col min="7178" max="7179" width="0" style="434" hidden="1" customWidth="1"/>
    <col min="7180" max="7180" width="13" style="434" customWidth="1"/>
    <col min="7181" max="7181" width="12.5703125" style="434" customWidth="1"/>
    <col min="7182" max="7182" width="18" style="434" customWidth="1"/>
    <col min="7183" max="7183" width="16.85546875" style="434" bestFit="1" customWidth="1"/>
    <col min="7184" max="7425" width="9.140625" style="434"/>
    <col min="7426" max="7427" width="25.7109375" style="434" customWidth="1"/>
    <col min="7428" max="7428" width="18" style="434" bestFit="1" customWidth="1"/>
    <col min="7429" max="7429" width="18.7109375" style="434" bestFit="1" customWidth="1"/>
    <col min="7430" max="7430" width="43.28515625" style="434" customWidth="1"/>
    <col min="7431" max="7431" width="21" style="434" customWidth="1"/>
    <col min="7432" max="7432" width="11.28515625" style="434" bestFit="1" customWidth="1"/>
    <col min="7433" max="7433" width="10.7109375" style="434" bestFit="1" customWidth="1"/>
    <col min="7434" max="7435" width="0" style="434" hidden="1" customWidth="1"/>
    <col min="7436" max="7436" width="13" style="434" customWidth="1"/>
    <col min="7437" max="7437" width="12.5703125" style="434" customWidth="1"/>
    <col min="7438" max="7438" width="18" style="434" customWidth="1"/>
    <col min="7439" max="7439" width="16.85546875" style="434" bestFit="1" customWidth="1"/>
    <col min="7440" max="7681" width="9.140625" style="434"/>
    <col min="7682" max="7683" width="25.7109375" style="434" customWidth="1"/>
    <col min="7684" max="7684" width="18" style="434" bestFit="1" customWidth="1"/>
    <col min="7685" max="7685" width="18.7109375" style="434" bestFit="1" customWidth="1"/>
    <col min="7686" max="7686" width="43.28515625" style="434" customWidth="1"/>
    <col min="7687" max="7687" width="21" style="434" customWidth="1"/>
    <col min="7688" max="7688" width="11.28515625" style="434" bestFit="1" customWidth="1"/>
    <col min="7689" max="7689" width="10.7109375" style="434" bestFit="1" customWidth="1"/>
    <col min="7690" max="7691" width="0" style="434" hidden="1" customWidth="1"/>
    <col min="7692" max="7692" width="13" style="434" customWidth="1"/>
    <col min="7693" max="7693" width="12.5703125" style="434" customWidth="1"/>
    <col min="7694" max="7694" width="18" style="434" customWidth="1"/>
    <col min="7695" max="7695" width="16.85546875" style="434" bestFit="1" customWidth="1"/>
    <col min="7696" max="7937" width="9.140625" style="434"/>
    <col min="7938" max="7939" width="25.7109375" style="434" customWidth="1"/>
    <col min="7940" max="7940" width="18" style="434" bestFit="1" customWidth="1"/>
    <col min="7941" max="7941" width="18.7109375" style="434" bestFit="1" customWidth="1"/>
    <col min="7942" max="7942" width="43.28515625" style="434" customWidth="1"/>
    <col min="7943" max="7943" width="21" style="434" customWidth="1"/>
    <col min="7944" max="7944" width="11.28515625" style="434" bestFit="1" customWidth="1"/>
    <col min="7945" max="7945" width="10.7109375" style="434" bestFit="1" customWidth="1"/>
    <col min="7946" max="7947" width="0" style="434" hidden="1" customWidth="1"/>
    <col min="7948" max="7948" width="13" style="434" customWidth="1"/>
    <col min="7949" max="7949" width="12.5703125" style="434" customWidth="1"/>
    <col min="7950" max="7950" width="18" style="434" customWidth="1"/>
    <col min="7951" max="7951" width="16.85546875" style="434" bestFit="1" customWidth="1"/>
    <col min="7952" max="8193" width="9.140625" style="434"/>
    <col min="8194" max="8195" width="25.7109375" style="434" customWidth="1"/>
    <col min="8196" max="8196" width="18" style="434" bestFit="1" customWidth="1"/>
    <col min="8197" max="8197" width="18.7109375" style="434" bestFit="1" customWidth="1"/>
    <col min="8198" max="8198" width="43.28515625" style="434" customWidth="1"/>
    <col min="8199" max="8199" width="21" style="434" customWidth="1"/>
    <col min="8200" max="8200" width="11.28515625" style="434" bestFit="1" customWidth="1"/>
    <col min="8201" max="8201" width="10.7109375" style="434" bestFit="1" customWidth="1"/>
    <col min="8202" max="8203" width="0" style="434" hidden="1" customWidth="1"/>
    <col min="8204" max="8204" width="13" style="434" customWidth="1"/>
    <col min="8205" max="8205" width="12.5703125" style="434" customWidth="1"/>
    <col min="8206" max="8206" width="18" style="434" customWidth="1"/>
    <col min="8207" max="8207" width="16.85546875" style="434" bestFit="1" customWidth="1"/>
    <col min="8208" max="8449" width="9.140625" style="434"/>
    <col min="8450" max="8451" width="25.7109375" style="434" customWidth="1"/>
    <col min="8452" max="8452" width="18" style="434" bestFit="1" customWidth="1"/>
    <col min="8453" max="8453" width="18.7109375" style="434" bestFit="1" customWidth="1"/>
    <col min="8454" max="8454" width="43.28515625" style="434" customWidth="1"/>
    <col min="8455" max="8455" width="21" style="434" customWidth="1"/>
    <col min="8456" max="8456" width="11.28515625" style="434" bestFit="1" customWidth="1"/>
    <col min="8457" max="8457" width="10.7109375" style="434" bestFit="1" customWidth="1"/>
    <col min="8458" max="8459" width="0" style="434" hidden="1" customWidth="1"/>
    <col min="8460" max="8460" width="13" style="434" customWidth="1"/>
    <col min="8461" max="8461" width="12.5703125" style="434" customWidth="1"/>
    <col min="8462" max="8462" width="18" style="434" customWidth="1"/>
    <col min="8463" max="8463" width="16.85546875" style="434" bestFit="1" customWidth="1"/>
    <col min="8464" max="8705" width="9.140625" style="434"/>
    <col min="8706" max="8707" width="25.7109375" style="434" customWidth="1"/>
    <col min="8708" max="8708" width="18" style="434" bestFit="1" customWidth="1"/>
    <col min="8709" max="8709" width="18.7109375" style="434" bestFit="1" customWidth="1"/>
    <col min="8710" max="8710" width="43.28515625" style="434" customWidth="1"/>
    <col min="8711" max="8711" width="21" style="434" customWidth="1"/>
    <col min="8712" max="8712" width="11.28515625" style="434" bestFit="1" customWidth="1"/>
    <col min="8713" max="8713" width="10.7109375" style="434" bestFit="1" customWidth="1"/>
    <col min="8714" max="8715" width="0" style="434" hidden="1" customWidth="1"/>
    <col min="8716" max="8716" width="13" style="434" customWidth="1"/>
    <col min="8717" max="8717" width="12.5703125" style="434" customWidth="1"/>
    <col min="8718" max="8718" width="18" style="434" customWidth="1"/>
    <col min="8719" max="8719" width="16.85546875" style="434" bestFit="1" customWidth="1"/>
    <col min="8720" max="8961" width="9.140625" style="434"/>
    <col min="8962" max="8963" width="25.7109375" style="434" customWidth="1"/>
    <col min="8964" max="8964" width="18" style="434" bestFit="1" customWidth="1"/>
    <col min="8965" max="8965" width="18.7109375" style="434" bestFit="1" customWidth="1"/>
    <col min="8966" max="8966" width="43.28515625" style="434" customWidth="1"/>
    <col min="8967" max="8967" width="21" style="434" customWidth="1"/>
    <col min="8968" max="8968" width="11.28515625" style="434" bestFit="1" customWidth="1"/>
    <col min="8969" max="8969" width="10.7109375" style="434" bestFit="1" customWidth="1"/>
    <col min="8970" max="8971" width="0" style="434" hidden="1" customWidth="1"/>
    <col min="8972" max="8972" width="13" style="434" customWidth="1"/>
    <col min="8973" max="8973" width="12.5703125" style="434" customWidth="1"/>
    <col min="8974" max="8974" width="18" style="434" customWidth="1"/>
    <col min="8975" max="8975" width="16.85546875" style="434" bestFit="1" customWidth="1"/>
    <col min="8976" max="9217" width="9.140625" style="434"/>
    <col min="9218" max="9219" width="25.7109375" style="434" customWidth="1"/>
    <col min="9220" max="9220" width="18" style="434" bestFit="1" customWidth="1"/>
    <col min="9221" max="9221" width="18.7109375" style="434" bestFit="1" customWidth="1"/>
    <col min="9222" max="9222" width="43.28515625" style="434" customWidth="1"/>
    <col min="9223" max="9223" width="21" style="434" customWidth="1"/>
    <col min="9224" max="9224" width="11.28515625" style="434" bestFit="1" customWidth="1"/>
    <col min="9225" max="9225" width="10.7109375" style="434" bestFit="1" customWidth="1"/>
    <col min="9226" max="9227" width="0" style="434" hidden="1" customWidth="1"/>
    <col min="9228" max="9228" width="13" style="434" customWidth="1"/>
    <col min="9229" max="9229" width="12.5703125" style="434" customWidth="1"/>
    <col min="9230" max="9230" width="18" style="434" customWidth="1"/>
    <col min="9231" max="9231" width="16.85546875" style="434" bestFit="1" customWidth="1"/>
    <col min="9232" max="9473" width="9.140625" style="434"/>
    <col min="9474" max="9475" width="25.7109375" style="434" customWidth="1"/>
    <col min="9476" max="9476" width="18" style="434" bestFit="1" customWidth="1"/>
    <col min="9477" max="9477" width="18.7109375" style="434" bestFit="1" customWidth="1"/>
    <col min="9478" max="9478" width="43.28515625" style="434" customWidth="1"/>
    <col min="9479" max="9479" width="21" style="434" customWidth="1"/>
    <col min="9480" max="9480" width="11.28515625" style="434" bestFit="1" customWidth="1"/>
    <col min="9481" max="9481" width="10.7109375" style="434" bestFit="1" customWidth="1"/>
    <col min="9482" max="9483" width="0" style="434" hidden="1" customWidth="1"/>
    <col min="9484" max="9484" width="13" style="434" customWidth="1"/>
    <col min="9485" max="9485" width="12.5703125" style="434" customWidth="1"/>
    <col min="9486" max="9486" width="18" style="434" customWidth="1"/>
    <col min="9487" max="9487" width="16.85546875" style="434" bestFit="1" customWidth="1"/>
    <col min="9488" max="9729" width="9.140625" style="434"/>
    <col min="9730" max="9731" width="25.7109375" style="434" customWidth="1"/>
    <col min="9732" max="9732" width="18" style="434" bestFit="1" customWidth="1"/>
    <col min="9733" max="9733" width="18.7109375" style="434" bestFit="1" customWidth="1"/>
    <col min="9734" max="9734" width="43.28515625" style="434" customWidth="1"/>
    <col min="9735" max="9735" width="21" style="434" customWidth="1"/>
    <col min="9736" max="9736" width="11.28515625" style="434" bestFit="1" customWidth="1"/>
    <col min="9737" max="9737" width="10.7109375" style="434" bestFit="1" customWidth="1"/>
    <col min="9738" max="9739" width="0" style="434" hidden="1" customWidth="1"/>
    <col min="9740" max="9740" width="13" style="434" customWidth="1"/>
    <col min="9741" max="9741" width="12.5703125" style="434" customWidth="1"/>
    <col min="9742" max="9742" width="18" style="434" customWidth="1"/>
    <col min="9743" max="9743" width="16.85546875" style="434" bestFit="1" customWidth="1"/>
    <col min="9744" max="9985" width="9.140625" style="434"/>
    <col min="9986" max="9987" width="25.7109375" style="434" customWidth="1"/>
    <col min="9988" max="9988" width="18" style="434" bestFit="1" customWidth="1"/>
    <col min="9989" max="9989" width="18.7109375" style="434" bestFit="1" customWidth="1"/>
    <col min="9990" max="9990" width="43.28515625" style="434" customWidth="1"/>
    <col min="9991" max="9991" width="21" style="434" customWidth="1"/>
    <col min="9992" max="9992" width="11.28515625" style="434" bestFit="1" customWidth="1"/>
    <col min="9993" max="9993" width="10.7109375" style="434" bestFit="1" customWidth="1"/>
    <col min="9994" max="9995" width="0" style="434" hidden="1" customWidth="1"/>
    <col min="9996" max="9996" width="13" style="434" customWidth="1"/>
    <col min="9997" max="9997" width="12.5703125" style="434" customWidth="1"/>
    <col min="9998" max="9998" width="18" style="434" customWidth="1"/>
    <col min="9999" max="9999" width="16.85546875" style="434" bestFit="1" customWidth="1"/>
    <col min="10000" max="10241" width="9.140625" style="434"/>
    <col min="10242" max="10243" width="25.7109375" style="434" customWidth="1"/>
    <col min="10244" max="10244" width="18" style="434" bestFit="1" customWidth="1"/>
    <col min="10245" max="10245" width="18.7109375" style="434" bestFit="1" customWidth="1"/>
    <col min="10246" max="10246" width="43.28515625" style="434" customWidth="1"/>
    <col min="10247" max="10247" width="21" style="434" customWidth="1"/>
    <col min="10248" max="10248" width="11.28515625" style="434" bestFit="1" customWidth="1"/>
    <col min="10249" max="10249" width="10.7109375" style="434" bestFit="1" customWidth="1"/>
    <col min="10250" max="10251" width="0" style="434" hidden="1" customWidth="1"/>
    <col min="10252" max="10252" width="13" style="434" customWidth="1"/>
    <col min="10253" max="10253" width="12.5703125" style="434" customWidth="1"/>
    <col min="10254" max="10254" width="18" style="434" customWidth="1"/>
    <col min="10255" max="10255" width="16.85546875" style="434" bestFit="1" customWidth="1"/>
    <col min="10256" max="10497" width="9.140625" style="434"/>
    <col min="10498" max="10499" width="25.7109375" style="434" customWidth="1"/>
    <col min="10500" max="10500" width="18" style="434" bestFit="1" customWidth="1"/>
    <col min="10501" max="10501" width="18.7109375" style="434" bestFit="1" customWidth="1"/>
    <col min="10502" max="10502" width="43.28515625" style="434" customWidth="1"/>
    <col min="10503" max="10503" width="21" style="434" customWidth="1"/>
    <col min="10504" max="10504" width="11.28515625" style="434" bestFit="1" customWidth="1"/>
    <col min="10505" max="10505" width="10.7109375" style="434" bestFit="1" customWidth="1"/>
    <col min="10506" max="10507" width="0" style="434" hidden="1" customWidth="1"/>
    <col min="10508" max="10508" width="13" style="434" customWidth="1"/>
    <col min="10509" max="10509" width="12.5703125" style="434" customWidth="1"/>
    <col min="10510" max="10510" width="18" style="434" customWidth="1"/>
    <col min="10511" max="10511" width="16.85546875" style="434" bestFit="1" customWidth="1"/>
    <col min="10512" max="10753" width="9.140625" style="434"/>
    <col min="10754" max="10755" width="25.7109375" style="434" customWidth="1"/>
    <col min="10756" max="10756" width="18" style="434" bestFit="1" customWidth="1"/>
    <col min="10757" max="10757" width="18.7109375" style="434" bestFit="1" customWidth="1"/>
    <col min="10758" max="10758" width="43.28515625" style="434" customWidth="1"/>
    <col min="10759" max="10759" width="21" style="434" customWidth="1"/>
    <col min="10760" max="10760" width="11.28515625" style="434" bestFit="1" customWidth="1"/>
    <col min="10761" max="10761" width="10.7109375" style="434" bestFit="1" customWidth="1"/>
    <col min="10762" max="10763" width="0" style="434" hidden="1" customWidth="1"/>
    <col min="10764" max="10764" width="13" style="434" customWidth="1"/>
    <col min="10765" max="10765" width="12.5703125" style="434" customWidth="1"/>
    <col min="10766" max="10766" width="18" style="434" customWidth="1"/>
    <col min="10767" max="10767" width="16.85546875" style="434" bestFit="1" customWidth="1"/>
    <col min="10768" max="11009" width="9.140625" style="434"/>
    <col min="11010" max="11011" width="25.7109375" style="434" customWidth="1"/>
    <col min="11012" max="11012" width="18" style="434" bestFit="1" customWidth="1"/>
    <col min="11013" max="11013" width="18.7109375" style="434" bestFit="1" customWidth="1"/>
    <col min="11014" max="11014" width="43.28515625" style="434" customWidth="1"/>
    <col min="11015" max="11015" width="21" style="434" customWidth="1"/>
    <col min="11016" max="11016" width="11.28515625" style="434" bestFit="1" customWidth="1"/>
    <col min="11017" max="11017" width="10.7109375" style="434" bestFit="1" customWidth="1"/>
    <col min="11018" max="11019" width="0" style="434" hidden="1" customWidth="1"/>
    <col min="11020" max="11020" width="13" style="434" customWidth="1"/>
    <col min="11021" max="11021" width="12.5703125" style="434" customWidth="1"/>
    <col min="11022" max="11022" width="18" style="434" customWidth="1"/>
    <col min="11023" max="11023" width="16.85546875" style="434" bestFit="1" customWidth="1"/>
    <col min="11024" max="11265" width="9.140625" style="434"/>
    <col min="11266" max="11267" width="25.7109375" style="434" customWidth="1"/>
    <col min="11268" max="11268" width="18" style="434" bestFit="1" customWidth="1"/>
    <col min="11269" max="11269" width="18.7109375" style="434" bestFit="1" customWidth="1"/>
    <col min="11270" max="11270" width="43.28515625" style="434" customWidth="1"/>
    <col min="11271" max="11271" width="21" style="434" customWidth="1"/>
    <col min="11272" max="11272" width="11.28515625" style="434" bestFit="1" customWidth="1"/>
    <col min="11273" max="11273" width="10.7109375" style="434" bestFit="1" customWidth="1"/>
    <col min="11274" max="11275" width="0" style="434" hidden="1" customWidth="1"/>
    <col min="11276" max="11276" width="13" style="434" customWidth="1"/>
    <col min="11277" max="11277" width="12.5703125" style="434" customWidth="1"/>
    <col min="11278" max="11278" width="18" style="434" customWidth="1"/>
    <col min="11279" max="11279" width="16.85546875" style="434" bestFit="1" customWidth="1"/>
    <col min="11280" max="11521" width="9.140625" style="434"/>
    <col min="11522" max="11523" width="25.7109375" style="434" customWidth="1"/>
    <col min="11524" max="11524" width="18" style="434" bestFit="1" customWidth="1"/>
    <col min="11525" max="11525" width="18.7109375" style="434" bestFit="1" customWidth="1"/>
    <col min="11526" max="11526" width="43.28515625" style="434" customWidth="1"/>
    <col min="11527" max="11527" width="21" style="434" customWidth="1"/>
    <col min="11528" max="11528" width="11.28515625" style="434" bestFit="1" customWidth="1"/>
    <col min="11529" max="11529" width="10.7109375" style="434" bestFit="1" customWidth="1"/>
    <col min="11530" max="11531" width="0" style="434" hidden="1" customWidth="1"/>
    <col min="11532" max="11532" width="13" style="434" customWidth="1"/>
    <col min="11533" max="11533" width="12.5703125" style="434" customWidth="1"/>
    <col min="11534" max="11534" width="18" style="434" customWidth="1"/>
    <col min="11535" max="11535" width="16.85546875" style="434" bestFit="1" customWidth="1"/>
    <col min="11536" max="11777" width="9.140625" style="434"/>
    <col min="11778" max="11779" width="25.7109375" style="434" customWidth="1"/>
    <col min="11780" max="11780" width="18" style="434" bestFit="1" customWidth="1"/>
    <col min="11781" max="11781" width="18.7109375" style="434" bestFit="1" customWidth="1"/>
    <col min="11782" max="11782" width="43.28515625" style="434" customWidth="1"/>
    <col min="11783" max="11783" width="21" style="434" customWidth="1"/>
    <col min="11784" max="11784" width="11.28515625" style="434" bestFit="1" customWidth="1"/>
    <col min="11785" max="11785" width="10.7109375" style="434" bestFit="1" customWidth="1"/>
    <col min="11786" max="11787" width="0" style="434" hidden="1" customWidth="1"/>
    <col min="11788" max="11788" width="13" style="434" customWidth="1"/>
    <col min="11789" max="11789" width="12.5703125" style="434" customWidth="1"/>
    <col min="11790" max="11790" width="18" style="434" customWidth="1"/>
    <col min="11791" max="11791" width="16.85546875" style="434" bestFit="1" customWidth="1"/>
    <col min="11792" max="12033" width="9.140625" style="434"/>
    <col min="12034" max="12035" width="25.7109375" style="434" customWidth="1"/>
    <col min="12036" max="12036" width="18" style="434" bestFit="1" customWidth="1"/>
    <col min="12037" max="12037" width="18.7109375" style="434" bestFit="1" customWidth="1"/>
    <col min="12038" max="12038" width="43.28515625" style="434" customWidth="1"/>
    <col min="12039" max="12039" width="21" style="434" customWidth="1"/>
    <col min="12040" max="12040" width="11.28515625" style="434" bestFit="1" customWidth="1"/>
    <col min="12041" max="12041" width="10.7109375" style="434" bestFit="1" customWidth="1"/>
    <col min="12042" max="12043" width="0" style="434" hidden="1" customWidth="1"/>
    <col min="12044" max="12044" width="13" style="434" customWidth="1"/>
    <col min="12045" max="12045" width="12.5703125" style="434" customWidth="1"/>
    <col min="12046" max="12046" width="18" style="434" customWidth="1"/>
    <col min="12047" max="12047" width="16.85546875" style="434" bestFit="1" customWidth="1"/>
    <col min="12048" max="12289" width="9.140625" style="434"/>
    <col min="12290" max="12291" width="25.7109375" style="434" customWidth="1"/>
    <col min="12292" max="12292" width="18" style="434" bestFit="1" customWidth="1"/>
    <col min="12293" max="12293" width="18.7109375" style="434" bestFit="1" customWidth="1"/>
    <col min="12294" max="12294" width="43.28515625" style="434" customWidth="1"/>
    <col min="12295" max="12295" width="21" style="434" customWidth="1"/>
    <col min="12296" max="12296" width="11.28515625" style="434" bestFit="1" customWidth="1"/>
    <col min="12297" max="12297" width="10.7109375" style="434" bestFit="1" customWidth="1"/>
    <col min="12298" max="12299" width="0" style="434" hidden="1" customWidth="1"/>
    <col min="12300" max="12300" width="13" style="434" customWidth="1"/>
    <col min="12301" max="12301" width="12.5703125" style="434" customWidth="1"/>
    <col min="12302" max="12302" width="18" style="434" customWidth="1"/>
    <col min="12303" max="12303" width="16.85546875" style="434" bestFit="1" customWidth="1"/>
    <col min="12304" max="12545" width="9.140625" style="434"/>
    <col min="12546" max="12547" width="25.7109375" style="434" customWidth="1"/>
    <col min="12548" max="12548" width="18" style="434" bestFit="1" customWidth="1"/>
    <col min="12549" max="12549" width="18.7109375" style="434" bestFit="1" customWidth="1"/>
    <col min="12550" max="12550" width="43.28515625" style="434" customWidth="1"/>
    <col min="12551" max="12551" width="21" style="434" customWidth="1"/>
    <col min="12552" max="12552" width="11.28515625" style="434" bestFit="1" customWidth="1"/>
    <col min="12553" max="12553" width="10.7109375" style="434" bestFit="1" customWidth="1"/>
    <col min="12554" max="12555" width="0" style="434" hidden="1" customWidth="1"/>
    <col min="12556" max="12556" width="13" style="434" customWidth="1"/>
    <col min="12557" max="12557" width="12.5703125" style="434" customWidth="1"/>
    <col min="12558" max="12558" width="18" style="434" customWidth="1"/>
    <col min="12559" max="12559" width="16.85546875" style="434" bestFit="1" customWidth="1"/>
    <col min="12560" max="12801" width="9.140625" style="434"/>
    <col min="12802" max="12803" width="25.7109375" style="434" customWidth="1"/>
    <col min="12804" max="12804" width="18" style="434" bestFit="1" customWidth="1"/>
    <col min="12805" max="12805" width="18.7109375" style="434" bestFit="1" customWidth="1"/>
    <col min="12806" max="12806" width="43.28515625" style="434" customWidth="1"/>
    <col min="12807" max="12807" width="21" style="434" customWidth="1"/>
    <col min="12808" max="12808" width="11.28515625" style="434" bestFit="1" customWidth="1"/>
    <col min="12809" max="12809" width="10.7109375" style="434" bestFit="1" customWidth="1"/>
    <col min="12810" max="12811" width="0" style="434" hidden="1" customWidth="1"/>
    <col min="12812" max="12812" width="13" style="434" customWidth="1"/>
    <col min="12813" max="12813" width="12.5703125" style="434" customWidth="1"/>
    <col min="12814" max="12814" width="18" style="434" customWidth="1"/>
    <col min="12815" max="12815" width="16.85546875" style="434" bestFit="1" customWidth="1"/>
    <col min="12816" max="13057" width="9.140625" style="434"/>
    <col min="13058" max="13059" width="25.7109375" style="434" customWidth="1"/>
    <col min="13060" max="13060" width="18" style="434" bestFit="1" customWidth="1"/>
    <col min="13061" max="13061" width="18.7109375" style="434" bestFit="1" customWidth="1"/>
    <col min="13062" max="13062" width="43.28515625" style="434" customWidth="1"/>
    <col min="13063" max="13063" width="21" style="434" customWidth="1"/>
    <col min="13064" max="13064" width="11.28515625" style="434" bestFit="1" customWidth="1"/>
    <col min="13065" max="13065" width="10.7109375" style="434" bestFit="1" customWidth="1"/>
    <col min="13066" max="13067" width="0" style="434" hidden="1" customWidth="1"/>
    <col min="13068" max="13068" width="13" style="434" customWidth="1"/>
    <col min="13069" max="13069" width="12.5703125" style="434" customWidth="1"/>
    <col min="13070" max="13070" width="18" style="434" customWidth="1"/>
    <col min="13071" max="13071" width="16.85546875" style="434" bestFit="1" customWidth="1"/>
    <col min="13072" max="13313" width="9.140625" style="434"/>
    <col min="13314" max="13315" width="25.7109375" style="434" customWidth="1"/>
    <col min="13316" max="13316" width="18" style="434" bestFit="1" customWidth="1"/>
    <col min="13317" max="13317" width="18.7109375" style="434" bestFit="1" customWidth="1"/>
    <col min="13318" max="13318" width="43.28515625" style="434" customWidth="1"/>
    <col min="13319" max="13319" width="21" style="434" customWidth="1"/>
    <col min="13320" max="13320" width="11.28515625" style="434" bestFit="1" customWidth="1"/>
    <col min="13321" max="13321" width="10.7109375" style="434" bestFit="1" customWidth="1"/>
    <col min="13322" max="13323" width="0" style="434" hidden="1" customWidth="1"/>
    <col min="13324" max="13324" width="13" style="434" customWidth="1"/>
    <col min="13325" max="13325" width="12.5703125" style="434" customWidth="1"/>
    <col min="13326" max="13326" width="18" style="434" customWidth="1"/>
    <col min="13327" max="13327" width="16.85546875" style="434" bestFit="1" customWidth="1"/>
    <col min="13328" max="13569" width="9.140625" style="434"/>
    <col min="13570" max="13571" width="25.7109375" style="434" customWidth="1"/>
    <col min="13572" max="13572" width="18" style="434" bestFit="1" customWidth="1"/>
    <col min="13573" max="13573" width="18.7109375" style="434" bestFit="1" customWidth="1"/>
    <col min="13574" max="13574" width="43.28515625" style="434" customWidth="1"/>
    <col min="13575" max="13575" width="21" style="434" customWidth="1"/>
    <col min="13576" max="13576" width="11.28515625" style="434" bestFit="1" customWidth="1"/>
    <col min="13577" max="13577" width="10.7109375" style="434" bestFit="1" customWidth="1"/>
    <col min="13578" max="13579" width="0" style="434" hidden="1" customWidth="1"/>
    <col min="13580" max="13580" width="13" style="434" customWidth="1"/>
    <col min="13581" max="13581" width="12.5703125" style="434" customWidth="1"/>
    <col min="13582" max="13582" width="18" style="434" customWidth="1"/>
    <col min="13583" max="13583" width="16.85546875" style="434" bestFit="1" customWidth="1"/>
    <col min="13584" max="13825" width="9.140625" style="434"/>
    <col min="13826" max="13827" width="25.7109375" style="434" customWidth="1"/>
    <col min="13828" max="13828" width="18" style="434" bestFit="1" customWidth="1"/>
    <col min="13829" max="13829" width="18.7109375" style="434" bestFit="1" customWidth="1"/>
    <col min="13830" max="13830" width="43.28515625" style="434" customWidth="1"/>
    <col min="13831" max="13831" width="21" style="434" customWidth="1"/>
    <col min="13832" max="13832" width="11.28515625" style="434" bestFit="1" customWidth="1"/>
    <col min="13833" max="13833" width="10.7109375" style="434" bestFit="1" customWidth="1"/>
    <col min="13834" max="13835" width="0" style="434" hidden="1" customWidth="1"/>
    <col min="13836" max="13836" width="13" style="434" customWidth="1"/>
    <col min="13837" max="13837" width="12.5703125" style="434" customWidth="1"/>
    <col min="13838" max="13838" width="18" style="434" customWidth="1"/>
    <col min="13839" max="13839" width="16.85546875" style="434" bestFit="1" customWidth="1"/>
    <col min="13840" max="14081" width="9.140625" style="434"/>
    <col min="14082" max="14083" width="25.7109375" style="434" customWidth="1"/>
    <col min="14084" max="14084" width="18" style="434" bestFit="1" customWidth="1"/>
    <col min="14085" max="14085" width="18.7109375" style="434" bestFit="1" customWidth="1"/>
    <col min="14086" max="14086" width="43.28515625" style="434" customWidth="1"/>
    <col min="14087" max="14087" width="21" style="434" customWidth="1"/>
    <col min="14088" max="14088" width="11.28515625" style="434" bestFit="1" customWidth="1"/>
    <col min="14089" max="14089" width="10.7109375" style="434" bestFit="1" customWidth="1"/>
    <col min="14090" max="14091" width="0" style="434" hidden="1" customWidth="1"/>
    <col min="14092" max="14092" width="13" style="434" customWidth="1"/>
    <col min="14093" max="14093" width="12.5703125" style="434" customWidth="1"/>
    <col min="14094" max="14094" width="18" style="434" customWidth="1"/>
    <col min="14095" max="14095" width="16.85546875" style="434" bestFit="1" customWidth="1"/>
    <col min="14096" max="14337" width="9.140625" style="434"/>
    <col min="14338" max="14339" width="25.7109375" style="434" customWidth="1"/>
    <col min="14340" max="14340" width="18" style="434" bestFit="1" customWidth="1"/>
    <col min="14341" max="14341" width="18.7109375" style="434" bestFit="1" customWidth="1"/>
    <col min="14342" max="14342" width="43.28515625" style="434" customWidth="1"/>
    <col min="14343" max="14343" width="21" style="434" customWidth="1"/>
    <col min="14344" max="14344" width="11.28515625" style="434" bestFit="1" customWidth="1"/>
    <col min="14345" max="14345" width="10.7109375" style="434" bestFit="1" customWidth="1"/>
    <col min="14346" max="14347" width="0" style="434" hidden="1" customWidth="1"/>
    <col min="14348" max="14348" width="13" style="434" customWidth="1"/>
    <col min="14349" max="14349" width="12.5703125" style="434" customWidth="1"/>
    <col min="14350" max="14350" width="18" style="434" customWidth="1"/>
    <col min="14351" max="14351" width="16.85546875" style="434" bestFit="1" customWidth="1"/>
    <col min="14352" max="14593" width="9.140625" style="434"/>
    <col min="14594" max="14595" width="25.7109375" style="434" customWidth="1"/>
    <col min="14596" max="14596" width="18" style="434" bestFit="1" customWidth="1"/>
    <col min="14597" max="14597" width="18.7109375" style="434" bestFit="1" customWidth="1"/>
    <col min="14598" max="14598" width="43.28515625" style="434" customWidth="1"/>
    <col min="14599" max="14599" width="21" style="434" customWidth="1"/>
    <col min="14600" max="14600" width="11.28515625" style="434" bestFit="1" customWidth="1"/>
    <col min="14601" max="14601" width="10.7109375" style="434" bestFit="1" customWidth="1"/>
    <col min="14602" max="14603" width="0" style="434" hidden="1" customWidth="1"/>
    <col min="14604" max="14604" width="13" style="434" customWidth="1"/>
    <col min="14605" max="14605" width="12.5703125" style="434" customWidth="1"/>
    <col min="14606" max="14606" width="18" style="434" customWidth="1"/>
    <col min="14607" max="14607" width="16.85546875" style="434" bestFit="1" customWidth="1"/>
    <col min="14608" max="14849" width="9.140625" style="434"/>
    <col min="14850" max="14851" width="25.7109375" style="434" customWidth="1"/>
    <col min="14852" max="14852" width="18" style="434" bestFit="1" customWidth="1"/>
    <col min="14853" max="14853" width="18.7109375" style="434" bestFit="1" customWidth="1"/>
    <col min="14854" max="14854" width="43.28515625" style="434" customWidth="1"/>
    <col min="14855" max="14855" width="21" style="434" customWidth="1"/>
    <col min="14856" max="14856" width="11.28515625" style="434" bestFit="1" customWidth="1"/>
    <col min="14857" max="14857" width="10.7109375" style="434" bestFit="1" customWidth="1"/>
    <col min="14858" max="14859" width="0" style="434" hidden="1" customWidth="1"/>
    <col min="14860" max="14860" width="13" style="434" customWidth="1"/>
    <col min="14861" max="14861" width="12.5703125" style="434" customWidth="1"/>
    <col min="14862" max="14862" width="18" style="434" customWidth="1"/>
    <col min="14863" max="14863" width="16.85546875" style="434" bestFit="1" customWidth="1"/>
    <col min="14864" max="15105" width="9.140625" style="434"/>
    <col min="15106" max="15107" width="25.7109375" style="434" customWidth="1"/>
    <col min="15108" max="15108" width="18" style="434" bestFit="1" customWidth="1"/>
    <col min="15109" max="15109" width="18.7109375" style="434" bestFit="1" customWidth="1"/>
    <col min="15110" max="15110" width="43.28515625" style="434" customWidth="1"/>
    <col min="15111" max="15111" width="21" style="434" customWidth="1"/>
    <col min="15112" max="15112" width="11.28515625" style="434" bestFit="1" customWidth="1"/>
    <col min="15113" max="15113" width="10.7109375" style="434" bestFit="1" customWidth="1"/>
    <col min="15114" max="15115" width="0" style="434" hidden="1" customWidth="1"/>
    <col min="15116" max="15116" width="13" style="434" customWidth="1"/>
    <col min="15117" max="15117" width="12.5703125" style="434" customWidth="1"/>
    <col min="15118" max="15118" width="18" style="434" customWidth="1"/>
    <col min="15119" max="15119" width="16.85546875" style="434" bestFit="1" customWidth="1"/>
    <col min="15120" max="15361" width="9.140625" style="434"/>
    <col min="15362" max="15363" width="25.7109375" style="434" customWidth="1"/>
    <col min="15364" max="15364" width="18" style="434" bestFit="1" customWidth="1"/>
    <col min="15365" max="15365" width="18.7109375" style="434" bestFit="1" customWidth="1"/>
    <col min="15366" max="15366" width="43.28515625" style="434" customWidth="1"/>
    <col min="15367" max="15367" width="21" style="434" customWidth="1"/>
    <col min="15368" max="15368" width="11.28515625" style="434" bestFit="1" customWidth="1"/>
    <col min="15369" max="15369" width="10.7109375" style="434" bestFit="1" customWidth="1"/>
    <col min="15370" max="15371" width="0" style="434" hidden="1" customWidth="1"/>
    <col min="15372" max="15372" width="13" style="434" customWidth="1"/>
    <col min="15373" max="15373" width="12.5703125" style="434" customWidth="1"/>
    <col min="15374" max="15374" width="18" style="434" customWidth="1"/>
    <col min="15375" max="15375" width="16.85546875" style="434" bestFit="1" customWidth="1"/>
    <col min="15376" max="15617" width="9.140625" style="434"/>
    <col min="15618" max="15619" width="25.7109375" style="434" customWidth="1"/>
    <col min="15620" max="15620" width="18" style="434" bestFit="1" customWidth="1"/>
    <col min="15621" max="15621" width="18.7109375" style="434" bestFit="1" customWidth="1"/>
    <col min="15622" max="15622" width="43.28515625" style="434" customWidth="1"/>
    <col min="15623" max="15623" width="21" style="434" customWidth="1"/>
    <col min="15624" max="15624" width="11.28515625" style="434" bestFit="1" customWidth="1"/>
    <col min="15625" max="15625" width="10.7109375" style="434" bestFit="1" customWidth="1"/>
    <col min="15626" max="15627" width="0" style="434" hidden="1" customWidth="1"/>
    <col min="15628" max="15628" width="13" style="434" customWidth="1"/>
    <col min="15629" max="15629" width="12.5703125" style="434" customWidth="1"/>
    <col min="15630" max="15630" width="18" style="434" customWidth="1"/>
    <col min="15631" max="15631" width="16.85546875" style="434" bestFit="1" customWidth="1"/>
    <col min="15632" max="15873" width="9.140625" style="434"/>
    <col min="15874" max="15875" width="25.7109375" style="434" customWidth="1"/>
    <col min="15876" max="15876" width="18" style="434" bestFit="1" customWidth="1"/>
    <col min="15877" max="15877" width="18.7109375" style="434" bestFit="1" customWidth="1"/>
    <col min="15878" max="15878" width="43.28515625" style="434" customWidth="1"/>
    <col min="15879" max="15879" width="21" style="434" customWidth="1"/>
    <col min="15880" max="15880" width="11.28515625" style="434" bestFit="1" customWidth="1"/>
    <col min="15881" max="15881" width="10.7109375" style="434" bestFit="1" customWidth="1"/>
    <col min="15882" max="15883" width="0" style="434" hidden="1" customWidth="1"/>
    <col min="15884" max="15884" width="13" style="434" customWidth="1"/>
    <col min="15885" max="15885" width="12.5703125" style="434" customWidth="1"/>
    <col min="15886" max="15886" width="18" style="434" customWidth="1"/>
    <col min="15887" max="15887" width="16.85546875" style="434" bestFit="1" customWidth="1"/>
    <col min="15888" max="16129" width="9.140625" style="434"/>
    <col min="16130" max="16131" width="25.7109375" style="434" customWidth="1"/>
    <col min="16132" max="16132" width="18" style="434" bestFit="1" customWidth="1"/>
    <col min="16133" max="16133" width="18.7109375" style="434" bestFit="1" customWidth="1"/>
    <col min="16134" max="16134" width="43.28515625" style="434" customWidth="1"/>
    <col min="16135" max="16135" width="21" style="434" customWidth="1"/>
    <col min="16136" max="16136" width="11.28515625" style="434" bestFit="1" customWidth="1"/>
    <col min="16137" max="16137" width="10.7109375" style="434" bestFit="1" customWidth="1"/>
    <col min="16138" max="16139" width="0" style="434" hidden="1" customWidth="1"/>
    <col min="16140" max="16140" width="13" style="434" customWidth="1"/>
    <col min="16141" max="16141" width="12.5703125" style="434" customWidth="1"/>
    <col min="16142" max="16142" width="18" style="434" customWidth="1"/>
    <col min="16143" max="16143" width="16.85546875" style="434" bestFit="1" customWidth="1"/>
    <col min="16144" max="16384" width="9.140625" style="434"/>
  </cols>
  <sheetData>
    <row r="1" spans="1:20" ht="48.75" customHeight="1">
      <c r="A1" s="247" t="s">
        <v>0</v>
      </c>
      <c r="B1" s="247" t="s">
        <v>334</v>
      </c>
      <c r="C1" s="247" t="s">
        <v>391</v>
      </c>
      <c r="D1" s="248" t="s">
        <v>4</v>
      </c>
      <c r="E1" s="252" t="s">
        <v>389</v>
      </c>
      <c r="F1" s="252" t="s">
        <v>383</v>
      </c>
      <c r="G1" s="252" t="s">
        <v>6</v>
      </c>
      <c r="H1" s="248" t="s">
        <v>7</v>
      </c>
      <c r="I1" s="248" t="s">
        <v>8</v>
      </c>
      <c r="J1" s="250" t="s">
        <v>9</v>
      </c>
      <c r="K1" s="248" t="s">
        <v>332</v>
      </c>
      <c r="L1" s="248" t="s">
        <v>11</v>
      </c>
      <c r="M1" s="250" t="s">
        <v>12</v>
      </c>
      <c r="N1" s="251" t="s">
        <v>295</v>
      </c>
      <c r="O1" s="251" t="s">
        <v>394</v>
      </c>
      <c r="P1" s="251" t="s">
        <v>410</v>
      </c>
      <c r="Q1" s="251" t="s">
        <v>473</v>
      </c>
      <c r="R1" s="248" t="s">
        <v>1</v>
      </c>
    </row>
    <row r="2" spans="1:20" ht="33.75" customHeight="1">
      <c r="A2" s="386" t="s">
        <v>392</v>
      </c>
      <c r="B2" s="387"/>
      <c r="C2" s="387"/>
      <c r="D2" s="387"/>
      <c r="E2" s="387"/>
      <c r="F2" s="387"/>
      <c r="G2" s="387"/>
      <c r="H2" s="387"/>
      <c r="I2" s="387"/>
      <c r="J2" s="387"/>
      <c r="K2" s="387"/>
      <c r="L2" s="387"/>
      <c r="M2" s="387"/>
      <c r="N2" s="387"/>
      <c r="O2" s="387"/>
      <c r="P2" s="387"/>
      <c r="Q2" s="387"/>
      <c r="R2" s="388"/>
    </row>
    <row r="3" spans="1:20" ht="24.95" customHeight="1">
      <c r="A3" s="364" t="s">
        <v>156</v>
      </c>
      <c r="B3" s="414" t="s">
        <v>845</v>
      </c>
      <c r="C3" s="449" t="s">
        <v>846</v>
      </c>
      <c r="D3" s="450" t="s">
        <v>335</v>
      </c>
      <c r="E3" s="451">
        <v>41913</v>
      </c>
      <c r="F3" s="451" t="s">
        <v>384</v>
      </c>
      <c r="G3" s="452">
        <v>36</v>
      </c>
      <c r="H3" s="451">
        <v>43831</v>
      </c>
      <c r="I3" s="422"/>
      <c r="J3" s="423"/>
      <c r="K3" s="453" t="s">
        <v>331</v>
      </c>
      <c r="L3" s="453">
        <v>44104</v>
      </c>
      <c r="M3" s="454">
        <v>68393.3</v>
      </c>
      <c r="N3" s="454">
        <v>615539.69999999995</v>
      </c>
      <c r="O3" s="234" t="s">
        <v>426</v>
      </c>
      <c r="P3" s="424" t="s">
        <v>425</v>
      </c>
      <c r="Q3" s="453" t="s">
        <v>491</v>
      </c>
      <c r="R3" s="411" t="s">
        <v>157</v>
      </c>
      <c r="T3" s="455"/>
    </row>
    <row r="4" spans="1:20" ht="24.95" customHeight="1">
      <c r="A4" s="364" t="s">
        <v>156</v>
      </c>
      <c r="B4" s="414" t="s">
        <v>845</v>
      </c>
      <c r="C4" s="449" t="s">
        <v>846</v>
      </c>
      <c r="D4" s="450" t="s">
        <v>335</v>
      </c>
      <c r="E4" s="451">
        <v>41913</v>
      </c>
      <c r="F4" s="451" t="s">
        <v>384</v>
      </c>
      <c r="G4" s="452">
        <v>36</v>
      </c>
      <c r="H4" s="451">
        <v>43831</v>
      </c>
      <c r="I4" s="422"/>
      <c r="J4" s="423"/>
      <c r="K4" s="453" t="s">
        <v>331</v>
      </c>
      <c r="L4" s="453">
        <v>44104</v>
      </c>
      <c r="M4" s="454">
        <v>68393.3</v>
      </c>
      <c r="N4" s="454">
        <v>615539.69999999995</v>
      </c>
      <c r="O4" s="234" t="s">
        <v>417</v>
      </c>
      <c r="P4" s="424" t="s">
        <v>427</v>
      </c>
      <c r="Q4" s="453" t="s">
        <v>491</v>
      </c>
      <c r="R4" s="411" t="s">
        <v>157</v>
      </c>
      <c r="T4" s="455"/>
    </row>
    <row r="5" spans="1:20" ht="24.95" customHeight="1">
      <c r="A5" s="364" t="s">
        <v>156</v>
      </c>
      <c r="B5" s="414" t="s">
        <v>845</v>
      </c>
      <c r="C5" s="449" t="s">
        <v>846</v>
      </c>
      <c r="D5" s="450" t="s">
        <v>335</v>
      </c>
      <c r="E5" s="451">
        <v>41913</v>
      </c>
      <c r="F5" s="451" t="s">
        <v>384</v>
      </c>
      <c r="G5" s="452">
        <v>36</v>
      </c>
      <c r="H5" s="451">
        <v>43831</v>
      </c>
      <c r="I5" s="422"/>
      <c r="J5" s="423"/>
      <c r="K5" s="453" t="s">
        <v>331</v>
      </c>
      <c r="L5" s="453">
        <v>44104</v>
      </c>
      <c r="M5" s="454">
        <v>68393.3</v>
      </c>
      <c r="N5" s="454">
        <v>615539.69999999995</v>
      </c>
      <c r="O5" s="234" t="s">
        <v>424</v>
      </c>
      <c r="P5" s="424" t="s">
        <v>428</v>
      </c>
      <c r="Q5" s="453" t="s">
        <v>491</v>
      </c>
      <c r="R5" s="411" t="s">
        <v>157</v>
      </c>
      <c r="T5" s="455"/>
    </row>
    <row r="6" spans="1:20" ht="24.95" customHeight="1">
      <c r="A6" s="364" t="s">
        <v>156</v>
      </c>
      <c r="B6" s="414" t="s">
        <v>845</v>
      </c>
      <c r="C6" s="449" t="s">
        <v>846</v>
      </c>
      <c r="D6" s="450" t="s">
        <v>335</v>
      </c>
      <c r="E6" s="451">
        <v>41913</v>
      </c>
      <c r="F6" s="451" t="s">
        <v>384</v>
      </c>
      <c r="G6" s="452">
        <v>36</v>
      </c>
      <c r="H6" s="451">
        <v>43831</v>
      </c>
      <c r="I6" s="422"/>
      <c r="J6" s="423"/>
      <c r="K6" s="453" t="s">
        <v>331</v>
      </c>
      <c r="L6" s="453">
        <v>44104</v>
      </c>
      <c r="M6" s="454">
        <v>68393.3</v>
      </c>
      <c r="N6" s="454">
        <v>615539.69999999995</v>
      </c>
      <c r="O6" s="234" t="s">
        <v>429</v>
      </c>
      <c r="P6" s="424" t="s">
        <v>430</v>
      </c>
      <c r="Q6" s="453" t="s">
        <v>491</v>
      </c>
      <c r="R6" s="411" t="s">
        <v>157</v>
      </c>
      <c r="T6" s="455"/>
    </row>
    <row r="7" spans="1:20" ht="24.95" customHeight="1">
      <c r="A7" s="364" t="s">
        <v>156</v>
      </c>
      <c r="B7" s="414" t="s">
        <v>845</v>
      </c>
      <c r="C7" s="449" t="s">
        <v>846</v>
      </c>
      <c r="D7" s="450" t="s">
        <v>335</v>
      </c>
      <c r="E7" s="451">
        <v>41913</v>
      </c>
      <c r="F7" s="451" t="s">
        <v>384</v>
      </c>
      <c r="G7" s="452">
        <v>36</v>
      </c>
      <c r="H7" s="451">
        <v>43831</v>
      </c>
      <c r="I7" s="422"/>
      <c r="J7" s="423"/>
      <c r="K7" s="453" t="s">
        <v>331</v>
      </c>
      <c r="L7" s="453">
        <v>44104</v>
      </c>
      <c r="M7" s="454">
        <v>68393.3</v>
      </c>
      <c r="N7" s="454">
        <v>615539.69999999995</v>
      </c>
      <c r="O7" s="234" t="s">
        <v>431</v>
      </c>
      <c r="P7" s="424" t="s">
        <v>436</v>
      </c>
      <c r="Q7" s="453" t="s">
        <v>491</v>
      </c>
      <c r="R7" s="411" t="s">
        <v>157</v>
      </c>
      <c r="T7" s="455"/>
    </row>
    <row r="8" spans="1:20" ht="24.95" customHeight="1">
      <c r="A8" s="364" t="s">
        <v>156</v>
      </c>
      <c r="B8" s="414" t="s">
        <v>845</v>
      </c>
      <c r="C8" s="449" t="s">
        <v>846</v>
      </c>
      <c r="D8" s="450" t="s">
        <v>335</v>
      </c>
      <c r="E8" s="451">
        <v>41913</v>
      </c>
      <c r="F8" s="451" t="s">
        <v>384</v>
      </c>
      <c r="G8" s="452">
        <v>36</v>
      </c>
      <c r="H8" s="451">
        <v>43831</v>
      </c>
      <c r="I8" s="422"/>
      <c r="J8" s="423"/>
      <c r="K8" s="453" t="s">
        <v>331</v>
      </c>
      <c r="L8" s="453">
        <v>44104</v>
      </c>
      <c r="M8" s="454">
        <v>68393.3</v>
      </c>
      <c r="N8" s="454">
        <v>615539.69999999995</v>
      </c>
      <c r="O8" s="234" t="s">
        <v>432</v>
      </c>
      <c r="P8" s="424" t="s">
        <v>437</v>
      </c>
      <c r="Q8" s="453" t="s">
        <v>491</v>
      </c>
      <c r="R8" s="411" t="s">
        <v>157</v>
      </c>
      <c r="T8" s="455"/>
    </row>
    <row r="9" spans="1:20" ht="24.95" customHeight="1">
      <c r="A9" s="364" t="s">
        <v>156</v>
      </c>
      <c r="B9" s="414" t="s">
        <v>845</v>
      </c>
      <c r="C9" s="449" t="s">
        <v>846</v>
      </c>
      <c r="D9" s="450" t="s">
        <v>335</v>
      </c>
      <c r="E9" s="451">
        <v>41913</v>
      </c>
      <c r="F9" s="451" t="s">
        <v>384</v>
      </c>
      <c r="G9" s="452">
        <v>36</v>
      </c>
      <c r="H9" s="451">
        <v>43831</v>
      </c>
      <c r="I9" s="422"/>
      <c r="J9" s="423"/>
      <c r="K9" s="453" t="s">
        <v>331</v>
      </c>
      <c r="L9" s="453">
        <v>44104</v>
      </c>
      <c r="M9" s="454">
        <v>68393.3</v>
      </c>
      <c r="N9" s="454">
        <v>615539.69999999995</v>
      </c>
      <c r="O9" s="234" t="s">
        <v>433</v>
      </c>
      <c r="P9" s="424" t="s">
        <v>438</v>
      </c>
      <c r="Q9" s="453" t="s">
        <v>491</v>
      </c>
      <c r="R9" s="411" t="s">
        <v>157</v>
      </c>
      <c r="T9" s="455"/>
    </row>
    <row r="10" spans="1:20" ht="24.95" customHeight="1">
      <c r="A10" s="364" t="s">
        <v>156</v>
      </c>
      <c r="B10" s="414" t="s">
        <v>845</v>
      </c>
      <c r="C10" s="449" t="s">
        <v>846</v>
      </c>
      <c r="D10" s="450" t="s">
        <v>335</v>
      </c>
      <c r="E10" s="451">
        <v>41913</v>
      </c>
      <c r="F10" s="451" t="s">
        <v>384</v>
      </c>
      <c r="G10" s="452">
        <v>36</v>
      </c>
      <c r="H10" s="451">
        <v>43831</v>
      </c>
      <c r="I10" s="422"/>
      <c r="J10" s="423"/>
      <c r="K10" s="453" t="s">
        <v>331</v>
      </c>
      <c r="L10" s="453">
        <v>44104</v>
      </c>
      <c r="M10" s="454">
        <v>68393.3</v>
      </c>
      <c r="N10" s="454">
        <v>615539.69999999995</v>
      </c>
      <c r="O10" s="234" t="s">
        <v>434</v>
      </c>
      <c r="P10" s="424" t="s">
        <v>439</v>
      </c>
      <c r="Q10" s="453" t="s">
        <v>491</v>
      </c>
      <c r="R10" s="411" t="s">
        <v>157</v>
      </c>
      <c r="T10" s="455"/>
    </row>
    <row r="11" spans="1:20" ht="24.95" customHeight="1">
      <c r="A11" s="364" t="s">
        <v>156</v>
      </c>
      <c r="B11" s="414" t="s">
        <v>845</v>
      </c>
      <c r="C11" s="449" t="s">
        <v>846</v>
      </c>
      <c r="D11" s="450" t="s">
        <v>335</v>
      </c>
      <c r="E11" s="451">
        <v>41913</v>
      </c>
      <c r="F11" s="451" t="s">
        <v>384</v>
      </c>
      <c r="G11" s="452">
        <v>36</v>
      </c>
      <c r="H11" s="451">
        <v>43831</v>
      </c>
      <c r="I11" s="425">
        <v>43373</v>
      </c>
      <c r="J11" s="426"/>
      <c r="K11" s="453" t="s">
        <v>331</v>
      </c>
      <c r="L11" s="453">
        <v>44104</v>
      </c>
      <c r="M11" s="454">
        <v>68393.3</v>
      </c>
      <c r="N11" s="454">
        <v>615539.69999999995</v>
      </c>
      <c r="O11" s="234" t="s">
        <v>435</v>
      </c>
      <c r="P11" s="424" t="s">
        <v>440</v>
      </c>
      <c r="Q11" s="453" t="s">
        <v>491</v>
      </c>
      <c r="R11" s="411" t="s">
        <v>157</v>
      </c>
      <c r="T11" s="455"/>
    </row>
    <row r="12" spans="1:20" ht="24.95" customHeight="1">
      <c r="A12" s="364" t="s">
        <v>191</v>
      </c>
      <c r="B12" s="414" t="s">
        <v>351</v>
      </c>
      <c r="C12" s="456" t="s">
        <v>409</v>
      </c>
      <c r="D12" s="417" t="s">
        <v>349</v>
      </c>
      <c r="E12" s="457">
        <v>42632</v>
      </c>
      <c r="F12" s="457" t="s">
        <v>384</v>
      </c>
      <c r="G12" s="458">
        <v>60</v>
      </c>
      <c r="H12" s="457">
        <v>43831</v>
      </c>
      <c r="I12" s="401"/>
      <c r="J12" s="427"/>
      <c r="K12" s="459">
        <v>44196</v>
      </c>
      <c r="L12" s="459">
        <v>44457</v>
      </c>
      <c r="M12" s="454">
        <v>11654.28</v>
      </c>
      <c r="N12" s="460">
        <f>SUM(M12*12)</f>
        <v>139851.36000000002</v>
      </c>
      <c r="O12" s="234" t="s">
        <v>463</v>
      </c>
      <c r="P12" s="424" t="s">
        <v>476</v>
      </c>
      <c r="Q12" s="349" t="s">
        <v>505</v>
      </c>
      <c r="R12" s="411" t="s">
        <v>192</v>
      </c>
      <c r="T12" s="455"/>
    </row>
    <row r="13" spans="1:20" ht="24.95" customHeight="1">
      <c r="A13" s="364" t="s">
        <v>191</v>
      </c>
      <c r="B13" s="414" t="s">
        <v>351</v>
      </c>
      <c r="C13" s="456" t="s">
        <v>409</v>
      </c>
      <c r="D13" s="417" t="s">
        <v>349</v>
      </c>
      <c r="E13" s="457">
        <v>42632</v>
      </c>
      <c r="F13" s="457" t="s">
        <v>384</v>
      </c>
      <c r="G13" s="458">
        <v>60</v>
      </c>
      <c r="H13" s="457">
        <v>43831</v>
      </c>
      <c r="I13" s="401"/>
      <c r="J13" s="427"/>
      <c r="K13" s="459">
        <v>44196</v>
      </c>
      <c r="L13" s="459">
        <v>44457</v>
      </c>
      <c r="M13" s="454">
        <v>11654.28</v>
      </c>
      <c r="N13" s="460">
        <f t="shared" ref="N13:N15" si="0">SUM(M13*12)</f>
        <v>139851.36000000002</v>
      </c>
      <c r="O13" s="234" t="s">
        <v>467</v>
      </c>
      <c r="P13" s="424" t="s">
        <v>477</v>
      </c>
      <c r="Q13" s="349" t="s">
        <v>505</v>
      </c>
      <c r="R13" s="411" t="s">
        <v>192</v>
      </c>
      <c r="T13" s="455"/>
    </row>
    <row r="14" spans="1:20" ht="24.95" customHeight="1">
      <c r="A14" s="364" t="s">
        <v>191</v>
      </c>
      <c r="B14" s="414" t="s">
        <v>351</v>
      </c>
      <c r="C14" s="456" t="s">
        <v>409</v>
      </c>
      <c r="D14" s="417" t="s">
        <v>349</v>
      </c>
      <c r="E14" s="457">
        <v>42632</v>
      </c>
      <c r="F14" s="457" t="s">
        <v>384</v>
      </c>
      <c r="G14" s="458">
        <v>60</v>
      </c>
      <c r="H14" s="457">
        <v>43831</v>
      </c>
      <c r="I14" s="401"/>
      <c r="J14" s="427"/>
      <c r="K14" s="459">
        <v>44196</v>
      </c>
      <c r="L14" s="459">
        <v>44457</v>
      </c>
      <c r="M14" s="454">
        <v>11654.28</v>
      </c>
      <c r="N14" s="460">
        <f t="shared" si="0"/>
        <v>139851.36000000002</v>
      </c>
      <c r="O14" s="234" t="s">
        <v>474</v>
      </c>
      <c r="P14" s="424" t="s">
        <v>478</v>
      </c>
      <c r="Q14" s="349" t="s">
        <v>505</v>
      </c>
      <c r="R14" s="411" t="s">
        <v>192</v>
      </c>
      <c r="T14" s="455"/>
    </row>
    <row r="15" spans="1:20" ht="24.95" customHeight="1">
      <c r="A15" s="364" t="s">
        <v>191</v>
      </c>
      <c r="B15" s="414" t="s">
        <v>351</v>
      </c>
      <c r="C15" s="456" t="s">
        <v>409</v>
      </c>
      <c r="D15" s="417" t="s">
        <v>349</v>
      </c>
      <c r="E15" s="457">
        <v>42632</v>
      </c>
      <c r="F15" s="457" t="s">
        <v>384</v>
      </c>
      <c r="G15" s="458">
        <v>60</v>
      </c>
      <c r="H15" s="457">
        <v>43831</v>
      </c>
      <c r="I15" s="422">
        <v>43465</v>
      </c>
      <c r="J15" s="423"/>
      <c r="K15" s="459">
        <v>44196</v>
      </c>
      <c r="L15" s="459">
        <v>44457</v>
      </c>
      <c r="M15" s="454">
        <v>11654.28</v>
      </c>
      <c r="N15" s="460">
        <f t="shared" si="0"/>
        <v>139851.36000000002</v>
      </c>
      <c r="O15" s="234" t="s">
        <v>475</v>
      </c>
      <c r="P15" s="424" t="s">
        <v>479</v>
      </c>
      <c r="Q15" s="349" t="s">
        <v>505</v>
      </c>
      <c r="R15" s="411" t="s">
        <v>192</v>
      </c>
      <c r="T15" s="455"/>
    </row>
    <row r="16" spans="1:20" ht="24.95" customHeight="1">
      <c r="A16" s="364" t="s">
        <v>163</v>
      </c>
      <c r="B16" s="414" t="s">
        <v>337</v>
      </c>
      <c r="C16" s="456" t="s">
        <v>403</v>
      </c>
      <c r="D16" s="450" t="s">
        <v>336</v>
      </c>
      <c r="E16" s="457">
        <v>42768</v>
      </c>
      <c r="F16" s="457" t="s">
        <v>384</v>
      </c>
      <c r="G16" s="458">
        <v>60</v>
      </c>
      <c r="H16" s="395">
        <v>43891</v>
      </c>
      <c r="I16" s="238"/>
      <c r="J16" s="238"/>
      <c r="K16" s="459">
        <v>44196</v>
      </c>
      <c r="L16" s="453">
        <v>44593</v>
      </c>
      <c r="M16" s="454">
        <v>210000</v>
      </c>
      <c r="N16" s="460">
        <v>420000</v>
      </c>
      <c r="O16" s="234" t="s">
        <v>442</v>
      </c>
      <c r="P16" s="424" t="s">
        <v>403</v>
      </c>
      <c r="Q16" s="461" t="s">
        <v>493</v>
      </c>
      <c r="R16" s="411" t="s">
        <v>441</v>
      </c>
      <c r="T16" s="455"/>
    </row>
    <row r="17" spans="1:20" ht="30">
      <c r="A17" s="364" t="s">
        <v>163</v>
      </c>
      <c r="B17" s="414" t="s">
        <v>337</v>
      </c>
      <c r="C17" s="456" t="s">
        <v>403</v>
      </c>
      <c r="D17" s="450" t="s">
        <v>336</v>
      </c>
      <c r="E17" s="457">
        <v>42768</v>
      </c>
      <c r="F17" s="457" t="s">
        <v>384</v>
      </c>
      <c r="G17" s="458">
        <v>60</v>
      </c>
      <c r="H17" s="395">
        <v>43891</v>
      </c>
      <c r="I17" s="238"/>
      <c r="J17" s="238"/>
      <c r="K17" s="459">
        <v>44196</v>
      </c>
      <c r="L17" s="453">
        <v>44593</v>
      </c>
      <c r="M17" s="454">
        <v>210000</v>
      </c>
      <c r="N17" s="460">
        <v>420000</v>
      </c>
      <c r="O17" s="234" t="s">
        <v>443</v>
      </c>
      <c r="P17" s="424" t="s">
        <v>444</v>
      </c>
      <c r="Q17" s="461" t="s">
        <v>493</v>
      </c>
      <c r="R17" s="411" t="s">
        <v>441</v>
      </c>
      <c r="T17" s="455"/>
    </row>
    <row r="18" spans="1:20" ht="30">
      <c r="A18" s="364" t="s">
        <v>163</v>
      </c>
      <c r="B18" s="414" t="s">
        <v>337</v>
      </c>
      <c r="C18" s="456" t="s">
        <v>403</v>
      </c>
      <c r="D18" s="450" t="s">
        <v>336</v>
      </c>
      <c r="E18" s="457">
        <v>42768</v>
      </c>
      <c r="F18" s="457" t="s">
        <v>384</v>
      </c>
      <c r="G18" s="458">
        <v>60</v>
      </c>
      <c r="H18" s="395">
        <v>43891</v>
      </c>
      <c r="I18" s="238"/>
      <c r="J18" s="238"/>
      <c r="K18" s="459">
        <v>44196</v>
      </c>
      <c r="L18" s="453">
        <v>44593</v>
      </c>
      <c r="M18" s="454">
        <v>210000</v>
      </c>
      <c r="N18" s="460">
        <v>420000</v>
      </c>
      <c r="O18" s="234" t="s">
        <v>445</v>
      </c>
      <c r="P18" s="424" t="s">
        <v>446</v>
      </c>
      <c r="Q18" s="461" t="s">
        <v>493</v>
      </c>
      <c r="R18" s="411" t="s">
        <v>441</v>
      </c>
      <c r="T18" s="455"/>
    </row>
    <row r="19" spans="1:20" ht="30">
      <c r="A19" s="364" t="s">
        <v>163</v>
      </c>
      <c r="B19" s="414" t="s">
        <v>337</v>
      </c>
      <c r="C19" s="456" t="s">
        <v>403</v>
      </c>
      <c r="D19" s="450" t="s">
        <v>336</v>
      </c>
      <c r="E19" s="457">
        <v>42768</v>
      </c>
      <c r="F19" s="457" t="s">
        <v>384</v>
      </c>
      <c r="G19" s="458">
        <v>60</v>
      </c>
      <c r="H19" s="395">
        <v>43891</v>
      </c>
      <c r="I19" s="238"/>
      <c r="J19" s="238"/>
      <c r="K19" s="459">
        <v>44196</v>
      </c>
      <c r="L19" s="453">
        <v>44593</v>
      </c>
      <c r="M19" s="454">
        <v>210000</v>
      </c>
      <c r="N19" s="460">
        <v>420000</v>
      </c>
      <c r="O19" s="234" t="s">
        <v>447</v>
      </c>
      <c r="P19" s="424" t="s">
        <v>448</v>
      </c>
      <c r="Q19" s="461" t="s">
        <v>493</v>
      </c>
      <c r="R19" s="411" t="s">
        <v>441</v>
      </c>
      <c r="T19" s="455"/>
    </row>
    <row r="20" spans="1:20" ht="30">
      <c r="A20" s="364" t="s">
        <v>163</v>
      </c>
      <c r="B20" s="414" t="s">
        <v>337</v>
      </c>
      <c r="C20" s="456" t="s">
        <v>403</v>
      </c>
      <c r="D20" s="450" t="s">
        <v>336</v>
      </c>
      <c r="E20" s="457">
        <v>42768</v>
      </c>
      <c r="F20" s="457" t="s">
        <v>384</v>
      </c>
      <c r="G20" s="458">
        <v>60</v>
      </c>
      <c r="H20" s="395">
        <v>43891</v>
      </c>
      <c r="I20" s="238"/>
      <c r="J20" s="238"/>
      <c r="K20" s="459">
        <v>44196</v>
      </c>
      <c r="L20" s="453">
        <v>44593</v>
      </c>
      <c r="M20" s="454">
        <v>210000</v>
      </c>
      <c r="N20" s="460">
        <v>420000</v>
      </c>
      <c r="O20" s="234" t="s">
        <v>449</v>
      </c>
      <c r="P20" s="424" t="s">
        <v>450</v>
      </c>
      <c r="Q20" s="461" t="s">
        <v>493</v>
      </c>
      <c r="R20" s="411" t="s">
        <v>441</v>
      </c>
      <c r="T20" s="455"/>
    </row>
    <row r="21" spans="1:20" ht="24.95" customHeight="1">
      <c r="A21" s="364" t="s">
        <v>163</v>
      </c>
      <c r="B21" s="414" t="s">
        <v>337</v>
      </c>
      <c r="C21" s="456" t="s">
        <v>403</v>
      </c>
      <c r="D21" s="450" t="s">
        <v>336</v>
      </c>
      <c r="E21" s="457">
        <v>42768</v>
      </c>
      <c r="F21" s="457" t="s">
        <v>384</v>
      </c>
      <c r="G21" s="458">
        <v>60</v>
      </c>
      <c r="H21" s="395">
        <v>43891</v>
      </c>
      <c r="I21" s="401">
        <v>43465</v>
      </c>
      <c r="J21" s="423"/>
      <c r="K21" s="459">
        <v>44196</v>
      </c>
      <c r="L21" s="453">
        <v>44593</v>
      </c>
      <c r="M21" s="454">
        <v>210000</v>
      </c>
      <c r="N21" s="460">
        <v>420000</v>
      </c>
      <c r="O21" s="234" t="s">
        <v>452</v>
      </c>
      <c r="P21" s="424" t="s">
        <v>451</v>
      </c>
      <c r="Q21" s="461" t="s">
        <v>493</v>
      </c>
      <c r="R21" s="411" t="s">
        <v>441</v>
      </c>
      <c r="T21" s="455"/>
    </row>
    <row r="22" spans="1:20" ht="24.95" customHeight="1">
      <c r="A22" s="364" t="s">
        <v>182</v>
      </c>
      <c r="B22" s="414" t="s">
        <v>350</v>
      </c>
      <c r="C22" s="456" t="s">
        <v>393</v>
      </c>
      <c r="D22" s="450" t="s">
        <v>338</v>
      </c>
      <c r="E22" s="451">
        <v>43055</v>
      </c>
      <c r="F22" s="451" t="s">
        <v>384</v>
      </c>
      <c r="G22" s="452">
        <v>48</v>
      </c>
      <c r="H22" s="451">
        <v>43831</v>
      </c>
      <c r="I22" s="254"/>
      <c r="J22" s="242"/>
      <c r="K22" s="453">
        <v>44196</v>
      </c>
      <c r="L22" s="453">
        <v>44515</v>
      </c>
      <c r="M22" s="454">
        <v>3232.32</v>
      </c>
      <c r="N22" s="460">
        <f>SUM(M22*12)</f>
        <v>38787.840000000004</v>
      </c>
      <c r="O22" s="234" t="s">
        <v>411</v>
      </c>
      <c r="P22" s="424" t="s">
        <v>412</v>
      </c>
      <c r="Q22" s="453" t="s">
        <v>480</v>
      </c>
      <c r="R22" s="411" t="s">
        <v>183</v>
      </c>
      <c r="T22" s="455"/>
    </row>
    <row r="23" spans="1:20" ht="24.95" customHeight="1">
      <c r="A23" s="364" t="s">
        <v>182</v>
      </c>
      <c r="B23" s="414" t="s">
        <v>350</v>
      </c>
      <c r="C23" s="456" t="s">
        <v>393</v>
      </c>
      <c r="D23" s="450" t="s">
        <v>338</v>
      </c>
      <c r="E23" s="451">
        <v>43055</v>
      </c>
      <c r="F23" s="451" t="s">
        <v>384</v>
      </c>
      <c r="G23" s="452">
        <v>48</v>
      </c>
      <c r="H23" s="451">
        <v>43831</v>
      </c>
      <c r="I23" s="254"/>
      <c r="J23" s="242"/>
      <c r="K23" s="453">
        <v>44196</v>
      </c>
      <c r="L23" s="453">
        <v>44515</v>
      </c>
      <c r="M23" s="454">
        <v>3232.32</v>
      </c>
      <c r="N23" s="460">
        <f t="shared" ref="N23:N24" si="1">SUM(M23*12)</f>
        <v>38787.840000000004</v>
      </c>
      <c r="O23" s="234" t="s">
        <v>413</v>
      </c>
      <c r="P23" s="424" t="s">
        <v>415</v>
      </c>
      <c r="Q23" s="453" t="s">
        <v>480</v>
      </c>
      <c r="R23" s="411" t="s">
        <v>183</v>
      </c>
      <c r="T23" s="455"/>
    </row>
    <row r="24" spans="1:20" ht="24.95" customHeight="1">
      <c r="A24" s="364" t="s">
        <v>182</v>
      </c>
      <c r="B24" s="414" t="s">
        <v>350</v>
      </c>
      <c r="C24" s="456" t="s">
        <v>393</v>
      </c>
      <c r="D24" s="450" t="s">
        <v>338</v>
      </c>
      <c r="E24" s="451">
        <v>43055</v>
      </c>
      <c r="F24" s="451" t="s">
        <v>384</v>
      </c>
      <c r="G24" s="452">
        <v>48</v>
      </c>
      <c r="H24" s="451">
        <v>43831</v>
      </c>
      <c r="I24" s="425">
        <v>43465</v>
      </c>
      <c r="J24" s="426"/>
      <c r="K24" s="453">
        <v>44196</v>
      </c>
      <c r="L24" s="453">
        <v>44515</v>
      </c>
      <c r="M24" s="454">
        <v>3232.32</v>
      </c>
      <c r="N24" s="460">
        <f t="shared" si="1"/>
        <v>38787.840000000004</v>
      </c>
      <c r="O24" s="234" t="s">
        <v>414</v>
      </c>
      <c r="P24" s="424" t="s">
        <v>416</v>
      </c>
      <c r="Q24" s="453" t="s">
        <v>480</v>
      </c>
      <c r="R24" s="411" t="s">
        <v>183</v>
      </c>
      <c r="T24" s="455"/>
    </row>
    <row r="25" spans="1:20" ht="15" customHeight="1">
      <c r="A25" s="364" t="s">
        <v>378</v>
      </c>
      <c r="B25" s="414" t="s">
        <v>379</v>
      </c>
      <c r="C25" s="456" t="s">
        <v>399</v>
      </c>
      <c r="D25" s="417" t="s">
        <v>380</v>
      </c>
      <c r="E25" s="457">
        <v>43178</v>
      </c>
      <c r="F25" s="457" t="s">
        <v>384</v>
      </c>
      <c r="G25" s="458">
        <v>48</v>
      </c>
      <c r="H25" s="457">
        <v>43831</v>
      </c>
      <c r="I25" s="238"/>
      <c r="J25" s="238"/>
      <c r="K25" s="459">
        <v>44196</v>
      </c>
      <c r="L25" s="459">
        <v>44638</v>
      </c>
      <c r="M25" s="454">
        <f>N25/12</f>
        <v>58750</v>
      </c>
      <c r="N25" s="460">
        <v>705000</v>
      </c>
      <c r="O25" s="234" t="s">
        <v>411</v>
      </c>
      <c r="P25" s="424" t="s">
        <v>422</v>
      </c>
      <c r="Q25" s="359" t="s">
        <v>489</v>
      </c>
      <c r="R25" s="411" t="s">
        <v>381</v>
      </c>
      <c r="T25" s="462"/>
    </row>
    <row r="26" spans="1:20" ht="30">
      <c r="A26" s="364" t="s">
        <v>378</v>
      </c>
      <c r="B26" s="414" t="s">
        <v>379</v>
      </c>
      <c r="C26" s="456" t="s">
        <v>399</v>
      </c>
      <c r="D26" s="417" t="s">
        <v>380</v>
      </c>
      <c r="E26" s="457">
        <v>43178</v>
      </c>
      <c r="F26" s="457" t="s">
        <v>384</v>
      </c>
      <c r="G26" s="458">
        <v>48</v>
      </c>
      <c r="H26" s="457">
        <v>43831</v>
      </c>
      <c r="I26" s="422"/>
      <c r="J26" s="423"/>
      <c r="K26" s="459">
        <v>44196</v>
      </c>
      <c r="L26" s="459">
        <v>44638</v>
      </c>
      <c r="M26" s="454">
        <f>N26/12</f>
        <v>58750</v>
      </c>
      <c r="N26" s="460">
        <v>705000</v>
      </c>
      <c r="O26" s="234" t="s">
        <v>421</v>
      </c>
      <c r="P26" s="424" t="s">
        <v>423</v>
      </c>
      <c r="Q26" s="359" t="s">
        <v>489</v>
      </c>
      <c r="R26" s="411" t="s">
        <v>381</v>
      </c>
    </row>
    <row r="27" spans="1:20" ht="27" customHeight="1">
      <c r="A27" s="364" t="s">
        <v>378</v>
      </c>
      <c r="B27" s="414" t="s">
        <v>506</v>
      </c>
      <c r="C27" s="456" t="s">
        <v>507</v>
      </c>
      <c r="D27" s="417" t="s">
        <v>508</v>
      </c>
      <c r="E27" s="457">
        <v>43301</v>
      </c>
      <c r="F27" s="457" t="s">
        <v>384</v>
      </c>
      <c r="G27" s="458">
        <v>48</v>
      </c>
      <c r="H27" s="457">
        <v>43831</v>
      </c>
      <c r="I27" s="422"/>
      <c r="J27" s="423"/>
      <c r="K27" s="459">
        <v>44196</v>
      </c>
      <c r="L27" s="459">
        <v>44761</v>
      </c>
      <c r="M27" s="454">
        <v>67621.95</v>
      </c>
      <c r="N27" s="460">
        <v>811462.4</v>
      </c>
      <c r="O27" s="234" t="s">
        <v>411</v>
      </c>
      <c r="P27" s="424" t="s">
        <v>509</v>
      </c>
      <c r="Q27" s="359" t="s">
        <v>511</v>
      </c>
      <c r="R27" s="411" t="s">
        <v>381</v>
      </c>
      <c r="T27" s="455"/>
    </row>
    <row r="28" spans="1:20" ht="30">
      <c r="A28" s="364" t="s">
        <v>378</v>
      </c>
      <c r="B28" s="414" t="s">
        <v>506</v>
      </c>
      <c r="C28" s="456" t="s">
        <v>507</v>
      </c>
      <c r="D28" s="417" t="s">
        <v>508</v>
      </c>
      <c r="E28" s="457">
        <v>43301</v>
      </c>
      <c r="F28" s="457" t="s">
        <v>384</v>
      </c>
      <c r="G28" s="458">
        <v>48</v>
      </c>
      <c r="H28" s="457">
        <v>43831</v>
      </c>
      <c r="I28" s="422"/>
      <c r="J28" s="423"/>
      <c r="K28" s="459">
        <v>44196</v>
      </c>
      <c r="L28" s="459">
        <v>44761</v>
      </c>
      <c r="M28" s="454">
        <v>67621.95</v>
      </c>
      <c r="N28" s="460">
        <v>811462.4</v>
      </c>
      <c r="O28" s="234" t="s">
        <v>421</v>
      </c>
      <c r="P28" s="424" t="s">
        <v>510</v>
      </c>
      <c r="Q28" s="359" t="s">
        <v>511</v>
      </c>
      <c r="R28" s="411" t="s">
        <v>381</v>
      </c>
      <c r="T28" s="455"/>
    </row>
    <row r="29" spans="1:20" ht="24.95" customHeight="1">
      <c r="A29" s="364" t="s">
        <v>201</v>
      </c>
      <c r="B29" s="414" t="s">
        <v>352</v>
      </c>
      <c r="C29" s="456" t="s">
        <v>405</v>
      </c>
      <c r="D29" s="450" t="s">
        <v>339</v>
      </c>
      <c r="E29" s="457">
        <v>43475</v>
      </c>
      <c r="F29" s="457" t="s">
        <v>384</v>
      </c>
      <c r="G29" s="463">
        <v>60</v>
      </c>
      <c r="H29" s="395">
        <v>43952</v>
      </c>
      <c r="I29" s="238"/>
      <c r="J29" s="238"/>
      <c r="K29" s="453" t="s">
        <v>390</v>
      </c>
      <c r="L29" s="453">
        <v>44245</v>
      </c>
      <c r="M29" s="454">
        <v>31206.560000000001</v>
      </c>
      <c r="N29" s="460">
        <v>249652.48000000001</v>
      </c>
      <c r="O29" s="234" t="s">
        <v>455</v>
      </c>
      <c r="P29" s="424" t="s">
        <v>405</v>
      </c>
      <c r="Q29" s="359" t="s">
        <v>496</v>
      </c>
      <c r="R29" s="411" t="s">
        <v>512</v>
      </c>
      <c r="T29" s="455"/>
    </row>
    <row r="30" spans="1:20" ht="24.95" customHeight="1">
      <c r="A30" s="364" t="s">
        <v>201</v>
      </c>
      <c r="B30" s="414" t="s">
        <v>352</v>
      </c>
      <c r="C30" s="456" t="s">
        <v>405</v>
      </c>
      <c r="D30" s="450" t="s">
        <v>339</v>
      </c>
      <c r="E30" s="457">
        <v>43475</v>
      </c>
      <c r="F30" s="457" t="s">
        <v>384</v>
      </c>
      <c r="G30" s="463">
        <v>60</v>
      </c>
      <c r="H30" s="395">
        <v>43952</v>
      </c>
      <c r="I30" s="238"/>
      <c r="J30" s="238"/>
      <c r="K30" s="453" t="s">
        <v>390</v>
      </c>
      <c r="L30" s="453">
        <v>44245</v>
      </c>
      <c r="M30" s="454">
        <v>31206.560000000001</v>
      </c>
      <c r="N30" s="460">
        <v>249652.48000000001</v>
      </c>
      <c r="O30" s="234" t="s">
        <v>456</v>
      </c>
      <c r="P30" s="424" t="s">
        <v>457</v>
      </c>
      <c r="Q30" s="359" t="s">
        <v>496</v>
      </c>
      <c r="R30" s="411" t="s">
        <v>512</v>
      </c>
      <c r="T30" s="455"/>
    </row>
    <row r="31" spans="1:20" ht="45">
      <c r="A31" s="364" t="s">
        <v>201</v>
      </c>
      <c r="B31" s="414" t="s">
        <v>352</v>
      </c>
      <c r="C31" s="456" t="s">
        <v>405</v>
      </c>
      <c r="D31" s="450" t="s">
        <v>339</v>
      </c>
      <c r="E31" s="457">
        <v>43475</v>
      </c>
      <c r="F31" s="457" t="s">
        <v>384</v>
      </c>
      <c r="G31" s="463">
        <v>60</v>
      </c>
      <c r="H31" s="395">
        <v>43952</v>
      </c>
      <c r="I31" s="401"/>
      <c r="J31" s="427"/>
      <c r="K31" s="453" t="s">
        <v>390</v>
      </c>
      <c r="L31" s="453">
        <v>44245</v>
      </c>
      <c r="M31" s="454">
        <v>31206.560000000001</v>
      </c>
      <c r="N31" s="460">
        <v>249652.48000000001</v>
      </c>
      <c r="O31" s="234" t="s">
        <v>458</v>
      </c>
      <c r="P31" s="424" t="s">
        <v>459</v>
      </c>
      <c r="Q31" s="359" t="s">
        <v>496</v>
      </c>
      <c r="R31" s="411" t="s">
        <v>512</v>
      </c>
      <c r="T31" s="455"/>
    </row>
    <row r="32" spans="1:20" ht="24.95" customHeight="1">
      <c r="A32" s="364" t="s">
        <v>201</v>
      </c>
      <c r="B32" s="414" t="s">
        <v>353</v>
      </c>
      <c r="C32" s="456" t="s">
        <v>405</v>
      </c>
      <c r="D32" s="450" t="s">
        <v>339</v>
      </c>
      <c r="E32" s="457">
        <v>43475</v>
      </c>
      <c r="F32" s="457" t="s">
        <v>384</v>
      </c>
      <c r="G32" s="463">
        <v>60</v>
      </c>
      <c r="H32" s="395">
        <v>43952</v>
      </c>
      <c r="I32" s="401"/>
      <c r="J32" s="427"/>
      <c r="K32" s="453" t="s">
        <v>390</v>
      </c>
      <c r="L32" s="453">
        <v>44895</v>
      </c>
      <c r="M32" s="454">
        <v>166800</v>
      </c>
      <c r="N32" s="454">
        <v>1335040</v>
      </c>
      <c r="O32" s="234" t="s">
        <v>455</v>
      </c>
      <c r="P32" s="424" t="s">
        <v>460</v>
      </c>
      <c r="Q32" s="359" t="s">
        <v>497</v>
      </c>
      <c r="R32" s="411" t="s">
        <v>512</v>
      </c>
      <c r="T32" s="455"/>
    </row>
    <row r="33" spans="1:20" ht="24.95" customHeight="1">
      <c r="A33" s="364" t="s">
        <v>201</v>
      </c>
      <c r="B33" s="414" t="s">
        <v>353</v>
      </c>
      <c r="C33" s="456" t="s">
        <v>405</v>
      </c>
      <c r="D33" s="450" t="s">
        <v>339</v>
      </c>
      <c r="E33" s="457">
        <v>43475</v>
      </c>
      <c r="F33" s="457" t="s">
        <v>384</v>
      </c>
      <c r="G33" s="463">
        <v>60</v>
      </c>
      <c r="H33" s="395">
        <v>43952</v>
      </c>
      <c r="I33" s="401"/>
      <c r="J33" s="427"/>
      <c r="K33" s="453" t="s">
        <v>390</v>
      </c>
      <c r="L33" s="453">
        <v>44895</v>
      </c>
      <c r="M33" s="454">
        <v>166800</v>
      </c>
      <c r="N33" s="454">
        <v>1335040</v>
      </c>
      <c r="O33" s="234" t="s">
        <v>456</v>
      </c>
      <c r="P33" s="424" t="s">
        <v>461</v>
      </c>
      <c r="Q33" s="359" t="s">
        <v>497</v>
      </c>
      <c r="R33" s="411" t="s">
        <v>512</v>
      </c>
      <c r="T33" s="455"/>
    </row>
    <row r="34" spans="1:20" ht="45">
      <c r="A34" s="364" t="s">
        <v>201</v>
      </c>
      <c r="B34" s="414" t="s">
        <v>353</v>
      </c>
      <c r="C34" s="456" t="s">
        <v>405</v>
      </c>
      <c r="D34" s="450" t="s">
        <v>339</v>
      </c>
      <c r="E34" s="457">
        <v>43475</v>
      </c>
      <c r="F34" s="457" t="s">
        <v>384</v>
      </c>
      <c r="G34" s="463">
        <v>60</v>
      </c>
      <c r="H34" s="395">
        <v>43952</v>
      </c>
      <c r="I34" s="341"/>
      <c r="J34" s="401"/>
      <c r="K34" s="453" t="s">
        <v>390</v>
      </c>
      <c r="L34" s="453">
        <v>44895</v>
      </c>
      <c r="M34" s="454">
        <v>166800</v>
      </c>
      <c r="N34" s="454">
        <v>1335040</v>
      </c>
      <c r="O34" s="234" t="s">
        <v>458</v>
      </c>
      <c r="P34" s="424" t="s">
        <v>462</v>
      </c>
      <c r="Q34" s="359" t="s">
        <v>497</v>
      </c>
      <c r="R34" s="411" t="s">
        <v>512</v>
      </c>
      <c r="T34" s="455"/>
    </row>
    <row r="35" spans="1:20">
      <c r="A35" s="383" t="s">
        <v>191</v>
      </c>
      <c r="B35" s="378" t="s">
        <v>354</v>
      </c>
      <c r="C35" s="428" t="s">
        <v>408</v>
      </c>
      <c r="D35" s="236" t="s">
        <v>340</v>
      </c>
      <c r="E35" s="38">
        <v>43542</v>
      </c>
      <c r="F35" s="38" t="s">
        <v>384</v>
      </c>
      <c r="G35" s="39">
        <v>48</v>
      </c>
      <c r="H35" s="341">
        <v>43831</v>
      </c>
      <c r="I35" s="401">
        <v>43594</v>
      </c>
      <c r="J35" s="427" t="e">
        <f>(#REF!*7)+(#REF!*20/30)</f>
        <v>#REF!</v>
      </c>
      <c r="K35" s="41">
        <v>44196</v>
      </c>
      <c r="L35" s="41">
        <v>45002</v>
      </c>
      <c r="M35" s="429">
        <v>2181.34</v>
      </c>
      <c r="N35" s="429">
        <v>26176.080000000002</v>
      </c>
      <c r="O35" s="234" t="s">
        <v>463</v>
      </c>
      <c r="P35" s="424" t="s">
        <v>472</v>
      </c>
      <c r="Q35" s="430" t="s">
        <v>504</v>
      </c>
      <c r="R35" s="256" t="s">
        <v>192</v>
      </c>
      <c r="T35" s="455"/>
    </row>
    <row r="36" spans="1:20" ht="24">
      <c r="A36" s="383" t="s">
        <v>367</v>
      </c>
      <c r="B36" s="378" t="s">
        <v>369</v>
      </c>
      <c r="C36" s="424" t="s">
        <v>398</v>
      </c>
      <c r="D36" s="236" t="s">
        <v>368</v>
      </c>
      <c r="E36" s="431">
        <v>43878</v>
      </c>
      <c r="F36" s="431">
        <v>43879</v>
      </c>
      <c r="G36" s="233">
        <v>48</v>
      </c>
      <c r="H36" s="431"/>
      <c r="I36" s="238"/>
      <c r="J36" s="238"/>
      <c r="K36" s="401">
        <v>44243</v>
      </c>
      <c r="L36" s="238">
        <v>44973</v>
      </c>
      <c r="M36" s="464">
        <v>35900</v>
      </c>
      <c r="N36" s="464">
        <v>430800</v>
      </c>
      <c r="O36" s="432"/>
      <c r="P36" s="432"/>
      <c r="Q36" s="433" t="s">
        <v>487</v>
      </c>
      <c r="R36" s="256" t="s">
        <v>183</v>
      </c>
      <c r="T36" s="455"/>
    </row>
    <row r="37" spans="1:20" ht="24">
      <c r="A37" s="383" t="s">
        <v>367</v>
      </c>
      <c r="B37" s="378" t="s">
        <v>370</v>
      </c>
      <c r="C37" s="424" t="s">
        <v>398</v>
      </c>
      <c r="D37" s="236" t="s">
        <v>371</v>
      </c>
      <c r="E37" s="431">
        <v>43880</v>
      </c>
      <c r="F37" s="431">
        <v>43880</v>
      </c>
      <c r="G37" s="233">
        <v>48</v>
      </c>
      <c r="H37" s="431"/>
      <c r="I37" s="238"/>
      <c r="J37" s="238"/>
      <c r="K37" s="401">
        <v>44245</v>
      </c>
      <c r="L37" s="238">
        <v>44975</v>
      </c>
      <c r="M37" s="464">
        <v>54000</v>
      </c>
      <c r="N37" s="464">
        <v>648000</v>
      </c>
      <c r="O37" s="432"/>
      <c r="P37" s="432"/>
      <c r="Q37" s="433" t="s">
        <v>488</v>
      </c>
      <c r="R37" s="256" t="s">
        <v>183</v>
      </c>
      <c r="T37" s="455"/>
    </row>
    <row r="38" spans="1:20" ht="24.95" customHeight="1">
      <c r="A38" s="364" t="s">
        <v>182</v>
      </c>
      <c r="B38" s="414" t="s">
        <v>395</v>
      </c>
      <c r="C38" s="456" t="s">
        <v>396</v>
      </c>
      <c r="D38" s="450" t="s">
        <v>341</v>
      </c>
      <c r="E38" s="457">
        <v>43570</v>
      </c>
      <c r="F38" s="457" t="s">
        <v>384</v>
      </c>
      <c r="G38" s="463">
        <v>48</v>
      </c>
      <c r="H38" s="395" t="s">
        <v>333</v>
      </c>
      <c r="I38" s="425"/>
      <c r="J38" s="426"/>
      <c r="K38" s="459">
        <v>44196</v>
      </c>
      <c r="L38" s="459">
        <v>45030</v>
      </c>
      <c r="M38" s="454">
        <v>118279.96</v>
      </c>
      <c r="N38" s="460">
        <v>1419359.52</v>
      </c>
      <c r="O38" s="234" t="s">
        <v>417</v>
      </c>
      <c r="P38" s="424" t="s">
        <v>418</v>
      </c>
      <c r="Q38" s="453" t="s">
        <v>481</v>
      </c>
      <c r="R38" s="411" t="s">
        <v>183</v>
      </c>
      <c r="T38" s="455"/>
    </row>
    <row r="39" spans="1:20" ht="24.95" customHeight="1">
      <c r="A39" s="364" t="s">
        <v>182</v>
      </c>
      <c r="B39" s="414" t="s">
        <v>395</v>
      </c>
      <c r="C39" s="456" t="s">
        <v>396</v>
      </c>
      <c r="D39" s="450" t="s">
        <v>341</v>
      </c>
      <c r="E39" s="457">
        <v>43570</v>
      </c>
      <c r="F39" s="457" t="s">
        <v>384</v>
      </c>
      <c r="G39" s="463">
        <v>48</v>
      </c>
      <c r="H39" s="395" t="s">
        <v>333</v>
      </c>
      <c r="I39" s="401"/>
      <c r="J39" s="427"/>
      <c r="K39" s="459">
        <v>44196</v>
      </c>
      <c r="L39" s="459">
        <v>45030</v>
      </c>
      <c r="M39" s="454">
        <v>118279.96</v>
      </c>
      <c r="N39" s="460">
        <v>1419359.52</v>
      </c>
      <c r="O39" s="234" t="s">
        <v>413</v>
      </c>
      <c r="P39" s="424" t="s">
        <v>419</v>
      </c>
      <c r="Q39" s="453" t="s">
        <v>481</v>
      </c>
      <c r="R39" s="411" t="s">
        <v>183</v>
      </c>
      <c r="T39" s="455"/>
    </row>
    <row r="40" spans="1:20" ht="30" customHeight="1">
      <c r="A40" s="383" t="s">
        <v>290</v>
      </c>
      <c r="B40" s="378" t="s">
        <v>355</v>
      </c>
      <c r="C40" s="428" t="s">
        <v>406</v>
      </c>
      <c r="D40" s="236" t="s">
        <v>342</v>
      </c>
      <c r="E40" s="38">
        <v>43655</v>
      </c>
      <c r="F40" s="38">
        <v>43662</v>
      </c>
      <c r="G40" s="39">
        <v>60</v>
      </c>
      <c r="H40" s="341">
        <v>43831</v>
      </c>
      <c r="I40" s="401"/>
      <c r="J40" s="427"/>
      <c r="K40" s="41">
        <v>44196</v>
      </c>
      <c r="L40" s="41">
        <v>45481</v>
      </c>
      <c r="M40" s="429">
        <v>54480</v>
      </c>
      <c r="N40" s="429">
        <v>653760</v>
      </c>
      <c r="O40" s="234" t="s">
        <v>463</v>
      </c>
      <c r="P40" s="424" t="s">
        <v>464</v>
      </c>
      <c r="Q40" s="430" t="s">
        <v>498</v>
      </c>
      <c r="R40" s="256" t="s">
        <v>465</v>
      </c>
      <c r="T40" s="455"/>
    </row>
    <row r="41" spans="1:20" ht="30" customHeight="1">
      <c r="A41" s="383" t="s">
        <v>191</v>
      </c>
      <c r="B41" s="378" t="s">
        <v>356</v>
      </c>
      <c r="C41" s="424" t="s">
        <v>407</v>
      </c>
      <c r="D41" s="236" t="s">
        <v>343</v>
      </c>
      <c r="E41" s="431">
        <v>43739</v>
      </c>
      <c r="F41" s="431">
        <v>43755</v>
      </c>
      <c r="G41" s="434">
        <v>60</v>
      </c>
      <c r="H41" s="435">
        <v>43739</v>
      </c>
      <c r="K41" s="437">
        <v>44104</v>
      </c>
      <c r="L41" s="41" t="s">
        <v>387</v>
      </c>
      <c r="M41" s="464">
        <v>25000</v>
      </c>
      <c r="N41" s="464" t="s">
        <v>311</v>
      </c>
      <c r="O41" s="432"/>
      <c r="P41" s="432"/>
      <c r="Q41" s="430" t="s">
        <v>499</v>
      </c>
      <c r="R41" s="256" t="s">
        <v>192</v>
      </c>
      <c r="T41" s="455"/>
    </row>
    <row r="42" spans="1:20" ht="30" customHeight="1">
      <c r="A42" s="383" t="s">
        <v>191</v>
      </c>
      <c r="B42" s="378" t="s">
        <v>357</v>
      </c>
      <c r="C42" s="424" t="s">
        <v>407</v>
      </c>
      <c r="D42" s="236" t="s">
        <v>344</v>
      </c>
      <c r="E42" s="431">
        <v>43661</v>
      </c>
      <c r="F42" s="431">
        <v>43691</v>
      </c>
      <c r="G42" s="434">
        <v>60</v>
      </c>
      <c r="H42" s="435">
        <v>43831</v>
      </c>
      <c r="K42" s="437">
        <v>44196</v>
      </c>
      <c r="L42" s="41" t="s">
        <v>385</v>
      </c>
      <c r="M42" s="464">
        <v>22620</v>
      </c>
      <c r="N42" s="464">
        <v>271440</v>
      </c>
      <c r="O42" s="234" t="s">
        <v>463</v>
      </c>
      <c r="P42" s="424" t="s">
        <v>466</v>
      </c>
      <c r="Q42" s="430" t="s">
        <v>500</v>
      </c>
      <c r="R42" s="256" t="s">
        <v>192</v>
      </c>
      <c r="T42" s="455"/>
    </row>
    <row r="43" spans="1:20" ht="30" customHeight="1">
      <c r="A43" s="364" t="s">
        <v>191</v>
      </c>
      <c r="B43" s="414" t="s">
        <v>358</v>
      </c>
      <c r="C43" s="456" t="s">
        <v>407</v>
      </c>
      <c r="D43" s="450" t="s">
        <v>345</v>
      </c>
      <c r="E43" s="465">
        <v>43698</v>
      </c>
      <c r="F43" s="465">
        <v>43725</v>
      </c>
      <c r="G43" s="466">
        <v>60</v>
      </c>
      <c r="H43" s="467">
        <v>43922</v>
      </c>
      <c r="K43" s="468">
        <v>44196</v>
      </c>
      <c r="L43" s="459" t="s">
        <v>388</v>
      </c>
      <c r="M43" s="460">
        <v>9898.92</v>
      </c>
      <c r="N43" s="460">
        <v>29696.76</v>
      </c>
      <c r="O43" s="234" t="s">
        <v>463</v>
      </c>
      <c r="P43" s="424" t="s">
        <v>468</v>
      </c>
      <c r="Q43" s="469" t="s">
        <v>501</v>
      </c>
      <c r="R43" s="411" t="s">
        <v>192</v>
      </c>
      <c r="T43" s="455"/>
    </row>
    <row r="44" spans="1:20" ht="30" customHeight="1">
      <c r="A44" s="364" t="s">
        <v>191</v>
      </c>
      <c r="B44" s="414" t="s">
        <v>358</v>
      </c>
      <c r="C44" s="456" t="s">
        <v>407</v>
      </c>
      <c r="D44" s="450" t="s">
        <v>345</v>
      </c>
      <c r="E44" s="465">
        <v>43698</v>
      </c>
      <c r="F44" s="465">
        <v>43725</v>
      </c>
      <c r="G44" s="466">
        <v>60</v>
      </c>
      <c r="H44" s="467">
        <v>43922</v>
      </c>
      <c r="K44" s="468">
        <v>44196</v>
      </c>
      <c r="L44" s="459" t="s">
        <v>388</v>
      </c>
      <c r="M44" s="460">
        <v>9898.92</v>
      </c>
      <c r="N44" s="460">
        <v>29696.76</v>
      </c>
      <c r="O44" s="234" t="s">
        <v>467</v>
      </c>
      <c r="P44" s="424" t="s">
        <v>469</v>
      </c>
      <c r="Q44" s="469" t="s">
        <v>501</v>
      </c>
      <c r="R44" s="411" t="s">
        <v>192</v>
      </c>
      <c r="T44" s="455"/>
    </row>
    <row r="45" spans="1:20" ht="30" customHeight="1">
      <c r="A45" s="383" t="s">
        <v>191</v>
      </c>
      <c r="B45" s="378" t="s">
        <v>359</v>
      </c>
      <c r="C45" s="424" t="s">
        <v>407</v>
      </c>
      <c r="D45" s="236" t="s">
        <v>346</v>
      </c>
      <c r="E45" s="431">
        <v>43661</v>
      </c>
      <c r="F45" s="431">
        <v>43676</v>
      </c>
      <c r="G45" s="434">
        <v>60</v>
      </c>
      <c r="H45" s="435">
        <v>43831</v>
      </c>
      <c r="K45" s="437">
        <v>44196</v>
      </c>
      <c r="L45" s="41" t="s">
        <v>385</v>
      </c>
      <c r="M45" s="464">
        <v>148878.38</v>
      </c>
      <c r="N45" s="464">
        <v>1786540.56</v>
      </c>
      <c r="O45" s="234" t="s">
        <v>463</v>
      </c>
      <c r="P45" s="424" t="s">
        <v>470</v>
      </c>
      <c r="Q45" s="430" t="s">
        <v>502</v>
      </c>
      <c r="R45" s="256" t="s">
        <v>192</v>
      </c>
      <c r="T45" s="462"/>
    </row>
    <row r="46" spans="1:20" ht="30" customHeight="1">
      <c r="A46" s="383" t="s">
        <v>191</v>
      </c>
      <c r="B46" s="378" t="s">
        <v>360</v>
      </c>
      <c r="C46" s="424" t="s">
        <v>407</v>
      </c>
      <c r="D46" s="236" t="s">
        <v>347</v>
      </c>
      <c r="E46" s="431">
        <v>43661</v>
      </c>
      <c r="F46" s="431">
        <v>43676</v>
      </c>
      <c r="G46" s="434">
        <v>60</v>
      </c>
      <c r="H46" s="435">
        <v>43831</v>
      </c>
      <c r="K46" s="437">
        <v>44196</v>
      </c>
      <c r="L46" s="41" t="s">
        <v>386</v>
      </c>
      <c r="N46" s="464">
        <v>25228</v>
      </c>
      <c r="O46" s="234" t="s">
        <v>463</v>
      </c>
      <c r="P46" s="424" t="s">
        <v>471</v>
      </c>
      <c r="Q46" s="430" t="s">
        <v>503</v>
      </c>
      <c r="R46" s="256" t="s">
        <v>192</v>
      </c>
      <c r="T46" s="462"/>
    </row>
    <row r="47" spans="1:20" ht="30" customHeight="1">
      <c r="A47" s="383" t="s">
        <v>163</v>
      </c>
      <c r="B47" s="378" t="s">
        <v>362</v>
      </c>
      <c r="C47" s="424" t="s">
        <v>404</v>
      </c>
      <c r="D47" s="236" t="s">
        <v>336</v>
      </c>
      <c r="E47" s="431">
        <v>43738</v>
      </c>
      <c r="F47" s="431">
        <v>43740</v>
      </c>
      <c r="G47" s="233">
        <v>48</v>
      </c>
      <c r="H47" s="431"/>
      <c r="I47" s="238"/>
      <c r="J47" s="238"/>
      <c r="K47" s="401">
        <v>44103</v>
      </c>
      <c r="L47" s="238">
        <v>45198</v>
      </c>
      <c r="M47" s="464">
        <f>N47/12</f>
        <v>295837.5</v>
      </c>
      <c r="N47" s="464">
        <v>3550050</v>
      </c>
      <c r="O47" s="432"/>
      <c r="P47" s="432"/>
      <c r="Q47" s="430" t="s">
        <v>494</v>
      </c>
      <c r="R47" s="256" t="s">
        <v>453</v>
      </c>
      <c r="T47" s="462"/>
    </row>
    <row r="48" spans="1:20" ht="30" customHeight="1">
      <c r="A48" s="383" t="s">
        <v>163</v>
      </c>
      <c r="B48" s="378" t="s">
        <v>363</v>
      </c>
      <c r="C48" s="424" t="s">
        <v>404</v>
      </c>
      <c r="D48" s="236" t="s">
        <v>336</v>
      </c>
      <c r="E48" s="431">
        <v>43738</v>
      </c>
      <c r="F48" s="431">
        <v>43740</v>
      </c>
      <c r="G48" s="233">
        <v>48</v>
      </c>
      <c r="H48" s="431"/>
      <c r="I48" s="238"/>
      <c r="J48" s="238"/>
      <c r="K48" s="401">
        <v>44103</v>
      </c>
      <c r="L48" s="238">
        <v>45198</v>
      </c>
      <c r="M48" s="464">
        <f>N48/12</f>
        <v>242002.5</v>
      </c>
      <c r="N48" s="464">
        <v>2904030</v>
      </c>
      <c r="O48" s="432"/>
      <c r="P48" s="432"/>
      <c r="Q48" s="430" t="s">
        <v>495</v>
      </c>
      <c r="R48" s="256" t="s">
        <v>454</v>
      </c>
      <c r="T48" s="462"/>
    </row>
    <row r="49" spans="1:21" ht="30" customHeight="1">
      <c r="A49" s="383" t="s">
        <v>327</v>
      </c>
      <c r="B49" s="378" t="s">
        <v>361</v>
      </c>
      <c r="C49" s="424" t="s">
        <v>397</v>
      </c>
      <c r="D49" s="236" t="s">
        <v>348</v>
      </c>
      <c r="E49" s="431">
        <v>43759</v>
      </c>
      <c r="F49" s="431" t="s">
        <v>384</v>
      </c>
      <c r="G49" s="233">
        <v>48</v>
      </c>
      <c r="H49" s="431">
        <v>43831</v>
      </c>
      <c r="I49" s="238"/>
      <c r="J49" s="238"/>
      <c r="K49" s="401">
        <v>44196</v>
      </c>
      <c r="L49" s="238">
        <v>45219</v>
      </c>
      <c r="M49" s="464">
        <v>16600</v>
      </c>
      <c r="N49" s="464">
        <v>199200</v>
      </c>
      <c r="O49" s="234" t="s">
        <v>411</v>
      </c>
      <c r="P49" s="424" t="s">
        <v>420</v>
      </c>
      <c r="Q49" s="234" t="s">
        <v>482</v>
      </c>
      <c r="R49" s="256" t="s">
        <v>373</v>
      </c>
    </row>
    <row r="50" spans="1:21" ht="30" customHeight="1">
      <c r="A50" s="383" t="s">
        <v>327</v>
      </c>
      <c r="B50" s="378" t="s">
        <v>483</v>
      </c>
      <c r="C50" s="424" t="s">
        <v>486</v>
      </c>
      <c r="D50" s="236" t="s">
        <v>484</v>
      </c>
      <c r="E50" s="431">
        <v>43809</v>
      </c>
      <c r="F50" s="431">
        <v>43809</v>
      </c>
      <c r="G50" s="233">
        <v>48</v>
      </c>
      <c r="H50" s="431">
        <v>43832</v>
      </c>
      <c r="I50" s="238"/>
      <c r="J50" s="238"/>
      <c r="K50" s="401">
        <v>44196</v>
      </c>
      <c r="L50" s="238">
        <v>45292</v>
      </c>
      <c r="M50" s="464">
        <v>34000</v>
      </c>
      <c r="N50" s="464">
        <v>408000</v>
      </c>
      <c r="O50" s="432"/>
      <c r="P50" s="432"/>
      <c r="Q50" s="401" t="s">
        <v>485</v>
      </c>
      <c r="R50" s="256" t="s">
        <v>373</v>
      </c>
    </row>
    <row r="51" spans="1:21" ht="45">
      <c r="A51" s="383" t="s">
        <v>375</v>
      </c>
      <c r="B51" s="378" t="s">
        <v>400</v>
      </c>
      <c r="C51" s="424" t="s">
        <v>401</v>
      </c>
      <c r="D51" s="237" t="s">
        <v>376</v>
      </c>
      <c r="E51" s="38">
        <v>43865</v>
      </c>
      <c r="F51" s="38">
        <v>43867</v>
      </c>
      <c r="G51" s="246" t="s">
        <v>849</v>
      </c>
      <c r="H51" s="38"/>
      <c r="I51" s="422"/>
      <c r="J51" s="423"/>
      <c r="K51" s="41">
        <v>44196</v>
      </c>
      <c r="L51" s="41"/>
      <c r="M51" s="429"/>
      <c r="N51" s="464">
        <v>31000</v>
      </c>
      <c r="O51" s="432"/>
      <c r="P51" s="432"/>
      <c r="Q51" s="433" t="s">
        <v>490</v>
      </c>
      <c r="R51" s="256" t="s">
        <v>377</v>
      </c>
    </row>
    <row r="52" spans="1:21" ht="30" customHeight="1">
      <c r="A52" s="383" t="s">
        <v>364</v>
      </c>
      <c r="B52" s="378" t="s">
        <v>365</v>
      </c>
      <c r="C52" s="428" t="s">
        <v>402</v>
      </c>
      <c r="D52" s="236" t="s">
        <v>335</v>
      </c>
      <c r="E52" s="431">
        <v>43871</v>
      </c>
      <c r="F52" s="431">
        <v>43874</v>
      </c>
      <c r="G52" s="233">
        <v>48</v>
      </c>
      <c r="H52" s="431"/>
      <c r="I52" s="238"/>
      <c r="J52" s="238"/>
      <c r="K52" s="401">
        <v>45331</v>
      </c>
      <c r="L52" s="238"/>
      <c r="M52" s="464">
        <v>23315.06</v>
      </c>
      <c r="N52" s="464">
        <f>M52*11</f>
        <v>256465.66</v>
      </c>
      <c r="O52" s="432"/>
      <c r="P52" s="432"/>
      <c r="Q52" s="430" t="s">
        <v>492</v>
      </c>
      <c r="R52" s="256" t="s">
        <v>374</v>
      </c>
    </row>
    <row r="53" spans="1:21" ht="30" customHeight="1">
      <c r="A53" s="439" t="s">
        <v>201</v>
      </c>
      <c r="B53" s="378" t="s">
        <v>513</v>
      </c>
      <c r="C53" s="424" t="s">
        <v>514</v>
      </c>
      <c r="D53" s="236" t="s">
        <v>339</v>
      </c>
      <c r="E53" s="438">
        <v>43998</v>
      </c>
      <c r="F53" s="438">
        <v>43998</v>
      </c>
      <c r="G53" s="233">
        <v>180</v>
      </c>
      <c r="H53" s="434"/>
      <c r="I53" s="434"/>
      <c r="K53" s="437">
        <v>44177</v>
      </c>
      <c r="L53" s="439" t="s">
        <v>516</v>
      </c>
      <c r="M53" s="464"/>
      <c r="N53" s="464">
        <v>228760.84</v>
      </c>
      <c r="O53" s="432"/>
      <c r="P53" s="432"/>
      <c r="Q53" s="430" t="s">
        <v>518</v>
      </c>
      <c r="R53" s="256" t="s">
        <v>517</v>
      </c>
      <c r="S53" s="470"/>
    </row>
    <row r="54" spans="1:21">
      <c r="A54" s="439" t="s">
        <v>201</v>
      </c>
      <c r="B54" s="378" t="s">
        <v>515</v>
      </c>
      <c r="C54" s="424" t="s">
        <v>514</v>
      </c>
      <c r="D54" s="236" t="s">
        <v>339</v>
      </c>
      <c r="E54" s="440">
        <v>43998</v>
      </c>
      <c r="F54" s="438">
        <v>43998</v>
      </c>
      <c r="G54" s="233">
        <v>180</v>
      </c>
      <c r="H54" s="471"/>
      <c r="I54" s="471"/>
      <c r="J54" s="471"/>
      <c r="K54" s="437">
        <v>44177</v>
      </c>
      <c r="L54" s="439" t="s">
        <v>516</v>
      </c>
      <c r="M54" s="464"/>
      <c r="N54" s="464">
        <v>282412.15999999997</v>
      </c>
      <c r="O54" s="432"/>
      <c r="P54" s="432"/>
      <c r="Q54" s="430" t="s">
        <v>519</v>
      </c>
      <c r="R54" s="256" t="s">
        <v>517</v>
      </c>
      <c r="S54" s="470"/>
    </row>
    <row r="55" spans="1:21" ht="30" customHeight="1">
      <c r="A55" s="472" t="s">
        <v>520</v>
      </c>
      <c r="B55" s="414" t="s">
        <v>533</v>
      </c>
      <c r="C55" s="456" t="s">
        <v>534</v>
      </c>
      <c r="D55" s="450" t="s">
        <v>521</v>
      </c>
      <c r="E55" s="473">
        <v>42256</v>
      </c>
      <c r="F55" s="333" t="s">
        <v>384</v>
      </c>
      <c r="G55" s="474">
        <v>60</v>
      </c>
      <c r="H55" s="468">
        <v>42736</v>
      </c>
      <c r="I55" s="471"/>
      <c r="J55" s="471"/>
      <c r="K55" s="468">
        <v>44082</v>
      </c>
      <c r="L55" s="472" t="s">
        <v>523</v>
      </c>
      <c r="M55" s="460"/>
      <c r="N55" s="460">
        <v>1034945.71</v>
      </c>
      <c r="O55" s="234" t="s">
        <v>411</v>
      </c>
      <c r="P55" s="424" t="s">
        <v>526</v>
      </c>
      <c r="Q55" s="359" t="s">
        <v>524</v>
      </c>
      <c r="R55" s="411" t="s">
        <v>532</v>
      </c>
      <c r="S55" s="470"/>
    </row>
    <row r="56" spans="1:21" ht="30" customHeight="1">
      <c r="A56" s="472" t="s">
        <v>520</v>
      </c>
      <c r="B56" s="414" t="s">
        <v>533</v>
      </c>
      <c r="C56" s="456" t="s">
        <v>534</v>
      </c>
      <c r="D56" s="450" t="s">
        <v>521</v>
      </c>
      <c r="E56" s="473">
        <v>42256</v>
      </c>
      <c r="F56" s="333" t="s">
        <v>384</v>
      </c>
      <c r="G56" s="474">
        <v>60</v>
      </c>
      <c r="H56" s="468">
        <v>42736</v>
      </c>
      <c r="I56" s="471"/>
      <c r="J56" s="471"/>
      <c r="K56" s="468">
        <v>44082</v>
      </c>
      <c r="L56" s="472" t="s">
        <v>523</v>
      </c>
      <c r="M56" s="475"/>
      <c r="N56" s="460">
        <v>1034945.71</v>
      </c>
      <c r="O56" s="234" t="s">
        <v>705</v>
      </c>
      <c r="P56" s="428" t="s">
        <v>704</v>
      </c>
      <c r="Q56" s="359" t="s">
        <v>524</v>
      </c>
      <c r="R56" s="411" t="s">
        <v>532</v>
      </c>
      <c r="S56" s="470"/>
    </row>
    <row r="57" spans="1:21" ht="30" customHeight="1">
      <c r="A57" s="472" t="s">
        <v>520</v>
      </c>
      <c r="B57" s="414" t="s">
        <v>533</v>
      </c>
      <c r="C57" s="456" t="s">
        <v>534</v>
      </c>
      <c r="D57" s="450" t="s">
        <v>521</v>
      </c>
      <c r="E57" s="473">
        <v>42256</v>
      </c>
      <c r="F57" s="333" t="s">
        <v>384</v>
      </c>
      <c r="G57" s="474">
        <v>60</v>
      </c>
      <c r="H57" s="468">
        <v>42736</v>
      </c>
      <c r="I57" s="471"/>
      <c r="J57" s="471"/>
      <c r="K57" s="468">
        <v>44082</v>
      </c>
      <c r="L57" s="472" t="s">
        <v>523</v>
      </c>
      <c r="M57" s="476"/>
      <c r="N57" s="460">
        <v>1034945.71</v>
      </c>
      <c r="O57" s="234" t="s">
        <v>413</v>
      </c>
      <c r="P57" s="424" t="s">
        <v>525</v>
      </c>
      <c r="Q57" s="359" t="s">
        <v>524</v>
      </c>
      <c r="R57" s="411" t="s">
        <v>532</v>
      </c>
      <c r="S57" s="470"/>
    </row>
    <row r="58" spans="1:21">
      <c r="A58" s="439" t="s">
        <v>527</v>
      </c>
      <c r="B58" s="378" t="s">
        <v>528</v>
      </c>
      <c r="C58" s="424" t="s">
        <v>529</v>
      </c>
      <c r="D58" s="236" t="s">
        <v>522</v>
      </c>
      <c r="E58" s="440">
        <v>43921</v>
      </c>
      <c r="F58" s="440">
        <v>43927</v>
      </c>
      <c r="G58" s="334">
        <v>180</v>
      </c>
      <c r="H58" s="471"/>
      <c r="I58" s="471"/>
      <c r="J58" s="471"/>
      <c r="K58" s="437">
        <v>44100</v>
      </c>
      <c r="L58" s="439" t="s">
        <v>516</v>
      </c>
      <c r="M58" s="471"/>
      <c r="N58" s="464">
        <v>49162.62</v>
      </c>
      <c r="O58" s="432"/>
      <c r="P58" s="432"/>
      <c r="Q58" s="430" t="s">
        <v>530</v>
      </c>
      <c r="R58" s="256" t="s">
        <v>531</v>
      </c>
      <c r="S58" s="470"/>
    </row>
    <row r="59" spans="1:21" ht="36" customHeight="1">
      <c r="A59" s="439" t="s">
        <v>527</v>
      </c>
      <c r="B59" s="378" t="s">
        <v>611</v>
      </c>
      <c r="C59" s="477"/>
      <c r="D59" s="236" t="s">
        <v>612</v>
      </c>
      <c r="E59" s="440">
        <v>42005</v>
      </c>
      <c r="F59" s="471"/>
      <c r="G59" s="471"/>
      <c r="H59" s="437">
        <v>42005</v>
      </c>
      <c r="I59" s="437"/>
      <c r="J59" s="437"/>
      <c r="K59" s="437">
        <v>44196</v>
      </c>
      <c r="L59" s="471"/>
      <c r="M59" s="471"/>
      <c r="N59" s="464">
        <v>253300</v>
      </c>
      <c r="O59" s="432"/>
      <c r="P59" s="432"/>
      <c r="Q59" s="430" t="s">
        <v>613</v>
      </c>
      <c r="R59" s="256" t="s">
        <v>531</v>
      </c>
      <c r="S59" s="470"/>
    </row>
    <row r="60" spans="1:21">
      <c r="A60" s="383"/>
      <c r="B60" s="378"/>
      <c r="C60" s="378"/>
      <c r="D60" s="123"/>
      <c r="E60" s="38"/>
      <c r="F60" s="38"/>
      <c r="G60" s="246"/>
      <c r="H60" s="341"/>
      <c r="I60" s="401"/>
      <c r="J60" s="42"/>
      <c r="K60" s="41"/>
      <c r="L60" s="41"/>
      <c r="M60" s="429"/>
      <c r="N60" s="464"/>
      <c r="O60" s="234"/>
      <c r="P60" s="234"/>
      <c r="Q60" s="234"/>
    </row>
    <row r="61" spans="1:21">
      <c r="A61" s="478"/>
      <c r="B61" s="378"/>
      <c r="C61" s="378"/>
      <c r="D61" s="123"/>
      <c r="E61" s="38"/>
      <c r="F61" s="38"/>
      <c r="G61" s="38"/>
      <c r="H61" s="341"/>
      <c r="I61" s="401"/>
      <c r="J61" s="42"/>
      <c r="K61" s="41"/>
      <c r="L61" s="41"/>
      <c r="M61" s="429"/>
      <c r="N61" s="464"/>
      <c r="O61" s="234"/>
      <c r="P61" s="257"/>
      <c r="Q61" s="257"/>
      <c r="R61" s="470"/>
    </row>
    <row r="62" spans="1:21">
      <c r="A62" s="471"/>
      <c r="B62" s="471"/>
      <c r="C62" s="471"/>
      <c r="D62" s="471"/>
      <c r="E62" s="471"/>
      <c r="F62" s="471"/>
      <c r="G62" s="471"/>
      <c r="H62" s="471"/>
      <c r="I62" s="471"/>
      <c r="J62" s="471"/>
      <c r="K62" s="471"/>
      <c r="L62" s="471"/>
      <c r="M62" s="471"/>
      <c r="N62" s="471"/>
      <c r="O62" s="471"/>
      <c r="P62" s="471"/>
      <c r="Q62" s="471"/>
      <c r="R62" s="471"/>
      <c r="S62" s="471"/>
      <c r="T62" s="471"/>
      <c r="U62" s="471"/>
    </row>
    <row r="63" spans="1:21" ht="12.75" customHeight="1">
      <c r="A63" s="471"/>
      <c r="B63" s="471"/>
      <c r="C63" s="471"/>
      <c r="D63" s="471"/>
      <c r="E63" s="479"/>
      <c r="F63" s="471"/>
      <c r="G63" s="471"/>
      <c r="H63" s="471"/>
      <c r="I63" s="471"/>
      <c r="J63" s="471"/>
      <c r="K63" s="471"/>
      <c r="L63" s="471"/>
      <c r="M63" s="471"/>
      <c r="N63" s="471"/>
      <c r="O63" s="471"/>
      <c r="P63" s="471"/>
      <c r="Q63" s="471"/>
      <c r="R63" s="471"/>
      <c r="S63" s="471"/>
      <c r="T63" s="471"/>
      <c r="U63" s="471"/>
    </row>
    <row r="64" spans="1:21">
      <c r="A64" s="383"/>
      <c r="B64" s="378"/>
      <c r="C64" s="378"/>
      <c r="D64" s="123"/>
      <c r="E64" s="401"/>
      <c r="F64" s="378"/>
      <c r="G64" s="123"/>
      <c r="H64" s="383"/>
      <c r="I64" s="378"/>
      <c r="J64" s="123"/>
      <c r="K64" s="383"/>
      <c r="L64" s="378"/>
      <c r="M64" s="123"/>
      <c r="N64" s="383"/>
      <c r="O64" s="378"/>
      <c r="P64" s="378"/>
      <c r="Q64" s="378"/>
      <c r="R64" s="123"/>
      <c r="S64" s="383"/>
      <c r="T64" s="378"/>
      <c r="U64" s="123"/>
    </row>
    <row r="65" spans="1:21">
      <c r="A65" s="471"/>
      <c r="B65" s="471"/>
      <c r="C65" s="471"/>
      <c r="D65" s="471"/>
      <c r="E65" s="471"/>
      <c r="F65" s="471"/>
      <c r="G65" s="471"/>
      <c r="H65" s="471"/>
      <c r="I65" s="471"/>
      <c r="J65" s="471"/>
      <c r="K65" s="471"/>
      <c r="L65" s="471"/>
      <c r="M65" s="471"/>
      <c r="N65" s="471"/>
      <c r="O65" s="471"/>
      <c r="P65" s="471"/>
      <c r="Q65" s="471"/>
      <c r="R65" s="471"/>
      <c r="S65" s="471"/>
      <c r="T65" s="471"/>
      <c r="U65" s="471"/>
    </row>
    <row r="66" spans="1:21" ht="15" customHeight="1">
      <c r="A66" s="471"/>
      <c r="B66" s="471"/>
      <c r="C66" s="471"/>
      <c r="D66" s="471"/>
      <c r="E66" s="471"/>
      <c r="F66" s="471"/>
      <c r="G66" s="471"/>
      <c r="H66" s="471"/>
      <c r="I66" s="471"/>
      <c r="J66" s="471"/>
      <c r="K66" s="471"/>
      <c r="L66" s="471"/>
      <c r="M66" s="471"/>
      <c r="N66" s="471"/>
      <c r="O66" s="471"/>
      <c r="P66" s="471"/>
      <c r="Q66" s="471"/>
      <c r="R66" s="471"/>
      <c r="S66" s="471"/>
      <c r="T66" s="471"/>
      <c r="U66" s="471"/>
    </row>
    <row r="67" spans="1:21">
      <c r="A67" s="383"/>
      <c r="B67" s="235"/>
      <c r="C67" s="235"/>
      <c r="D67" s="256"/>
      <c r="E67" s="431"/>
      <c r="F67" s="431"/>
      <c r="G67" s="233"/>
      <c r="H67" s="431"/>
      <c r="I67" s="238"/>
      <c r="J67" s="238"/>
      <c r="K67" s="401"/>
      <c r="N67" s="464"/>
      <c r="O67" s="234"/>
      <c r="P67" s="257"/>
      <c r="Q67" s="257"/>
      <c r="R67" s="470"/>
      <c r="S67" s="470"/>
    </row>
    <row r="68" spans="1:21">
      <c r="A68" s="383"/>
      <c r="B68" s="378"/>
      <c r="C68" s="378"/>
      <c r="D68" s="239"/>
      <c r="E68" s="341"/>
      <c r="F68" s="341"/>
      <c r="G68" s="22"/>
      <c r="H68" s="341"/>
      <c r="I68" s="341"/>
      <c r="J68" s="401"/>
      <c r="K68" s="401"/>
      <c r="L68" s="41"/>
      <c r="M68" s="464"/>
      <c r="N68" s="464"/>
      <c r="O68" s="234"/>
      <c r="P68" s="257"/>
      <c r="Q68" s="257"/>
      <c r="R68" s="470"/>
      <c r="S68" s="470"/>
    </row>
    <row r="69" spans="1:21">
      <c r="P69" s="470"/>
      <c r="Q69" s="470"/>
      <c r="R69" s="470"/>
      <c r="S69" s="470"/>
    </row>
    <row r="70" spans="1:21">
      <c r="S70" s="470"/>
    </row>
    <row r="71" spans="1:21">
      <c r="S71" s="470"/>
    </row>
    <row r="72" spans="1:21">
      <c r="S72" s="470"/>
    </row>
    <row r="73" spans="1:21">
      <c r="S73" s="482"/>
    </row>
    <row r="74" spans="1:21">
      <c r="S74" s="482"/>
    </row>
    <row r="75" spans="1:21">
      <c r="S75" s="470"/>
    </row>
    <row r="76" spans="1:21">
      <c r="S76" s="470"/>
    </row>
    <row r="78" spans="1:21" ht="15" customHeight="1"/>
    <row r="79" spans="1:21" ht="15" customHeight="1"/>
    <row r="80" spans="1:21" ht="15" customHeight="1"/>
    <row r="81" spans="20:21" ht="15" customHeight="1"/>
    <row r="82" spans="20:21" ht="15" customHeight="1"/>
    <row r="83" spans="20:21" ht="15" customHeight="1"/>
    <row r="84" spans="20:21" ht="15" customHeight="1">
      <c r="T84" s="483"/>
      <c r="U84" s="483"/>
    </row>
    <row r="85" spans="20:21" ht="15" customHeight="1"/>
    <row r="86" spans="20:21" ht="15" customHeight="1"/>
    <row r="87" spans="20:21" ht="15" customHeight="1"/>
    <row r="88" spans="20:21" ht="15" customHeight="1"/>
    <row r="89" spans="20:21" ht="15" customHeight="1"/>
    <row r="90" spans="20:21" ht="15" customHeight="1"/>
  </sheetData>
  <hyperlinks>
    <hyperlink ref="C38" r:id="rId1" display="https://sgpe.sea.sc.gov.br/cpav/visualizarProcesso.do?processoPK=14479,9208,2017" xr:uid="{00000000-0004-0000-0000-000000000000}"/>
    <hyperlink ref="C49" r:id="rId2" display="https://sgpe.sea.sc.gov.br/cpav/visualizarProcesso.do?processoPK=21171,9208,2018" xr:uid="{00000000-0004-0000-0000-000001000000}"/>
    <hyperlink ref="C22" r:id="rId3" display="https://sgpe.sea.sc.gov.br/cpav/visualizarProcesso.do?processoPK=1269,9208,2017" xr:uid="{00000000-0004-0000-0000-000002000000}"/>
    <hyperlink ref="C36" r:id="rId4" display="https://sgpe.sea.sc.gov.br/cpav/visualizarProcesso.do?processoPK=102840,9208,2019" xr:uid="{00000000-0004-0000-0000-000003000000}"/>
    <hyperlink ref="C37" r:id="rId5" display="https://sgpe.sea.sc.gov.br/cpav/visualizarProcesso.do?processoPK=102840,9208,2019" xr:uid="{00000000-0004-0000-0000-000004000000}"/>
    <hyperlink ref="C25" r:id="rId6" display="https://sgpe.sea.sc.gov.br/cpav/visualizarProcesso.do?processoPK=7750,9208,2017" xr:uid="{00000000-0004-0000-0000-000005000000}"/>
    <hyperlink ref="C51" r:id="rId7" display="https://sgpe.sea.sc.gov.br/cpav/visualizarProcesso.do?processoPK=25658,9208,2017" xr:uid="{00000000-0004-0000-0000-000006000000}"/>
    <hyperlink ref="C52" r:id="rId8" display="https://sgpe.sea.sc.gov.br/cpav/visualizarProcesso.do?processoPK=13329,7000,2019" xr:uid="{00000000-0004-0000-0000-000007000000}"/>
    <hyperlink ref="C16" r:id="rId9" display="https://sgpe.sea.sc.gov.br/cpav/visualizarProcesso.do?processoPK=56350,9208,2015" xr:uid="{00000000-0004-0000-0000-000008000000}"/>
    <hyperlink ref="C48" r:id="rId10" display="https://sgpe.sea.sc.gov.br/cpav/visualizarProcesso.do?processoPK=71919,9208,2019" xr:uid="{00000000-0004-0000-0000-000009000000}"/>
    <hyperlink ref="C47" r:id="rId11" display="https://sgpe.sea.sc.gov.br/cpav/visualizarProcesso.do?processoPK=71919,9208,2019" xr:uid="{00000000-0004-0000-0000-00000A000000}"/>
    <hyperlink ref="C29" r:id="rId12" display="https://sgpe.sea.sc.gov.br/cpav/visualizarProcesso.do?processoPK=92445,9208,2018" xr:uid="{00000000-0004-0000-0000-00000B000000}"/>
    <hyperlink ref="C32" r:id="rId13" display="https://sgpe.sea.sc.gov.br/cpav/visualizarProcesso.do?processoPK=92445,9208,2018" xr:uid="{00000000-0004-0000-0000-00000C000000}"/>
    <hyperlink ref="C40" r:id="rId14" display="https://sgpe.sea.sc.gov.br/cpav/visualizarProcesso.do?processoPK=37707,9208,2018" xr:uid="{00000000-0004-0000-0000-00000D000000}"/>
    <hyperlink ref="C41" r:id="rId15" display="https://sgpe.sea.sc.gov.br/cpav/visualizarProcesso.do?processoPK=7462,9208,2019" xr:uid="{00000000-0004-0000-0000-00000E000000}"/>
    <hyperlink ref="C42" r:id="rId16" display="https://sgpe.sea.sc.gov.br/cpav/visualizarProcesso.do?processoPK=7462,9208,2019" xr:uid="{00000000-0004-0000-0000-00000F000000}"/>
    <hyperlink ref="C43" r:id="rId17" display="https://sgpe.sea.sc.gov.br/cpav/visualizarProcesso.do?processoPK=7462,9208,2019" xr:uid="{00000000-0004-0000-0000-000010000000}"/>
    <hyperlink ref="C45" r:id="rId18" display="https://sgpe.sea.sc.gov.br/cpav/visualizarProcesso.do?processoPK=7462,9208,2019" xr:uid="{00000000-0004-0000-0000-000011000000}"/>
    <hyperlink ref="C46" r:id="rId19" display="https://sgpe.sea.sc.gov.br/cpav/visualizarProcesso.do?processoPK=7462,9208,2019" xr:uid="{00000000-0004-0000-0000-000012000000}"/>
    <hyperlink ref="C35" r:id="rId20" display="https://sgpe.sea.sc.gov.br/cpav/visualizarProcesso.do?processoPK=15263,9208,2017" xr:uid="{00000000-0004-0000-0000-000013000000}"/>
    <hyperlink ref="C12" r:id="rId21" display="https://sgpe.sea.sc.gov.br/cpav/visualizarProcesso.do?processoPK=57892,9208,2015" xr:uid="{00000000-0004-0000-0000-000014000000}"/>
    <hyperlink ref="P22" r:id="rId22" display="https://sgpe.sea.sc.gov.br/cpav/visualizarProcesso.do?processoPK=86873,9208,2017" xr:uid="{00000000-0004-0000-0000-000015000000}"/>
    <hyperlink ref="P23" r:id="rId23" display="https://sgpe.sea.sc.gov.br/cpav/visualizarProcesso.do?processoPK=89032,9208,2018" xr:uid="{00000000-0004-0000-0000-000016000000}"/>
    <hyperlink ref="P24" r:id="rId24" display="https://sgpe.sea.sc.gov.br/cpav/visualizarProcesso.do?processoPK=86906,9208,2019" xr:uid="{00000000-0004-0000-0000-000017000000}"/>
    <hyperlink ref="P38" r:id="rId25" display="https://sgpe.sea.sc.gov.br/cpav/visualizarProcesso.do?processoPK=85317,9208,2019" xr:uid="{00000000-0004-0000-0000-000018000000}"/>
    <hyperlink ref="P39" r:id="rId26" display="https://sgpe.sea.sc.gov.br/cpav/visualizarProcesso.do?processoPK=92745,9208,2019" xr:uid="{00000000-0004-0000-0000-000019000000}"/>
    <hyperlink ref="P49" r:id="rId27" display="https://sgpe.sea.sc.gov.br/cpav/visualizarProcesso.do?processoPK=87291,9208,2019" xr:uid="{00000000-0004-0000-0000-00001A000000}"/>
    <hyperlink ref="P25" r:id="rId28" display="https://sgpe.sea.sc.gov.br/cpav/visualizarProcesso.do?processoPK=6597,9208,2019" xr:uid="{00000000-0004-0000-0000-00001B000000}"/>
    <hyperlink ref="P26" r:id="rId29" display="https://sgpe.sea.sc.gov.br/cpav/visualizarProcesso.do?processoPK=87407,9208,2019" xr:uid="{00000000-0004-0000-0000-00001C000000}"/>
    <hyperlink ref="P3" r:id="rId30" display="https://sgpe.sea.sc.gov.br/cpav/visualizarProcesso.do?processoPK=16379,9208,2015" xr:uid="{00000000-0004-0000-0000-00001D000000}"/>
    <hyperlink ref="P4" r:id="rId31" display="https://sgpe.sea.sc.gov.br/cpav/visualizarProcesso.do?processoPK=8615,9208,2016" xr:uid="{00000000-0004-0000-0000-00001E000000}"/>
    <hyperlink ref="P5" r:id="rId32" display="https://sgpe.sea.sc.gov.br/cpav/visualizarProcesso.do?processoPK=44483,9208,2017" xr:uid="{00000000-0004-0000-0000-00001F000000}"/>
    <hyperlink ref="P6" r:id="rId33" display="https://sgpe.sea.sc.gov.br/cpav/visualizarProcesso.do?processoPK=26527,9208,2017" xr:uid="{00000000-0004-0000-0000-000020000000}"/>
    <hyperlink ref="P7" r:id="rId34" display="https://sgpe.sea.sc.gov.br/cpav/visualizarProcesso.do?processoPK=40555,9208,2018" xr:uid="{00000000-0004-0000-0000-000021000000}"/>
    <hyperlink ref="P8" r:id="rId35" display="https://sgpe.sea.sc.gov.br/cpav/visualizarProcesso.do?processoPK=56547,9208,2018" xr:uid="{00000000-0004-0000-0000-000022000000}"/>
    <hyperlink ref="P9" r:id="rId36" display="https://sgpe.sea.sc.gov.br/cpav/visualizarProcesso.do?processoPK=23242,9208,2019" xr:uid="{00000000-0004-0000-0000-000023000000}"/>
    <hyperlink ref="P10" r:id="rId37" display="https://sgpe.sea.sc.gov.br/cpav/visualizarProcesso.do?processoPK=78538,9208,2019" xr:uid="{00000000-0004-0000-0000-000024000000}"/>
    <hyperlink ref="P11" r:id="rId38" display="https://sgpe.sea.sc.gov.br/cpav/visualizarProcesso.do?processoPK=97657,9208,2019" xr:uid="{00000000-0004-0000-0000-000025000000}"/>
    <hyperlink ref="P16" r:id="rId39" display="https://sgpe.sea.sc.gov.br/cpav/visualizarProcesso.do?processoPK=56350,9208,2015" xr:uid="{00000000-0004-0000-0000-000026000000}"/>
    <hyperlink ref="P17" r:id="rId40" display="https://sgpe.sea.sc.gov.br/cpav/visualizarProcesso.do?processoPK=33608,9208,2017" xr:uid="{00000000-0004-0000-0000-000027000000}"/>
    <hyperlink ref="P18" r:id="rId41" display="https://sgpe.sea.sc.gov.br/cpav/visualizarProcesso.do?processoPK=10346,9208,2018" xr:uid="{00000000-0004-0000-0000-000028000000}"/>
    <hyperlink ref="P19" r:id="rId42" display="https://sgpe.sea.sc.gov.br/cpav/visualizarProcesso.do?processoPK=90025,9208,2018" xr:uid="{00000000-0004-0000-0000-000029000000}"/>
    <hyperlink ref="P20" r:id="rId43" display="https://sgpe.sea.sc.gov.br/cpav/visualizarProcesso.do?processoPK=94496,9208,2019" xr:uid="{00000000-0004-0000-0000-00002A000000}"/>
    <hyperlink ref="P21" r:id="rId44" display="https://sgpe.sea.sc.gov.br/cpav/visualizarProcesso.do?processoPK=11204,9208,2020" xr:uid="{00000000-0004-0000-0000-00002B000000}"/>
    <hyperlink ref="P29" r:id="rId45" display="https://sgpe.sea.sc.gov.br/cpav/visualizarProcesso.do?processoPK=92445,9208,2018" xr:uid="{00000000-0004-0000-0000-00002C000000}"/>
    <hyperlink ref="P30" r:id="rId46" display="https://sgpe.sea.sc.gov.br/cpav/visualizarProcesso.do?processoPK=83819,9208,2019" xr:uid="{00000000-0004-0000-0000-00002D000000}"/>
    <hyperlink ref="P31" r:id="rId47" display="https://sgpe.sea.sc.gov.br/cpav/visualizarProcesso.do?processoPK=5221,20140,2020" xr:uid="{00000000-0004-0000-0000-00002E000000}"/>
    <hyperlink ref="P32" r:id="rId48" display="https://sgpe.sea.sc.gov.br/cpav/visualizarProcesso.do?processoPK=4304,9208,2019" xr:uid="{00000000-0004-0000-0000-00002F000000}"/>
    <hyperlink ref="P33" r:id="rId49" display="https://sgpe.sea.sc.gov.br/cpav/visualizarProcesso.do?processoPK=76786,9208,2019" xr:uid="{00000000-0004-0000-0000-000030000000}"/>
    <hyperlink ref="P34" r:id="rId50" display="https://sgpe.sea.sc.gov.br/cpav/visualizarProcesso.do?processoPK=6405,20140,2020" xr:uid="{00000000-0004-0000-0000-000031000000}"/>
    <hyperlink ref="P40" r:id="rId51" display="https://sgpe.sea.sc.gov.br/cpav/visualizarProcesso.do?processoPK=86909,9208,2019" xr:uid="{00000000-0004-0000-0000-000032000000}"/>
    <hyperlink ref="P42" r:id="rId52" display="https://sgpe.sea.sc.gov.br/cpav/visualizarProcesso.do?processoPK=91871,9208,2019" xr:uid="{00000000-0004-0000-0000-000033000000}"/>
    <hyperlink ref="P43" r:id="rId53" display="https://sgpe.sea.sc.gov.br/cpav/visualizarProcesso.do?processoPK=100820,9208,2019" xr:uid="{00000000-0004-0000-0000-000034000000}"/>
    <hyperlink ref="P44" r:id="rId54" display="https://sgpe.sea.sc.gov.br/cpav/visualizarProcesso.do?processoPK=11207,9208,2020" xr:uid="{00000000-0004-0000-0000-000035000000}"/>
    <hyperlink ref="P45" r:id="rId55" display="https://sgpe.sea.sc.gov.br/cpav/visualizarProcesso.do?processoPK=91931,9208,2019" xr:uid="{00000000-0004-0000-0000-000036000000}"/>
    <hyperlink ref="P46" r:id="rId56" display="https://sgpe.sea.sc.gov.br/cpav/visualizarProcesso.do?processoPK=91942,9208,2019" xr:uid="{00000000-0004-0000-0000-000037000000}"/>
    <hyperlink ref="P35" r:id="rId57" display="https://sgpe.sea.sc.gov.br/cpav/visualizarProcesso.do?processoPK=91455,9208,2019" xr:uid="{00000000-0004-0000-0000-000038000000}"/>
    <hyperlink ref="P12" r:id="rId58" display="https://sgpe.sea.sc.gov.br/cpav/visualizarProcesso.do?processoPK=52003,9208,2017" xr:uid="{00000000-0004-0000-0000-000039000000}"/>
    <hyperlink ref="P13" r:id="rId59" display="https://sgpe.sea.sc.gov.br/cpav/visualizarProcesso.do?processoPK=86152,9208,2017" xr:uid="{00000000-0004-0000-0000-00003A000000}"/>
    <hyperlink ref="P14" r:id="rId60" display="https://sgpe.sea.sc.gov.br/cpav/visualizarProcesso.do?processoPK=91449,9208,2018" xr:uid="{00000000-0004-0000-0000-00003B000000}"/>
    <hyperlink ref="P15" r:id="rId61" display="https://sgpe.sea.sc.gov.br/cpav/visualizarProcesso.do?processoPK=85982,9208,2019" xr:uid="{00000000-0004-0000-0000-00003C000000}"/>
    <hyperlink ref="C50" r:id="rId62" display="https://sgpe.sea.sc.gov.br/cpav/visualizarProcesso.do?processoPK=40063,9208,2018" xr:uid="{00000000-0004-0000-0000-00003D000000}"/>
    <hyperlink ref="C27" r:id="rId63" display="https://sgpe.sea.sc.gov.br/cpav/visualizarProcesso.do?processoPK=15275,9208,2017" xr:uid="{00000000-0004-0000-0000-00003E000000}"/>
    <hyperlink ref="P27" r:id="rId64" display="https://sgpe.sea.sc.gov.br/cpav/visualizarProcesso.do?processoPK=41188,9208,2019" xr:uid="{00000000-0004-0000-0000-00003F000000}"/>
    <hyperlink ref="P28" r:id="rId65" display="https://sgpe.sea.sc.gov.br/cpav/visualizarProcesso.do?processoPK=96111,9208,2019" xr:uid="{00000000-0004-0000-0000-000040000000}"/>
    <hyperlink ref="C53" r:id="rId66" display="https://sgpe.sea.sc.gov.br/cpav/visualizarProcesso.do?processoPK=408,20140,2020" xr:uid="{00000000-0004-0000-0000-000041000000}"/>
    <hyperlink ref="C54" r:id="rId67" display="https://sgpe.sea.sc.gov.br/cpav/visualizarProcesso.do?processoPK=408,20140,2020" xr:uid="{00000000-0004-0000-0000-000042000000}"/>
    <hyperlink ref="P57" r:id="rId68" display="https://sgpe.sea.sc.gov.br/cpav/visualizarProcesso.do?processoPK=38756,9208,2019" xr:uid="{00000000-0004-0000-0000-000043000000}"/>
    <hyperlink ref="P55" r:id="rId69" display="https://sgpe.sea.sc.gov.br/cpav/visualizarProcesso.do?processoPK=70429,9208,2015" xr:uid="{00000000-0004-0000-0000-000044000000}"/>
    <hyperlink ref="R55" r:id="rId70" display="direta@scc.com.br" xr:uid="{00000000-0004-0000-0000-000045000000}"/>
    <hyperlink ref="C58" r:id="rId71" display="https://sgpe.sea.sc.gov.br/cpav/visualizarProcesso.do?processoPK=2645,7000,2020" xr:uid="{00000000-0004-0000-0000-000046000000}"/>
    <hyperlink ref="C55" r:id="rId72" display="https://sgpe.sea.sc.gov.br/cpav/visualizarProcesso.do?processoPK=3178,6968,2014" xr:uid="{00000000-0004-0000-0000-000047000000}"/>
    <hyperlink ref="P56" r:id="rId73" display="https://sgpe.sea.sc.gov.br/cpav/visualizarProcesso.do?processoPK=57418,9208,2016" xr:uid="{00000000-0004-0000-0000-000048000000}"/>
    <hyperlink ref="C13:C15" r:id="rId74" display="https://sgpe.sea.sc.gov.br/cpav/visualizarProcesso.do?processoPK=57892,9208,2015" xr:uid="{00000000-0004-0000-0000-000049000000}"/>
    <hyperlink ref="C17:C21" r:id="rId75" display="https://sgpe.sea.sc.gov.br/cpav/visualizarProcesso.do?processoPK=56350,9208,2015" xr:uid="{00000000-0004-0000-0000-00004A000000}"/>
    <hyperlink ref="C23:C24" r:id="rId76" display="https://sgpe.sea.sc.gov.br/cpav/visualizarProcesso.do?processoPK=1269,9208,2017" xr:uid="{00000000-0004-0000-0000-00004B000000}"/>
    <hyperlink ref="C56:C57" r:id="rId77" display="https://sgpe.sea.sc.gov.br/cpav/visualizarProcesso.do?processoPK=3178,6968,2014" xr:uid="{00000000-0004-0000-0000-00004C000000}"/>
    <hyperlink ref="R56:R57" r:id="rId78" display="direta@scc.com.br" xr:uid="{00000000-0004-0000-0000-00004D000000}"/>
    <hyperlink ref="C44" r:id="rId79" display="https://sgpe.sea.sc.gov.br/cpav/visualizarProcesso.do?processoPK=7462,9208,2019" xr:uid="{00000000-0004-0000-0000-00004E000000}"/>
    <hyperlink ref="C39" r:id="rId80" display="https://sgpe.sea.sc.gov.br/cpav/visualizarProcesso.do?processoPK=14479,9208,2017" xr:uid="{00000000-0004-0000-0000-00004F000000}"/>
    <hyperlink ref="C33:C34" r:id="rId81" display="https://sgpe.sea.sc.gov.br/cpav/visualizarProcesso.do?processoPK=92445,9208,2018" xr:uid="{00000000-0004-0000-0000-000050000000}"/>
    <hyperlink ref="C30:C31" r:id="rId82" display="https://sgpe.sea.sc.gov.br/cpav/visualizarProcesso.do?processoPK=92445,9208,2018" xr:uid="{00000000-0004-0000-0000-000051000000}"/>
    <hyperlink ref="C28" r:id="rId83" display="https://sgpe.sea.sc.gov.br/cpav/visualizarProcesso.do?processoPK=15275,9208,2017" xr:uid="{00000000-0004-0000-0000-000052000000}"/>
    <hyperlink ref="C26" r:id="rId84" display="https://sgpe.sea.sc.gov.br/cpav/visualizarProcesso.do?processoPK=7750,9208,2017" xr:uid="{00000000-0004-0000-0000-000053000000}"/>
  </hyperlinks>
  <printOptions horizontalCentered="1"/>
  <pageMargins left="0.11811023622047245" right="0.11811023622047245" top="0.59055118110236227" bottom="0.59055118110236227" header="0.31496062992125984" footer="0.31496062992125984"/>
  <pageSetup paperSize="9" scale="59" orientation="landscape" r:id="rId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8"/>
  <sheetViews>
    <sheetView zoomScale="80" zoomScaleNormal="80" workbookViewId="0">
      <pane ySplit="1" topLeftCell="A2" activePane="bottomLeft" state="frozen"/>
      <selection pane="bottomLeft" activeCell="B86" sqref="B86"/>
    </sheetView>
  </sheetViews>
  <sheetFormatPr defaultRowHeight="15"/>
  <cols>
    <col min="1" max="4" width="22.7109375" customWidth="1"/>
    <col min="5" max="5" width="14.28515625" customWidth="1"/>
    <col min="6" max="6" width="13.5703125" customWidth="1"/>
    <col min="7" max="7" width="12.28515625" customWidth="1"/>
    <col min="8" max="9" width="11.7109375" customWidth="1"/>
    <col min="10" max="10" width="16.42578125" customWidth="1"/>
    <col min="11" max="11" width="22.7109375" customWidth="1"/>
    <col min="12" max="12" width="34.140625" customWidth="1"/>
    <col min="13" max="13" width="31.5703125" customWidth="1"/>
    <col min="14" max="14" width="24.5703125" customWidth="1"/>
    <col min="15" max="15" width="22.7109375" customWidth="1"/>
    <col min="17" max="18" width="11.5703125" bestFit="1" customWidth="1"/>
  </cols>
  <sheetData>
    <row r="1" spans="1:15" ht="45">
      <c r="A1" s="247" t="s">
        <v>0</v>
      </c>
      <c r="B1" s="247" t="s">
        <v>334</v>
      </c>
      <c r="C1" s="247" t="s">
        <v>391</v>
      </c>
      <c r="D1" s="248" t="s">
        <v>4</v>
      </c>
      <c r="E1" s="252" t="s">
        <v>389</v>
      </c>
      <c r="F1" s="252" t="s">
        <v>383</v>
      </c>
      <c r="G1" s="249" t="s">
        <v>6</v>
      </c>
      <c r="H1" s="248" t="s">
        <v>539</v>
      </c>
      <c r="I1" s="248" t="s">
        <v>535</v>
      </c>
      <c r="J1" s="250" t="s">
        <v>12</v>
      </c>
      <c r="K1" s="251" t="s">
        <v>295</v>
      </c>
      <c r="L1" s="251" t="s">
        <v>394</v>
      </c>
      <c r="M1" s="251" t="s">
        <v>410</v>
      </c>
      <c r="N1" s="251" t="s">
        <v>473</v>
      </c>
      <c r="O1" s="248" t="s">
        <v>1</v>
      </c>
    </row>
    <row r="2" spans="1:15" ht="39.75" customHeight="1">
      <c r="A2" s="386" t="s">
        <v>905</v>
      </c>
      <c r="B2" s="387"/>
      <c r="C2" s="387"/>
      <c r="D2" s="387"/>
      <c r="E2" s="387"/>
      <c r="F2" s="387"/>
      <c r="G2" s="387"/>
      <c r="H2" s="387"/>
      <c r="I2" s="387"/>
      <c r="J2" s="387"/>
      <c r="K2" s="387"/>
      <c r="L2" s="387"/>
      <c r="M2" s="387"/>
      <c r="N2" s="387"/>
      <c r="O2" s="388"/>
    </row>
    <row r="3" spans="1:15" ht="39.75" customHeight="1">
      <c r="A3" s="352" t="s">
        <v>610</v>
      </c>
      <c r="B3" s="353"/>
      <c r="C3" s="353"/>
      <c r="D3" s="353"/>
      <c r="E3" s="353"/>
      <c r="F3" s="353"/>
      <c r="G3" s="353"/>
      <c r="H3" s="353"/>
      <c r="I3" s="353"/>
      <c r="J3" s="353"/>
      <c r="K3" s="353"/>
      <c r="L3" s="353"/>
      <c r="M3" s="353"/>
      <c r="N3" s="353"/>
      <c r="O3" s="354"/>
    </row>
    <row r="4" spans="1:15" ht="30">
      <c r="A4" s="240" t="s">
        <v>0</v>
      </c>
      <c r="B4" s="240" t="s">
        <v>334</v>
      </c>
      <c r="C4" s="240" t="s">
        <v>391</v>
      </c>
      <c r="D4" s="254" t="s">
        <v>4</v>
      </c>
      <c r="E4" s="241" t="s">
        <v>5</v>
      </c>
      <c r="F4" s="253" t="s">
        <v>383</v>
      </c>
      <c r="G4" s="241" t="s">
        <v>6</v>
      </c>
      <c r="H4" s="254" t="s">
        <v>539</v>
      </c>
      <c r="I4" s="254" t="s">
        <v>535</v>
      </c>
      <c r="J4" s="242" t="s">
        <v>12</v>
      </c>
      <c r="K4" s="243" t="s">
        <v>540</v>
      </c>
      <c r="L4" s="243" t="s">
        <v>394</v>
      </c>
      <c r="M4" s="243" t="s">
        <v>410</v>
      </c>
      <c r="N4" s="243" t="s">
        <v>473</v>
      </c>
      <c r="O4" s="254" t="s">
        <v>1</v>
      </c>
    </row>
    <row r="5" spans="1:15" ht="15" customHeight="1">
      <c r="A5" s="364" t="s">
        <v>537</v>
      </c>
      <c r="B5" s="299" t="s">
        <v>538</v>
      </c>
      <c r="C5" s="302" t="s">
        <v>542</v>
      </c>
      <c r="D5" s="306" t="s">
        <v>372</v>
      </c>
      <c r="E5" s="309">
        <v>42419</v>
      </c>
      <c r="F5" s="346" t="s">
        <v>384</v>
      </c>
      <c r="G5" s="299">
        <v>60</v>
      </c>
      <c r="H5" s="349">
        <v>42419</v>
      </c>
      <c r="I5" s="349">
        <v>43496</v>
      </c>
      <c r="J5" s="370">
        <v>45725.24</v>
      </c>
      <c r="K5" s="362">
        <f t="shared" ref="K5:K10" si="0">J5*12</f>
        <v>548702.88</v>
      </c>
      <c r="L5" s="226" t="s">
        <v>541</v>
      </c>
      <c r="M5" s="305" t="s">
        <v>863</v>
      </c>
      <c r="N5" s="359" t="s">
        <v>543</v>
      </c>
      <c r="O5" s="295" t="s">
        <v>773</v>
      </c>
    </row>
    <row r="6" spans="1:15" ht="27" customHeight="1">
      <c r="A6" s="364" t="s">
        <v>537</v>
      </c>
      <c r="B6" s="403" t="s">
        <v>538</v>
      </c>
      <c r="C6" s="410" t="s">
        <v>542</v>
      </c>
      <c r="D6" s="406" t="s">
        <v>372</v>
      </c>
      <c r="E6" s="407">
        <v>42419</v>
      </c>
      <c r="F6" s="346" t="s">
        <v>384</v>
      </c>
      <c r="G6" s="403">
        <v>60</v>
      </c>
      <c r="H6" s="349">
        <v>42419</v>
      </c>
      <c r="I6" s="349">
        <v>43496</v>
      </c>
      <c r="J6" s="370">
        <v>45725.24</v>
      </c>
      <c r="K6" s="362">
        <f t="shared" si="0"/>
        <v>548702.88</v>
      </c>
      <c r="L6" s="234" t="s">
        <v>547</v>
      </c>
      <c r="M6" s="305" t="s">
        <v>546</v>
      </c>
      <c r="N6" s="359" t="s">
        <v>543</v>
      </c>
      <c r="O6" s="402" t="s">
        <v>773</v>
      </c>
    </row>
    <row r="7" spans="1:15" ht="38.25">
      <c r="A7" s="364" t="s">
        <v>537</v>
      </c>
      <c r="B7" s="403" t="s">
        <v>538</v>
      </c>
      <c r="C7" s="410" t="s">
        <v>542</v>
      </c>
      <c r="D7" s="406" t="s">
        <v>372</v>
      </c>
      <c r="E7" s="407">
        <v>42419</v>
      </c>
      <c r="F7" s="346" t="s">
        <v>384</v>
      </c>
      <c r="G7" s="403">
        <v>60</v>
      </c>
      <c r="H7" s="349">
        <v>42419</v>
      </c>
      <c r="I7" s="349">
        <v>43496</v>
      </c>
      <c r="J7" s="370">
        <v>45725.24</v>
      </c>
      <c r="K7" s="362">
        <f t="shared" si="0"/>
        <v>548702.88</v>
      </c>
      <c r="L7" s="226" t="s">
        <v>474</v>
      </c>
      <c r="M7" s="305" t="s">
        <v>548</v>
      </c>
      <c r="N7" s="359" t="s">
        <v>543</v>
      </c>
      <c r="O7" s="402" t="s">
        <v>773</v>
      </c>
    </row>
    <row r="8" spans="1:15" ht="38.25">
      <c r="A8" s="364" t="s">
        <v>537</v>
      </c>
      <c r="B8" s="403" t="s">
        <v>538</v>
      </c>
      <c r="C8" s="410" t="s">
        <v>542</v>
      </c>
      <c r="D8" s="406" t="s">
        <v>372</v>
      </c>
      <c r="E8" s="407">
        <v>42419</v>
      </c>
      <c r="F8" s="346" t="s">
        <v>384</v>
      </c>
      <c r="G8" s="403">
        <v>60</v>
      </c>
      <c r="H8" s="349">
        <v>42419</v>
      </c>
      <c r="I8" s="349">
        <v>43496</v>
      </c>
      <c r="J8" s="370">
        <v>45725.24</v>
      </c>
      <c r="K8" s="362">
        <f t="shared" si="0"/>
        <v>548702.88</v>
      </c>
      <c r="L8" s="260" t="s">
        <v>550</v>
      </c>
      <c r="M8" s="255" t="s">
        <v>549</v>
      </c>
      <c r="N8" s="359" t="s">
        <v>543</v>
      </c>
      <c r="O8" s="402" t="s">
        <v>773</v>
      </c>
    </row>
    <row r="9" spans="1:15" ht="23.25" customHeight="1">
      <c r="A9" s="364" t="s">
        <v>537</v>
      </c>
      <c r="B9" s="403" t="s">
        <v>538</v>
      </c>
      <c r="C9" s="410" t="s">
        <v>542</v>
      </c>
      <c r="D9" s="406" t="s">
        <v>372</v>
      </c>
      <c r="E9" s="407">
        <v>42419</v>
      </c>
      <c r="F9" s="346" t="s">
        <v>384</v>
      </c>
      <c r="G9" s="403">
        <v>60</v>
      </c>
      <c r="H9" s="349">
        <v>42419</v>
      </c>
      <c r="I9" s="349">
        <v>43496</v>
      </c>
      <c r="J9" s="370">
        <v>45725.24</v>
      </c>
      <c r="K9" s="362">
        <f t="shared" si="0"/>
        <v>548702.88</v>
      </c>
      <c r="L9" s="261" t="s">
        <v>544</v>
      </c>
      <c r="M9" s="305" t="s">
        <v>545</v>
      </c>
      <c r="N9" s="359" t="s">
        <v>543</v>
      </c>
      <c r="O9" s="402" t="s">
        <v>773</v>
      </c>
    </row>
    <row r="10" spans="1:15" ht="30" customHeight="1">
      <c r="A10" s="364" t="s">
        <v>537</v>
      </c>
      <c r="B10" s="299" t="s">
        <v>768</v>
      </c>
      <c r="C10" s="305" t="s">
        <v>797</v>
      </c>
      <c r="D10" s="306" t="s">
        <v>372</v>
      </c>
      <c r="E10" s="309">
        <v>43070</v>
      </c>
      <c r="F10" s="346" t="s">
        <v>384</v>
      </c>
      <c r="G10" s="299">
        <v>60</v>
      </c>
      <c r="H10" s="349">
        <v>43070</v>
      </c>
      <c r="I10" s="351">
        <v>43465</v>
      </c>
      <c r="J10" s="370">
        <v>197992</v>
      </c>
      <c r="K10" s="362">
        <f t="shared" si="0"/>
        <v>2375904</v>
      </c>
      <c r="L10" s="260" t="s">
        <v>769</v>
      </c>
      <c r="M10" s="305" t="s">
        <v>770</v>
      </c>
      <c r="N10" s="359" t="s">
        <v>772</v>
      </c>
      <c r="O10" s="295" t="s">
        <v>773</v>
      </c>
    </row>
    <row r="11" spans="1:15" ht="15" customHeight="1">
      <c r="A11" s="357"/>
      <c r="B11" s="301"/>
      <c r="C11" s="305"/>
      <c r="D11" s="308"/>
      <c r="E11" s="311"/>
      <c r="F11" s="348"/>
      <c r="G11" s="301"/>
      <c r="H11" s="350"/>
      <c r="I11" s="325"/>
      <c r="J11" s="371"/>
      <c r="K11" s="363"/>
      <c r="L11" s="260" t="s">
        <v>467</v>
      </c>
      <c r="M11" s="305" t="s">
        <v>771</v>
      </c>
      <c r="N11" s="361"/>
      <c r="O11" s="296"/>
    </row>
    <row r="12" spans="1:15" ht="36">
      <c r="A12" s="383" t="s">
        <v>201</v>
      </c>
      <c r="B12" s="378" t="s">
        <v>366</v>
      </c>
      <c r="C12" s="305" t="s">
        <v>798</v>
      </c>
      <c r="D12" s="236" t="s">
        <v>372</v>
      </c>
      <c r="E12" s="88">
        <v>43809</v>
      </c>
      <c r="F12" s="88">
        <v>43818</v>
      </c>
      <c r="G12" s="277">
        <v>180</v>
      </c>
      <c r="H12" s="61">
        <v>43809</v>
      </c>
      <c r="I12" s="28">
        <f>H12+179</f>
        <v>43988</v>
      </c>
      <c r="J12" s="278"/>
      <c r="K12" s="283">
        <v>207987</v>
      </c>
      <c r="L12" s="279"/>
      <c r="M12" s="279"/>
      <c r="N12" s="259" t="s">
        <v>774</v>
      </c>
      <c r="O12" s="256" t="s">
        <v>169</v>
      </c>
    </row>
    <row r="13" spans="1:15" ht="15" customHeight="1">
      <c r="A13" s="357"/>
      <c r="B13" s="301"/>
      <c r="C13" s="303"/>
      <c r="D13" s="308"/>
      <c r="E13" s="311"/>
      <c r="F13" s="348"/>
      <c r="G13" s="301"/>
      <c r="H13" s="350"/>
      <c r="I13" s="350"/>
      <c r="J13" s="267"/>
      <c r="K13" s="268"/>
      <c r="L13" s="261"/>
      <c r="M13" s="305"/>
      <c r="N13" s="361"/>
      <c r="O13" s="357"/>
    </row>
    <row r="14" spans="1:15" ht="23.25" customHeight="1">
      <c r="A14" s="352" t="s">
        <v>759</v>
      </c>
      <c r="B14" s="353"/>
      <c r="C14" s="353"/>
      <c r="D14" s="353"/>
      <c r="E14" s="353"/>
      <c r="F14" s="353"/>
      <c r="G14" s="353"/>
      <c r="H14" s="353"/>
      <c r="I14" s="353"/>
      <c r="J14" s="353"/>
      <c r="K14" s="353"/>
      <c r="L14" s="353"/>
      <c r="M14" s="353"/>
      <c r="N14" s="353"/>
      <c r="O14" s="354"/>
    </row>
    <row r="15" spans="1:15" ht="48">
      <c r="A15" s="357" t="s">
        <v>757</v>
      </c>
      <c r="B15" s="301" t="s">
        <v>758</v>
      </c>
      <c r="C15" s="305" t="s">
        <v>799</v>
      </c>
      <c r="D15" s="308" t="s">
        <v>763</v>
      </c>
      <c r="E15" s="311">
        <v>43046</v>
      </c>
      <c r="F15" s="348" t="s">
        <v>384</v>
      </c>
      <c r="G15" s="274" t="s">
        <v>760</v>
      </c>
      <c r="H15" s="350">
        <v>43046</v>
      </c>
      <c r="I15" s="350">
        <v>43100</v>
      </c>
      <c r="J15" s="275"/>
      <c r="K15" s="363">
        <v>65539.45</v>
      </c>
      <c r="L15" s="276"/>
      <c r="M15" s="323"/>
      <c r="N15" s="361" t="s">
        <v>762</v>
      </c>
      <c r="O15" s="244" t="s">
        <v>761</v>
      </c>
    </row>
    <row r="16" spans="1:15" ht="13.5" customHeight="1">
      <c r="A16" s="356"/>
      <c r="B16" s="300"/>
      <c r="C16" s="304"/>
      <c r="D16" s="307"/>
      <c r="E16" s="310"/>
      <c r="F16" s="347"/>
      <c r="G16" s="300"/>
      <c r="H16" s="389"/>
      <c r="I16" s="389"/>
      <c r="J16" s="266"/>
      <c r="K16" s="340"/>
      <c r="L16" s="273"/>
      <c r="M16" s="302"/>
      <c r="N16" s="360"/>
      <c r="O16" s="356"/>
    </row>
    <row r="17" spans="1:15" ht="39.75" customHeight="1">
      <c r="A17" s="352" t="s">
        <v>536</v>
      </c>
      <c r="B17" s="353"/>
      <c r="C17" s="353"/>
      <c r="D17" s="353"/>
      <c r="E17" s="353"/>
      <c r="F17" s="353"/>
      <c r="G17" s="353"/>
      <c r="H17" s="353"/>
      <c r="I17" s="353"/>
      <c r="J17" s="353"/>
      <c r="K17" s="353"/>
      <c r="L17" s="353"/>
      <c r="M17" s="353"/>
      <c r="N17" s="353"/>
      <c r="O17" s="354"/>
    </row>
    <row r="18" spans="1:15" ht="39.75" customHeight="1">
      <c r="A18" s="240" t="s">
        <v>0</v>
      </c>
      <c r="B18" s="240" t="s">
        <v>334</v>
      </c>
      <c r="C18" s="240" t="s">
        <v>391</v>
      </c>
      <c r="D18" s="254" t="s">
        <v>4</v>
      </c>
      <c r="E18" s="241" t="s">
        <v>5</v>
      </c>
      <c r="F18" s="253" t="s">
        <v>383</v>
      </c>
      <c r="G18" s="241" t="s">
        <v>6</v>
      </c>
      <c r="H18" s="254" t="s">
        <v>539</v>
      </c>
      <c r="I18" s="254" t="s">
        <v>535</v>
      </c>
      <c r="J18" s="242" t="s">
        <v>12</v>
      </c>
      <c r="K18" s="243" t="s">
        <v>540</v>
      </c>
      <c r="L18" s="243" t="s">
        <v>394</v>
      </c>
      <c r="M18" s="243" t="s">
        <v>410</v>
      </c>
      <c r="N18" s="243" t="s">
        <v>473</v>
      </c>
      <c r="O18" s="254" t="s">
        <v>1</v>
      </c>
    </row>
    <row r="19" spans="1:15" ht="15" customHeight="1">
      <c r="A19" s="364" t="s">
        <v>604</v>
      </c>
      <c r="B19" s="299" t="s">
        <v>558</v>
      </c>
      <c r="C19" s="302" t="s">
        <v>556</v>
      </c>
      <c r="D19" s="306" t="s">
        <v>382</v>
      </c>
      <c r="E19" s="314">
        <v>40288</v>
      </c>
      <c r="F19" s="309" t="s">
        <v>384</v>
      </c>
      <c r="G19" s="317">
        <v>60</v>
      </c>
      <c r="H19" s="314">
        <v>40288</v>
      </c>
      <c r="I19" s="349">
        <v>42278</v>
      </c>
      <c r="J19" s="297">
        <v>2563.91</v>
      </c>
      <c r="K19" s="362">
        <f t="shared" ref="K19:K47" si="1">J19*12</f>
        <v>30766.92</v>
      </c>
      <c r="L19" s="226" t="s">
        <v>463</v>
      </c>
      <c r="M19" s="305" t="s">
        <v>561</v>
      </c>
      <c r="N19" s="359" t="s">
        <v>811</v>
      </c>
      <c r="O19" s="346" t="s">
        <v>822</v>
      </c>
    </row>
    <row r="20" spans="1:15" ht="15" customHeight="1">
      <c r="A20" s="364" t="s">
        <v>604</v>
      </c>
      <c r="B20" s="403" t="s">
        <v>558</v>
      </c>
      <c r="C20" s="410" t="s">
        <v>556</v>
      </c>
      <c r="D20" s="406" t="s">
        <v>382</v>
      </c>
      <c r="E20" s="404">
        <v>40288</v>
      </c>
      <c r="F20" s="407" t="s">
        <v>384</v>
      </c>
      <c r="G20" s="405">
        <v>60</v>
      </c>
      <c r="H20" s="404">
        <v>40288</v>
      </c>
      <c r="I20" s="349">
        <v>42278</v>
      </c>
      <c r="J20" s="409">
        <v>2563.91</v>
      </c>
      <c r="K20" s="362">
        <f t="shared" si="1"/>
        <v>30766.92</v>
      </c>
      <c r="L20" s="226" t="s">
        <v>560</v>
      </c>
      <c r="M20" s="305" t="s">
        <v>562</v>
      </c>
      <c r="N20" s="359" t="s">
        <v>811</v>
      </c>
      <c r="O20" s="346" t="s">
        <v>822</v>
      </c>
    </row>
    <row r="21" spans="1:15" ht="15" customHeight="1">
      <c r="A21" s="364" t="s">
        <v>604</v>
      </c>
      <c r="B21" s="403" t="s">
        <v>558</v>
      </c>
      <c r="C21" s="410" t="s">
        <v>556</v>
      </c>
      <c r="D21" s="406" t="s">
        <v>382</v>
      </c>
      <c r="E21" s="404">
        <v>40288</v>
      </c>
      <c r="F21" s="407" t="s">
        <v>384</v>
      </c>
      <c r="G21" s="405">
        <v>60</v>
      </c>
      <c r="H21" s="404">
        <v>40288</v>
      </c>
      <c r="I21" s="349">
        <v>42278</v>
      </c>
      <c r="J21" s="409">
        <v>2563.91</v>
      </c>
      <c r="K21" s="362">
        <f t="shared" si="1"/>
        <v>30766.92</v>
      </c>
      <c r="L21" s="226" t="s">
        <v>474</v>
      </c>
      <c r="M21" s="305" t="s">
        <v>559</v>
      </c>
      <c r="N21" s="359" t="s">
        <v>811</v>
      </c>
      <c r="O21" s="346" t="s">
        <v>822</v>
      </c>
    </row>
    <row r="22" spans="1:15" ht="15" customHeight="1">
      <c r="A22" s="364" t="s">
        <v>604</v>
      </c>
      <c r="B22" s="403" t="s">
        <v>558</v>
      </c>
      <c r="C22" s="410" t="s">
        <v>556</v>
      </c>
      <c r="D22" s="406" t="s">
        <v>382</v>
      </c>
      <c r="E22" s="404">
        <v>40288</v>
      </c>
      <c r="F22" s="407" t="s">
        <v>384</v>
      </c>
      <c r="G22" s="405">
        <v>60</v>
      </c>
      <c r="H22" s="404">
        <v>40288</v>
      </c>
      <c r="I22" s="349">
        <v>42278</v>
      </c>
      <c r="J22" s="409">
        <v>2563.91</v>
      </c>
      <c r="K22" s="362">
        <f t="shared" si="1"/>
        <v>30766.92</v>
      </c>
      <c r="L22" s="260" t="s">
        <v>564</v>
      </c>
      <c r="M22" s="305" t="s">
        <v>563</v>
      </c>
      <c r="N22" s="359" t="s">
        <v>811</v>
      </c>
      <c r="O22" s="346" t="s">
        <v>822</v>
      </c>
    </row>
    <row r="23" spans="1:15" ht="75">
      <c r="A23" s="364" t="s">
        <v>604</v>
      </c>
      <c r="B23" s="403" t="s">
        <v>558</v>
      </c>
      <c r="C23" s="410" t="s">
        <v>556</v>
      </c>
      <c r="D23" s="406" t="s">
        <v>382</v>
      </c>
      <c r="E23" s="404">
        <v>40288</v>
      </c>
      <c r="F23" s="407" t="s">
        <v>384</v>
      </c>
      <c r="G23" s="405">
        <v>60</v>
      </c>
      <c r="H23" s="404">
        <v>40288</v>
      </c>
      <c r="I23" s="349">
        <v>42278</v>
      </c>
      <c r="J23" s="409">
        <v>2563.91</v>
      </c>
      <c r="K23" s="362">
        <f t="shared" si="1"/>
        <v>30766.92</v>
      </c>
      <c r="L23" s="234" t="s">
        <v>565</v>
      </c>
      <c r="M23" s="305" t="s">
        <v>566</v>
      </c>
      <c r="N23" s="359" t="s">
        <v>811</v>
      </c>
      <c r="O23" s="346" t="s">
        <v>822</v>
      </c>
    </row>
    <row r="24" spans="1:15" ht="15" customHeight="1">
      <c r="A24" s="364" t="s">
        <v>604</v>
      </c>
      <c r="B24" s="403" t="s">
        <v>558</v>
      </c>
      <c r="C24" s="410" t="s">
        <v>556</v>
      </c>
      <c r="D24" s="406" t="s">
        <v>382</v>
      </c>
      <c r="E24" s="404">
        <v>40288</v>
      </c>
      <c r="F24" s="407" t="s">
        <v>384</v>
      </c>
      <c r="G24" s="405">
        <v>60</v>
      </c>
      <c r="H24" s="404">
        <v>40288</v>
      </c>
      <c r="I24" s="349">
        <v>42278</v>
      </c>
      <c r="J24" s="409">
        <v>2563.91</v>
      </c>
      <c r="K24" s="362">
        <f t="shared" si="1"/>
        <v>30766.92</v>
      </c>
      <c r="L24" s="260" t="s">
        <v>567</v>
      </c>
      <c r="M24" s="305" t="s">
        <v>568</v>
      </c>
      <c r="N24" s="359" t="s">
        <v>811</v>
      </c>
      <c r="O24" s="346" t="s">
        <v>822</v>
      </c>
    </row>
    <row r="25" spans="1:15" ht="15" customHeight="1">
      <c r="A25" s="364" t="s">
        <v>604</v>
      </c>
      <c r="B25" s="403" t="s">
        <v>558</v>
      </c>
      <c r="C25" s="410" t="s">
        <v>556</v>
      </c>
      <c r="D25" s="406" t="s">
        <v>382</v>
      </c>
      <c r="E25" s="404">
        <v>40288</v>
      </c>
      <c r="F25" s="407" t="s">
        <v>384</v>
      </c>
      <c r="G25" s="405">
        <v>60</v>
      </c>
      <c r="H25" s="404">
        <v>40288</v>
      </c>
      <c r="I25" s="349">
        <v>42278</v>
      </c>
      <c r="J25" s="409">
        <v>2563.91</v>
      </c>
      <c r="K25" s="362">
        <f t="shared" si="1"/>
        <v>30766.92</v>
      </c>
      <c r="L25" s="260" t="s">
        <v>569</v>
      </c>
      <c r="M25" s="305" t="s">
        <v>571</v>
      </c>
      <c r="N25" s="359" t="s">
        <v>811</v>
      </c>
      <c r="O25" s="346" t="s">
        <v>822</v>
      </c>
    </row>
    <row r="26" spans="1:15" ht="15" customHeight="1">
      <c r="A26" s="364" t="s">
        <v>604</v>
      </c>
      <c r="B26" s="403" t="s">
        <v>558</v>
      </c>
      <c r="C26" s="410" t="s">
        <v>556</v>
      </c>
      <c r="D26" s="406" t="s">
        <v>382</v>
      </c>
      <c r="E26" s="404">
        <v>40288</v>
      </c>
      <c r="F26" s="407" t="s">
        <v>384</v>
      </c>
      <c r="G26" s="405">
        <v>60</v>
      </c>
      <c r="H26" s="404">
        <v>40288</v>
      </c>
      <c r="I26" s="349">
        <v>42278</v>
      </c>
      <c r="J26" s="409">
        <v>2563.91</v>
      </c>
      <c r="K26" s="362">
        <f t="shared" si="1"/>
        <v>30766.92</v>
      </c>
      <c r="L26" s="260" t="s">
        <v>570</v>
      </c>
      <c r="M26" s="305" t="s">
        <v>572</v>
      </c>
      <c r="N26" s="359" t="s">
        <v>811</v>
      </c>
      <c r="O26" s="346" t="s">
        <v>822</v>
      </c>
    </row>
    <row r="27" spans="1:15" ht="15" customHeight="1">
      <c r="A27" s="364" t="s">
        <v>604</v>
      </c>
      <c r="B27" s="403" t="s">
        <v>558</v>
      </c>
      <c r="C27" s="410" t="s">
        <v>556</v>
      </c>
      <c r="D27" s="406" t="s">
        <v>382</v>
      </c>
      <c r="E27" s="404">
        <v>40288</v>
      </c>
      <c r="F27" s="407" t="s">
        <v>384</v>
      </c>
      <c r="G27" s="405">
        <v>60</v>
      </c>
      <c r="H27" s="404">
        <v>40288</v>
      </c>
      <c r="I27" s="349">
        <v>42278</v>
      </c>
      <c r="J27" s="409">
        <v>2563.91</v>
      </c>
      <c r="K27" s="362">
        <f t="shared" si="1"/>
        <v>30766.92</v>
      </c>
      <c r="L27" s="234" t="s">
        <v>574</v>
      </c>
      <c r="M27" s="305" t="s">
        <v>573</v>
      </c>
      <c r="N27" s="359" t="s">
        <v>811</v>
      </c>
      <c r="O27" s="346" t="s">
        <v>822</v>
      </c>
    </row>
    <row r="28" spans="1:15" ht="15" customHeight="1">
      <c r="A28" s="364" t="s">
        <v>604</v>
      </c>
      <c r="B28" s="403" t="s">
        <v>558</v>
      </c>
      <c r="C28" s="410" t="s">
        <v>556</v>
      </c>
      <c r="D28" s="406" t="s">
        <v>382</v>
      </c>
      <c r="E28" s="404">
        <v>40288</v>
      </c>
      <c r="F28" s="407" t="s">
        <v>384</v>
      </c>
      <c r="G28" s="405">
        <v>60</v>
      </c>
      <c r="H28" s="404">
        <v>40288</v>
      </c>
      <c r="I28" s="349">
        <v>42278</v>
      </c>
      <c r="J28" s="409">
        <v>2563.91</v>
      </c>
      <c r="K28" s="362">
        <f t="shared" si="1"/>
        <v>30766.92</v>
      </c>
      <c r="L28" s="234" t="s">
        <v>575</v>
      </c>
      <c r="M28" s="305" t="s">
        <v>576</v>
      </c>
      <c r="N28" s="359" t="s">
        <v>811</v>
      </c>
      <c r="O28" s="346" t="s">
        <v>822</v>
      </c>
    </row>
    <row r="29" spans="1:15" ht="15" customHeight="1">
      <c r="A29" s="364" t="s">
        <v>604</v>
      </c>
      <c r="B29" s="403" t="s">
        <v>558</v>
      </c>
      <c r="C29" s="410" t="s">
        <v>556</v>
      </c>
      <c r="D29" s="406" t="s">
        <v>382</v>
      </c>
      <c r="E29" s="404">
        <v>40288</v>
      </c>
      <c r="F29" s="407" t="s">
        <v>384</v>
      </c>
      <c r="G29" s="405">
        <v>60</v>
      </c>
      <c r="H29" s="404">
        <v>40288</v>
      </c>
      <c r="I29" s="349">
        <v>42278</v>
      </c>
      <c r="J29" s="409">
        <v>2563.91</v>
      </c>
      <c r="K29" s="362">
        <f t="shared" si="1"/>
        <v>30766.92</v>
      </c>
      <c r="L29" s="234" t="s">
        <v>577</v>
      </c>
      <c r="M29" s="255" t="s">
        <v>578</v>
      </c>
      <c r="N29" s="359" t="s">
        <v>811</v>
      </c>
      <c r="O29" s="346" t="s">
        <v>822</v>
      </c>
    </row>
    <row r="30" spans="1:15" ht="15" customHeight="1">
      <c r="A30" s="364" t="s">
        <v>604</v>
      </c>
      <c r="B30" s="403" t="s">
        <v>558</v>
      </c>
      <c r="C30" s="410" t="s">
        <v>556</v>
      </c>
      <c r="D30" s="406" t="s">
        <v>382</v>
      </c>
      <c r="E30" s="404">
        <v>40288</v>
      </c>
      <c r="F30" s="407" t="s">
        <v>384</v>
      </c>
      <c r="G30" s="405">
        <v>60</v>
      </c>
      <c r="H30" s="404">
        <v>40288</v>
      </c>
      <c r="I30" s="349">
        <v>42278</v>
      </c>
      <c r="J30" s="409">
        <v>2563.91</v>
      </c>
      <c r="K30" s="362">
        <f t="shared" si="1"/>
        <v>30766.92</v>
      </c>
      <c r="L30" s="234" t="s">
        <v>579</v>
      </c>
      <c r="M30" s="305" t="s">
        <v>580</v>
      </c>
      <c r="N30" s="359" t="s">
        <v>811</v>
      </c>
      <c r="O30" s="346" t="s">
        <v>822</v>
      </c>
    </row>
    <row r="31" spans="1:15" ht="15" customHeight="1">
      <c r="A31" s="364" t="s">
        <v>378</v>
      </c>
      <c r="B31" s="299" t="s">
        <v>557</v>
      </c>
      <c r="C31" s="302" t="s">
        <v>581</v>
      </c>
      <c r="D31" s="306" t="s">
        <v>382</v>
      </c>
      <c r="E31" s="309">
        <v>42165</v>
      </c>
      <c r="F31" s="309" t="s">
        <v>384</v>
      </c>
      <c r="G31" s="312">
        <v>60</v>
      </c>
      <c r="H31" s="309">
        <v>43831</v>
      </c>
      <c r="I31" s="349">
        <v>43991</v>
      </c>
      <c r="J31" s="358">
        <v>43121.63</v>
      </c>
      <c r="K31" s="297">
        <f t="shared" si="1"/>
        <v>517459.55999999994</v>
      </c>
      <c r="L31" s="226" t="s">
        <v>463</v>
      </c>
      <c r="M31" s="305" t="s">
        <v>584</v>
      </c>
      <c r="N31" s="359" t="s">
        <v>812</v>
      </c>
      <c r="O31" s="295" t="s">
        <v>810</v>
      </c>
    </row>
    <row r="32" spans="1:15" ht="15" customHeight="1">
      <c r="A32" s="364" t="s">
        <v>378</v>
      </c>
      <c r="B32" s="403" t="s">
        <v>557</v>
      </c>
      <c r="C32" s="410" t="s">
        <v>581</v>
      </c>
      <c r="D32" s="406" t="s">
        <v>382</v>
      </c>
      <c r="E32" s="407">
        <v>42165</v>
      </c>
      <c r="F32" s="407" t="s">
        <v>384</v>
      </c>
      <c r="G32" s="408">
        <v>60</v>
      </c>
      <c r="H32" s="407">
        <v>43831</v>
      </c>
      <c r="I32" s="349">
        <v>43991</v>
      </c>
      <c r="J32" s="358">
        <v>43121.63</v>
      </c>
      <c r="K32" s="409">
        <f t="shared" si="1"/>
        <v>517459.55999999994</v>
      </c>
      <c r="L32" s="226" t="s">
        <v>467</v>
      </c>
      <c r="M32" s="305" t="s">
        <v>585</v>
      </c>
      <c r="N32" s="359" t="s">
        <v>812</v>
      </c>
      <c r="O32" s="402" t="s">
        <v>810</v>
      </c>
    </row>
    <row r="33" spans="1:15" ht="15" customHeight="1">
      <c r="A33" s="364" t="s">
        <v>378</v>
      </c>
      <c r="B33" s="403" t="s">
        <v>557</v>
      </c>
      <c r="C33" s="410" t="s">
        <v>581</v>
      </c>
      <c r="D33" s="406" t="s">
        <v>382</v>
      </c>
      <c r="E33" s="407">
        <v>42165</v>
      </c>
      <c r="F33" s="407" t="s">
        <v>384</v>
      </c>
      <c r="G33" s="408">
        <v>60</v>
      </c>
      <c r="H33" s="407">
        <v>43831</v>
      </c>
      <c r="I33" s="349">
        <v>43991</v>
      </c>
      <c r="J33" s="358">
        <v>43121.63</v>
      </c>
      <c r="K33" s="409">
        <f t="shared" si="1"/>
        <v>517459.55999999994</v>
      </c>
      <c r="L33" s="260" t="s">
        <v>564</v>
      </c>
      <c r="M33" s="305" t="s">
        <v>583</v>
      </c>
      <c r="N33" s="359" t="s">
        <v>812</v>
      </c>
      <c r="O33" s="402" t="s">
        <v>810</v>
      </c>
    </row>
    <row r="34" spans="1:15" ht="15" customHeight="1">
      <c r="A34" s="364" t="s">
        <v>378</v>
      </c>
      <c r="B34" s="403" t="s">
        <v>557</v>
      </c>
      <c r="C34" s="410" t="s">
        <v>581</v>
      </c>
      <c r="D34" s="406" t="s">
        <v>382</v>
      </c>
      <c r="E34" s="407">
        <v>42165</v>
      </c>
      <c r="F34" s="407" t="s">
        <v>384</v>
      </c>
      <c r="G34" s="408">
        <v>60</v>
      </c>
      <c r="H34" s="407">
        <v>43831</v>
      </c>
      <c r="I34" s="349">
        <v>43991</v>
      </c>
      <c r="J34" s="358">
        <v>43121.63</v>
      </c>
      <c r="K34" s="409">
        <f t="shared" si="1"/>
        <v>517459.55999999994</v>
      </c>
      <c r="L34" s="260" t="s">
        <v>567</v>
      </c>
      <c r="M34" s="305" t="s">
        <v>586</v>
      </c>
      <c r="N34" s="359" t="s">
        <v>812</v>
      </c>
      <c r="O34" s="402" t="s">
        <v>810</v>
      </c>
    </row>
    <row r="35" spans="1:15" ht="15" customHeight="1">
      <c r="A35" s="364" t="s">
        <v>378</v>
      </c>
      <c r="B35" s="403" t="s">
        <v>557</v>
      </c>
      <c r="C35" s="410" t="s">
        <v>581</v>
      </c>
      <c r="D35" s="406" t="s">
        <v>382</v>
      </c>
      <c r="E35" s="407">
        <v>42165</v>
      </c>
      <c r="F35" s="407" t="s">
        <v>384</v>
      </c>
      <c r="G35" s="408">
        <v>60</v>
      </c>
      <c r="H35" s="407">
        <v>43831</v>
      </c>
      <c r="I35" s="349">
        <v>43991</v>
      </c>
      <c r="J35" s="358">
        <v>43121.63</v>
      </c>
      <c r="K35" s="409">
        <f t="shared" si="1"/>
        <v>517459.55999999994</v>
      </c>
      <c r="L35" s="226" t="s">
        <v>474</v>
      </c>
      <c r="M35" s="305" t="s">
        <v>587</v>
      </c>
      <c r="N35" s="359" t="s">
        <v>812</v>
      </c>
      <c r="O35" s="402" t="s">
        <v>810</v>
      </c>
    </row>
    <row r="36" spans="1:15" ht="15" customHeight="1">
      <c r="A36" s="364" t="s">
        <v>378</v>
      </c>
      <c r="B36" s="403" t="s">
        <v>557</v>
      </c>
      <c r="C36" s="410" t="s">
        <v>581</v>
      </c>
      <c r="D36" s="406" t="s">
        <v>382</v>
      </c>
      <c r="E36" s="407">
        <v>42165</v>
      </c>
      <c r="F36" s="407" t="s">
        <v>384</v>
      </c>
      <c r="G36" s="408">
        <v>60</v>
      </c>
      <c r="H36" s="407">
        <v>43831</v>
      </c>
      <c r="I36" s="349">
        <v>43991</v>
      </c>
      <c r="J36" s="358">
        <v>43121.63</v>
      </c>
      <c r="K36" s="409">
        <f t="shared" si="1"/>
        <v>517459.55999999994</v>
      </c>
      <c r="L36" s="226" t="s">
        <v>475</v>
      </c>
      <c r="M36" s="305" t="s">
        <v>588</v>
      </c>
      <c r="N36" s="359" t="s">
        <v>812</v>
      </c>
      <c r="O36" s="402" t="s">
        <v>810</v>
      </c>
    </row>
    <row r="37" spans="1:15" ht="15" customHeight="1">
      <c r="A37" s="364" t="s">
        <v>378</v>
      </c>
      <c r="B37" s="403" t="s">
        <v>557</v>
      </c>
      <c r="C37" s="410" t="s">
        <v>581</v>
      </c>
      <c r="D37" s="406" t="s">
        <v>382</v>
      </c>
      <c r="E37" s="407">
        <v>42165</v>
      </c>
      <c r="F37" s="407" t="s">
        <v>384</v>
      </c>
      <c r="G37" s="408">
        <v>60</v>
      </c>
      <c r="H37" s="407">
        <v>43831</v>
      </c>
      <c r="I37" s="349">
        <v>43991</v>
      </c>
      <c r="J37" s="358">
        <v>43121.63</v>
      </c>
      <c r="K37" s="409">
        <f t="shared" si="1"/>
        <v>517459.55999999994</v>
      </c>
      <c r="L37" s="226" t="s">
        <v>582</v>
      </c>
      <c r="M37" s="305" t="s">
        <v>589</v>
      </c>
      <c r="N37" s="359" t="s">
        <v>812</v>
      </c>
      <c r="O37" s="402" t="s">
        <v>810</v>
      </c>
    </row>
    <row r="38" spans="1:15" ht="15" customHeight="1">
      <c r="A38" s="321" t="s">
        <v>604</v>
      </c>
      <c r="B38" s="321" t="s">
        <v>626</v>
      </c>
      <c r="C38" s="373"/>
      <c r="D38" s="306" t="s">
        <v>590</v>
      </c>
      <c r="E38" s="309">
        <v>40525</v>
      </c>
      <c r="F38" s="309" t="s">
        <v>384</v>
      </c>
      <c r="G38" s="312">
        <v>60</v>
      </c>
      <c r="H38" s="309">
        <v>40222</v>
      </c>
      <c r="I38" s="349">
        <v>42369</v>
      </c>
      <c r="J38" s="358">
        <v>3051.64</v>
      </c>
      <c r="K38" s="297">
        <f t="shared" si="1"/>
        <v>36619.68</v>
      </c>
      <c r="L38" s="226" t="s">
        <v>474</v>
      </c>
      <c r="M38" s="305" t="s">
        <v>591</v>
      </c>
      <c r="N38" s="339" t="s">
        <v>813</v>
      </c>
      <c r="O38" s="295" t="s">
        <v>822</v>
      </c>
    </row>
    <row r="39" spans="1:15" ht="15" customHeight="1">
      <c r="A39" s="321" t="s">
        <v>604</v>
      </c>
      <c r="B39" s="321" t="s">
        <v>626</v>
      </c>
      <c r="C39" s="374"/>
      <c r="D39" s="417" t="s">
        <v>590</v>
      </c>
      <c r="E39" s="418">
        <v>40525</v>
      </c>
      <c r="F39" s="418" t="s">
        <v>384</v>
      </c>
      <c r="G39" s="419">
        <v>60</v>
      </c>
      <c r="H39" s="418">
        <v>40222</v>
      </c>
      <c r="I39" s="349">
        <v>42369</v>
      </c>
      <c r="J39" s="358">
        <v>3051.64</v>
      </c>
      <c r="K39" s="412">
        <f t="shared" si="1"/>
        <v>36619.68</v>
      </c>
      <c r="L39" s="260" t="s">
        <v>564</v>
      </c>
      <c r="M39" s="305" t="s">
        <v>592</v>
      </c>
      <c r="N39" s="339" t="s">
        <v>813</v>
      </c>
      <c r="O39" s="411" t="s">
        <v>822</v>
      </c>
    </row>
    <row r="40" spans="1:15" ht="15" customHeight="1">
      <c r="A40" s="321" t="s">
        <v>604</v>
      </c>
      <c r="B40" s="321" t="s">
        <v>626</v>
      </c>
      <c r="C40" s="374"/>
      <c r="D40" s="417" t="s">
        <v>590</v>
      </c>
      <c r="E40" s="418">
        <v>40525</v>
      </c>
      <c r="F40" s="418" t="s">
        <v>384</v>
      </c>
      <c r="G40" s="419">
        <v>60</v>
      </c>
      <c r="H40" s="418">
        <v>40222</v>
      </c>
      <c r="I40" s="349">
        <v>42369</v>
      </c>
      <c r="J40" s="358">
        <v>3051.64</v>
      </c>
      <c r="K40" s="412">
        <f t="shared" si="1"/>
        <v>36619.68</v>
      </c>
      <c r="L40" s="226" t="s">
        <v>475</v>
      </c>
      <c r="M40" s="262" t="s">
        <v>593</v>
      </c>
      <c r="N40" s="339" t="s">
        <v>813</v>
      </c>
      <c r="O40" s="411" t="s">
        <v>822</v>
      </c>
    </row>
    <row r="41" spans="1:15" ht="15" customHeight="1">
      <c r="A41" s="321" t="s">
        <v>604</v>
      </c>
      <c r="B41" s="321" t="s">
        <v>626</v>
      </c>
      <c r="C41" s="374"/>
      <c r="D41" s="417" t="s">
        <v>590</v>
      </c>
      <c r="E41" s="418">
        <v>40525</v>
      </c>
      <c r="F41" s="418" t="s">
        <v>384</v>
      </c>
      <c r="G41" s="419">
        <v>60</v>
      </c>
      <c r="H41" s="418">
        <v>40222</v>
      </c>
      <c r="I41" s="349">
        <v>42369</v>
      </c>
      <c r="J41" s="358">
        <v>3051.64</v>
      </c>
      <c r="K41" s="412">
        <f t="shared" si="1"/>
        <v>36619.68</v>
      </c>
      <c r="L41" s="260" t="s">
        <v>567</v>
      </c>
      <c r="M41" s="262" t="s">
        <v>594</v>
      </c>
      <c r="N41" s="339" t="s">
        <v>813</v>
      </c>
      <c r="O41" s="411" t="s">
        <v>822</v>
      </c>
    </row>
    <row r="42" spans="1:15" ht="15" customHeight="1">
      <c r="A42" s="321" t="s">
        <v>604</v>
      </c>
      <c r="B42" s="321" t="s">
        <v>626</v>
      </c>
      <c r="C42" s="374"/>
      <c r="D42" s="417" t="s">
        <v>590</v>
      </c>
      <c r="E42" s="418">
        <v>40525</v>
      </c>
      <c r="F42" s="418" t="s">
        <v>384</v>
      </c>
      <c r="G42" s="419">
        <v>60</v>
      </c>
      <c r="H42" s="418">
        <v>40222</v>
      </c>
      <c r="I42" s="349">
        <v>42369</v>
      </c>
      <c r="J42" s="358">
        <v>3051.64</v>
      </c>
      <c r="K42" s="412">
        <f t="shared" si="1"/>
        <v>36619.68</v>
      </c>
      <c r="L42" s="226" t="s">
        <v>582</v>
      </c>
      <c r="M42" s="262" t="s">
        <v>595</v>
      </c>
      <c r="N42" s="339" t="s">
        <v>813</v>
      </c>
      <c r="O42" s="411" t="s">
        <v>822</v>
      </c>
    </row>
    <row r="43" spans="1:15" ht="15" customHeight="1">
      <c r="A43" s="321" t="s">
        <v>604</v>
      </c>
      <c r="B43" s="321" t="s">
        <v>626</v>
      </c>
      <c r="C43" s="374"/>
      <c r="D43" s="417" t="s">
        <v>590</v>
      </c>
      <c r="E43" s="418">
        <v>40525</v>
      </c>
      <c r="F43" s="418" t="s">
        <v>384</v>
      </c>
      <c r="G43" s="419">
        <v>60</v>
      </c>
      <c r="H43" s="418">
        <v>40222</v>
      </c>
      <c r="I43" s="349">
        <v>42369</v>
      </c>
      <c r="J43" s="358">
        <v>3051.64</v>
      </c>
      <c r="K43" s="412">
        <f t="shared" si="1"/>
        <v>36619.68</v>
      </c>
      <c r="L43" s="260" t="s">
        <v>569</v>
      </c>
      <c r="M43" s="262" t="s">
        <v>596</v>
      </c>
      <c r="N43" s="339" t="s">
        <v>813</v>
      </c>
      <c r="O43" s="411" t="s">
        <v>822</v>
      </c>
    </row>
    <row r="44" spans="1:15" ht="15" customHeight="1">
      <c r="A44" s="321" t="s">
        <v>604</v>
      </c>
      <c r="B44" s="321" t="s">
        <v>626</v>
      </c>
      <c r="C44" s="374"/>
      <c r="D44" s="417" t="s">
        <v>590</v>
      </c>
      <c r="E44" s="418">
        <v>40525</v>
      </c>
      <c r="F44" s="418" t="s">
        <v>384</v>
      </c>
      <c r="G44" s="419">
        <v>60</v>
      </c>
      <c r="H44" s="418">
        <v>40222</v>
      </c>
      <c r="I44" s="349">
        <v>42369</v>
      </c>
      <c r="J44" s="358">
        <v>3051.64</v>
      </c>
      <c r="K44" s="412">
        <f t="shared" si="1"/>
        <v>36619.68</v>
      </c>
      <c r="L44" s="226" t="s">
        <v>598</v>
      </c>
      <c r="M44" s="305" t="s">
        <v>597</v>
      </c>
      <c r="N44" s="339" t="s">
        <v>813</v>
      </c>
      <c r="O44" s="411" t="s">
        <v>822</v>
      </c>
    </row>
    <row r="45" spans="1:15" ht="15" customHeight="1">
      <c r="A45" s="321" t="s">
        <v>604</v>
      </c>
      <c r="B45" s="321" t="s">
        <v>626</v>
      </c>
      <c r="C45" s="374"/>
      <c r="D45" s="417" t="s">
        <v>590</v>
      </c>
      <c r="E45" s="418">
        <v>40525</v>
      </c>
      <c r="F45" s="418" t="s">
        <v>384</v>
      </c>
      <c r="G45" s="419">
        <v>60</v>
      </c>
      <c r="H45" s="418">
        <v>40222</v>
      </c>
      <c r="I45" s="349">
        <v>42369</v>
      </c>
      <c r="J45" s="358">
        <v>3051.64</v>
      </c>
      <c r="K45" s="412">
        <f t="shared" si="1"/>
        <v>36619.68</v>
      </c>
      <c r="L45" s="226" t="s">
        <v>600</v>
      </c>
      <c r="M45" s="305" t="s">
        <v>599</v>
      </c>
      <c r="N45" s="339" t="s">
        <v>813</v>
      </c>
      <c r="O45" s="411" t="s">
        <v>822</v>
      </c>
    </row>
    <row r="46" spans="1:15" ht="15" customHeight="1">
      <c r="A46" s="321" t="s">
        <v>604</v>
      </c>
      <c r="B46" s="321" t="s">
        <v>626</v>
      </c>
      <c r="C46" s="374"/>
      <c r="D46" s="417" t="s">
        <v>590</v>
      </c>
      <c r="E46" s="418">
        <v>40525</v>
      </c>
      <c r="F46" s="418" t="s">
        <v>384</v>
      </c>
      <c r="G46" s="419">
        <v>60</v>
      </c>
      <c r="H46" s="418">
        <v>40222</v>
      </c>
      <c r="I46" s="349">
        <v>42369</v>
      </c>
      <c r="J46" s="358">
        <v>3051.64</v>
      </c>
      <c r="K46" s="412">
        <f t="shared" si="1"/>
        <v>36619.68</v>
      </c>
      <c r="L46" s="260" t="s">
        <v>570</v>
      </c>
      <c r="M46" s="255" t="s">
        <v>601</v>
      </c>
      <c r="N46" s="339" t="s">
        <v>813</v>
      </c>
      <c r="O46" s="411" t="s">
        <v>822</v>
      </c>
    </row>
    <row r="47" spans="1:15" ht="15" customHeight="1">
      <c r="A47" s="321" t="s">
        <v>604</v>
      </c>
      <c r="B47" s="321" t="s">
        <v>626</v>
      </c>
      <c r="C47" s="374"/>
      <c r="D47" s="417" t="s">
        <v>590</v>
      </c>
      <c r="E47" s="418">
        <v>40525</v>
      </c>
      <c r="F47" s="418" t="s">
        <v>384</v>
      </c>
      <c r="G47" s="419">
        <v>60</v>
      </c>
      <c r="H47" s="418">
        <v>40222</v>
      </c>
      <c r="I47" s="349">
        <v>42369</v>
      </c>
      <c r="J47" s="358">
        <v>3051.64</v>
      </c>
      <c r="K47" s="412">
        <f t="shared" si="1"/>
        <v>36619.68</v>
      </c>
      <c r="L47" s="263" t="s">
        <v>602</v>
      </c>
      <c r="M47" s="302" t="s">
        <v>603</v>
      </c>
      <c r="N47" s="339" t="s">
        <v>813</v>
      </c>
      <c r="O47" s="411" t="s">
        <v>822</v>
      </c>
    </row>
    <row r="48" spans="1:15" ht="15" customHeight="1">
      <c r="A48" s="335" t="s">
        <v>604</v>
      </c>
      <c r="B48" s="321" t="s">
        <v>627</v>
      </c>
      <c r="C48" s="367"/>
      <c r="D48" s="321" t="s">
        <v>605</v>
      </c>
      <c r="E48" s="314">
        <v>40854</v>
      </c>
      <c r="F48" s="317" t="s">
        <v>384</v>
      </c>
      <c r="G48" s="317">
        <v>60</v>
      </c>
      <c r="H48" s="314">
        <v>40854</v>
      </c>
      <c r="I48" s="314">
        <v>43039</v>
      </c>
      <c r="J48" s="385">
        <v>98350.97</v>
      </c>
      <c r="K48" s="385">
        <f>J48*12</f>
        <v>1180211.6400000001</v>
      </c>
      <c r="L48" s="226" t="s">
        <v>463</v>
      </c>
      <c r="M48" s="305" t="s">
        <v>606</v>
      </c>
      <c r="N48" s="366" t="s">
        <v>815</v>
      </c>
      <c r="O48" s="355" t="s">
        <v>822</v>
      </c>
    </row>
    <row r="49" spans="1:15" ht="15" customHeight="1">
      <c r="A49" s="335" t="s">
        <v>604</v>
      </c>
      <c r="B49" s="321" t="s">
        <v>627</v>
      </c>
      <c r="C49" s="368"/>
      <c r="D49" s="321" t="s">
        <v>605</v>
      </c>
      <c r="E49" s="420">
        <v>40854</v>
      </c>
      <c r="F49" s="421" t="s">
        <v>384</v>
      </c>
      <c r="G49" s="421">
        <v>60</v>
      </c>
      <c r="H49" s="420">
        <v>40854</v>
      </c>
      <c r="I49" s="420">
        <v>43039</v>
      </c>
      <c r="J49" s="385">
        <v>98350.97</v>
      </c>
      <c r="K49" s="385">
        <f t="shared" ref="K49:K58" si="2">J49*12</f>
        <v>1180211.6400000001</v>
      </c>
      <c r="L49" s="226" t="s">
        <v>608</v>
      </c>
      <c r="M49" s="305" t="s">
        <v>607</v>
      </c>
      <c r="N49" s="366" t="s">
        <v>815</v>
      </c>
      <c r="O49" s="355" t="s">
        <v>822</v>
      </c>
    </row>
    <row r="50" spans="1:15" ht="15" customHeight="1">
      <c r="A50" s="335" t="s">
        <v>604</v>
      </c>
      <c r="B50" s="321" t="s">
        <v>627</v>
      </c>
      <c r="C50" s="368"/>
      <c r="D50" s="321" t="s">
        <v>605</v>
      </c>
      <c r="E50" s="420">
        <v>40854</v>
      </c>
      <c r="F50" s="421" t="s">
        <v>384</v>
      </c>
      <c r="G50" s="421">
        <v>60</v>
      </c>
      <c r="H50" s="420">
        <v>40854</v>
      </c>
      <c r="I50" s="420">
        <v>43039</v>
      </c>
      <c r="J50" s="385">
        <v>98350.97</v>
      </c>
      <c r="K50" s="385">
        <f t="shared" si="2"/>
        <v>1180211.6400000001</v>
      </c>
      <c r="L50" s="226" t="s">
        <v>474</v>
      </c>
      <c r="M50" s="255" t="s">
        <v>609</v>
      </c>
      <c r="N50" s="366" t="s">
        <v>815</v>
      </c>
      <c r="O50" s="355" t="s">
        <v>822</v>
      </c>
    </row>
    <row r="51" spans="1:15" ht="15" customHeight="1">
      <c r="A51" s="335" t="s">
        <v>604</v>
      </c>
      <c r="B51" s="321" t="s">
        <v>627</v>
      </c>
      <c r="C51" s="368"/>
      <c r="D51" s="321" t="s">
        <v>605</v>
      </c>
      <c r="E51" s="420">
        <v>40854</v>
      </c>
      <c r="F51" s="421" t="s">
        <v>384</v>
      </c>
      <c r="G51" s="421">
        <v>60</v>
      </c>
      <c r="H51" s="420">
        <v>40854</v>
      </c>
      <c r="I51" s="420">
        <v>43039</v>
      </c>
      <c r="J51" s="385">
        <v>98350.97</v>
      </c>
      <c r="K51" s="385">
        <f t="shared" si="2"/>
        <v>1180211.6400000001</v>
      </c>
      <c r="L51" s="226" t="s">
        <v>564</v>
      </c>
      <c r="M51" s="305" t="s">
        <v>616</v>
      </c>
      <c r="N51" s="366" t="s">
        <v>815</v>
      </c>
      <c r="O51" s="355" t="s">
        <v>822</v>
      </c>
    </row>
    <row r="52" spans="1:15" ht="15" customHeight="1">
      <c r="A52" s="335" t="s">
        <v>604</v>
      </c>
      <c r="B52" s="321" t="s">
        <v>627</v>
      </c>
      <c r="C52" s="368"/>
      <c r="D52" s="321" t="s">
        <v>605</v>
      </c>
      <c r="E52" s="420">
        <v>40854</v>
      </c>
      <c r="F52" s="421" t="s">
        <v>384</v>
      </c>
      <c r="G52" s="421">
        <v>60</v>
      </c>
      <c r="H52" s="420">
        <v>40854</v>
      </c>
      <c r="I52" s="420">
        <v>43039</v>
      </c>
      <c r="J52" s="385">
        <v>98350.97</v>
      </c>
      <c r="K52" s="385">
        <f t="shared" si="2"/>
        <v>1180211.6400000001</v>
      </c>
      <c r="L52" s="226" t="s">
        <v>475</v>
      </c>
      <c r="M52" s="305" t="s">
        <v>614</v>
      </c>
      <c r="N52" s="366" t="s">
        <v>815</v>
      </c>
      <c r="O52" s="355" t="s">
        <v>822</v>
      </c>
    </row>
    <row r="53" spans="1:15" ht="15" customHeight="1">
      <c r="A53" s="335" t="s">
        <v>604</v>
      </c>
      <c r="B53" s="321" t="s">
        <v>627</v>
      </c>
      <c r="C53" s="368"/>
      <c r="D53" s="321" t="s">
        <v>605</v>
      </c>
      <c r="E53" s="420">
        <v>40854</v>
      </c>
      <c r="F53" s="421" t="s">
        <v>384</v>
      </c>
      <c r="G53" s="421">
        <v>60</v>
      </c>
      <c r="H53" s="420">
        <v>40854</v>
      </c>
      <c r="I53" s="420">
        <v>43039</v>
      </c>
      <c r="J53" s="385">
        <v>98350.97</v>
      </c>
      <c r="K53" s="385">
        <f t="shared" si="2"/>
        <v>1180211.6400000001</v>
      </c>
      <c r="L53" s="226" t="s">
        <v>567</v>
      </c>
      <c r="M53" s="305" t="s">
        <v>617</v>
      </c>
      <c r="N53" s="366" t="s">
        <v>815</v>
      </c>
      <c r="O53" s="355" t="s">
        <v>822</v>
      </c>
    </row>
    <row r="54" spans="1:15" ht="15" customHeight="1">
      <c r="A54" s="335" t="s">
        <v>604</v>
      </c>
      <c r="B54" s="321" t="s">
        <v>627</v>
      </c>
      <c r="C54" s="368"/>
      <c r="D54" s="321" t="s">
        <v>605</v>
      </c>
      <c r="E54" s="420">
        <v>40854</v>
      </c>
      <c r="F54" s="421" t="s">
        <v>384</v>
      </c>
      <c r="G54" s="421">
        <v>60</v>
      </c>
      <c r="H54" s="420">
        <v>40854</v>
      </c>
      <c r="I54" s="420">
        <v>43039</v>
      </c>
      <c r="J54" s="385">
        <v>98350.97</v>
      </c>
      <c r="K54" s="385">
        <f t="shared" si="2"/>
        <v>1180211.6400000001</v>
      </c>
      <c r="L54" s="226" t="s">
        <v>582</v>
      </c>
      <c r="M54" s="305" t="s">
        <v>615</v>
      </c>
      <c r="N54" s="366" t="s">
        <v>815</v>
      </c>
      <c r="O54" s="355" t="s">
        <v>822</v>
      </c>
    </row>
    <row r="55" spans="1:15" ht="15" customHeight="1">
      <c r="A55" s="335" t="s">
        <v>604</v>
      </c>
      <c r="B55" s="321" t="s">
        <v>627</v>
      </c>
      <c r="C55" s="368"/>
      <c r="D55" s="321" t="s">
        <v>605</v>
      </c>
      <c r="E55" s="420">
        <v>40854</v>
      </c>
      <c r="F55" s="421" t="s">
        <v>384</v>
      </c>
      <c r="G55" s="421">
        <v>60</v>
      </c>
      <c r="H55" s="420">
        <v>40854</v>
      </c>
      <c r="I55" s="420">
        <v>43039</v>
      </c>
      <c r="J55" s="385">
        <v>98350.97</v>
      </c>
      <c r="K55" s="385">
        <f t="shared" si="2"/>
        <v>1180211.6400000001</v>
      </c>
      <c r="L55" s="226" t="s">
        <v>598</v>
      </c>
      <c r="M55" s="305" t="s">
        <v>618</v>
      </c>
      <c r="N55" s="366" t="s">
        <v>815</v>
      </c>
      <c r="O55" s="355" t="s">
        <v>822</v>
      </c>
    </row>
    <row r="56" spans="1:15" ht="15" customHeight="1">
      <c r="A56" s="335" t="s">
        <v>604</v>
      </c>
      <c r="B56" s="321" t="s">
        <v>627</v>
      </c>
      <c r="C56" s="368"/>
      <c r="D56" s="321" t="s">
        <v>605</v>
      </c>
      <c r="E56" s="420">
        <v>40854</v>
      </c>
      <c r="F56" s="421" t="s">
        <v>384</v>
      </c>
      <c r="G56" s="421">
        <v>60</v>
      </c>
      <c r="H56" s="420">
        <v>40854</v>
      </c>
      <c r="I56" s="420">
        <v>43039</v>
      </c>
      <c r="J56" s="385">
        <v>98350.97</v>
      </c>
      <c r="K56" s="385">
        <f t="shared" si="2"/>
        <v>1180211.6400000001</v>
      </c>
      <c r="L56" s="226" t="s">
        <v>619</v>
      </c>
      <c r="M56" s="255" t="s">
        <v>620</v>
      </c>
      <c r="N56" s="366" t="s">
        <v>815</v>
      </c>
      <c r="O56" s="355" t="s">
        <v>822</v>
      </c>
    </row>
    <row r="57" spans="1:15" ht="15" customHeight="1">
      <c r="A57" s="335" t="s">
        <v>604</v>
      </c>
      <c r="B57" s="321" t="s">
        <v>627</v>
      </c>
      <c r="C57" s="368"/>
      <c r="D57" s="321" t="s">
        <v>605</v>
      </c>
      <c r="E57" s="420">
        <v>40854</v>
      </c>
      <c r="F57" s="421" t="s">
        <v>384</v>
      </c>
      <c r="G57" s="421">
        <v>60</v>
      </c>
      <c r="H57" s="420">
        <v>40854</v>
      </c>
      <c r="I57" s="420">
        <v>43039</v>
      </c>
      <c r="J57" s="385">
        <v>98350.97</v>
      </c>
      <c r="K57" s="385">
        <f t="shared" si="2"/>
        <v>1180211.6400000001</v>
      </c>
      <c r="L57" s="226" t="s">
        <v>621</v>
      </c>
      <c r="M57" s="305" t="s">
        <v>622</v>
      </c>
      <c r="N57" s="366" t="s">
        <v>815</v>
      </c>
      <c r="O57" s="355" t="s">
        <v>822</v>
      </c>
    </row>
    <row r="58" spans="1:15" ht="15" customHeight="1">
      <c r="A58" s="335" t="s">
        <v>604</v>
      </c>
      <c r="B58" s="321" t="s">
        <v>627</v>
      </c>
      <c r="C58" s="368"/>
      <c r="D58" s="321" t="s">
        <v>605</v>
      </c>
      <c r="E58" s="420">
        <v>40854</v>
      </c>
      <c r="F58" s="421" t="s">
        <v>384</v>
      </c>
      <c r="G58" s="421">
        <v>60</v>
      </c>
      <c r="H58" s="420">
        <v>40854</v>
      </c>
      <c r="I58" s="420">
        <v>43039</v>
      </c>
      <c r="J58" s="385">
        <v>98350.97</v>
      </c>
      <c r="K58" s="385">
        <f t="shared" si="2"/>
        <v>1180211.6400000001</v>
      </c>
      <c r="L58" s="226" t="s">
        <v>624</v>
      </c>
      <c r="M58" s="305" t="s">
        <v>623</v>
      </c>
      <c r="N58" s="366" t="s">
        <v>815</v>
      </c>
      <c r="O58" s="355" t="s">
        <v>822</v>
      </c>
    </row>
    <row r="59" spans="1:15" ht="15" customHeight="1">
      <c r="A59" s="335" t="s">
        <v>604</v>
      </c>
      <c r="B59" s="335" t="s">
        <v>796</v>
      </c>
      <c r="C59" s="367"/>
      <c r="D59" s="321" t="s">
        <v>625</v>
      </c>
      <c r="E59" s="314">
        <v>41007</v>
      </c>
      <c r="F59" s="317" t="s">
        <v>384</v>
      </c>
      <c r="G59" s="317">
        <v>60</v>
      </c>
      <c r="H59" s="314">
        <v>41007</v>
      </c>
      <c r="I59" s="314">
        <v>43197</v>
      </c>
      <c r="J59" s="331">
        <v>75148.399999999994</v>
      </c>
      <c r="K59" s="331">
        <f>J59*12</f>
        <v>901780.79999999993</v>
      </c>
      <c r="L59" s="335" t="s">
        <v>629</v>
      </c>
      <c r="M59" s="305" t="s">
        <v>628</v>
      </c>
      <c r="N59" s="365" t="s">
        <v>816</v>
      </c>
      <c r="O59" s="333" t="s">
        <v>822</v>
      </c>
    </row>
    <row r="60" spans="1:15" ht="75">
      <c r="A60" s="335" t="s">
        <v>604</v>
      </c>
      <c r="B60" s="335" t="s">
        <v>796</v>
      </c>
      <c r="C60" s="368"/>
      <c r="D60" s="321" t="s">
        <v>625</v>
      </c>
      <c r="E60" s="420">
        <v>41007</v>
      </c>
      <c r="F60" s="421" t="s">
        <v>384</v>
      </c>
      <c r="G60" s="421">
        <v>60</v>
      </c>
      <c r="H60" s="420">
        <v>41007</v>
      </c>
      <c r="I60" s="420">
        <v>43197</v>
      </c>
      <c r="J60" s="331">
        <v>75148.399999999994</v>
      </c>
      <c r="K60" s="331">
        <f t="shared" ref="K60:K70" si="3">J60*12</f>
        <v>901780.79999999993</v>
      </c>
      <c r="L60" s="336" t="s">
        <v>564</v>
      </c>
      <c r="M60" s="305" t="s">
        <v>630</v>
      </c>
      <c r="N60" s="365" t="s">
        <v>816</v>
      </c>
      <c r="O60" s="333" t="s">
        <v>822</v>
      </c>
    </row>
    <row r="61" spans="1:15" ht="75">
      <c r="A61" s="335" t="s">
        <v>604</v>
      </c>
      <c r="B61" s="335" t="s">
        <v>796</v>
      </c>
      <c r="C61" s="368"/>
      <c r="D61" s="321" t="s">
        <v>625</v>
      </c>
      <c r="E61" s="420">
        <v>41007</v>
      </c>
      <c r="F61" s="421" t="s">
        <v>384</v>
      </c>
      <c r="G61" s="421">
        <v>60</v>
      </c>
      <c r="H61" s="420">
        <v>41007</v>
      </c>
      <c r="I61" s="420">
        <v>43197</v>
      </c>
      <c r="J61" s="331">
        <v>75148.399999999994</v>
      </c>
      <c r="K61" s="331">
        <f t="shared" si="3"/>
        <v>901780.79999999993</v>
      </c>
      <c r="L61" s="336" t="s">
        <v>467</v>
      </c>
      <c r="M61" s="305" t="s">
        <v>631</v>
      </c>
      <c r="N61" s="365" t="s">
        <v>816</v>
      </c>
      <c r="O61" s="333" t="s">
        <v>822</v>
      </c>
    </row>
    <row r="62" spans="1:15" ht="75">
      <c r="A62" s="335" t="s">
        <v>604</v>
      </c>
      <c r="B62" s="335" t="s">
        <v>796</v>
      </c>
      <c r="C62" s="368"/>
      <c r="D62" s="321" t="s">
        <v>625</v>
      </c>
      <c r="E62" s="420">
        <v>41007</v>
      </c>
      <c r="F62" s="421" t="s">
        <v>384</v>
      </c>
      <c r="G62" s="421">
        <v>60</v>
      </c>
      <c r="H62" s="420">
        <v>41007</v>
      </c>
      <c r="I62" s="420">
        <v>43197</v>
      </c>
      <c r="J62" s="331">
        <v>75148.399999999994</v>
      </c>
      <c r="K62" s="331">
        <f t="shared" si="3"/>
        <v>901780.79999999993</v>
      </c>
      <c r="L62" s="336" t="s">
        <v>567</v>
      </c>
      <c r="M62" s="305" t="s">
        <v>632</v>
      </c>
      <c r="N62" s="365" t="s">
        <v>816</v>
      </c>
      <c r="O62" s="333" t="s">
        <v>822</v>
      </c>
    </row>
    <row r="63" spans="1:15" ht="75">
      <c r="A63" s="335" t="s">
        <v>604</v>
      </c>
      <c r="B63" s="335" t="s">
        <v>796</v>
      </c>
      <c r="C63" s="368"/>
      <c r="D63" s="321" t="s">
        <v>625</v>
      </c>
      <c r="E63" s="420">
        <v>41007</v>
      </c>
      <c r="F63" s="421" t="s">
        <v>384</v>
      </c>
      <c r="G63" s="421">
        <v>60</v>
      </c>
      <c r="H63" s="420">
        <v>41007</v>
      </c>
      <c r="I63" s="420">
        <v>43197</v>
      </c>
      <c r="J63" s="331">
        <v>75148.399999999994</v>
      </c>
      <c r="K63" s="331">
        <f t="shared" si="3"/>
        <v>901780.79999999993</v>
      </c>
      <c r="L63" s="336" t="s">
        <v>634</v>
      </c>
      <c r="M63" s="305" t="s">
        <v>633</v>
      </c>
      <c r="N63" s="365" t="s">
        <v>816</v>
      </c>
      <c r="O63" s="333" t="s">
        <v>822</v>
      </c>
    </row>
    <row r="64" spans="1:15" ht="75">
      <c r="A64" s="335" t="s">
        <v>604</v>
      </c>
      <c r="B64" s="335" t="s">
        <v>796</v>
      </c>
      <c r="C64" s="368"/>
      <c r="D64" s="321" t="s">
        <v>625</v>
      </c>
      <c r="E64" s="420">
        <v>41007</v>
      </c>
      <c r="F64" s="421" t="s">
        <v>384</v>
      </c>
      <c r="G64" s="421">
        <v>60</v>
      </c>
      <c r="H64" s="420">
        <v>41007</v>
      </c>
      <c r="I64" s="420">
        <v>43197</v>
      </c>
      <c r="J64" s="331">
        <v>75148.399999999994</v>
      </c>
      <c r="K64" s="331">
        <f t="shared" si="3"/>
        <v>901780.79999999993</v>
      </c>
      <c r="L64" s="336" t="s">
        <v>475</v>
      </c>
      <c r="M64" s="305" t="s">
        <v>635</v>
      </c>
      <c r="N64" s="365" t="s">
        <v>816</v>
      </c>
      <c r="O64" s="333" t="s">
        <v>822</v>
      </c>
    </row>
    <row r="65" spans="1:15" ht="75">
      <c r="A65" s="335" t="s">
        <v>604</v>
      </c>
      <c r="B65" s="335" t="s">
        <v>796</v>
      </c>
      <c r="C65" s="368"/>
      <c r="D65" s="321" t="s">
        <v>625</v>
      </c>
      <c r="E65" s="420">
        <v>41007</v>
      </c>
      <c r="F65" s="421" t="s">
        <v>384</v>
      </c>
      <c r="G65" s="421">
        <v>60</v>
      </c>
      <c r="H65" s="420">
        <v>41007</v>
      </c>
      <c r="I65" s="420">
        <v>43197</v>
      </c>
      <c r="J65" s="331">
        <v>75148.399999999994</v>
      </c>
      <c r="K65" s="331">
        <f t="shared" si="3"/>
        <v>901780.79999999993</v>
      </c>
      <c r="L65" s="336" t="s">
        <v>569</v>
      </c>
      <c r="M65" s="305" t="s">
        <v>636</v>
      </c>
      <c r="N65" s="365" t="s">
        <v>816</v>
      </c>
      <c r="O65" s="333" t="s">
        <v>822</v>
      </c>
    </row>
    <row r="66" spans="1:15" ht="75">
      <c r="A66" s="335" t="s">
        <v>604</v>
      </c>
      <c r="B66" s="335" t="s">
        <v>796</v>
      </c>
      <c r="C66" s="368"/>
      <c r="D66" s="321" t="s">
        <v>625</v>
      </c>
      <c r="E66" s="420">
        <v>41007</v>
      </c>
      <c r="F66" s="421" t="s">
        <v>384</v>
      </c>
      <c r="G66" s="421">
        <v>60</v>
      </c>
      <c r="H66" s="420">
        <v>41007</v>
      </c>
      <c r="I66" s="420">
        <v>43197</v>
      </c>
      <c r="J66" s="331">
        <v>75148.399999999994</v>
      </c>
      <c r="K66" s="331">
        <f t="shared" si="3"/>
        <v>901780.79999999993</v>
      </c>
      <c r="L66" s="336" t="s">
        <v>452</v>
      </c>
      <c r="M66" s="305" t="s">
        <v>637</v>
      </c>
      <c r="N66" s="365" t="s">
        <v>816</v>
      </c>
      <c r="O66" s="333" t="s">
        <v>822</v>
      </c>
    </row>
    <row r="67" spans="1:15" ht="75">
      <c r="A67" s="335" t="s">
        <v>604</v>
      </c>
      <c r="B67" s="335" t="s">
        <v>796</v>
      </c>
      <c r="C67" s="368"/>
      <c r="D67" s="321" t="s">
        <v>625</v>
      </c>
      <c r="E67" s="420">
        <v>41007</v>
      </c>
      <c r="F67" s="421" t="s">
        <v>384</v>
      </c>
      <c r="G67" s="421">
        <v>60</v>
      </c>
      <c r="H67" s="420">
        <v>41007</v>
      </c>
      <c r="I67" s="420">
        <v>43197</v>
      </c>
      <c r="J67" s="331">
        <v>75148.399999999994</v>
      </c>
      <c r="K67" s="331">
        <f t="shared" si="3"/>
        <v>901780.79999999993</v>
      </c>
      <c r="L67" s="336" t="s">
        <v>639</v>
      </c>
      <c r="M67" s="305" t="s">
        <v>638</v>
      </c>
      <c r="N67" s="365" t="s">
        <v>816</v>
      </c>
      <c r="O67" s="333" t="s">
        <v>822</v>
      </c>
    </row>
    <row r="68" spans="1:15" ht="75">
      <c r="A68" s="335" t="s">
        <v>604</v>
      </c>
      <c r="B68" s="335" t="s">
        <v>796</v>
      </c>
      <c r="C68" s="368"/>
      <c r="D68" s="321" t="s">
        <v>625</v>
      </c>
      <c r="E68" s="420">
        <v>41007</v>
      </c>
      <c r="F68" s="421" t="s">
        <v>384</v>
      </c>
      <c r="G68" s="421">
        <v>60</v>
      </c>
      <c r="H68" s="420">
        <v>41007</v>
      </c>
      <c r="I68" s="420">
        <v>43197</v>
      </c>
      <c r="J68" s="331">
        <v>75148.399999999994</v>
      </c>
      <c r="K68" s="331">
        <f t="shared" si="3"/>
        <v>901780.79999999993</v>
      </c>
      <c r="L68" s="336" t="s">
        <v>600</v>
      </c>
      <c r="M68" s="305" t="s">
        <v>640</v>
      </c>
      <c r="N68" s="365" t="s">
        <v>816</v>
      </c>
      <c r="O68" s="333" t="s">
        <v>822</v>
      </c>
    </row>
    <row r="69" spans="1:15" ht="75">
      <c r="A69" s="335" t="s">
        <v>604</v>
      </c>
      <c r="B69" s="335" t="s">
        <v>796</v>
      </c>
      <c r="C69" s="368"/>
      <c r="D69" s="321" t="s">
        <v>625</v>
      </c>
      <c r="E69" s="420">
        <v>41007</v>
      </c>
      <c r="F69" s="421" t="s">
        <v>384</v>
      </c>
      <c r="G69" s="421">
        <v>60</v>
      </c>
      <c r="H69" s="420">
        <v>41007</v>
      </c>
      <c r="I69" s="420">
        <v>43197</v>
      </c>
      <c r="J69" s="331">
        <v>75148.399999999994</v>
      </c>
      <c r="K69" s="331">
        <f t="shared" si="3"/>
        <v>901780.79999999993</v>
      </c>
      <c r="L69" s="336" t="s">
        <v>621</v>
      </c>
      <c r="M69" s="305" t="s">
        <v>641</v>
      </c>
      <c r="N69" s="365" t="s">
        <v>816</v>
      </c>
      <c r="O69" s="333" t="s">
        <v>822</v>
      </c>
    </row>
    <row r="70" spans="1:15" ht="75">
      <c r="A70" s="335" t="s">
        <v>604</v>
      </c>
      <c r="B70" s="335" t="s">
        <v>796</v>
      </c>
      <c r="C70" s="369"/>
      <c r="D70" s="321" t="s">
        <v>625</v>
      </c>
      <c r="E70" s="420">
        <v>41007</v>
      </c>
      <c r="F70" s="421" t="s">
        <v>384</v>
      </c>
      <c r="G70" s="421">
        <v>60</v>
      </c>
      <c r="H70" s="420">
        <v>41007</v>
      </c>
      <c r="I70" s="420">
        <v>43197</v>
      </c>
      <c r="J70" s="331">
        <v>75148.399999999994</v>
      </c>
      <c r="K70" s="331">
        <f t="shared" si="3"/>
        <v>901780.79999999993</v>
      </c>
      <c r="L70" s="336" t="s">
        <v>624</v>
      </c>
      <c r="M70" s="305" t="s">
        <v>642</v>
      </c>
      <c r="N70" s="365" t="s">
        <v>816</v>
      </c>
      <c r="O70" s="333" t="s">
        <v>822</v>
      </c>
    </row>
    <row r="71" spans="1:15" ht="75">
      <c r="A71" s="335" t="s">
        <v>604</v>
      </c>
      <c r="B71" s="321" t="s">
        <v>775</v>
      </c>
      <c r="C71" s="255" t="s">
        <v>800</v>
      </c>
      <c r="D71" s="372" t="s">
        <v>625</v>
      </c>
      <c r="E71" s="316">
        <v>43198</v>
      </c>
      <c r="F71" s="315" t="s">
        <v>384</v>
      </c>
      <c r="G71" s="318">
        <v>180</v>
      </c>
      <c r="H71" s="315">
        <v>43198</v>
      </c>
      <c r="I71" s="315">
        <f>H71+179</f>
        <v>43377</v>
      </c>
      <c r="J71" s="332">
        <v>75148.399999999994</v>
      </c>
      <c r="K71" s="332">
        <f>J71*6</f>
        <v>450890.39999999997</v>
      </c>
      <c r="L71" s="280"/>
      <c r="M71" s="323"/>
      <c r="N71" s="336" t="s">
        <v>817</v>
      </c>
      <c r="O71" s="334" t="s">
        <v>822</v>
      </c>
    </row>
    <row r="72" spans="1:15" ht="27" customHeight="1">
      <c r="A72" s="321" t="s">
        <v>604</v>
      </c>
      <c r="B72" s="321" t="s">
        <v>787</v>
      </c>
      <c r="C72" s="305" t="s">
        <v>801</v>
      </c>
      <c r="D72" s="335" t="s">
        <v>625</v>
      </c>
      <c r="E72" s="328">
        <v>43423</v>
      </c>
      <c r="F72" s="328" t="s">
        <v>384</v>
      </c>
      <c r="G72" s="329">
        <v>48</v>
      </c>
      <c r="H72" s="328">
        <v>43423</v>
      </c>
      <c r="I72" s="328">
        <v>43815</v>
      </c>
      <c r="J72" s="330">
        <v>54000</v>
      </c>
      <c r="K72" s="331">
        <f>J72*12</f>
        <v>648000</v>
      </c>
      <c r="L72" s="150" t="s">
        <v>788</v>
      </c>
      <c r="M72" s="264" t="s">
        <v>789</v>
      </c>
      <c r="N72" s="336" t="s">
        <v>818</v>
      </c>
      <c r="O72" s="334" t="s">
        <v>822</v>
      </c>
    </row>
    <row r="73" spans="1:15" ht="33" customHeight="1">
      <c r="A73" s="321" t="s">
        <v>604</v>
      </c>
      <c r="B73" s="321" t="s">
        <v>787</v>
      </c>
      <c r="C73" s="416" t="s">
        <v>801</v>
      </c>
      <c r="D73" s="335" t="s">
        <v>625</v>
      </c>
      <c r="E73" s="328">
        <v>43423</v>
      </c>
      <c r="F73" s="328" t="s">
        <v>384</v>
      </c>
      <c r="G73" s="329">
        <v>48</v>
      </c>
      <c r="H73" s="328">
        <v>43423</v>
      </c>
      <c r="I73" s="328">
        <v>43815</v>
      </c>
      <c r="J73" s="330">
        <v>54000</v>
      </c>
      <c r="K73" s="331">
        <f>J73*12</f>
        <v>648000</v>
      </c>
      <c r="L73" s="150" t="s">
        <v>790</v>
      </c>
      <c r="M73" s="255" t="s">
        <v>791</v>
      </c>
      <c r="N73" s="336" t="s">
        <v>818</v>
      </c>
      <c r="O73" s="334" t="s">
        <v>822</v>
      </c>
    </row>
    <row r="74" spans="1:15" ht="75">
      <c r="A74" s="322" t="s">
        <v>604</v>
      </c>
      <c r="B74" s="372" t="s">
        <v>858</v>
      </c>
      <c r="C74" s="373"/>
      <c r="D74" s="321" t="s">
        <v>644</v>
      </c>
      <c r="E74" s="328">
        <v>40848</v>
      </c>
      <c r="F74" s="314" t="s">
        <v>384</v>
      </c>
      <c r="G74" s="320">
        <v>180</v>
      </c>
      <c r="H74" s="314">
        <v>40848</v>
      </c>
      <c r="I74" s="314">
        <v>41028</v>
      </c>
      <c r="J74" s="330">
        <v>39740</v>
      </c>
      <c r="K74" s="332">
        <f>J74*6</f>
        <v>238440</v>
      </c>
      <c r="L74" s="288" t="s">
        <v>784</v>
      </c>
      <c r="M74" s="323"/>
      <c r="N74" s="280"/>
      <c r="O74" s="334" t="s">
        <v>822</v>
      </c>
    </row>
    <row r="75" spans="1:15" ht="15" customHeight="1">
      <c r="A75" s="335" t="s">
        <v>604</v>
      </c>
      <c r="B75" s="321" t="s">
        <v>643</v>
      </c>
      <c r="C75" s="367"/>
      <c r="D75" s="321" t="s">
        <v>644</v>
      </c>
      <c r="E75" s="328">
        <v>41039</v>
      </c>
      <c r="F75" s="324" t="s">
        <v>384</v>
      </c>
      <c r="G75" s="317">
        <v>60</v>
      </c>
      <c r="H75" s="314">
        <v>41039</v>
      </c>
      <c r="I75" s="314">
        <v>43229</v>
      </c>
      <c r="J75" s="330">
        <v>32616.26</v>
      </c>
      <c r="K75" s="330">
        <f>J75*12</f>
        <v>391395.12</v>
      </c>
      <c r="L75" s="336" t="s">
        <v>463</v>
      </c>
      <c r="M75" s="262" t="s">
        <v>647</v>
      </c>
      <c r="N75" s="336" t="s">
        <v>819</v>
      </c>
      <c r="O75" s="334" t="s">
        <v>822</v>
      </c>
    </row>
    <row r="76" spans="1:15" ht="75">
      <c r="A76" s="335" t="s">
        <v>604</v>
      </c>
      <c r="B76" s="321" t="s">
        <v>643</v>
      </c>
      <c r="C76" s="368"/>
      <c r="D76" s="321" t="s">
        <v>644</v>
      </c>
      <c r="E76" s="328">
        <v>41039</v>
      </c>
      <c r="F76" s="324" t="s">
        <v>384</v>
      </c>
      <c r="G76" s="421">
        <v>60</v>
      </c>
      <c r="H76" s="420">
        <v>41039</v>
      </c>
      <c r="I76" s="420">
        <v>43229</v>
      </c>
      <c r="J76" s="330">
        <v>32616.26</v>
      </c>
      <c r="K76" s="330">
        <f t="shared" ref="K76:K85" si="4">J76*12</f>
        <v>391395.12</v>
      </c>
      <c r="L76" s="336" t="s">
        <v>564</v>
      </c>
      <c r="M76" s="305" t="s">
        <v>648</v>
      </c>
      <c r="N76" s="336" t="s">
        <v>819</v>
      </c>
      <c r="O76" s="334" t="s">
        <v>822</v>
      </c>
    </row>
    <row r="77" spans="1:15" ht="75">
      <c r="A77" s="335" t="s">
        <v>604</v>
      </c>
      <c r="B77" s="321" t="s">
        <v>643</v>
      </c>
      <c r="C77" s="368"/>
      <c r="D77" s="321" t="s">
        <v>644</v>
      </c>
      <c r="E77" s="328">
        <v>41039</v>
      </c>
      <c r="F77" s="324" t="s">
        <v>384</v>
      </c>
      <c r="G77" s="421">
        <v>60</v>
      </c>
      <c r="H77" s="420">
        <v>41039</v>
      </c>
      <c r="I77" s="420">
        <v>43229</v>
      </c>
      <c r="J77" s="330">
        <v>32616.26</v>
      </c>
      <c r="K77" s="330">
        <f t="shared" si="4"/>
        <v>391395.12</v>
      </c>
      <c r="L77" s="336" t="s">
        <v>467</v>
      </c>
      <c r="M77" s="305" t="s">
        <v>649</v>
      </c>
      <c r="N77" s="336" t="s">
        <v>819</v>
      </c>
      <c r="O77" s="334" t="s">
        <v>822</v>
      </c>
    </row>
    <row r="78" spans="1:15" ht="75">
      <c r="A78" s="335" t="s">
        <v>604</v>
      </c>
      <c r="B78" s="321" t="s">
        <v>643</v>
      </c>
      <c r="C78" s="368"/>
      <c r="D78" s="321" t="s">
        <v>644</v>
      </c>
      <c r="E78" s="328">
        <v>41039</v>
      </c>
      <c r="F78" s="324" t="s">
        <v>384</v>
      </c>
      <c r="G78" s="421">
        <v>60</v>
      </c>
      <c r="H78" s="420">
        <v>41039</v>
      </c>
      <c r="I78" s="420">
        <v>43229</v>
      </c>
      <c r="J78" s="330">
        <v>32616.26</v>
      </c>
      <c r="K78" s="330">
        <f t="shared" si="4"/>
        <v>391395.12</v>
      </c>
      <c r="L78" s="336" t="s">
        <v>567</v>
      </c>
      <c r="M78" s="305" t="s">
        <v>650</v>
      </c>
      <c r="N78" s="336" t="s">
        <v>819</v>
      </c>
      <c r="O78" s="334" t="s">
        <v>822</v>
      </c>
    </row>
    <row r="79" spans="1:15" ht="75">
      <c r="A79" s="335" t="s">
        <v>604</v>
      </c>
      <c r="B79" s="321" t="s">
        <v>643</v>
      </c>
      <c r="C79" s="368"/>
      <c r="D79" s="321" t="s">
        <v>644</v>
      </c>
      <c r="E79" s="328">
        <v>41039</v>
      </c>
      <c r="F79" s="324" t="s">
        <v>384</v>
      </c>
      <c r="G79" s="421">
        <v>60</v>
      </c>
      <c r="H79" s="420">
        <v>41039</v>
      </c>
      <c r="I79" s="420">
        <v>43229</v>
      </c>
      <c r="J79" s="330">
        <v>32616.26</v>
      </c>
      <c r="K79" s="330">
        <f t="shared" si="4"/>
        <v>391395.12</v>
      </c>
      <c r="L79" s="336" t="s">
        <v>474</v>
      </c>
      <c r="M79" s="305" t="s">
        <v>651</v>
      </c>
      <c r="N79" s="336" t="s">
        <v>819</v>
      </c>
      <c r="O79" s="334" t="s">
        <v>822</v>
      </c>
    </row>
    <row r="80" spans="1:15" ht="75">
      <c r="A80" s="335" t="s">
        <v>604</v>
      </c>
      <c r="B80" s="321" t="s">
        <v>643</v>
      </c>
      <c r="C80" s="368"/>
      <c r="D80" s="321" t="s">
        <v>644</v>
      </c>
      <c r="E80" s="328">
        <v>41039</v>
      </c>
      <c r="F80" s="324" t="s">
        <v>384</v>
      </c>
      <c r="G80" s="421">
        <v>60</v>
      </c>
      <c r="H80" s="420">
        <v>41039</v>
      </c>
      <c r="I80" s="420">
        <v>43229</v>
      </c>
      <c r="J80" s="330">
        <v>32616.26</v>
      </c>
      <c r="K80" s="330">
        <f t="shared" si="4"/>
        <v>391395.12</v>
      </c>
      <c r="L80" s="336" t="s">
        <v>569</v>
      </c>
      <c r="M80" s="305" t="s">
        <v>652</v>
      </c>
      <c r="N80" s="336" t="s">
        <v>819</v>
      </c>
      <c r="O80" s="334" t="s">
        <v>822</v>
      </c>
    </row>
    <row r="81" spans="1:15" ht="75">
      <c r="A81" s="335" t="s">
        <v>604</v>
      </c>
      <c r="B81" s="321" t="s">
        <v>643</v>
      </c>
      <c r="C81" s="368"/>
      <c r="D81" s="321" t="s">
        <v>644</v>
      </c>
      <c r="E81" s="328">
        <v>41039</v>
      </c>
      <c r="F81" s="324" t="s">
        <v>384</v>
      </c>
      <c r="G81" s="421">
        <v>60</v>
      </c>
      <c r="H81" s="420">
        <v>41039</v>
      </c>
      <c r="I81" s="420">
        <v>43229</v>
      </c>
      <c r="J81" s="330">
        <v>32616.26</v>
      </c>
      <c r="K81" s="330">
        <f t="shared" si="4"/>
        <v>391395.12</v>
      </c>
      <c r="L81" s="336" t="s">
        <v>475</v>
      </c>
      <c r="M81" s="305" t="s">
        <v>653</v>
      </c>
      <c r="N81" s="336" t="s">
        <v>819</v>
      </c>
      <c r="O81" s="334" t="s">
        <v>822</v>
      </c>
    </row>
    <row r="82" spans="1:15" ht="75">
      <c r="A82" s="335" t="s">
        <v>604</v>
      </c>
      <c r="B82" s="321" t="s">
        <v>643</v>
      </c>
      <c r="C82" s="368"/>
      <c r="D82" s="321" t="s">
        <v>644</v>
      </c>
      <c r="E82" s="328">
        <v>41039</v>
      </c>
      <c r="F82" s="324" t="s">
        <v>384</v>
      </c>
      <c r="G82" s="421">
        <v>60</v>
      </c>
      <c r="H82" s="420">
        <v>41039</v>
      </c>
      <c r="I82" s="420">
        <v>43229</v>
      </c>
      <c r="J82" s="330">
        <v>32616.26</v>
      </c>
      <c r="K82" s="330">
        <f t="shared" si="4"/>
        <v>391395.12</v>
      </c>
      <c r="L82" s="336" t="s">
        <v>655</v>
      </c>
      <c r="M82" s="305" t="s">
        <v>654</v>
      </c>
      <c r="N82" s="336" t="s">
        <v>819</v>
      </c>
      <c r="O82" s="334" t="s">
        <v>822</v>
      </c>
    </row>
    <row r="83" spans="1:15" ht="75">
      <c r="A83" s="335" t="s">
        <v>604</v>
      </c>
      <c r="B83" s="321" t="s">
        <v>643</v>
      </c>
      <c r="C83" s="368"/>
      <c r="D83" s="321" t="s">
        <v>644</v>
      </c>
      <c r="E83" s="328">
        <v>41039</v>
      </c>
      <c r="F83" s="324" t="s">
        <v>384</v>
      </c>
      <c r="G83" s="421">
        <v>60</v>
      </c>
      <c r="H83" s="420">
        <v>41039</v>
      </c>
      <c r="I83" s="420">
        <v>43229</v>
      </c>
      <c r="J83" s="330">
        <v>32616.26</v>
      </c>
      <c r="K83" s="330">
        <f t="shared" si="4"/>
        <v>391395.12</v>
      </c>
      <c r="L83" s="336" t="s">
        <v>598</v>
      </c>
      <c r="M83" s="305" t="s">
        <v>656</v>
      </c>
      <c r="N83" s="336" t="s">
        <v>819</v>
      </c>
      <c r="O83" s="334" t="s">
        <v>822</v>
      </c>
    </row>
    <row r="84" spans="1:15" ht="75">
      <c r="A84" s="335" t="s">
        <v>604</v>
      </c>
      <c r="B84" s="321" t="s">
        <v>643</v>
      </c>
      <c r="C84" s="368"/>
      <c r="D84" s="321" t="s">
        <v>644</v>
      </c>
      <c r="E84" s="328">
        <v>41039</v>
      </c>
      <c r="F84" s="324" t="s">
        <v>384</v>
      </c>
      <c r="G84" s="421">
        <v>60</v>
      </c>
      <c r="H84" s="420">
        <v>41039</v>
      </c>
      <c r="I84" s="420">
        <v>43229</v>
      </c>
      <c r="J84" s="330">
        <v>32616.26</v>
      </c>
      <c r="K84" s="330">
        <f t="shared" si="4"/>
        <v>391395.12</v>
      </c>
      <c r="L84" s="336" t="s">
        <v>600</v>
      </c>
      <c r="M84" s="305" t="s">
        <v>657</v>
      </c>
      <c r="N84" s="336" t="s">
        <v>819</v>
      </c>
      <c r="O84" s="334" t="s">
        <v>822</v>
      </c>
    </row>
    <row r="85" spans="1:15" ht="75">
      <c r="A85" s="335" t="s">
        <v>604</v>
      </c>
      <c r="B85" s="321" t="s">
        <v>643</v>
      </c>
      <c r="C85" s="369"/>
      <c r="D85" s="321" t="s">
        <v>644</v>
      </c>
      <c r="E85" s="328">
        <v>41039</v>
      </c>
      <c r="F85" s="324" t="s">
        <v>384</v>
      </c>
      <c r="G85" s="421">
        <v>60</v>
      </c>
      <c r="H85" s="420">
        <v>41039</v>
      </c>
      <c r="I85" s="420">
        <v>43229</v>
      </c>
      <c r="J85" s="330">
        <v>32616.26</v>
      </c>
      <c r="K85" s="330">
        <f t="shared" si="4"/>
        <v>391395.12</v>
      </c>
      <c r="L85" s="335" t="s">
        <v>646</v>
      </c>
      <c r="M85" s="305" t="s">
        <v>645</v>
      </c>
      <c r="N85" s="336" t="s">
        <v>819</v>
      </c>
      <c r="O85" s="334" t="s">
        <v>822</v>
      </c>
    </row>
    <row r="86" spans="1:15" ht="75">
      <c r="A86" s="335" t="s">
        <v>604</v>
      </c>
      <c r="B86" s="322" t="s">
        <v>802</v>
      </c>
      <c r="C86" s="305" t="s">
        <v>803</v>
      </c>
      <c r="D86" s="322" t="s">
        <v>644</v>
      </c>
      <c r="E86" s="314">
        <v>43229</v>
      </c>
      <c r="F86" s="381" t="s">
        <v>384</v>
      </c>
      <c r="G86" s="318">
        <v>90</v>
      </c>
      <c r="H86" s="315">
        <v>43230</v>
      </c>
      <c r="I86" s="315">
        <v>43409</v>
      </c>
      <c r="J86" s="331">
        <v>32616.26</v>
      </c>
      <c r="K86" s="331">
        <f>J86*6</f>
        <v>195697.56</v>
      </c>
      <c r="L86" s="335" t="s">
        <v>463</v>
      </c>
      <c r="M86" s="305" t="s">
        <v>778</v>
      </c>
      <c r="N86" s="336" t="s">
        <v>820</v>
      </c>
      <c r="O86" s="334" t="s">
        <v>822</v>
      </c>
    </row>
    <row r="87" spans="1:15" ht="75">
      <c r="A87" s="335" t="s">
        <v>604</v>
      </c>
      <c r="B87" s="322" t="s">
        <v>792</v>
      </c>
      <c r="C87" s="255" t="s">
        <v>804</v>
      </c>
      <c r="D87" s="322" t="s">
        <v>644</v>
      </c>
      <c r="E87" s="314">
        <v>43426</v>
      </c>
      <c r="F87" s="336" t="s">
        <v>384</v>
      </c>
      <c r="G87" s="329">
        <v>48</v>
      </c>
      <c r="H87" s="328">
        <v>43426</v>
      </c>
      <c r="I87" s="328">
        <v>43830</v>
      </c>
      <c r="J87" s="331">
        <v>35900</v>
      </c>
      <c r="K87" s="331">
        <f>J87*12</f>
        <v>430800</v>
      </c>
      <c r="L87" s="335" t="s">
        <v>463</v>
      </c>
      <c r="M87" s="255" t="s">
        <v>793</v>
      </c>
      <c r="N87" s="336" t="s">
        <v>821</v>
      </c>
      <c r="O87" s="334" t="s">
        <v>822</v>
      </c>
    </row>
    <row r="88" spans="1:15" ht="30" customHeight="1">
      <c r="A88" s="321" t="s">
        <v>378</v>
      </c>
      <c r="B88" s="321" t="s">
        <v>859</v>
      </c>
      <c r="C88" s="323"/>
      <c r="D88" s="321" t="s">
        <v>860</v>
      </c>
      <c r="E88" s="314">
        <v>40885</v>
      </c>
      <c r="F88" s="324" t="s">
        <v>384</v>
      </c>
      <c r="G88" s="326"/>
      <c r="H88" s="314">
        <v>40885</v>
      </c>
      <c r="I88" s="314">
        <v>41126</v>
      </c>
      <c r="J88" s="331">
        <v>45500</v>
      </c>
      <c r="K88" s="331">
        <f>J88*6</f>
        <v>273000</v>
      </c>
      <c r="L88" s="335" t="s">
        <v>784</v>
      </c>
      <c r="M88" s="305" t="s">
        <v>861</v>
      </c>
      <c r="N88" s="337"/>
      <c r="O88" s="333" t="s">
        <v>814</v>
      </c>
    </row>
    <row r="89" spans="1:15" ht="25.5" customHeight="1">
      <c r="A89" s="321" t="s">
        <v>378</v>
      </c>
      <c r="B89" s="321" t="s">
        <v>859</v>
      </c>
      <c r="C89" s="323"/>
      <c r="D89" s="321" t="s">
        <v>860</v>
      </c>
      <c r="E89" s="420">
        <v>40885</v>
      </c>
      <c r="F89" s="324" t="s">
        <v>384</v>
      </c>
      <c r="G89" s="327"/>
      <c r="H89" s="420">
        <v>40885</v>
      </c>
      <c r="I89" s="420">
        <v>41126</v>
      </c>
      <c r="J89" s="331">
        <v>45500</v>
      </c>
      <c r="K89" s="331">
        <f>J89*6</f>
        <v>273000</v>
      </c>
      <c r="L89" s="335" t="s">
        <v>467</v>
      </c>
      <c r="M89" s="305" t="s">
        <v>862</v>
      </c>
      <c r="N89" s="338"/>
      <c r="O89" s="333" t="s">
        <v>814</v>
      </c>
    </row>
    <row r="90" spans="1:15" ht="45" customHeight="1">
      <c r="A90" s="335" t="s">
        <v>378</v>
      </c>
      <c r="B90" s="335" t="s">
        <v>660</v>
      </c>
      <c r="C90" s="367"/>
      <c r="D90" s="335" t="s">
        <v>661</v>
      </c>
      <c r="E90" s="314">
        <v>41127</v>
      </c>
      <c r="F90" s="317" t="s">
        <v>384</v>
      </c>
      <c r="G90" s="329">
        <v>60</v>
      </c>
      <c r="H90" s="314">
        <v>41127</v>
      </c>
      <c r="I90" s="328">
        <v>43317</v>
      </c>
      <c r="J90" s="331">
        <v>50865.43</v>
      </c>
      <c r="K90" s="331">
        <f>J90*12</f>
        <v>610385.16</v>
      </c>
      <c r="L90" s="335" t="s">
        <v>664</v>
      </c>
      <c r="M90" s="305" t="s">
        <v>662</v>
      </c>
      <c r="N90" s="335" t="s">
        <v>823</v>
      </c>
      <c r="O90" s="333" t="s">
        <v>814</v>
      </c>
    </row>
    <row r="91" spans="1:15" ht="75">
      <c r="A91" s="335" t="s">
        <v>378</v>
      </c>
      <c r="B91" s="335" t="s">
        <v>660</v>
      </c>
      <c r="C91" s="368"/>
      <c r="D91" s="335" t="s">
        <v>661</v>
      </c>
      <c r="E91" s="420">
        <v>41127</v>
      </c>
      <c r="F91" s="421" t="s">
        <v>384</v>
      </c>
      <c r="G91" s="329">
        <v>60</v>
      </c>
      <c r="H91" s="420">
        <v>41127</v>
      </c>
      <c r="I91" s="328">
        <v>43317</v>
      </c>
      <c r="J91" s="331">
        <v>50865.43</v>
      </c>
      <c r="K91" s="331">
        <f t="shared" ref="K91:K101" si="5">J91*12</f>
        <v>610385.16</v>
      </c>
      <c r="L91" s="335" t="s">
        <v>564</v>
      </c>
      <c r="M91" s="305" t="s">
        <v>663</v>
      </c>
      <c r="N91" s="335" t="s">
        <v>823</v>
      </c>
      <c r="O91" s="333" t="s">
        <v>814</v>
      </c>
    </row>
    <row r="92" spans="1:15" ht="75">
      <c r="A92" s="335" t="s">
        <v>378</v>
      </c>
      <c r="B92" s="335" t="s">
        <v>660</v>
      </c>
      <c r="C92" s="368"/>
      <c r="D92" s="335" t="s">
        <v>661</v>
      </c>
      <c r="E92" s="420">
        <v>41127</v>
      </c>
      <c r="F92" s="421" t="s">
        <v>384</v>
      </c>
      <c r="G92" s="329">
        <v>60</v>
      </c>
      <c r="H92" s="420">
        <v>41127</v>
      </c>
      <c r="I92" s="328">
        <v>43317</v>
      </c>
      <c r="J92" s="331">
        <v>50865.43</v>
      </c>
      <c r="K92" s="331">
        <f t="shared" si="5"/>
        <v>610385.16</v>
      </c>
      <c r="L92" s="335" t="s">
        <v>467</v>
      </c>
      <c r="M92" s="305" t="s">
        <v>665</v>
      </c>
      <c r="N92" s="335" t="s">
        <v>823</v>
      </c>
      <c r="O92" s="333" t="s">
        <v>814</v>
      </c>
    </row>
    <row r="93" spans="1:15" ht="75">
      <c r="A93" s="335" t="s">
        <v>378</v>
      </c>
      <c r="B93" s="335" t="s">
        <v>660</v>
      </c>
      <c r="C93" s="368"/>
      <c r="D93" s="335" t="s">
        <v>661</v>
      </c>
      <c r="E93" s="420">
        <v>41127</v>
      </c>
      <c r="F93" s="421" t="s">
        <v>384</v>
      </c>
      <c r="G93" s="329">
        <v>60</v>
      </c>
      <c r="H93" s="420">
        <v>41127</v>
      </c>
      <c r="I93" s="328">
        <v>43317</v>
      </c>
      <c r="J93" s="331">
        <v>50865.43</v>
      </c>
      <c r="K93" s="331">
        <f t="shared" si="5"/>
        <v>610385.16</v>
      </c>
      <c r="L93" s="335" t="s">
        <v>667</v>
      </c>
      <c r="M93" s="305" t="s">
        <v>666</v>
      </c>
      <c r="N93" s="335" t="s">
        <v>823</v>
      </c>
      <c r="O93" s="333" t="s">
        <v>814</v>
      </c>
    </row>
    <row r="94" spans="1:15" ht="75">
      <c r="A94" s="335" t="s">
        <v>378</v>
      </c>
      <c r="B94" s="335" t="s">
        <v>660</v>
      </c>
      <c r="C94" s="368"/>
      <c r="D94" s="335" t="s">
        <v>661</v>
      </c>
      <c r="E94" s="420">
        <v>41127</v>
      </c>
      <c r="F94" s="421" t="s">
        <v>384</v>
      </c>
      <c r="G94" s="329">
        <v>60</v>
      </c>
      <c r="H94" s="420">
        <v>41127</v>
      </c>
      <c r="I94" s="328">
        <v>43317</v>
      </c>
      <c r="J94" s="331">
        <v>50865.43</v>
      </c>
      <c r="K94" s="331">
        <f t="shared" si="5"/>
        <v>610385.16</v>
      </c>
      <c r="L94" s="335" t="s">
        <v>475</v>
      </c>
      <c r="M94" s="305" t="s">
        <v>668</v>
      </c>
      <c r="N94" s="335" t="s">
        <v>823</v>
      </c>
      <c r="O94" s="333" t="s">
        <v>814</v>
      </c>
    </row>
    <row r="95" spans="1:15" ht="75">
      <c r="A95" s="335" t="s">
        <v>378</v>
      </c>
      <c r="B95" s="335" t="s">
        <v>660</v>
      </c>
      <c r="C95" s="368"/>
      <c r="D95" s="335" t="s">
        <v>661</v>
      </c>
      <c r="E95" s="420">
        <v>41127</v>
      </c>
      <c r="F95" s="421" t="s">
        <v>384</v>
      </c>
      <c r="G95" s="329">
        <v>60</v>
      </c>
      <c r="H95" s="420">
        <v>41127</v>
      </c>
      <c r="I95" s="328">
        <v>43317</v>
      </c>
      <c r="J95" s="331">
        <v>50865.43</v>
      </c>
      <c r="K95" s="331">
        <f t="shared" si="5"/>
        <v>610385.16</v>
      </c>
      <c r="L95" s="335" t="s">
        <v>567</v>
      </c>
      <c r="M95" s="255" t="s">
        <v>669</v>
      </c>
      <c r="N95" s="335" t="s">
        <v>823</v>
      </c>
      <c r="O95" s="333" t="s">
        <v>814</v>
      </c>
    </row>
    <row r="96" spans="1:15" ht="75">
      <c r="A96" s="335" t="s">
        <v>378</v>
      </c>
      <c r="B96" s="335" t="s">
        <v>660</v>
      </c>
      <c r="C96" s="368"/>
      <c r="D96" s="335" t="s">
        <v>661</v>
      </c>
      <c r="E96" s="420">
        <v>41127</v>
      </c>
      <c r="F96" s="421" t="s">
        <v>384</v>
      </c>
      <c r="G96" s="329">
        <v>60</v>
      </c>
      <c r="H96" s="420">
        <v>41127</v>
      </c>
      <c r="I96" s="328">
        <v>43317</v>
      </c>
      <c r="J96" s="331">
        <v>50865.43</v>
      </c>
      <c r="K96" s="331">
        <f t="shared" si="5"/>
        <v>610385.16</v>
      </c>
      <c r="L96" s="335" t="s">
        <v>569</v>
      </c>
      <c r="M96" s="305" t="s">
        <v>670</v>
      </c>
      <c r="N96" s="335" t="s">
        <v>823</v>
      </c>
      <c r="O96" s="333" t="s">
        <v>814</v>
      </c>
    </row>
    <row r="97" spans="1:15" ht="75">
      <c r="A97" s="335" t="s">
        <v>378</v>
      </c>
      <c r="B97" s="335" t="s">
        <v>660</v>
      </c>
      <c r="C97" s="368"/>
      <c r="D97" s="335" t="s">
        <v>661</v>
      </c>
      <c r="E97" s="420">
        <v>41127</v>
      </c>
      <c r="F97" s="421" t="s">
        <v>384</v>
      </c>
      <c r="G97" s="329">
        <v>60</v>
      </c>
      <c r="H97" s="420">
        <v>41127</v>
      </c>
      <c r="I97" s="328">
        <v>43317</v>
      </c>
      <c r="J97" s="331">
        <v>50865.43</v>
      </c>
      <c r="K97" s="331">
        <f t="shared" si="5"/>
        <v>610385.16</v>
      </c>
      <c r="L97" s="335" t="s">
        <v>582</v>
      </c>
      <c r="M97" s="305" t="s">
        <v>671</v>
      </c>
      <c r="N97" s="335" t="s">
        <v>823</v>
      </c>
      <c r="O97" s="333" t="s">
        <v>814</v>
      </c>
    </row>
    <row r="98" spans="1:15" ht="75">
      <c r="A98" s="335" t="s">
        <v>378</v>
      </c>
      <c r="B98" s="335" t="s">
        <v>660</v>
      </c>
      <c r="C98" s="368"/>
      <c r="D98" s="335" t="s">
        <v>661</v>
      </c>
      <c r="E98" s="420">
        <v>41127</v>
      </c>
      <c r="F98" s="421" t="s">
        <v>384</v>
      </c>
      <c r="G98" s="329">
        <v>60</v>
      </c>
      <c r="H98" s="420">
        <v>41127</v>
      </c>
      <c r="I98" s="328">
        <v>43317</v>
      </c>
      <c r="J98" s="331">
        <v>50865.43</v>
      </c>
      <c r="K98" s="331">
        <f t="shared" si="5"/>
        <v>610385.16</v>
      </c>
      <c r="L98" s="335" t="s">
        <v>672</v>
      </c>
      <c r="M98" s="255" t="s">
        <v>673</v>
      </c>
      <c r="N98" s="335" t="s">
        <v>823</v>
      </c>
      <c r="O98" s="333" t="s">
        <v>814</v>
      </c>
    </row>
    <row r="99" spans="1:15" ht="75">
      <c r="A99" s="335" t="s">
        <v>378</v>
      </c>
      <c r="B99" s="335" t="s">
        <v>660</v>
      </c>
      <c r="C99" s="368"/>
      <c r="D99" s="335" t="s">
        <v>661</v>
      </c>
      <c r="E99" s="420">
        <v>41127</v>
      </c>
      <c r="F99" s="421" t="s">
        <v>384</v>
      </c>
      <c r="G99" s="329">
        <v>60</v>
      </c>
      <c r="H99" s="420">
        <v>41127</v>
      </c>
      <c r="I99" s="328">
        <v>43317</v>
      </c>
      <c r="J99" s="331">
        <v>50865.43</v>
      </c>
      <c r="K99" s="331">
        <f t="shared" si="5"/>
        <v>610385.16</v>
      </c>
      <c r="L99" s="335" t="s">
        <v>600</v>
      </c>
      <c r="M99" s="305" t="s">
        <v>674</v>
      </c>
      <c r="N99" s="335" t="s">
        <v>823</v>
      </c>
      <c r="O99" s="333" t="s">
        <v>814</v>
      </c>
    </row>
    <row r="100" spans="1:15" ht="75">
      <c r="A100" s="335" t="s">
        <v>378</v>
      </c>
      <c r="B100" s="335" t="s">
        <v>660</v>
      </c>
      <c r="C100" s="368"/>
      <c r="D100" s="335" t="s">
        <v>661</v>
      </c>
      <c r="E100" s="420">
        <v>41127</v>
      </c>
      <c r="F100" s="421" t="s">
        <v>384</v>
      </c>
      <c r="G100" s="329">
        <v>60</v>
      </c>
      <c r="H100" s="420">
        <v>41127</v>
      </c>
      <c r="I100" s="328">
        <v>43317</v>
      </c>
      <c r="J100" s="331">
        <v>50865.43</v>
      </c>
      <c r="K100" s="331">
        <f t="shared" si="5"/>
        <v>610385.16</v>
      </c>
      <c r="L100" s="335" t="s">
        <v>570</v>
      </c>
      <c r="M100" s="305" t="s">
        <v>675</v>
      </c>
      <c r="N100" s="335" t="s">
        <v>823</v>
      </c>
      <c r="O100" s="333" t="s">
        <v>814</v>
      </c>
    </row>
    <row r="101" spans="1:15" ht="75">
      <c r="A101" s="335" t="s">
        <v>378</v>
      </c>
      <c r="B101" s="335" t="s">
        <v>660</v>
      </c>
      <c r="C101" s="369"/>
      <c r="D101" s="335" t="s">
        <v>661</v>
      </c>
      <c r="E101" s="420">
        <v>41127</v>
      </c>
      <c r="F101" s="421" t="s">
        <v>384</v>
      </c>
      <c r="G101" s="329">
        <v>60</v>
      </c>
      <c r="H101" s="420">
        <v>41127</v>
      </c>
      <c r="I101" s="328">
        <v>43317</v>
      </c>
      <c r="J101" s="331">
        <v>50865.43</v>
      </c>
      <c r="K101" s="331">
        <f t="shared" si="5"/>
        <v>610385.16</v>
      </c>
      <c r="L101" s="335" t="s">
        <v>659</v>
      </c>
      <c r="M101" s="305" t="s">
        <v>658</v>
      </c>
      <c r="N101" s="335" t="s">
        <v>823</v>
      </c>
      <c r="O101" s="333" t="s">
        <v>814</v>
      </c>
    </row>
    <row r="102" spans="1:15" ht="35.25" customHeight="1">
      <c r="A102" s="321" t="s">
        <v>378</v>
      </c>
      <c r="B102" s="321" t="s">
        <v>783</v>
      </c>
      <c r="C102" s="302" t="s">
        <v>805</v>
      </c>
      <c r="D102" s="321" t="s">
        <v>661</v>
      </c>
      <c r="E102" s="314">
        <v>43318</v>
      </c>
      <c r="F102" s="317" t="s">
        <v>384</v>
      </c>
      <c r="G102" s="317">
        <v>87</v>
      </c>
      <c r="H102" s="314">
        <v>43318</v>
      </c>
      <c r="I102" s="314">
        <v>43497</v>
      </c>
      <c r="J102" s="331">
        <v>50865.43</v>
      </c>
      <c r="K102" s="331">
        <v>298478.33</v>
      </c>
      <c r="L102" s="335" t="s">
        <v>784</v>
      </c>
      <c r="M102" s="305" t="s">
        <v>785</v>
      </c>
      <c r="N102" s="336" t="s">
        <v>824</v>
      </c>
      <c r="O102" s="334" t="s">
        <v>814</v>
      </c>
    </row>
    <row r="103" spans="1:15" ht="15" customHeight="1">
      <c r="A103" s="322"/>
      <c r="B103" s="322"/>
      <c r="C103" s="303"/>
      <c r="D103" s="322"/>
      <c r="E103" s="319"/>
      <c r="F103" s="319"/>
      <c r="G103" s="319"/>
      <c r="H103" s="319"/>
      <c r="I103" s="319"/>
      <c r="J103" s="332"/>
      <c r="K103" s="332"/>
      <c r="L103" s="335" t="s">
        <v>467</v>
      </c>
      <c r="M103" s="305" t="s">
        <v>786</v>
      </c>
      <c r="N103" s="336"/>
      <c r="O103" s="334"/>
    </row>
    <row r="104" spans="1:15" ht="45" customHeight="1">
      <c r="A104" s="335" t="s">
        <v>378</v>
      </c>
      <c r="B104" s="321" t="s">
        <v>825</v>
      </c>
      <c r="C104" s="367"/>
      <c r="D104" s="335" t="s">
        <v>676</v>
      </c>
      <c r="E104" s="328">
        <v>41127</v>
      </c>
      <c r="F104" s="329" t="s">
        <v>384</v>
      </c>
      <c r="G104" s="317">
        <v>60</v>
      </c>
      <c r="H104" s="314">
        <v>41127</v>
      </c>
      <c r="I104" s="314">
        <v>43317</v>
      </c>
      <c r="J104" s="331">
        <v>53408.71</v>
      </c>
      <c r="K104" s="331">
        <f>J104*12</f>
        <v>640904.52</v>
      </c>
      <c r="L104" s="335" t="s">
        <v>664</v>
      </c>
      <c r="M104" s="305" t="s">
        <v>677</v>
      </c>
      <c r="N104" s="335" t="s">
        <v>826</v>
      </c>
      <c r="O104" s="334" t="s">
        <v>814</v>
      </c>
    </row>
    <row r="105" spans="1:15" ht="75">
      <c r="A105" s="335" t="s">
        <v>378</v>
      </c>
      <c r="B105" s="321" t="s">
        <v>825</v>
      </c>
      <c r="C105" s="368"/>
      <c r="D105" s="335" t="s">
        <v>676</v>
      </c>
      <c r="E105" s="328">
        <v>41127</v>
      </c>
      <c r="F105" s="329" t="s">
        <v>384</v>
      </c>
      <c r="G105" s="421">
        <v>60</v>
      </c>
      <c r="H105" s="420">
        <v>41127</v>
      </c>
      <c r="I105" s="420">
        <v>43317</v>
      </c>
      <c r="J105" s="331">
        <v>53408.71</v>
      </c>
      <c r="K105" s="331">
        <f t="shared" ref="K105:K115" si="6">J105*12</f>
        <v>640904.52</v>
      </c>
      <c r="L105" s="336" t="s">
        <v>564</v>
      </c>
      <c r="M105" s="264" t="s">
        <v>678</v>
      </c>
      <c r="N105" s="335" t="s">
        <v>826</v>
      </c>
      <c r="O105" s="334" t="s">
        <v>814</v>
      </c>
    </row>
    <row r="106" spans="1:15" ht="75">
      <c r="A106" s="335" t="s">
        <v>378</v>
      </c>
      <c r="B106" s="321" t="s">
        <v>825</v>
      </c>
      <c r="C106" s="368"/>
      <c r="D106" s="335" t="s">
        <v>676</v>
      </c>
      <c r="E106" s="328">
        <v>41127</v>
      </c>
      <c r="F106" s="329" t="s">
        <v>384</v>
      </c>
      <c r="G106" s="421">
        <v>60</v>
      </c>
      <c r="H106" s="420">
        <v>41127</v>
      </c>
      <c r="I106" s="420">
        <v>43317</v>
      </c>
      <c r="J106" s="331">
        <v>53408.71</v>
      </c>
      <c r="K106" s="331">
        <f t="shared" si="6"/>
        <v>640904.52</v>
      </c>
      <c r="L106" s="336" t="s">
        <v>467</v>
      </c>
      <c r="M106" s="305" t="s">
        <v>679</v>
      </c>
      <c r="N106" s="335" t="s">
        <v>826</v>
      </c>
      <c r="O106" s="334" t="s">
        <v>814</v>
      </c>
    </row>
    <row r="107" spans="1:15" ht="15" customHeight="1">
      <c r="A107" s="335" t="s">
        <v>378</v>
      </c>
      <c r="B107" s="321" t="s">
        <v>825</v>
      </c>
      <c r="C107" s="368"/>
      <c r="D107" s="335" t="s">
        <v>676</v>
      </c>
      <c r="E107" s="328">
        <v>41127</v>
      </c>
      <c r="F107" s="329" t="s">
        <v>384</v>
      </c>
      <c r="G107" s="421">
        <v>60</v>
      </c>
      <c r="H107" s="420">
        <v>41127</v>
      </c>
      <c r="I107" s="420">
        <v>43317</v>
      </c>
      <c r="J107" s="331">
        <v>53408.71</v>
      </c>
      <c r="K107" s="331">
        <f t="shared" si="6"/>
        <v>640904.52</v>
      </c>
      <c r="L107" s="335" t="s">
        <v>667</v>
      </c>
      <c r="M107" s="305" t="s">
        <v>680</v>
      </c>
      <c r="N107" s="335" t="s">
        <v>826</v>
      </c>
      <c r="O107" s="334" t="s">
        <v>814</v>
      </c>
    </row>
    <row r="108" spans="1:15" ht="75">
      <c r="A108" s="335" t="s">
        <v>378</v>
      </c>
      <c r="B108" s="321" t="s">
        <v>825</v>
      </c>
      <c r="C108" s="368"/>
      <c r="D108" s="335" t="s">
        <v>676</v>
      </c>
      <c r="E108" s="328">
        <v>41127</v>
      </c>
      <c r="F108" s="329" t="s">
        <v>384</v>
      </c>
      <c r="G108" s="421">
        <v>60</v>
      </c>
      <c r="H108" s="420">
        <v>41127</v>
      </c>
      <c r="I108" s="420">
        <v>43317</v>
      </c>
      <c r="J108" s="331">
        <v>53408.71</v>
      </c>
      <c r="K108" s="331">
        <f t="shared" si="6"/>
        <v>640904.52</v>
      </c>
      <c r="L108" s="336" t="s">
        <v>475</v>
      </c>
      <c r="M108" s="305" t="s">
        <v>681</v>
      </c>
      <c r="N108" s="335" t="s">
        <v>826</v>
      </c>
      <c r="O108" s="334" t="s">
        <v>814</v>
      </c>
    </row>
    <row r="109" spans="1:15" ht="75">
      <c r="A109" s="335" t="s">
        <v>378</v>
      </c>
      <c r="B109" s="321" t="s">
        <v>825</v>
      </c>
      <c r="C109" s="368"/>
      <c r="D109" s="335" t="s">
        <v>676</v>
      </c>
      <c r="E109" s="328">
        <v>41127</v>
      </c>
      <c r="F109" s="329" t="s">
        <v>384</v>
      </c>
      <c r="G109" s="421">
        <v>60</v>
      </c>
      <c r="H109" s="420">
        <v>41127</v>
      </c>
      <c r="I109" s="420">
        <v>43317</v>
      </c>
      <c r="J109" s="331">
        <v>53408.71</v>
      </c>
      <c r="K109" s="331">
        <f t="shared" si="6"/>
        <v>640904.52</v>
      </c>
      <c r="L109" s="336" t="s">
        <v>567</v>
      </c>
      <c r="M109" s="255" t="s">
        <v>682</v>
      </c>
      <c r="N109" s="335" t="s">
        <v>826</v>
      </c>
      <c r="O109" s="334" t="s">
        <v>814</v>
      </c>
    </row>
    <row r="110" spans="1:15" ht="75">
      <c r="A110" s="335" t="s">
        <v>378</v>
      </c>
      <c r="B110" s="321" t="s">
        <v>825</v>
      </c>
      <c r="C110" s="368"/>
      <c r="D110" s="335" t="s">
        <v>676</v>
      </c>
      <c r="E110" s="328">
        <v>41127</v>
      </c>
      <c r="F110" s="329" t="s">
        <v>384</v>
      </c>
      <c r="G110" s="421">
        <v>60</v>
      </c>
      <c r="H110" s="420">
        <v>41127</v>
      </c>
      <c r="I110" s="420">
        <v>43317</v>
      </c>
      <c r="J110" s="331">
        <v>53408.71</v>
      </c>
      <c r="K110" s="331">
        <f t="shared" si="6"/>
        <v>640904.52</v>
      </c>
      <c r="L110" s="336" t="s">
        <v>569</v>
      </c>
      <c r="M110" s="305" t="s">
        <v>683</v>
      </c>
      <c r="N110" s="335" t="s">
        <v>826</v>
      </c>
      <c r="O110" s="334" t="s">
        <v>814</v>
      </c>
    </row>
    <row r="111" spans="1:15" ht="75">
      <c r="A111" s="335" t="s">
        <v>378</v>
      </c>
      <c r="B111" s="321" t="s">
        <v>825</v>
      </c>
      <c r="C111" s="368"/>
      <c r="D111" s="335" t="s">
        <v>676</v>
      </c>
      <c r="E111" s="328">
        <v>41127</v>
      </c>
      <c r="F111" s="329" t="s">
        <v>384</v>
      </c>
      <c r="G111" s="421">
        <v>60</v>
      </c>
      <c r="H111" s="420">
        <v>41127</v>
      </c>
      <c r="I111" s="420">
        <v>43317</v>
      </c>
      <c r="J111" s="331">
        <v>53408.71</v>
      </c>
      <c r="K111" s="331">
        <f t="shared" si="6"/>
        <v>640904.52</v>
      </c>
      <c r="L111" s="336" t="s">
        <v>685</v>
      </c>
      <c r="M111" s="305" t="s">
        <v>684</v>
      </c>
      <c r="N111" s="335" t="s">
        <v>826</v>
      </c>
      <c r="O111" s="334" t="s">
        <v>814</v>
      </c>
    </row>
    <row r="112" spans="1:15" ht="75">
      <c r="A112" s="335" t="s">
        <v>378</v>
      </c>
      <c r="B112" s="321" t="s">
        <v>825</v>
      </c>
      <c r="C112" s="368"/>
      <c r="D112" s="335" t="s">
        <v>676</v>
      </c>
      <c r="E112" s="328">
        <v>41127</v>
      </c>
      <c r="F112" s="329" t="s">
        <v>384</v>
      </c>
      <c r="G112" s="421">
        <v>60</v>
      </c>
      <c r="H112" s="420">
        <v>41127</v>
      </c>
      <c r="I112" s="420">
        <v>43317</v>
      </c>
      <c r="J112" s="331">
        <v>53408.71</v>
      </c>
      <c r="K112" s="331">
        <f t="shared" si="6"/>
        <v>640904.52</v>
      </c>
      <c r="L112" s="335" t="s">
        <v>672</v>
      </c>
      <c r="M112" s="305" t="s">
        <v>686</v>
      </c>
      <c r="N112" s="335" t="s">
        <v>826</v>
      </c>
      <c r="O112" s="334" t="s">
        <v>814</v>
      </c>
    </row>
    <row r="113" spans="1:15" ht="75">
      <c r="A113" s="335" t="s">
        <v>378</v>
      </c>
      <c r="B113" s="321" t="s">
        <v>825</v>
      </c>
      <c r="C113" s="368"/>
      <c r="D113" s="335" t="s">
        <v>676</v>
      </c>
      <c r="E113" s="328">
        <v>41127</v>
      </c>
      <c r="F113" s="329" t="s">
        <v>384</v>
      </c>
      <c r="G113" s="421">
        <v>60</v>
      </c>
      <c r="H113" s="420">
        <v>41127</v>
      </c>
      <c r="I113" s="420">
        <v>43317</v>
      </c>
      <c r="J113" s="331">
        <v>53408.71</v>
      </c>
      <c r="K113" s="331">
        <f t="shared" si="6"/>
        <v>640904.52</v>
      </c>
      <c r="L113" s="336" t="s">
        <v>600</v>
      </c>
      <c r="M113" s="305" t="s">
        <v>687</v>
      </c>
      <c r="N113" s="335" t="s">
        <v>826</v>
      </c>
      <c r="O113" s="334" t="s">
        <v>814</v>
      </c>
    </row>
    <row r="114" spans="1:15" ht="75">
      <c r="A114" s="335" t="s">
        <v>378</v>
      </c>
      <c r="B114" s="321" t="s">
        <v>825</v>
      </c>
      <c r="C114" s="368"/>
      <c r="D114" s="335" t="s">
        <v>676</v>
      </c>
      <c r="E114" s="328">
        <v>41127</v>
      </c>
      <c r="F114" s="329" t="s">
        <v>384</v>
      </c>
      <c r="G114" s="421">
        <v>60</v>
      </c>
      <c r="H114" s="420">
        <v>41127</v>
      </c>
      <c r="I114" s="420">
        <v>43317</v>
      </c>
      <c r="J114" s="331">
        <v>53408.71</v>
      </c>
      <c r="K114" s="331">
        <f t="shared" si="6"/>
        <v>640904.52</v>
      </c>
      <c r="L114" s="336" t="s">
        <v>570</v>
      </c>
      <c r="M114" s="305" t="s">
        <v>688</v>
      </c>
      <c r="N114" s="335" t="s">
        <v>826</v>
      </c>
      <c r="O114" s="334" t="s">
        <v>814</v>
      </c>
    </row>
    <row r="115" spans="1:15" ht="75">
      <c r="A115" s="335" t="s">
        <v>378</v>
      </c>
      <c r="B115" s="321" t="s">
        <v>825</v>
      </c>
      <c r="C115" s="369"/>
      <c r="D115" s="335" t="s">
        <v>676</v>
      </c>
      <c r="E115" s="328">
        <v>41127</v>
      </c>
      <c r="F115" s="329" t="s">
        <v>384</v>
      </c>
      <c r="G115" s="421">
        <v>60</v>
      </c>
      <c r="H115" s="420">
        <v>41127</v>
      </c>
      <c r="I115" s="420">
        <v>43317</v>
      </c>
      <c r="J115" s="331">
        <v>53408.71</v>
      </c>
      <c r="K115" s="331">
        <f t="shared" si="6"/>
        <v>640904.52</v>
      </c>
      <c r="L115" s="336" t="s">
        <v>621</v>
      </c>
      <c r="M115" s="305" t="s">
        <v>689</v>
      </c>
      <c r="N115" s="335" t="s">
        <v>826</v>
      </c>
      <c r="O115" s="334" t="s">
        <v>814</v>
      </c>
    </row>
    <row r="116" spans="1:15" ht="30" customHeight="1">
      <c r="A116" s="321" t="s">
        <v>378</v>
      </c>
      <c r="B116" s="321" t="s">
        <v>779</v>
      </c>
      <c r="C116" s="302" t="s">
        <v>805</v>
      </c>
      <c r="D116" s="321" t="s">
        <v>676</v>
      </c>
      <c r="E116" s="314">
        <v>43318</v>
      </c>
      <c r="F116" s="317" t="s">
        <v>384</v>
      </c>
      <c r="G116" s="317">
        <v>87</v>
      </c>
      <c r="H116" s="314">
        <v>43318</v>
      </c>
      <c r="I116" s="314">
        <v>43497</v>
      </c>
      <c r="J116" s="331">
        <v>53408.71</v>
      </c>
      <c r="K116" s="331">
        <f>J116*6</f>
        <v>320452.26</v>
      </c>
      <c r="L116" s="335" t="s">
        <v>780</v>
      </c>
      <c r="M116" s="305" t="s">
        <v>781</v>
      </c>
      <c r="N116" s="336" t="s">
        <v>827</v>
      </c>
      <c r="O116" s="334" t="s">
        <v>814</v>
      </c>
    </row>
    <row r="117" spans="1:15">
      <c r="A117" s="322"/>
      <c r="B117" s="322"/>
      <c r="C117" s="303"/>
      <c r="D117" s="322"/>
      <c r="E117" s="319"/>
      <c r="F117" s="319"/>
      <c r="G117" s="319"/>
      <c r="H117" s="319"/>
      <c r="I117" s="319"/>
      <c r="J117" s="332"/>
      <c r="K117" s="332"/>
      <c r="L117" s="336" t="s">
        <v>467</v>
      </c>
      <c r="M117" s="305" t="s">
        <v>782</v>
      </c>
      <c r="N117" s="336"/>
      <c r="O117" s="334"/>
    </row>
    <row r="118" spans="1:15" ht="15" customHeight="1">
      <c r="A118" s="335" t="s">
        <v>604</v>
      </c>
      <c r="B118" s="335" t="s">
        <v>741</v>
      </c>
      <c r="C118" s="302" t="s">
        <v>806</v>
      </c>
      <c r="D118" s="321" t="s">
        <v>742</v>
      </c>
      <c r="E118" s="314">
        <v>42186</v>
      </c>
      <c r="F118" s="317" t="s">
        <v>384</v>
      </c>
      <c r="G118" s="317">
        <v>60</v>
      </c>
      <c r="H118" s="314">
        <v>42186</v>
      </c>
      <c r="I118" s="314">
        <v>43830</v>
      </c>
      <c r="J118" s="331">
        <v>37000</v>
      </c>
      <c r="K118" s="331">
        <f>J118*12</f>
        <v>444000</v>
      </c>
      <c r="L118" s="336" t="s">
        <v>463</v>
      </c>
      <c r="M118" s="305" t="s">
        <v>744</v>
      </c>
      <c r="N118" s="336" t="s">
        <v>828</v>
      </c>
      <c r="O118" s="334" t="s">
        <v>822</v>
      </c>
    </row>
    <row r="119" spans="1:15" ht="75">
      <c r="A119" s="335" t="s">
        <v>604</v>
      </c>
      <c r="B119" s="335" t="s">
        <v>741</v>
      </c>
      <c r="C119" s="415" t="s">
        <v>806</v>
      </c>
      <c r="D119" s="321" t="s">
        <v>742</v>
      </c>
      <c r="E119" s="420">
        <v>42186</v>
      </c>
      <c r="F119" s="421" t="s">
        <v>384</v>
      </c>
      <c r="G119" s="421">
        <v>60</v>
      </c>
      <c r="H119" s="420">
        <v>42186</v>
      </c>
      <c r="I119" s="420">
        <v>43830</v>
      </c>
      <c r="J119" s="331">
        <v>37000</v>
      </c>
      <c r="K119" s="331">
        <f t="shared" ref="K119:K121" si="7">J119*12</f>
        <v>444000</v>
      </c>
      <c r="L119" s="336" t="s">
        <v>467</v>
      </c>
      <c r="M119" s="305" t="s">
        <v>745</v>
      </c>
      <c r="N119" s="336" t="s">
        <v>828</v>
      </c>
      <c r="O119" s="334" t="s">
        <v>822</v>
      </c>
    </row>
    <row r="120" spans="1:15" ht="75">
      <c r="A120" s="335" t="s">
        <v>604</v>
      </c>
      <c r="B120" s="335" t="s">
        <v>741</v>
      </c>
      <c r="C120" s="415" t="s">
        <v>806</v>
      </c>
      <c r="D120" s="321" t="s">
        <v>742</v>
      </c>
      <c r="E120" s="420">
        <v>42186</v>
      </c>
      <c r="F120" s="421" t="s">
        <v>384</v>
      </c>
      <c r="G120" s="421">
        <v>60</v>
      </c>
      <c r="H120" s="420">
        <v>42186</v>
      </c>
      <c r="I120" s="420">
        <v>43830</v>
      </c>
      <c r="J120" s="331">
        <v>37000</v>
      </c>
      <c r="K120" s="331">
        <f t="shared" si="7"/>
        <v>444000</v>
      </c>
      <c r="L120" s="335" t="s">
        <v>743</v>
      </c>
      <c r="M120" s="305" t="s">
        <v>746</v>
      </c>
      <c r="N120" s="336" t="s">
        <v>828</v>
      </c>
      <c r="O120" s="334" t="s">
        <v>822</v>
      </c>
    </row>
    <row r="121" spans="1:15" ht="75">
      <c r="A121" s="335" t="s">
        <v>604</v>
      </c>
      <c r="B121" s="335" t="s">
        <v>741</v>
      </c>
      <c r="C121" s="415" t="s">
        <v>806</v>
      </c>
      <c r="D121" s="321" t="s">
        <v>742</v>
      </c>
      <c r="E121" s="420">
        <v>42186</v>
      </c>
      <c r="F121" s="421" t="s">
        <v>384</v>
      </c>
      <c r="G121" s="421">
        <v>60</v>
      </c>
      <c r="H121" s="420">
        <v>42186</v>
      </c>
      <c r="I121" s="420">
        <v>43830</v>
      </c>
      <c r="J121" s="331">
        <v>37000</v>
      </c>
      <c r="K121" s="331">
        <f t="shared" si="7"/>
        <v>444000</v>
      </c>
      <c r="L121" s="336" t="s">
        <v>475</v>
      </c>
      <c r="M121" s="305" t="s">
        <v>747</v>
      </c>
      <c r="N121" s="336" t="s">
        <v>828</v>
      </c>
      <c r="O121" s="334" t="s">
        <v>822</v>
      </c>
    </row>
    <row r="122" spans="1:15" ht="15" customHeight="1">
      <c r="A122" s="335" t="s">
        <v>604</v>
      </c>
      <c r="B122" s="335" t="s">
        <v>748</v>
      </c>
      <c r="C122" s="305" t="s">
        <v>806</v>
      </c>
      <c r="D122" s="335" t="s">
        <v>749</v>
      </c>
      <c r="E122" s="314">
        <v>42186</v>
      </c>
      <c r="F122" s="317" t="s">
        <v>384</v>
      </c>
      <c r="G122" s="317">
        <v>60</v>
      </c>
      <c r="H122" s="314">
        <v>42186</v>
      </c>
      <c r="I122" s="314">
        <v>43830</v>
      </c>
      <c r="J122" s="331">
        <v>39500</v>
      </c>
      <c r="K122" s="331">
        <f>J122*12</f>
        <v>474000</v>
      </c>
      <c r="L122" s="336" t="s">
        <v>750</v>
      </c>
      <c r="M122" s="305" t="s">
        <v>751</v>
      </c>
      <c r="N122" s="336" t="s">
        <v>829</v>
      </c>
      <c r="O122" s="334" t="s">
        <v>822</v>
      </c>
    </row>
    <row r="123" spans="1:15" ht="75">
      <c r="A123" s="335" t="s">
        <v>604</v>
      </c>
      <c r="B123" s="335" t="s">
        <v>748</v>
      </c>
      <c r="C123" s="416" t="s">
        <v>806</v>
      </c>
      <c r="D123" s="335" t="s">
        <v>749</v>
      </c>
      <c r="E123" s="420">
        <v>42186</v>
      </c>
      <c r="F123" s="421" t="s">
        <v>384</v>
      </c>
      <c r="G123" s="421">
        <v>60</v>
      </c>
      <c r="H123" s="420">
        <v>42186</v>
      </c>
      <c r="I123" s="420">
        <v>43830</v>
      </c>
      <c r="J123" s="331">
        <v>39500</v>
      </c>
      <c r="K123" s="331">
        <f t="shared" ref="K123:K126" si="8">J123*12</f>
        <v>474000</v>
      </c>
      <c r="L123" s="336" t="s">
        <v>467</v>
      </c>
      <c r="M123" s="255" t="s">
        <v>752</v>
      </c>
      <c r="N123" s="336" t="s">
        <v>829</v>
      </c>
      <c r="O123" s="334" t="s">
        <v>822</v>
      </c>
    </row>
    <row r="124" spans="1:15" ht="75">
      <c r="A124" s="335" t="s">
        <v>604</v>
      </c>
      <c r="B124" s="335" t="s">
        <v>748</v>
      </c>
      <c r="C124" s="416" t="s">
        <v>806</v>
      </c>
      <c r="D124" s="335" t="s">
        <v>749</v>
      </c>
      <c r="E124" s="420">
        <v>42186</v>
      </c>
      <c r="F124" s="421" t="s">
        <v>384</v>
      </c>
      <c r="G124" s="421">
        <v>60</v>
      </c>
      <c r="H124" s="420">
        <v>42186</v>
      </c>
      <c r="I124" s="420">
        <v>43830</v>
      </c>
      <c r="J124" s="331">
        <v>39500</v>
      </c>
      <c r="K124" s="331">
        <f t="shared" si="8"/>
        <v>474000</v>
      </c>
      <c r="L124" s="336" t="s">
        <v>474</v>
      </c>
      <c r="M124" s="305" t="s">
        <v>753</v>
      </c>
      <c r="N124" s="336" t="s">
        <v>829</v>
      </c>
      <c r="O124" s="334" t="s">
        <v>822</v>
      </c>
    </row>
    <row r="125" spans="1:15" ht="75">
      <c r="A125" s="335" t="s">
        <v>604</v>
      </c>
      <c r="B125" s="335" t="s">
        <v>748</v>
      </c>
      <c r="C125" s="416" t="s">
        <v>806</v>
      </c>
      <c r="D125" s="335" t="s">
        <v>749</v>
      </c>
      <c r="E125" s="420">
        <v>42186</v>
      </c>
      <c r="F125" s="421" t="s">
        <v>384</v>
      </c>
      <c r="G125" s="421">
        <v>60</v>
      </c>
      <c r="H125" s="420">
        <v>42186</v>
      </c>
      <c r="I125" s="420">
        <v>43830</v>
      </c>
      <c r="J125" s="331">
        <v>39500</v>
      </c>
      <c r="K125" s="331">
        <f t="shared" si="8"/>
        <v>474000</v>
      </c>
      <c r="L125" s="335" t="s">
        <v>754</v>
      </c>
      <c r="M125" s="305" t="s">
        <v>755</v>
      </c>
      <c r="N125" s="336" t="s">
        <v>829</v>
      </c>
      <c r="O125" s="334" t="s">
        <v>822</v>
      </c>
    </row>
    <row r="126" spans="1:15" ht="75">
      <c r="A126" s="335" t="s">
        <v>604</v>
      </c>
      <c r="B126" s="335" t="s">
        <v>748</v>
      </c>
      <c r="C126" s="416" t="s">
        <v>806</v>
      </c>
      <c r="D126" s="335" t="s">
        <v>749</v>
      </c>
      <c r="E126" s="420">
        <v>42186</v>
      </c>
      <c r="F126" s="421" t="s">
        <v>384</v>
      </c>
      <c r="G126" s="421">
        <v>60</v>
      </c>
      <c r="H126" s="420">
        <v>42186</v>
      </c>
      <c r="I126" s="420">
        <v>43830</v>
      </c>
      <c r="J126" s="331">
        <v>39500</v>
      </c>
      <c r="K126" s="331">
        <f t="shared" si="8"/>
        <v>474000</v>
      </c>
      <c r="L126" s="336" t="s">
        <v>582</v>
      </c>
      <c r="M126" s="305" t="s">
        <v>756</v>
      </c>
      <c r="N126" s="336" t="s">
        <v>829</v>
      </c>
      <c r="O126" s="334" t="s">
        <v>822</v>
      </c>
    </row>
    <row r="127" spans="1:15" ht="75">
      <c r="A127" s="335" t="s">
        <v>604</v>
      </c>
      <c r="B127" s="335" t="s">
        <v>764</v>
      </c>
      <c r="C127" s="305" t="s">
        <v>847</v>
      </c>
      <c r="D127" s="335" t="s">
        <v>765</v>
      </c>
      <c r="E127" s="328">
        <v>43040</v>
      </c>
      <c r="F127" s="329" t="s">
        <v>384</v>
      </c>
      <c r="G127" s="329" t="s">
        <v>766</v>
      </c>
      <c r="H127" s="328">
        <v>43040</v>
      </c>
      <c r="I127" s="328">
        <v>43219</v>
      </c>
      <c r="J127" s="330">
        <v>98350.97</v>
      </c>
      <c r="K127" s="330">
        <f>J127*6</f>
        <v>590105.82000000007</v>
      </c>
      <c r="L127" s="336" t="s">
        <v>463</v>
      </c>
      <c r="M127" s="305" t="s">
        <v>767</v>
      </c>
      <c r="N127" s="336" t="s">
        <v>830</v>
      </c>
      <c r="O127" s="334" t="s">
        <v>822</v>
      </c>
    </row>
    <row r="128" spans="1:15" ht="75">
      <c r="A128" s="281" t="s">
        <v>604</v>
      </c>
      <c r="B128" s="335" t="s">
        <v>776</v>
      </c>
      <c r="C128" s="305" t="s">
        <v>807</v>
      </c>
      <c r="D128" s="335" t="s">
        <v>765</v>
      </c>
      <c r="E128" s="328">
        <v>43220</v>
      </c>
      <c r="F128" s="329" t="s">
        <v>384</v>
      </c>
      <c r="G128" s="329" t="s">
        <v>766</v>
      </c>
      <c r="H128" s="328">
        <v>43220</v>
      </c>
      <c r="I128" s="328">
        <v>43399</v>
      </c>
      <c r="J128" s="330">
        <v>98350.97</v>
      </c>
      <c r="K128" s="330">
        <f>J128*6</f>
        <v>590105.82000000007</v>
      </c>
      <c r="L128" s="336" t="s">
        <v>463</v>
      </c>
      <c r="M128" s="255" t="s">
        <v>777</v>
      </c>
      <c r="N128" s="336" t="s">
        <v>831</v>
      </c>
      <c r="O128" s="334" t="s">
        <v>822</v>
      </c>
    </row>
    <row r="129" spans="1:18" ht="75">
      <c r="A129" s="281" t="s">
        <v>604</v>
      </c>
      <c r="B129" s="282" t="s">
        <v>903</v>
      </c>
      <c r="C129" s="305" t="s">
        <v>904</v>
      </c>
      <c r="D129" s="335" t="s">
        <v>837</v>
      </c>
      <c r="E129" s="328">
        <v>41799</v>
      </c>
      <c r="F129" s="329" t="s">
        <v>384</v>
      </c>
      <c r="G129" s="274" t="s">
        <v>760</v>
      </c>
      <c r="H129" s="328">
        <v>41799</v>
      </c>
      <c r="I129" s="328">
        <v>42004</v>
      </c>
      <c r="J129" s="284"/>
      <c r="K129" s="330">
        <v>62500</v>
      </c>
      <c r="L129" s="280"/>
      <c r="M129" s="323"/>
      <c r="N129" s="336" t="s">
        <v>838</v>
      </c>
      <c r="O129" s="334" t="s">
        <v>822</v>
      </c>
    </row>
    <row r="130" spans="1:18" ht="75">
      <c r="A130" s="281" t="s">
        <v>604</v>
      </c>
      <c r="B130" s="282" t="s">
        <v>839</v>
      </c>
      <c r="C130" s="305" t="s">
        <v>902</v>
      </c>
      <c r="D130" s="335" t="s">
        <v>840</v>
      </c>
      <c r="E130" s="328">
        <v>41877</v>
      </c>
      <c r="F130" s="329" t="s">
        <v>384</v>
      </c>
      <c r="G130" s="274" t="s">
        <v>760</v>
      </c>
      <c r="H130" s="328">
        <v>41818</v>
      </c>
      <c r="I130" s="328">
        <v>42004</v>
      </c>
      <c r="J130" s="284"/>
      <c r="K130" s="330">
        <v>667436</v>
      </c>
      <c r="L130" s="280"/>
      <c r="M130" s="323"/>
      <c r="N130" s="336" t="s">
        <v>841</v>
      </c>
      <c r="O130" s="334" t="s">
        <v>822</v>
      </c>
    </row>
    <row r="131" spans="1:18" ht="75">
      <c r="A131" s="281" t="s">
        <v>604</v>
      </c>
      <c r="B131" s="282" t="s">
        <v>842</v>
      </c>
      <c r="C131" s="255" t="s">
        <v>848</v>
      </c>
      <c r="D131" s="335" t="s">
        <v>843</v>
      </c>
      <c r="E131" s="328">
        <v>42093</v>
      </c>
      <c r="F131" s="329" t="s">
        <v>384</v>
      </c>
      <c r="G131" s="274" t="s">
        <v>760</v>
      </c>
      <c r="H131" s="328">
        <v>42093</v>
      </c>
      <c r="I131" s="328">
        <v>42369</v>
      </c>
      <c r="J131" s="284"/>
      <c r="K131" s="330">
        <v>272000</v>
      </c>
      <c r="L131" s="280"/>
      <c r="M131" s="323"/>
      <c r="N131" s="336" t="s">
        <v>844</v>
      </c>
      <c r="O131" s="334" t="s">
        <v>822</v>
      </c>
    </row>
    <row r="132" spans="1:18" ht="48">
      <c r="A132" s="335" t="s">
        <v>367</v>
      </c>
      <c r="B132" s="282" t="s">
        <v>794</v>
      </c>
      <c r="C132" s="305" t="s">
        <v>808</v>
      </c>
      <c r="D132" s="335" t="s">
        <v>832</v>
      </c>
      <c r="E132" s="328">
        <v>43409</v>
      </c>
      <c r="F132" s="329" t="s">
        <v>384</v>
      </c>
      <c r="G132" s="274" t="s">
        <v>760</v>
      </c>
      <c r="H132" s="328">
        <v>43409</v>
      </c>
      <c r="I132" s="328">
        <v>43465</v>
      </c>
      <c r="J132" s="270"/>
      <c r="K132" s="330">
        <v>22917</v>
      </c>
      <c r="L132" s="270"/>
      <c r="M132" s="270"/>
      <c r="N132" s="336" t="s">
        <v>795</v>
      </c>
      <c r="O132" s="256" t="s">
        <v>183</v>
      </c>
    </row>
    <row r="133" spans="1:18">
      <c r="A133" s="245"/>
      <c r="B133" s="272"/>
      <c r="C133" s="245"/>
      <c r="D133" s="245"/>
      <c r="E133" s="245"/>
      <c r="F133" s="245"/>
      <c r="G133" s="245"/>
      <c r="H133" s="245"/>
      <c r="I133" s="245"/>
      <c r="J133" s="245"/>
      <c r="K133" s="245"/>
      <c r="L133" s="245"/>
      <c r="M133" s="245"/>
      <c r="N133" s="245"/>
      <c r="O133" s="245"/>
    </row>
    <row r="134" spans="1:18">
      <c r="A134" s="245"/>
    </row>
    <row r="135" spans="1:18" ht="39.75" customHeight="1">
      <c r="A135" s="352" t="s">
        <v>522</v>
      </c>
      <c r="B135" s="353"/>
      <c r="C135" s="353"/>
      <c r="D135" s="353"/>
      <c r="E135" s="353"/>
      <c r="F135" s="353"/>
      <c r="G135" s="353"/>
      <c r="H135" s="353"/>
      <c r="I135" s="353"/>
      <c r="J135" s="353"/>
      <c r="K135" s="353"/>
      <c r="L135" s="353"/>
      <c r="M135" s="353"/>
      <c r="N135" s="353"/>
      <c r="O135" s="354"/>
    </row>
    <row r="136" spans="1:18" ht="39.75" customHeight="1">
      <c r="A136" s="240" t="s">
        <v>0</v>
      </c>
      <c r="B136" s="240" t="s">
        <v>334</v>
      </c>
      <c r="C136" s="240" t="s">
        <v>391</v>
      </c>
      <c r="D136" s="254" t="s">
        <v>4</v>
      </c>
      <c r="E136" s="241" t="s">
        <v>5</v>
      </c>
      <c r="F136" s="253" t="s">
        <v>383</v>
      </c>
      <c r="G136" s="241" t="s">
        <v>6</v>
      </c>
      <c r="H136" s="254" t="s">
        <v>539</v>
      </c>
      <c r="I136" s="254" t="s">
        <v>535</v>
      </c>
      <c r="J136" s="242" t="s">
        <v>12</v>
      </c>
      <c r="K136" s="243" t="s">
        <v>540</v>
      </c>
      <c r="L136" s="243" t="s">
        <v>394</v>
      </c>
      <c r="M136" s="243" t="s">
        <v>410</v>
      </c>
      <c r="N136" s="243" t="s">
        <v>473</v>
      </c>
      <c r="O136" s="254" t="s">
        <v>1</v>
      </c>
    </row>
    <row r="137" spans="1:18" ht="30" customHeight="1">
      <c r="A137" s="375" t="s">
        <v>551</v>
      </c>
      <c r="B137" s="378" t="s">
        <v>865</v>
      </c>
      <c r="C137" s="305" t="s">
        <v>553</v>
      </c>
      <c r="D137" s="379" t="s">
        <v>552</v>
      </c>
      <c r="E137" s="341">
        <v>40365</v>
      </c>
      <c r="F137" s="342" t="s">
        <v>384</v>
      </c>
      <c r="G137" s="396">
        <v>60</v>
      </c>
      <c r="H137" s="341">
        <v>40365</v>
      </c>
      <c r="I137" s="341">
        <v>41729</v>
      </c>
      <c r="J137" s="390">
        <v>5333.33</v>
      </c>
      <c r="K137" s="392">
        <f>J137*12</f>
        <v>63999.96</v>
      </c>
      <c r="L137" s="286"/>
      <c r="M137" s="286"/>
      <c r="N137" s="313"/>
      <c r="O137" s="346" t="s">
        <v>864</v>
      </c>
    </row>
    <row r="138" spans="1:18" ht="15" customHeight="1">
      <c r="A138" s="376"/>
      <c r="B138" s="378" t="s">
        <v>865</v>
      </c>
      <c r="C138" s="416" t="s">
        <v>553</v>
      </c>
      <c r="D138" s="379" t="s">
        <v>552</v>
      </c>
      <c r="E138" s="341">
        <v>40365</v>
      </c>
      <c r="F138" s="342" t="s">
        <v>384</v>
      </c>
      <c r="G138" s="396">
        <v>60</v>
      </c>
      <c r="H138" s="341">
        <v>40365</v>
      </c>
      <c r="I138" s="341">
        <v>41729</v>
      </c>
      <c r="J138" s="390">
        <v>5333.33</v>
      </c>
      <c r="K138" s="392">
        <f>J138*12</f>
        <v>63999.96</v>
      </c>
      <c r="L138" s="258" t="s">
        <v>467</v>
      </c>
      <c r="M138" s="255" t="s">
        <v>554</v>
      </c>
      <c r="N138" s="313"/>
      <c r="O138" s="346" t="s">
        <v>864</v>
      </c>
    </row>
    <row r="139" spans="1:18" ht="15" customHeight="1">
      <c r="A139" s="377"/>
      <c r="B139" s="378" t="s">
        <v>865</v>
      </c>
      <c r="C139" s="416" t="s">
        <v>553</v>
      </c>
      <c r="D139" s="379" t="s">
        <v>552</v>
      </c>
      <c r="E139" s="341">
        <v>40365</v>
      </c>
      <c r="F139" s="342" t="s">
        <v>384</v>
      </c>
      <c r="G139" s="396">
        <v>60</v>
      </c>
      <c r="H139" s="341">
        <v>40365</v>
      </c>
      <c r="I139" s="341">
        <v>41729</v>
      </c>
      <c r="J139" s="390">
        <v>5333.33</v>
      </c>
      <c r="K139" s="392">
        <f>J139*12</f>
        <v>63999.96</v>
      </c>
      <c r="L139" s="258" t="s">
        <v>474</v>
      </c>
      <c r="M139" s="305" t="s">
        <v>555</v>
      </c>
      <c r="N139" s="313"/>
      <c r="O139" s="346" t="s">
        <v>864</v>
      </c>
    </row>
    <row r="140" spans="1:18" ht="45">
      <c r="A140" s="376" t="s">
        <v>873</v>
      </c>
      <c r="B140" s="299" t="s">
        <v>874</v>
      </c>
      <c r="C140" s="373"/>
      <c r="D140" s="380" t="s">
        <v>522</v>
      </c>
      <c r="E140" s="395">
        <v>40669</v>
      </c>
      <c r="F140" s="346" t="s">
        <v>384</v>
      </c>
      <c r="G140" s="397">
        <v>180</v>
      </c>
      <c r="H140" s="395">
        <v>40669</v>
      </c>
      <c r="I140" s="395">
        <v>40938</v>
      </c>
      <c r="J140" s="391">
        <v>4000</v>
      </c>
      <c r="K140" s="289">
        <v>24000</v>
      </c>
      <c r="L140" s="257" t="s">
        <v>876</v>
      </c>
      <c r="M140" s="255" t="s">
        <v>877</v>
      </c>
      <c r="N140" s="285"/>
      <c r="O140" s="347" t="s">
        <v>875</v>
      </c>
    </row>
    <row r="141" spans="1:18" ht="21" customHeight="1">
      <c r="A141" s="364" t="s">
        <v>551</v>
      </c>
      <c r="B141" s="299" t="s">
        <v>866</v>
      </c>
      <c r="C141" s="373"/>
      <c r="D141" s="394" t="s">
        <v>552</v>
      </c>
      <c r="E141" s="395">
        <v>41730</v>
      </c>
      <c r="F141" s="346" t="s">
        <v>384</v>
      </c>
      <c r="G141" s="346">
        <v>60</v>
      </c>
      <c r="H141" s="395">
        <v>41730</v>
      </c>
      <c r="I141" s="395">
        <v>43921</v>
      </c>
      <c r="J141" s="298">
        <v>12500</v>
      </c>
      <c r="K141" s="298">
        <f>J141*12</f>
        <v>150000</v>
      </c>
      <c r="L141" s="258" t="s">
        <v>867</v>
      </c>
      <c r="M141" s="305" t="s">
        <v>868</v>
      </c>
      <c r="N141" s="364" t="s">
        <v>872</v>
      </c>
      <c r="O141" s="346" t="s">
        <v>531</v>
      </c>
    </row>
    <row r="142" spans="1:18" ht="21" customHeight="1">
      <c r="A142" s="364" t="s">
        <v>551</v>
      </c>
      <c r="B142" s="414" t="s">
        <v>866</v>
      </c>
      <c r="C142" s="374"/>
      <c r="D142" s="394" t="s">
        <v>552</v>
      </c>
      <c r="E142" s="395">
        <v>41730</v>
      </c>
      <c r="F142" s="346" t="s">
        <v>384</v>
      </c>
      <c r="G142" s="346">
        <v>60</v>
      </c>
      <c r="H142" s="395">
        <v>41730</v>
      </c>
      <c r="I142" s="395">
        <v>43921</v>
      </c>
      <c r="J142" s="413">
        <v>12500</v>
      </c>
      <c r="K142" s="413">
        <f t="shared" ref="K142:K144" si="9">J142*12</f>
        <v>150000</v>
      </c>
      <c r="L142" s="258" t="s">
        <v>467</v>
      </c>
      <c r="M142" s="305" t="s">
        <v>869</v>
      </c>
      <c r="N142" s="364" t="s">
        <v>872</v>
      </c>
      <c r="O142" s="346" t="s">
        <v>531</v>
      </c>
    </row>
    <row r="143" spans="1:18" ht="21" customHeight="1">
      <c r="A143" s="364" t="s">
        <v>551</v>
      </c>
      <c r="B143" s="414" t="s">
        <v>866</v>
      </c>
      <c r="C143" s="374"/>
      <c r="D143" s="394" t="s">
        <v>552</v>
      </c>
      <c r="E143" s="395">
        <v>41730</v>
      </c>
      <c r="F143" s="346" t="s">
        <v>384</v>
      </c>
      <c r="G143" s="346">
        <v>60</v>
      </c>
      <c r="H143" s="395">
        <v>41730</v>
      </c>
      <c r="I143" s="395">
        <v>43921</v>
      </c>
      <c r="J143" s="413">
        <v>12500</v>
      </c>
      <c r="K143" s="413">
        <f t="shared" si="9"/>
        <v>150000</v>
      </c>
      <c r="L143" s="258" t="s">
        <v>474</v>
      </c>
      <c r="M143" s="305" t="s">
        <v>870</v>
      </c>
      <c r="N143" s="364" t="s">
        <v>872</v>
      </c>
      <c r="O143" s="346" t="s">
        <v>531</v>
      </c>
      <c r="Q143" s="290"/>
      <c r="R143" s="290"/>
    </row>
    <row r="144" spans="1:18" ht="21" customHeight="1">
      <c r="A144" s="364" t="s">
        <v>551</v>
      </c>
      <c r="B144" s="414" t="s">
        <v>866</v>
      </c>
      <c r="C144" s="393"/>
      <c r="D144" s="394" t="s">
        <v>552</v>
      </c>
      <c r="E144" s="395">
        <v>41730</v>
      </c>
      <c r="F144" s="346" t="s">
        <v>384</v>
      </c>
      <c r="G144" s="346">
        <v>60</v>
      </c>
      <c r="H144" s="395">
        <v>41730</v>
      </c>
      <c r="I144" s="395">
        <v>43921</v>
      </c>
      <c r="J144" s="413">
        <v>12500</v>
      </c>
      <c r="K144" s="413">
        <f t="shared" si="9"/>
        <v>150000</v>
      </c>
      <c r="L144" s="258" t="s">
        <v>475</v>
      </c>
      <c r="M144" s="255" t="s">
        <v>871</v>
      </c>
      <c r="N144" s="364" t="s">
        <v>872</v>
      </c>
      <c r="O144" s="346" t="s">
        <v>531</v>
      </c>
    </row>
    <row r="145" spans="1:15">
      <c r="A145" s="245"/>
      <c r="B145" s="245"/>
      <c r="C145" s="245"/>
      <c r="D145" s="245"/>
      <c r="E145" s="245"/>
      <c r="F145" s="245"/>
      <c r="G145" s="245"/>
      <c r="H145" s="245"/>
      <c r="I145" s="245"/>
      <c r="J145" s="245"/>
      <c r="K145" s="245"/>
      <c r="L145" s="245"/>
      <c r="M145" s="245"/>
      <c r="N145" s="245"/>
      <c r="O145" s="245"/>
    </row>
    <row r="146" spans="1:15" ht="25.5" customHeight="1">
      <c r="A146" s="352" t="s">
        <v>690</v>
      </c>
      <c r="B146" s="353"/>
      <c r="C146" s="353"/>
      <c r="D146" s="353"/>
      <c r="E146" s="353"/>
      <c r="F146" s="353"/>
      <c r="G146" s="353"/>
      <c r="H146" s="353"/>
      <c r="I146" s="353"/>
      <c r="J146" s="353"/>
      <c r="K146" s="353"/>
      <c r="L146" s="353"/>
      <c r="M146" s="353"/>
      <c r="N146" s="353"/>
      <c r="O146" s="354"/>
    </row>
    <row r="147" spans="1:15" ht="30" customHeight="1">
      <c r="A147" s="321" t="s">
        <v>691</v>
      </c>
      <c r="B147" s="321" t="s">
        <v>692</v>
      </c>
      <c r="C147" s="302" t="s">
        <v>901</v>
      </c>
      <c r="D147" s="321" t="s">
        <v>693</v>
      </c>
      <c r="E147" s="314">
        <v>41542</v>
      </c>
      <c r="F147" s="317" t="s">
        <v>384</v>
      </c>
      <c r="G147" s="317">
        <v>60</v>
      </c>
      <c r="H147" s="314">
        <v>41542</v>
      </c>
      <c r="I147" s="314">
        <v>43282</v>
      </c>
      <c r="J147" s="331">
        <v>8386.6299999999992</v>
      </c>
      <c r="K147" s="331">
        <f>J147*12</f>
        <v>100639.56</v>
      </c>
      <c r="L147" s="335" t="s">
        <v>696</v>
      </c>
      <c r="M147" s="305" t="s">
        <v>694</v>
      </c>
      <c r="N147" s="335" t="s">
        <v>834</v>
      </c>
      <c r="O147" s="334" t="s">
        <v>833</v>
      </c>
    </row>
    <row r="148" spans="1:15" ht="60">
      <c r="A148" s="321" t="s">
        <v>691</v>
      </c>
      <c r="B148" s="321" t="s">
        <v>692</v>
      </c>
      <c r="C148" s="415" t="s">
        <v>901</v>
      </c>
      <c r="D148" s="321" t="s">
        <v>693</v>
      </c>
      <c r="E148" s="420">
        <v>41542</v>
      </c>
      <c r="F148" s="421" t="s">
        <v>384</v>
      </c>
      <c r="G148" s="421">
        <v>60</v>
      </c>
      <c r="H148" s="420">
        <v>41542</v>
      </c>
      <c r="I148" s="420">
        <v>43282</v>
      </c>
      <c r="J148" s="331">
        <v>8386.6299999999992</v>
      </c>
      <c r="K148" s="331">
        <f t="shared" ref="K148:K154" si="10">J148*12</f>
        <v>100639.56</v>
      </c>
      <c r="L148" s="336" t="s">
        <v>467</v>
      </c>
      <c r="M148" s="305" t="s">
        <v>695</v>
      </c>
      <c r="N148" s="335" t="s">
        <v>834</v>
      </c>
      <c r="O148" s="334" t="s">
        <v>833</v>
      </c>
    </row>
    <row r="149" spans="1:15" ht="60">
      <c r="A149" s="321" t="s">
        <v>691</v>
      </c>
      <c r="B149" s="321" t="s">
        <v>692</v>
      </c>
      <c r="C149" s="415" t="s">
        <v>901</v>
      </c>
      <c r="D149" s="321" t="s">
        <v>693</v>
      </c>
      <c r="E149" s="420">
        <v>41542</v>
      </c>
      <c r="F149" s="421" t="s">
        <v>384</v>
      </c>
      <c r="G149" s="421">
        <v>60</v>
      </c>
      <c r="H149" s="420">
        <v>41542</v>
      </c>
      <c r="I149" s="420">
        <v>43282</v>
      </c>
      <c r="J149" s="331">
        <v>8386.6299999999992</v>
      </c>
      <c r="K149" s="331">
        <f t="shared" si="10"/>
        <v>100639.56</v>
      </c>
      <c r="L149" s="336" t="s">
        <v>474</v>
      </c>
      <c r="M149" s="305" t="s">
        <v>697</v>
      </c>
      <c r="N149" s="335" t="s">
        <v>834</v>
      </c>
      <c r="O149" s="334" t="s">
        <v>833</v>
      </c>
    </row>
    <row r="150" spans="1:15" ht="60">
      <c r="A150" s="321" t="s">
        <v>691</v>
      </c>
      <c r="B150" s="321" t="s">
        <v>692</v>
      </c>
      <c r="C150" s="415" t="s">
        <v>901</v>
      </c>
      <c r="D150" s="321" t="s">
        <v>693</v>
      </c>
      <c r="E150" s="420">
        <v>41542</v>
      </c>
      <c r="F150" s="421" t="s">
        <v>384</v>
      </c>
      <c r="G150" s="421">
        <v>60</v>
      </c>
      <c r="H150" s="420">
        <v>41542</v>
      </c>
      <c r="I150" s="420">
        <v>43282</v>
      </c>
      <c r="J150" s="331">
        <v>8386.6299999999992</v>
      </c>
      <c r="K150" s="331">
        <f t="shared" si="10"/>
        <v>100639.56</v>
      </c>
      <c r="L150" s="336" t="s">
        <v>564</v>
      </c>
      <c r="M150" s="305" t="s">
        <v>698</v>
      </c>
      <c r="N150" s="335" t="s">
        <v>834</v>
      </c>
      <c r="O150" s="334" t="s">
        <v>833</v>
      </c>
    </row>
    <row r="151" spans="1:15" ht="60">
      <c r="A151" s="321" t="s">
        <v>691</v>
      </c>
      <c r="B151" s="321" t="s">
        <v>692</v>
      </c>
      <c r="C151" s="415" t="s">
        <v>901</v>
      </c>
      <c r="D151" s="321" t="s">
        <v>693</v>
      </c>
      <c r="E151" s="420">
        <v>41542</v>
      </c>
      <c r="F151" s="421" t="s">
        <v>384</v>
      </c>
      <c r="G151" s="421">
        <v>60</v>
      </c>
      <c r="H151" s="420">
        <v>41542</v>
      </c>
      <c r="I151" s="420">
        <v>43282</v>
      </c>
      <c r="J151" s="331">
        <v>8386.6299999999992</v>
      </c>
      <c r="K151" s="331">
        <f t="shared" si="10"/>
        <v>100639.56</v>
      </c>
      <c r="L151" s="336" t="s">
        <v>475</v>
      </c>
      <c r="M151" s="305" t="s">
        <v>699</v>
      </c>
      <c r="N151" s="335" t="s">
        <v>834</v>
      </c>
      <c r="O151" s="334" t="s">
        <v>833</v>
      </c>
    </row>
    <row r="152" spans="1:15" ht="60">
      <c r="A152" s="321" t="s">
        <v>691</v>
      </c>
      <c r="B152" s="321" t="s">
        <v>692</v>
      </c>
      <c r="C152" s="415" t="s">
        <v>901</v>
      </c>
      <c r="D152" s="321" t="s">
        <v>693</v>
      </c>
      <c r="E152" s="420">
        <v>41542</v>
      </c>
      <c r="F152" s="421" t="s">
        <v>384</v>
      </c>
      <c r="G152" s="421">
        <v>60</v>
      </c>
      <c r="H152" s="420">
        <v>41542</v>
      </c>
      <c r="I152" s="420">
        <v>43282</v>
      </c>
      <c r="J152" s="331">
        <v>8386.6299999999992</v>
      </c>
      <c r="K152" s="331">
        <f t="shared" si="10"/>
        <v>100639.56</v>
      </c>
      <c r="L152" s="336" t="s">
        <v>567</v>
      </c>
      <c r="M152" s="305" t="s">
        <v>700</v>
      </c>
      <c r="N152" s="335" t="s">
        <v>834</v>
      </c>
      <c r="O152" s="334" t="s">
        <v>833</v>
      </c>
    </row>
    <row r="153" spans="1:15" ht="60">
      <c r="A153" s="321" t="s">
        <v>691</v>
      </c>
      <c r="B153" s="321" t="s">
        <v>692</v>
      </c>
      <c r="C153" s="415" t="s">
        <v>901</v>
      </c>
      <c r="D153" s="321" t="s">
        <v>693</v>
      </c>
      <c r="E153" s="420">
        <v>41542</v>
      </c>
      <c r="F153" s="421" t="s">
        <v>384</v>
      </c>
      <c r="G153" s="421">
        <v>60</v>
      </c>
      <c r="H153" s="420">
        <v>41542</v>
      </c>
      <c r="I153" s="420">
        <v>43282</v>
      </c>
      <c r="J153" s="331">
        <v>8386.6299999999992</v>
      </c>
      <c r="K153" s="331">
        <f t="shared" si="10"/>
        <v>100639.56</v>
      </c>
      <c r="L153" s="336" t="s">
        <v>582</v>
      </c>
      <c r="M153" s="305" t="s">
        <v>701</v>
      </c>
      <c r="N153" s="335" t="s">
        <v>834</v>
      </c>
      <c r="O153" s="334" t="s">
        <v>833</v>
      </c>
    </row>
    <row r="154" spans="1:15" ht="60">
      <c r="A154" s="321" t="s">
        <v>691</v>
      </c>
      <c r="B154" s="321" t="s">
        <v>692</v>
      </c>
      <c r="C154" s="415" t="s">
        <v>901</v>
      </c>
      <c r="D154" s="321" t="s">
        <v>693</v>
      </c>
      <c r="E154" s="420">
        <v>41542</v>
      </c>
      <c r="F154" s="421" t="s">
        <v>384</v>
      </c>
      <c r="G154" s="421">
        <v>60</v>
      </c>
      <c r="H154" s="420">
        <v>41542</v>
      </c>
      <c r="I154" s="420">
        <v>43282</v>
      </c>
      <c r="J154" s="331">
        <v>8386.6299999999992</v>
      </c>
      <c r="K154" s="331">
        <f t="shared" si="10"/>
        <v>100639.56</v>
      </c>
      <c r="L154" s="265" t="s">
        <v>702</v>
      </c>
      <c r="M154" s="305" t="s">
        <v>703</v>
      </c>
      <c r="N154" s="335" t="s">
        <v>834</v>
      </c>
      <c r="O154" s="334" t="s">
        <v>833</v>
      </c>
    </row>
    <row r="155" spans="1:15">
      <c r="A155" s="245"/>
      <c r="B155" s="245"/>
      <c r="C155" s="245"/>
      <c r="D155" s="245"/>
      <c r="E155" s="245"/>
      <c r="F155" s="245"/>
      <c r="G155" s="245"/>
      <c r="H155" s="245"/>
      <c r="I155" s="245"/>
      <c r="J155" s="245"/>
      <c r="K155" s="245"/>
      <c r="L155" s="245"/>
      <c r="M155" s="245"/>
      <c r="N155" s="245"/>
      <c r="O155" s="245"/>
    </row>
    <row r="156" spans="1:15" ht="25.5" customHeight="1">
      <c r="A156" s="352" t="s">
        <v>342</v>
      </c>
      <c r="B156" s="353"/>
      <c r="C156" s="353"/>
      <c r="D156" s="353"/>
      <c r="E156" s="353"/>
      <c r="F156" s="353"/>
      <c r="G156" s="353"/>
      <c r="H156" s="353"/>
      <c r="I156" s="353"/>
      <c r="J156" s="353"/>
      <c r="K156" s="353"/>
      <c r="L156" s="353"/>
      <c r="M156" s="353"/>
      <c r="N156" s="353"/>
      <c r="O156" s="354"/>
    </row>
    <row r="157" spans="1:15" ht="15" customHeight="1">
      <c r="A157" s="383" t="s">
        <v>850</v>
      </c>
      <c r="B157" s="383" t="s">
        <v>851</v>
      </c>
      <c r="C157" s="384"/>
      <c r="D157" s="375" t="s">
        <v>727</v>
      </c>
      <c r="E157" s="341">
        <v>39324</v>
      </c>
      <c r="F157" s="346" t="s">
        <v>384</v>
      </c>
      <c r="G157" s="342">
        <v>60</v>
      </c>
      <c r="H157" s="341">
        <v>39324</v>
      </c>
      <c r="I157" s="341">
        <v>41455</v>
      </c>
      <c r="J157" s="344">
        <f>K157/12</f>
        <v>2855.6666666666665</v>
      </c>
      <c r="K157" s="344">
        <v>34268</v>
      </c>
      <c r="L157" s="287" t="s">
        <v>463</v>
      </c>
      <c r="M157" s="286"/>
      <c r="N157" s="345"/>
      <c r="O157" s="346" t="s">
        <v>852</v>
      </c>
    </row>
    <row r="158" spans="1:15" ht="15" customHeight="1">
      <c r="A158" s="383" t="s">
        <v>850</v>
      </c>
      <c r="B158" s="383" t="s">
        <v>851</v>
      </c>
      <c r="C158" s="384"/>
      <c r="D158" s="375" t="s">
        <v>727</v>
      </c>
      <c r="E158" s="341">
        <v>39324</v>
      </c>
      <c r="F158" s="346" t="s">
        <v>384</v>
      </c>
      <c r="G158" s="342">
        <v>60</v>
      </c>
      <c r="H158" s="341">
        <v>39324</v>
      </c>
      <c r="I158" s="341">
        <v>41455</v>
      </c>
      <c r="J158" s="344">
        <f>K158/12</f>
        <v>2855.6666666666665</v>
      </c>
      <c r="K158" s="344">
        <v>34268</v>
      </c>
      <c r="L158" s="287" t="s">
        <v>467</v>
      </c>
      <c r="M158" s="286"/>
      <c r="N158" s="345"/>
      <c r="O158" s="346" t="s">
        <v>852</v>
      </c>
    </row>
    <row r="159" spans="1:15" ht="15" customHeight="1">
      <c r="A159" s="383" t="s">
        <v>850</v>
      </c>
      <c r="B159" s="383" t="s">
        <v>851</v>
      </c>
      <c r="C159" s="384"/>
      <c r="D159" s="375" t="s">
        <v>727</v>
      </c>
      <c r="E159" s="341">
        <v>39324</v>
      </c>
      <c r="F159" s="346" t="s">
        <v>384</v>
      </c>
      <c r="G159" s="342">
        <v>60</v>
      </c>
      <c r="H159" s="341">
        <v>39324</v>
      </c>
      <c r="I159" s="341">
        <v>41455</v>
      </c>
      <c r="J159" s="344">
        <f t="shared" ref="J159:J165" si="11">K159/12</f>
        <v>2855.6666666666665</v>
      </c>
      <c r="K159" s="344">
        <v>34268</v>
      </c>
      <c r="L159" s="287" t="s">
        <v>474</v>
      </c>
      <c r="M159" s="286"/>
      <c r="N159" s="345"/>
      <c r="O159" s="346" t="s">
        <v>852</v>
      </c>
    </row>
    <row r="160" spans="1:15" ht="15" customHeight="1">
      <c r="A160" s="383" t="s">
        <v>850</v>
      </c>
      <c r="B160" s="383" t="s">
        <v>851</v>
      </c>
      <c r="C160" s="384"/>
      <c r="D160" s="375" t="s">
        <v>727</v>
      </c>
      <c r="E160" s="341">
        <v>39324</v>
      </c>
      <c r="F160" s="346" t="s">
        <v>384</v>
      </c>
      <c r="G160" s="342">
        <v>60</v>
      </c>
      <c r="H160" s="341">
        <v>39324</v>
      </c>
      <c r="I160" s="341">
        <v>41455</v>
      </c>
      <c r="J160" s="344">
        <f t="shared" si="11"/>
        <v>2855.6666666666665</v>
      </c>
      <c r="K160" s="344">
        <v>34268</v>
      </c>
      <c r="L160" s="287" t="s">
        <v>475</v>
      </c>
      <c r="M160" s="286"/>
      <c r="N160" s="345"/>
      <c r="O160" s="346" t="s">
        <v>852</v>
      </c>
    </row>
    <row r="161" spans="1:15" ht="28.5" customHeight="1">
      <c r="A161" s="383" t="s">
        <v>850</v>
      </c>
      <c r="B161" s="383" t="s">
        <v>851</v>
      </c>
      <c r="C161" s="384"/>
      <c r="D161" s="375" t="s">
        <v>727</v>
      </c>
      <c r="E161" s="341">
        <v>39324</v>
      </c>
      <c r="F161" s="346" t="s">
        <v>384</v>
      </c>
      <c r="G161" s="342">
        <v>60</v>
      </c>
      <c r="H161" s="341">
        <v>39324</v>
      </c>
      <c r="I161" s="341">
        <v>41455</v>
      </c>
      <c r="J161" s="344">
        <f t="shared" si="11"/>
        <v>2855.6666666666665</v>
      </c>
      <c r="K161" s="344">
        <v>34268</v>
      </c>
      <c r="L161" s="287" t="s">
        <v>853</v>
      </c>
      <c r="M161" s="286"/>
      <c r="N161" s="345"/>
      <c r="O161" s="346" t="s">
        <v>852</v>
      </c>
    </row>
    <row r="162" spans="1:15" ht="46.5" customHeight="1">
      <c r="A162" s="383" t="s">
        <v>850</v>
      </c>
      <c r="B162" s="383" t="s">
        <v>851</v>
      </c>
      <c r="C162" s="384"/>
      <c r="D162" s="375" t="s">
        <v>727</v>
      </c>
      <c r="E162" s="341">
        <v>39324</v>
      </c>
      <c r="F162" s="346" t="s">
        <v>384</v>
      </c>
      <c r="G162" s="342">
        <v>60</v>
      </c>
      <c r="H162" s="341">
        <v>39324</v>
      </c>
      <c r="I162" s="341">
        <v>41455</v>
      </c>
      <c r="J162" s="344">
        <f t="shared" si="11"/>
        <v>2855.6666666666665</v>
      </c>
      <c r="K162" s="344">
        <v>34268</v>
      </c>
      <c r="L162" s="287" t="s">
        <v>854</v>
      </c>
      <c r="M162" s="286"/>
      <c r="N162" s="345"/>
      <c r="O162" s="346" t="s">
        <v>852</v>
      </c>
    </row>
    <row r="163" spans="1:15" ht="15" customHeight="1">
      <c r="A163" s="383" t="s">
        <v>850</v>
      </c>
      <c r="B163" s="383" t="s">
        <v>851</v>
      </c>
      <c r="C163" s="384"/>
      <c r="D163" s="375" t="s">
        <v>727</v>
      </c>
      <c r="E163" s="341">
        <v>39324</v>
      </c>
      <c r="F163" s="346" t="s">
        <v>384</v>
      </c>
      <c r="G163" s="342">
        <v>60</v>
      </c>
      <c r="H163" s="341">
        <v>39324</v>
      </c>
      <c r="I163" s="341">
        <v>41455</v>
      </c>
      <c r="J163" s="344">
        <f t="shared" si="11"/>
        <v>2855.6666666666665</v>
      </c>
      <c r="K163" s="344">
        <v>34268</v>
      </c>
      <c r="L163" s="287" t="s">
        <v>855</v>
      </c>
      <c r="M163" s="286"/>
      <c r="N163" s="345"/>
      <c r="O163" s="346" t="s">
        <v>852</v>
      </c>
    </row>
    <row r="164" spans="1:15" ht="15" customHeight="1">
      <c r="A164" s="383" t="s">
        <v>850</v>
      </c>
      <c r="B164" s="383" t="s">
        <v>851</v>
      </c>
      <c r="C164" s="384"/>
      <c r="D164" s="375" t="s">
        <v>727</v>
      </c>
      <c r="E164" s="341">
        <v>39324</v>
      </c>
      <c r="F164" s="346" t="s">
        <v>384</v>
      </c>
      <c r="G164" s="342">
        <v>60</v>
      </c>
      <c r="H164" s="341">
        <v>39324</v>
      </c>
      <c r="I164" s="341">
        <v>41455</v>
      </c>
      <c r="J164" s="344">
        <f t="shared" si="11"/>
        <v>2855.6666666666665</v>
      </c>
      <c r="K164" s="344">
        <v>34268</v>
      </c>
      <c r="L164" s="287" t="s">
        <v>856</v>
      </c>
      <c r="M164" s="286"/>
      <c r="N164" s="345"/>
      <c r="O164" s="346" t="s">
        <v>852</v>
      </c>
    </row>
    <row r="165" spans="1:15" ht="46.5" customHeight="1">
      <c r="A165" s="383" t="s">
        <v>850</v>
      </c>
      <c r="B165" s="383" t="s">
        <v>851</v>
      </c>
      <c r="C165" s="384"/>
      <c r="D165" s="375" t="s">
        <v>727</v>
      </c>
      <c r="E165" s="341">
        <v>39324</v>
      </c>
      <c r="F165" s="346" t="s">
        <v>384</v>
      </c>
      <c r="G165" s="342">
        <v>60</v>
      </c>
      <c r="H165" s="341">
        <v>39324</v>
      </c>
      <c r="I165" s="341">
        <v>41455</v>
      </c>
      <c r="J165" s="344">
        <f t="shared" si="11"/>
        <v>2855.6666666666665</v>
      </c>
      <c r="K165" s="344">
        <v>34268</v>
      </c>
      <c r="L165" s="287" t="s">
        <v>857</v>
      </c>
      <c r="M165" s="286"/>
      <c r="N165" s="345"/>
      <c r="O165" s="346" t="s">
        <v>852</v>
      </c>
    </row>
    <row r="166" spans="1:15" ht="15" customHeight="1">
      <c r="A166" s="335" t="s">
        <v>726</v>
      </c>
      <c r="B166" s="335" t="s">
        <v>809</v>
      </c>
      <c r="C166" s="302" t="s">
        <v>900</v>
      </c>
      <c r="D166" s="335" t="s">
        <v>727</v>
      </c>
      <c r="E166" s="314">
        <v>41472</v>
      </c>
      <c r="F166" s="317" t="s">
        <v>384</v>
      </c>
      <c r="G166" s="317">
        <v>60</v>
      </c>
      <c r="H166" s="314">
        <v>41472</v>
      </c>
      <c r="I166" s="314">
        <v>43662</v>
      </c>
      <c r="J166" s="331">
        <v>74000</v>
      </c>
      <c r="K166" s="331">
        <f>J166*12</f>
        <v>888000</v>
      </c>
      <c r="L166" s="336" t="s">
        <v>463</v>
      </c>
      <c r="M166" s="305" t="s">
        <v>728</v>
      </c>
      <c r="N166" s="336" t="s">
        <v>835</v>
      </c>
      <c r="O166" s="334" t="s">
        <v>836</v>
      </c>
    </row>
    <row r="167" spans="1:15" ht="60">
      <c r="A167" s="335" t="s">
        <v>726</v>
      </c>
      <c r="B167" s="335" t="s">
        <v>809</v>
      </c>
      <c r="C167" s="415" t="s">
        <v>900</v>
      </c>
      <c r="D167" s="335" t="s">
        <v>727</v>
      </c>
      <c r="E167" s="335" t="s">
        <v>727</v>
      </c>
      <c r="F167" s="421" t="s">
        <v>384</v>
      </c>
      <c r="G167" s="421">
        <v>60</v>
      </c>
      <c r="H167" s="420">
        <v>41472</v>
      </c>
      <c r="I167" s="420">
        <v>43662</v>
      </c>
      <c r="J167" s="331">
        <v>74000</v>
      </c>
      <c r="K167" s="331">
        <f t="shared" ref="K167:K175" si="12">J167*12</f>
        <v>888000</v>
      </c>
      <c r="L167" s="336" t="s">
        <v>564</v>
      </c>
      <c r="M167" s="305" t="s">
        <v>729</v>
      </c>
      <c r="N167" s="336" t="s">
        <v>835</v>
      </c>
      <c r="O167" s="334" t="s">
        <v>836</v>
      </c>
    </row>
    <row r="168" spans="1:15" ht="60">
      <c r="A168" s="335" t="s">
        <v>726</v>
      </c>
      <c r="B168" s="335" t="s">
        <v>809</v>
      </c>
      <c r="C168" s="415" t="s">
        <v>900</v>
      </c>
      <c r="D168" s="335" t="s">
        <v>727</v>
      </c>
      <c r="E168" s="335" t="s">
        <v>727</v>
      </c>
      <c r="F168" s="421" t="s">
        <v>384</v>
      </c>
      <c r="G168" s="421">
        <v>60</v>
      </c>
      <c r="H168" s="420">
        <v>41472</v>
      </c>
      <c r="I168" s="420">
        <v>43662</v>
      </c>
      <c r="J168" s="331">
        <v>74000</v>
      </c>
      <c r="K168" s="331">
        <f t="shared" si="12"/>
        <v>888000</v>
      </c>
      <c r="L168" s="336" t="s">
        <v>467</v>
      </c>
      <c r="M168" s="305" t="s">
        <v>730</v>
      </c>
      <c r="N168" s="336" t="s">
        <v>835</v>
      </c>
      <c r="O168" s="334" t="s">
        <v>836</v>
      </c>
    </row>
    <row r="169" spans="1:15" ht="60">
      <c r="A169" s="335" t="s">
        <v>726</v>
      </c>
      <c r="B169" s="335" t="s">
        <v>809</v>
      </c>
      <c r="C169" s="415" t="s">
        <v>900</v>
      </c>
      <c r="D169" s="335" t="s">
        <v>727</v>
      </c>
      <c r="E169" s="335" t="s">
        <v>727</v>
      </c>
      <c r="F169" s="421" t="s">
        <v>384</v>
      </c>
      <c r="G169" s="421">
        <v>60</v>
      </c>
      <c r="H169" s="420">
        <v>41472</v>
      </c>
      <c r="I169" s="420">
        <v>43662</v>
      </c>
      <c r="J169" s="331">
        <v>74000</v>
      </c>
      <c r="K169" s="331">
        <f t="shared" si="12"/>
        <v>888000</v>
      </c>
      <c r="L169" s="336" t="s">
        <v>567</v>
      </c>
      <c r="M169" s="271" t="s">
        <v>731</v>
      </c>
      <c r="N169" s="336" t="s">
        <v>835</v>
      </c>
      <c r="O169" s="334" t="s">
        <v>836</v>
      </c>
    </row>
    <row r="170" spans="1:15" ht="60">
      <c r="A170" s="335" t="s">
        <v>726</v>
      </c>
      <c r="B170" s="335" t="s">
        <v>809</v>
      </c>
      <c r="C170" s="415" t="s">
        <v>900</v>
      </c>
      <c r="D170" s="335" t="s">
        <v>727</v>
      </c>
      <c r="E170" s="335" t="s">
        <v>727</v>
      </c>
      <c r="F170" s="421" t="s">
        <v>384</v>
      </c>
      <c r="G170" s="421">
        <v>60</v>
      </c>
      <c r="H170" s="420">
        <v>41472</v>
      </c>
      <c r="I170" s="420">
        <v>43662</v>
      </c>
      <c r="J170" s="331">
        <v>74000</v>
      </c>
      <c r="K170" s="331">
        <f t="shared" si="12"/>
        <v>888000</v>
      </c>
      <c r="L170" s="336" t="s">
        <v>474</v>
      </c>
      <c r="M170" s="305" t="s">
        <v>732</v>
      </c>
      <c r="N170" s="336" t="s">
        <v>835</v>
      </c>
      <c r="O170" s="334" t="s">
        <v>836</v>
      </c>
    </row>
    <row r="171" spans="1:15" ht="60">
      <c r="A171" s="335" t="s">
        <v>726</v>
      </c>
      <c r="B171" s="335" t="s">
        <v>809</v>
      </c>
      <c r="C171" s="415" t="s">
        <v>900</v>
      </c>
      <c r="D171" s="335" t="s">
        <v>727</v>
      </c>
      <c r="E171" s="335" t="s">
        <v>727</v>
      </c>
      <c r="F171" s="421" t="s">
        <v>384</v>
      </c>
      <c r="G171" s="421">
        <v>60</v>
      </c>
      <c r="H171" s="420">
        <v>41472</v>
      </c>
      <c r="I171" s="420">
        <v>43662</v>
      </c>
      <c r="J171" s="331">
        <v>74000</v>
      </c>
      <c r="K171" s="331">
        <f t="shared" si="12"/>
        <v>888000</v>
      </c>
      <c r="L171" s="336" t="s">
        <v>734</v>
      </c>
      <c r="M171" s="305" t="s">
        <v>733</v>
      </c>
      <c r="N171" s="336" t="s">
        <v>835</v>
      </c>
      <c r="O171" s="334" t="s">
        <v>836</v>
      </c>
    </row>
    <row r="172" spans="1:15" ht="60">
      <c r="A172" s="335" t="s">
        <v>726</v>
      </c>
      <c r="B172" s="335" t="s">
        <v>809</v>
      </c>
      <c r="C172" s="415" t="s">
        <v>900</v>
      </c>
      <c r="D172" s="335" t="s">
        <v>727</v>
      </c>
      <c r="E172" s="335" t="s">
        <v>727</v>
      </c>
      <c r="F172" s="421" t="s">
        <v>384</v>
      </c>
      <c r="G172" s="421">
        <v>60</v>
      </c>
      <c r="H172" s="420">
        <v>41472</v>
      </c>
      <c r="I172" s="420">
        <v>43662</v>
      </c>
      <c r="J172" s="331">
        <v>74000</v>
      </c>
      <c r="K172" s="331">
        <f t="shared" si="12"/>
        <v>888000</v>
      </c>
      <c r="L172" s="336" t="s">
        <v>475</v>
      </c>
      <c r="M172" s="305" t="s">
        <v>735</v>
      </c>
      <c r="N172" s="336" t="s">
        <v>835</v>
      </c>
      <c r="O172" s="334" t="s">
        <v>836</v>
      </c>
    </row>
    <row r="173" spans="1:15" ht="60">
      <c r="A173" s="335" t="s">
        <v>726</v>
      </c>
      <c r="B173" s="335" t="s">
        <v>809</v>
      </c>
      <c r="C173" s="415" t="s">
        <v>900</v>
      </c>
      <c r="D173" s="335" t="s">
        <v>727</v>
      </c>
      <c r="E173" s="335" t="s">
        <v>727</v>
      </c>
      <c r="F173" s="421" t="s">
        <v>384</v>
      </c>
      <c r="G173" s="421">
        <v>60</v>
      </c>
      <c r="H173" s="420">
        <v>41472</v>
      </c>
      <c r="I173" s="420">
        <v>43662</v>
      </c>
      <c r="J173" s="331">
        <v>74000</v>
      </c>
      <c r="K173" s="331">
        <f t="shared" si="12"/>
        <v>888000</v>
      </c>
      <c r="L173" s="335" t="s">
        <v>737</v>
      </c>
      <c r="M173" s="255" t="s">
        <v>736</v>
      </c>
      <c r="N173" s="336" t="s">
        <v>835</v>
      </c>
      <c r="O173" s="334" t="s">
        <v>836</v>
      </c>
    </row>
    <row r="174" spans="1:15" ht="60">
      <c r="A174" s="335" t="s">
        <v>726</v>
      </c>
      <c r="B174" s="335" t="s">
        <v>809</v>
      </c>
      <c r="C174" s="415" t="s">
        <v>900</v>
      </c>
      <c r="D174" s="335" t="s">
        <v>727</v>
      </c>
      <c r="E174" s="335" t="s">
        <v>727</v>
      </c>
      <c r="F174" s="421" t="s">
        <v>384</v>
      </c>
      <c r="G174" s="421">
        <v>60</v>
      </c>
      <c r="H174" s="420">
        <v>41472</v>
      </c>
      <c r="I174" s="420">
        <v>43662</v>
      </c>
      <c r="J174" s="331">
        <v>74000</v>
      </c>
      <c r="K174" s="331">
        <f t="shared" si="12"/>
        <v>888000</v>
      </c>
      <c r="L174" s="336" t="s">
        <v>598</v>
      </c>
      <c r="M174" s="305" t="s">
        <v>738</v>
      </c>
      <c r="N174" s="336" t="s">
        <v>835</v>
      </c>
      <c r="O174" s="334" t="s">
        <v>836</v>
      </c>
    </row>
    <row r="175" spans="1:15" ht="60">
      <c r="A175" s="335" t="s">
        <v>726</v>
      </c>
      <c r="B175" s="335" t="s">
        <v>809</v>
      </c>
      <c r="C175" s="415" t="s">
        <v>900</v>
      </c>
      <c r="D175" s="335" t="s">
        <v>727</v>
      </c>
      <c r="E175" s="335" t="s">
        <v>727</v>
      </c>
      <c r="F175" s="421" t="s">
        <v>384</v>
      </c>
      <c r="G175" s="421">
        <v>60</v>
      </c>
      <c r="H175" s="420">
        <v>41472</v>
      </c>
      <c r="I175" s="420">
        <v>43662</v>
      </c>
      <c r="J175" s="331">
        <v>74000</v>
      </c>
      <c r="K175" s="331">
        <f t="shared" si="12"/>
        <v>888000</v>
      </c>
      <c r="L175" s="335" t="s">
        <v>740</v>
      </c>
      <c r="M175" s="255" t="s">
        <v>739</v>
      </c>
      <c r="N175" s="336" t="s">
        <v>835</v>
      </c>
      <c r="O175" s="334" t="s">
        <v>836</v>
      </c>
    </row>
    <row r="176" spans="1:15">
      <c r="A176" s="335"/>
      <c r="B176" s="335"/>
      <c r="C176" s="294"/>
      <c r="D176" s="335"/>
      <c r="E176" s="319"/>
      <c r="F176" s="319"/>
      <c r="G176" s="319"/>
      <c r="H176" s="319"/>
      <c r="I176" s="319"/>
      <c r="J176" s="332"/>
      <c r="K176" s="332"/>
      <c r="L176" s="335"/>
      <c r="M176" s="255"/>
      <c r="N176" s="336"/>
      <c r="O176" s="334"/>
    </row>
    <row r="177" spans="1:15" ht="21" customHeight="1">
      <c r="A177" s="352" t="s">
        <v>878</v>
      </c>
      <c r="B177" s="353"/>
      <c r="C177" s="353"/>
      <c r="D177" s="353"/>
      <c r="E177" s="353"/>
      <c r="F177" s="353"/>
      <c r="G177" s="353"/>
      <c r="H177" s="353"/>
      <c r="I177" s="353"/>
      <c r="J177" s="353"/>
      <c r="K177" s="353"/>
      <c r="L177" s="353"/>
      <c r="M177" s="353"/>
      <c r="N177" s="353"/>
      <c r="O177" s="354"/>
    </row>
    <row r="178" spans="1:15" ht="15" customHeight="1">
      <c r="A178" s="365" t="s">
        <v>520</v>
      </c>
      <c r="B178" s="335" t="s">
        <v>879</v>
      </c>
      <c r="C178" s="398"/>
      <c r="D178" s="335" t="s">
        <v>878</v>
      </c>
      <c r="E178" s="400">
        <v>40044</v>
      </c>
      <c r="F178" s="329" t="s">
        <v>384</v>
      </c>
      <c r="G178" s="329">
        <v>60</v>
      </c>
      <c r="H178" s="400">
        <v>40044</v>
      </c>
      <c r="I178" s="401">
        <v>42235</v>
      </c>
      <c r="J178" s="344">
        <v>56894.13</v>
      </c>
      <c r="K178" s="343">
        <f>J178*12</f>
        <v>682729.55999999994</v>
      </c>
      <c r="L178" s="383" t="s">
        <v>463</v>
      </c>
      <c r="M178" s="291"/>
      <c r="N178" s="382" t="s">
        <v>880</v>
      </c>
      <c r="O178" s="334" t="s">
        <v>881</v>
      </c>
    </row>
    <row r="179" spans="1:15" ht="15" customHeight="1">
      <c r="A179" s="365" t="s">
        <v>520</v>
      </c>
      <c r="B179" s="335" t="s">
        <v>879</v>
      </c>
      <c r="C179" s="399"/>
      <c r="D179" s="335" t="s">
        <v>878</v>
      </c>
      <c r="E179" s="400">
        <v>40044</v>
      </c>
      <c r="F179" s="329" t="s">
        <v>384</v>
      </c>
      <c r="G179" s="329">
        <v>60</v>
      </c>
      <c r="H179" s="400">
        <v>40044</v>
      </c>
      <c r="I179" s="401">
        <v>42235</v>
      </c>
      <c r="J179" s="344">
        <v>56894.13</v>
      </c>
      <c r="K179" s="343">
        <f t="shared" ref="K179:K189" si="13">J179*12</f>
        <v>682729.55999999994</v>
      </c>
      <c r="L179" s="383" t="s">
        <v>467</v>
      </c>
      <c r="M179" s="291"/>
      <c r="N179" s="382" t="s">
        <v>880</v>
      </c>
      <c r="O179" s="334" t="s">
        <v>881</v>
      </c>
    </row>
    <row r="180" spans="1:15" ht="33" customHeight="1">
      <c r="A180" s="365" t="s">
        <v>520</v>
      </c>
      <c r="B180" s="335" t="s">
        <v>879</v>
      </c>
      <c r="C180" s="399"/>
      <c r="D180" s="335" t="s">
        <v>878</v>
      </c>
      <c r="E180" s="400">
        <v>40044</v>
      </c>
      <c r="F180" s="329" t="s">
        <v>384</v>
      </c>
      <c r="G180" s="329">
        <v>60</v>
      </c>
      <c r="H180" s="400">
        <v>40044</v>
      </c>
      <c r="I180" s="401">
        <v>42235</v>
      </c>
      <c r="J180" s="344">
        <v>56894.13</v>
      </c>
      <c r="K180" s="343">
        <f t="shared" si="13"/>
        <v>682729.55999999994</v>
      </c>
      <c r="L180" s="383" t="s">
        <v>882</v>
      </c>
      <c r="M180" s="291"/>
      <c r="N180" s="382" t="s">
        <v>880</v>
      </c>
      <c r="O180" s="334" t="s">
        <v>881</v>
      </c>
    </row>
    <row r="181" spans="1:15" ht="30" customHeight="1">
      <c r="A181" s="365" t="s">
        <v>520</v>
      </c>
      <c r="B181" s="335" t="s">
        <v>879</v>
      </c>
      <c r="C181" s="399"/>
      <c r="D181" s="335" t="s">
        <v>878</v>
      </c>
      <c r="E181" s="400">
        <v>40044</v>
      </c>
      <c r="F181" s="329" t="s">
        <v>384</v>
      </c>
      <c r="G181" s="329">
        <v>60</v>
      </c>
      <c r="H181" s="400">
        <v>40044</v>
      </c>
      <c r="I181" s="401">
        <v>42235</v>
      </c>
      <c r="J181" s="344">
        <v>56894.13</v>
      </c>
      <c r="K181" s="343">
        <f t="shared" si="13"/>
        <v>682729.55999999994</v>
      </c>
      <c r="L181" s="383" t="s">
        <v>883</v>
      </c>
      <c r="M181" s="305" t="s">
        <v>886</v>
      </c>
      <c r="N181" s="382" t="s">
        <v>880</v>
      </c>
      <c r="O181" s="334" t="s">
        <v>881</v>
      </c>
    </row>
    <row r="182" spans="1:15" ht="31.5" customHeight="1">
      <c r="A182" s="365" t="s">
        <v>520</v>
      </c>
      <c r="B182" s="335" t="s">
        <v>879</v>
      </c>
      <c r="C182" s="399"/>
      <c r="D182" s="335" t="s">
        <v>878</v>
      </c>
      <c r="E182" s="400">
        <v>40044</v>
      </c>
      <c r="F182" s="329" t="s">
        <v>384</v>
      </c>
      <c r="G182" s="329">
        <v>60</v>
      </c>
      <c r="H182" s="400">
        <v>40044</v>
      </c>
      <c r="I182" s="401">
        <v>42235</v>
      </c>
      <c r="J182" s="344">
        <v>56894.13</v>
      </c>
      <c r="K182" s="343">
        <f t="shared" si="13"/>
        <v>682729.55999999994</v>
      </c>
      <c r="L182" s="383" t="s">
        <v>884</v>
      </c>
      <c r="M182" s="305" t="s">
        <v>885</v>
      </c>
      <c r="N182" s="382" t="s">
        <v>880</v>
      </c>
      <c r="O182" s="334" t="s">
        <v>881</v>
      </c>
    </row>
    <row r="183" spans="1:15" ht="15" customHeight="1">
      <c r="A183" s="365" t="s">
        <v>520</v>
      </c>
      <c r="B183" s="335" t="s">
        <v>879</v>
      </c>
      <c r="C183" s="399"/>
      <c r="D183" s="335" t="s">
        <v>878</v>
      </c>
      <c r="E183" s="400">
        <v>40044</v>
      </c>
      <c r="F183" s="329" t="s">
        <v>384</v>
      </c>
      <c r="G183" s="329">
        <v>60</v>
      </c>
      <c r="H183" s="400">
        <v>40044</v>
      </c>
      <c r="I183" s="401">
        <v>42235</v>
      </c>
      <c r="J183" s="344">
        <v>56894.13</v>
      </c>
      <c r="K183" s="343">
        <f t="shared" si="13"/>
        <v>682729.55999999994</v>
      </c>
      <c r="L183" s="383" t="s">
        <v>598</v>
      </c>
      <c r="M183" s="291"/>
      <c r="N183" s="382" t="s">
        <v>880</v>
      </c>
      <c r="O183" s="334" t="s">
        <v>881</v>
      </c>
    </row>
    <row r="184" spans="1:15" ht="15" customHeight="1">
      <c r="A184" s="365" t="s">
        <v>520</v>
      </c>
      <c r="B184" s="335" t="s">
        <v>879</v>
      </c>
      <c r="C184" s="399"/>
      <c r="D184" s="335" t="s">
        <v>878</v>
      </c>
      <c r="E184" s="400">
        <v>40044</v>
      </c>
      <c r="F184" s="329" t="s">
        <v>384</v>
      </c>
      <c r="G184" s="329">
        <v>60</v>
      </c>
      <c r="H184" s="400">
        <v>40044</v>
      </c>
      <c r="I184" s="401">
        <v>42235</v>
      </c>
      <c r="J184" s="344">
        <v>56894.13</v>
      </c>
      <c r="K184" s="343">
        <f t="shared" si="13"/>
        <v>682729.55999999994</v>
      </c>
      <c r="L184" s="383" t="s">
        <v>600</v>
      </c>
      <c r="M184" s="291"/>
      <c r="N184" s="382" t="s">
        <v>880</v>
      </c>
      <c r="O184" s="334" t="s">
        <v>881</v>
      </c>
    </row>
    <row r="185" spans="1:15" ht="15" customHeight="1">
      <c r="A185" s="365" t="s">
        <v>520</v>
      </c>
      <c r="B185" s="335" t="s">
        <v>879</v>
      </c>
      <c r="C185" s="399"/>
      <c r="D185" s="335" t="s">
        <v>878</v>
      </c>
      <c r="E185" s="400">
        <v>40044</v>
      </c>
      <c r="F185" s="329" t="s">
        <v>384</v>
      </c>
      <c r="G185" s="329">
        <v>60</v>
      </c>
      <c r="H185" s="400">
        <v>40044</v>
      </c>
      <c r="I185" s="401">
        <v>42235</v>
      </c>
      <c r="J185" s="344">
        <v>56894.13</v>
      </c>
      <c r="K185" s="343">
        <f t="shared" si="13"/>
        <v>682729.55999999994</v>
      </c>
      <c r="L185" s="383" t="s">
        <v>887</v>
      </c>
      <c r="M185" s="305" t="s">
        <v>888</v>
      </c>
      <c r="N185" s="382" t="s">
        <v>880</v>
      </c>
      <c r="O185" s="334" t="s">
        <v>881</v>
      </c>
    </row>
    <row r="186" spans="1:15" ht="15" customHeight="1">
      <c r="A186" s="365" t="s">
        <v>520</v>
      </c>
      <c r="B186" s="335" t="s">
        <v>879</v>
      </c>
      <c r="C186" s="399"/>
      <c r="D186" s="335" t="s">
        <v>878</v>
      </c>
      <c r="E186" s="400">
        <v>40044</v>
      </c>
      <c r="F186" s="329" t="s">
        <v>384</v>
      </c>
      <c r="G186" s="329">
        <v>60</v>
      </c>
      <c r="H186" s="400">
        <v>40044</v>
      </c>
      <c r="I186" s="401">
        <v>42235</v>
      </c>
      <c r="J186" s="344">
        <v>56894.13</v>
      </c>
      <c r="K186" s="343">
        <f t="shared" si="13"/>
        <v>682729.55999999994</v>
      </c>
      <c r="L186" s="383" t="s">
        <v>567</v>
      </c>
      <c r="M186" s="291"/>
      <c r="N186" s="382" t="s">
        <v>880</v>
      </c>
      <c r="O186" s="334" t="s">
        <v>881</v>
      </c>
    </row>
    <row r="187" spans="1:15" ht="15" customHeight="1">
      <c r="A187" s="365" t="s">
        <v>520</v>
      </c>
      <c r="B187" s="335" t="s">
        <v>879</v>
      </c>
      <c r="C187" s="399"/>
      <c r="D187" s="335" t="s">
        <v>878</v>
      </c>
      <c r="E187" s="400">
        <v>40044</v>
      </c>
      <c r="F187" s="329" t="s">
        <v>384</v>
      </c>
      <c r="G187" s="329">
        <v>60</v>
      </c>
      <c r="H187" s="400">
        <v>40044</v>
      </c>
      <c r="I187" s="401">
        <v>42235</v>
      </c>
      <c r="J187" s="344">
        <v>56894.13</v>
      </c>
      <c r="K187" s="343">
        <f t="shared" si="13"/>
        <v>682729.55999999994</v>
      </c>
      <c r="L187" s="383" t="s">
        <v>569</v>
      </c>
      <c r="M187" s="291"/>
      <c r="N187" s="382" t="s">
        <v>880</v>
      </c>
      <c r="O187" s="334" t="s">
        <v>881</v>
      </c>
    </row>
    <row r="188" spans="1:15" ht="15" customHeight="1">
      <c r="A188" s="365" t="s">
        <v>520</v>
      </c>
      <c r="B188" s="335" t="s">
        <v>879</v>
      </c>
      <c r="C188" s="399"/>
      <c r="D188" s="335" t="s">
        <v>878</v>
      </c>
      <c r="E188" s="400">
        <v>40044</v>
      </c>
      <c r="F188" s="329" t="s">
        <v>384</v>
      </c>
      <c r="G188" s="329">
        <v>60</v>
      </c>
      <c r="H188" s="400">
        <v>40044</v>
      </c>
      <c r="I188" s="401">
        <v>42235</v>
      </c>
      <c r="J188" s="344">
        <v>56894.13</v>
      </c>
      <c r="K188" s="343">
        <f t="shared" si="13"/>
        <v>682729.55999999994</v>
      </c>
      <c r="L188" s="383" t="s">
        <v>570</v>
      </c>
      <c r="M188" s="291"/>
      <c r="N188" s="382" t="s">
        <v>880</v>
      </c>
      <c r="O188" s="334" t="s">
        <v>881</v>
      </c>
    </row>
    <row r="189" spans="1:15" ht="15" customHeight="1">
      <c r="A189" s="365" t="s">
        <v>520</v>
      </c>
      <c r="B189" s="335" t="s">
        <v>879</v>
      </c>
      <c r="C189" s="399"/>
      <c r="D189" s="335" t="s">
        <v>878</v>
      </c>
      <c r="E189" s="400">
        <v>40044</v>
      </c>
      <c r="F189" s="329" t="s">
        <v>384</v>
      </c>
      <c r="G189" s="329">
        <v>60</v>
      </c>
      <c r="H189" s="400">
        <v>40044</v>
      </c>
      <c r="I189" s="401">
        <v>42235</v>
      </c>
      <c r="J189" s="344">
        <v>56894.13</v>
      </c>
      <c r="K189" s="343">
        <f t="shared" si="13"/>
        <v>682729.55999999994</v>
      </c>
      <c r="L189" s="383" t="s">
        <v>889</v>
      </c>
      <c r="M189" s="291"/>
      <c r="N189" s="382" t="s">
        <v>880</v>
      </c>
      <c r="O189" s="334" t="s">
        <v>881</v>
      </c>
    </row>
    <row r="190" spans="1:15">
      <c r="A190" s="365"/>
      <c r="B190" s="335"/>
      <c r="C190" s="245"/>
      <c r="D190" s="335"/>
      <c r="E190" s="400"/>
      <c r="F190" s="329"/>
      <c r="G190" s="329"/>
      <c r="H190" s="400"/>
      <c r="I190" s="401"/>
      <c r="J190" s="344"/>
      <c r="K190" s="343"/>
      <c r="L190" s="245"/>
      <c r="M190" s="245"/>
      <c r="N190" s="245"/>
      <c r="O190" s="245"/>
    </row>
    <row r="191" spans="1:15" ht="21" customHeight="1">
      <c r="A191" s="352" t="s">
        <v>897</v>
      </c>
      <c r="B191" s="353"/>
      <c r="C191" s="353"/>
      <c r="D191" s="353"/>
      <c r="E191" s="353"/>
      <c r="F191" s="353"/>
      <c r="G191" s="353"/>
      <c r="H191" s="353"/>
      <c r="I191" s="353"/>
      <c r="J191" s="353"/>
      <c r="K191" s="353"/>
      <c r="L191" s="353"/>
      <c r="M191" s="353"/>
      <c r="N191" s="353"/>
      <c r="O191" s="354"/>
    </row>
    <row r="192" spans="1:15" ht="60">
      <c r="A192" s="335" t="s">
        <v>890</v>
      </c>
      <c r="B192" s="335" t="s">
        <v>892</v>
      </c>
      <c r="C192" s="305" t="s">
        <v>891</v>
      </c>
      <c r="D192" s="335" t="s">
        <v>897</v>
      </c>
      <c r="E192" s="328">
        <v>40858</v>
      </c>
      <c r="F192" s="329" t="s">
        <v>384</v>
      </c>
      <c r="G192" s="329">
        <v>48</v>
      </c>
      <c r="H192" s="328">
        <v>40858</v>
      </c>
      <c r="I192" s="328">
        <v>41274</v>
      </c>
      <c r="J192" s="330">
        <v>97000</v>
      </c>
      <c r="K192" s="330">
        <v>194000</v>
      </c>
      <c r="L192" s="335" t="s">
        <v>784</v>
      </c>
      <c r="M192" s="255" t="s">
        <v>891</v>
      </c>
      <c r="N192" s="336" t="s">
        <v>894</v>
      </c>
      <c r="O192" s="171" t="s">
        <v>896</v>
      </c>
    </row>
    <row r="193" spans="1:15" ht="60">
      <c r="A193" s="335" t="s">
        <v>890</v>
      </c>
      <c r="B193" s="335" t="s">
        <v>893</v>
      </c>
      <c r="C193" s="416" t="s">
        <v>891</v>
      </c>
      <c r="D193" s="335" t="s">
        <v>897</v>
      </c>
      <c r="E193" s="328">
        <v>41123</v>
      </c>
      <c r="F193" s="329" t="s">
        <v>384</v>
      </c>
      <c r="G193" s="329">
        <v>60</v>
      </c>
      <c r="H193" s="328">
        <v>41123</v>
      </c>
      <c r="I193" s="328">
        <v>41274</v>
      </c>
      <c r="J193" s="330">
        <v>74000</v>
      </c>
      <c r="K193" s="330">
        <v>370000</v>
      </c>
      <c r="L193" s="335" t="s">
        <v>784</v>
      </c>
      <c r="M193" s="255" t="s">
        <v>891</v>
      </c>
      <c r="N193" s="336" t="s">
        <v>894</v>
      </c>
      <c r="O193" s="171" t="s">
        <v>896</v>
      </c>
    </row>
    <row r="194" spans="1:15" ht="60">
      <c r="A194" s="335" t="s">
        <v>890</v>
      </c>
      <c r="B194" s="335" t="s">
        <v>895</v>
      </c>
      <c r="C194" s="255" t="s">
        <v>898</v>
      </c>
      <c r="D194" s="335" t="s">
        <v>897</v>
      </c>
      <c r="E194" s="328">
        <v>41738</v>
      </c>
      <c r="F194" s="329" t="s">
        <v>384</v>
      </c>
      <c r="G194" s="329">
        <v>60</v>
      </c>
      <c r="H194" s="328">
        <v>41738</v>
      </c>
      <c r="I194" s="328">
        <v>42103</v>
      </c>
      <c r="J194" s="330">
        <f>K194/12</f>
        <v>245000</v>
      </c>
      <c r="K194" s="330">
        <v>2940000</v>
      </c>
      <c r="L194" s="335" t="s">
        <v>784</v>
      </c>
      <c r="M194" s="255" t="s">
        <v>891</v>
      </c>
      <c r="N194" s="336" t="s">
        <v>894</v>
      </c>
      <c r="O194" s="171" t="s">
        <v>896</v>
      </c>
    </row>
    <row r="195" spans="1:15">
      <c r="A195" s="292"/>
      <c r="B195" s="293"/>
      <c r="C195" s="293"/>
      <c r="D195" s="293"/>
      <c r="E195" s="293"/>
      <c r="F195" s="293"/>
      <c r="G195" s="293"/>
      <c r="H195" s="293"/>
      <c r="I195" s="293"/>
      <c r="J195" s="293"/>
      <c r="K195" s="293"/>
      <c r="L195" s="293"/>
      <c r="M195" s="293"/>
      <c r="N195" s="293"/>
      <c r="O195" s="272"/>
    </row>
    <row r="196" spans="1:15" ht="21">
      <c r="A196" s="352" t="s">
        <v>706</v>
      </c>
      <c r="B196" s="353"/>
      <c r="C196" s="353"/>
      <c r="D196" s="353"/>
      <c r="E196" s="353"/>
      <c r="F196" s="353"/>
      <c r="G196" s="353"/>
      <c r="H196" s="353"/>
      <c r="I196" s="353"/>
      <c r="J196" s="353"/>
      <c r="K196" s="353"/>
      <c r="L196" s="353"/>
      <c r="M196" s="353"/>
      <c r="N196" s="353"/>
      <c r="O196" s="354"/>
    </row>
    <row r="197" spans="1:15" ht="15" customHeight="1">
      <c r="A197" s="321" t="s">
        <v>707</v>
      </c>
      <c r="B197" s="321" t="s">
        <v>708</v>
      </c>
      <c r="C197" s="305" t="s">
        <v>899</v>
      </c>
      <c r="D197" s="321" t="s">
        <v>709</v>
      </c>
      <c r="E197" s="314">
        <v>41404</v>
      </c>
      <c r="F197" s="317" t="s">
        <v>384</v>
      </c>
      <c r="G197" s="317">
        <v>60</v>
      </c>
      <c r="H197" s="314">
        <v>41404</v>
      </c>
      <c r="I197" s="314">
        <v>43594</v>
      </c>
      <c r="J197" s="331">
        <v>225134.07</v>
      </c>
      <c r="K197" s="331">
        <f>J197*12</f>
        <v>2701608.84</v>
      </c>
      <c r="L197" s="336" t="s">
        <v>463</v>
      </c>
      <c r="M197" s="255" t="s">
        <v>711</v>
      </c>
      <c r="N197" s="324" t="s">
        <v>710</v>
      </c>
      <c r="O197" s="333" t="s">
        <v>192</v>
      </c>
    </row>
    <row r="198" spans="1:15" ht="60">
      <c r="A198" s="321" t="s">
        <v>707</v>
      </c>
      <c r="B198" s="321" t="s">
        <v>708</v>
      </c>
      <c r="C198" s="416" t="s">
        <v>899</v>
      </c>
      <c r="D198" s="321" t="s">
        <v>709</v>
      </c>
      <c r="E198" s="420">
        <v>41404</v>
      </c>
      <c r="F198" s="421" t="s">
        <v>384</v>
      </c>
      <c r="G198" s="421">
        <v>60</v>
      </c>
      <c r="H198" s="420">
        <v>41404</v>
      </c>
      <c r="I198" s="420">
        <v>43594</v>
      </c>
      <c r="J198" s="331">
        <v>225134.07</v>
      </c>
      <c r="K198" s="331">
        <f t="shared" ref="K198:K206" si="14">J198*12</f>
        <v>2701608.84</v>
      </c>
      <c r="L198" s="336" t="s">
        <v>715</v>
      </c>
      <c r="M198" s="305" t="s">
        <v>712</v>
      </c>
      <c r="N198" s="324" t="s">
        <v>710</v>
      </c>
      <c r="O198" s="333" t="s">
        <v>192</v>
      </c>
    </row>
    <row r="199" spans="1:15" ht="60">
      <c r="A199" s="321" t="s">
        <v>707</v>
      </c>
      <c r="B199" s="321" t="s">
        <v>708</v>
      </c>
      <c r="C199" s="416" t="s">
        <v>899</v>
      </c>
      <c r="D199" s="321" t="s">
        <v>709</v>
      </c>
      <c r="E199" s="420">
        <v>41404</v>
      </c>
      <c r="F199" s="421" t="s">
        <v>384</v>
      </c>
      <c r="G199" s="421">
        <v>60</v>
      </c>
      <c r="H199" s="420">
        <v>41404</v>
      </c>
      <c r="I199" s="420">
        <v>43594</v>
      </c>
      <c r="J199" s="331">
        <v>225134.07</v>
      </c>
      <c r="K199" s="331">
        <f t="shared" si="14"/>
        <v>2701608.84</v>
      </c>
      <c r="L199" s="336" t="s">
        <v>474</v>
      </c>
      <c r="M199" s="305" t="s">
        <v>713</v>
      </c>
      <c r="N199" s="324" t="s">
        <v>710</v>
      </c>
      <c r="O199" s="333" t="s">
        <v>192</v>
      </c>
    </row>
    <row r="200" spans="1:15" ht="60">
      <c r="A200" s="321" t="s">
        <v>707</v>
      </c>
      <c r="B200" s="321" t="s">
        <v>708</v>
      </c>
      <c r="C200" s="416" t="s">
        <v>899</v>
      </c>
      <c r="D200" s="321" t="s">
        <v>709</v>
      </c>
      <c r="E200" s="420">
        <v>41404</v>
      </c>
      <c r="F200" s="421" t="s">
        <v>384</v>
      </c>
      <c r="G200" s="421">
        <v>60</v>
      </c>
      <c r="H200" s="420">
        <v>41404</v>
      </c>
      <c r="I200" s="420">
        <v>43594</v>
      </c>
      <c r="J200" s="331">
        <v>225134.07</v>
      </c>
      <c r="K200" s="331">
        <f t="shared" si="14"/>
        <v>2701608.84</v>
      </c>
      <c r="L200" s="336" t="s">
        <v>564</v>
      </c>
      <c r="M200" s="305" t="s">
        <v>714</v>
      </c>
      <c r="N200" s="324" t="s">
        <v>710</v>
      </c>
      <c r="O200" s="333" t="s">
        <v>192</v>
      </c>
    </row>
    <row r="201" spans="1:15" ht="60">
      <c r="A201" s="321" t="s">
        <v>707</v>
      </c>
      <c r="B201" s="321" t="s">
        <v>708</v>
      </c>
      <c r="C201" s="416" t="s">
        <v>899</v>
      </c>
      <c r="D201" s="321" t="s">
        <v>709</v>
      </c>
      <c r="E201" s="420">
        <v>41404</v>
      </c>
      <c r="F201" s="421" t="s">
        <v>384</v>
      </c>
      <c r="G201" s="421">
        <v>60</v>
      </c>
      <c r="H201" s="420">
        <v>41404</v>
      </c>
      <c r="I201" s="420">
        <v>43594</v>
      </c>
      <c r="J201" s="331">
        <v>225134.07</v>
      </c>
      <c r="K201" s="331">
        <f t="shared" si="14"/>
        <v>2701608.84</v>
      </c>
      <c r="L201" s="335" t="s">
        <v>716</v>
      </c>
      <c r="M201" s="269"/>
      <c r="N201" s="324" t="s">
        <v>710</v>
      </c>
      <c r="O201" s="333" t="s">
        <v>192</v>
      </c>
    </row>
    <row r="202" spans="1:15" ht="60">
      <c r="A202" s="321" t="s">
        <v>707</v>
      </c>
      <c r="B202" s="321" t="s">
        <v>708</v>
      </c>
      <c r="C202" s="416" t="s">
        <v>899</v>
      </c>
      <c r="D202" s="321" t="s">
        <v>709</v>
      </c>
      <c r="E202" s="420">
        <v>41404</v>
      </c>
      <c r="F202" s="421" t="s">
        <v>384</v>
      </c>
      <c r="G202" s="421">
        <v>60</v>
      </c>
      <c r="H202" s="420">
        <v>41404</v>
      </c>
      <c r="I202" s="420">
        <v>43594</v>
      </c>
      <c r="J202" s="331">
        <v>225134.07</v>
      </c>
      <c r="K202" s="331">
        <f t="shared" si="14"/>
        <v>2701608.84</v>
      </c>
      <c r="L202" s="336" t="s">
        <v>717</v>
      </c>
      <c r="M202" s="255" t="s">
        <v>718</v>
      </c>
      <c r="N202" s="324" t="s">
        <v>710</v>
      </c>
      <c r="O202" s="333" t="s">
        <v>192</v>
      </c>
    </row>
    <row r="203" spans="1:15" ht="60">
      <c r="A203" s="321" t="s">
        <v>707</v>
      </c>
      <c r="B203" s="321" t="s">
        <v>708</v>
      </c>
      <c r="C203" s="416" t="s">
        <v>899</v>
      </c>
      <c r="D203" s="321" t="s">
        <v>709</v>
      </c>
      <c r="E203" s="420">
        <v>41404</v>
      </c>
      <c r="F203" s="421" t="s">
        <v>384</v>
      </c>
      <c r="G203" s="421">
        <v>60</v>
      </c>
      <c r="H203" s="420">
        <v>41404</v>
      </c>
      <c r="I203" s="420">
        <v>43594</v>
      </c>
      <c r="J203" s="331">
        <v>225134.07</v>
      </c>
      <c r="K203" s="331">
        <f t="shared" si="14"/>
        <v>2701608.84</v>
      </c>
      <c r="L203" s="336" t="s">
        <v>582</v>
      </c>
      <c r="M203" s="305" t="s">
        <v>719</v>
      </c>
      <c r="N203" s="324" t="s">
        <v>710</v>
      </c>
      <c r="O203" s="333" t="s">
        <v>192</v>
      </c>
    </row>
    <row r="204" spans="1:15" ht="60">
      <c r="A204" s="321" t="s">
        <v>707</v>
      </c>
      <c r="B204" s="321" t="s">
        <v>708</v>
      </c>
      <c r="C204" s="416" t="s">
        <v>899</v>
      </c>
      <c r="D204" s="321" t="s">
        <v>709</v>
      </c>
      <c r="E204" s="420">
        <v>41404</v>
      </c>
      <c r="F204" s="421" t="s">
        <v>384</v>
      </c>
      <c r="G204" s="421">
        <v>60</v>
      </c>
      <c r="H204" s="420">
        <v>41404</v>
      </c>
      <c r="I204" s="420">
        <v>43594</v>
      </c>
      <c r="J204" s="331">
        <v>225134.07</v>
      </c>
      <c r="K204" s="331">
        <f t="shared" si="14"/>
        <v>2701608.84</v>
      </c>
      <c r="L204" s="336" t="s">
        <v>721</v>
      </c>
      <c r="M204" s="305" t="s">
        <v>720</v>
      </c>
      <c r="N204" s="324" t="s">
        <v>710</v>
      </c>
      <c r="O204" s="333" t="s">
        <v>192</v>
      </c>
    </row>
    <row r="205" spans="1:15" ht="60">
      <c r="A205" s="321" t="s">
        <v>707</v>
      </c>
      <c r="B205" s="321" t="s">
        <v>708</v>
      </c>
      <c r="C205" s="416" t="s">
        <v>899</v>
      </c>
      <c r="D205" s="321" t="s">
        <v>709</v>
      </c>
      <c r="E205" s="420">
        <v>41404</v>
      </c>
      <c r="F205" s="421" t="s">
        <v>384</v>
      </c>
      <c r="G205" s="421">
        <v>60</v>
      </c>
      <c r="H205" s="420">
        <v>41404</v>
      </c>
      <c r="I205" s="420">
        <v>43594</v>
      </c>
      <c r="J205" s="331">
        <v>225134.07</v>
      </c>
      <c r="K205" s="331">
        <f t="shared" si="14"/>
        <v>2701608.84</v>
      </c>
      <c r="L205" s="336" t="s">
        <v>723</v>
      </c>
      <c r="M205" s="255" t="s">
        <v>722</v>
      </c>
      <c r="N205" s="324" t="s">
        <v>710</v>
      </c>
      <c r="O205" s="333" t="s">
        <v>192</v>
      </c>
    </row>
    <row r="206" spans="1:15" ht="60">
      <c r="A206" s="321" t="s">
        <v>707</v>
      </c>
      <c r="B206" s="321" t="s">
        <v>708</v>
      </c>
      <c r="C206" s="416" t="s">
        <v>899</v>
      </c>
      <c r="D206" s="321" t="s">
        <v>709</v>
      </c>
      <c r="E206" s="420">
        <v>41404</v>
      </c>
      <c r="F206" s="421" t="s">
        <v>384</v>
      </c>
      <c r="G206" s="421">
        <v>60</v>
      </c>
      <c r="H206" s="420">
        <v>41404</v>
      </c>
      <c r="I206" s="420">
        <v>43594</v>
      </c>
      <c r="J206" s="331">
        <v>225134.07</v>
      </c>
      <c r="K206" s="331">
        <f t="shared" si="14"/>
        <v>2701608.84</v>
      </c>
      <c r="L206" s="336" t="s">
        <v>725</v>
      </c>
      <c r="M206" s="305" t="s">
        <v>724</v>
      </c>
      <c r="N206" s="324" t="s">
        <v>710</v>
      </c>
      <c r="O206" s="333" t="s">
        <v>192</v>
      </c>
    </row>
    <row r="207" spans="1:15">
      <c r="A207" s="245"/>
      <c r="B207" s="245"/>
      <c r="C207" s="245"/>
      <c r="D207" s="245"/>
      <c r="E207" s="245"/>
      <c r="F207" s="245"/>
      <c r="G207" s="245"/>
      <c r="H207" s="245"/>
      <c r="I207" s="245"/>
      <c r="J207" s="245"/>
      <c r="K207" s="245"/>
      <c r="L207" s="245"/>
      <c r="M207" s="245"/>
      <c r="N207" s="245"/>
      <c r="O207" s="245"/>
    </row>
    <row r="208" spans="1:15">
      <c r="A208" s="245"/>
      <c r="B208" s="245"/>
      <c r="C208" s="245"/>
      <c r="D208" s="245"/>
      <c r="E208" s="245"/>
      <c r="F208" s="245"/>
      <c r="G208" s="245"/>
      <c r="H208" s="245"/>
      <c r="I208" s="245"/>
      <c r="J208" s="245"/>
      <c r="K208" s="245"/>
      <c r="L208" s="245"/>
      <c r="M208" s="245"/>
      <c r="N208" s="245"/>
      <c r="O208" s="245"/>
    </row>
    <row r="209" spans="1:15">
      <c r="A209" s="245"/>
      <c r="B209" s="245"/>
      <c r="C209" s="245"/>
      <c r="D209" s="245"/>
      <c r="E209" s="245"/>
      <c r="F209" s="245"/>
      <c r="G209" s="245"/>
      <c r="H209" s="245"/>
      <c r="I209" s="245"/>
      <c r="J209" s="245"/>
      <c r="K209" s="245"/>
      <c r="L209" s="245"/>
      <c r="M209" s="245"/>
      <c r="N209" s="245"/>
      <c r="O209" s="245"/>
    </row>
    <row r="210" spans="1:15">
      <c r="A210" s="245"/>
      <c r="B210" s="245"/>
      <c r="C210" s="245"/>
      <c r="D210" s="245"/>
      <c r="E210" s="245"/>
      <c r="F210" s="245"/>
      <c r="G210" s="245"/>
      <c r="H210" s="245"/>
      <c r="I210" s="245"/>
      <c r="J210" s="245"/>
      <c r="K210" s="245"/>
      <c r="L210" s="245"/>
      <c r="M210" s="245"/>
      <c r="N210" s="245"/>
      <c r="O210" s="245"/>
    </row>
    <row r="211" spans="1:15">
      <c r="A211" s="245"/>
      <c r="B211" s="245"/>
      <c r="C211" s="245"/>
      <c r="D211" s="245"/>
      <c r="E211" s="245"/>
      <c r="F211" s="245"/>
      <c r="G211" s="245"/>
      <c r="H211" s="245"/>
      <c r="I211" s="245"/>
      <c r="J211" s="245"/>
      <c r="K211" s="245"/>
      <c r="L211" s="245"/>
      <c r="M211" s="245"/>
      <c r="N211" s="245"/>
      <c r="O211" s="245"/>
    </row>
    <row r="212" spans="1:15">
      <c r="A212" s="245"/>
      <c r="B212" s="245"/>
      <c r="C212" s="245"/>
      <c r="D212" s="245"/>
      <c r="E212" s="245"/>
      <c r="F212" s="245"/>
      <c r="G212" s="245"/>
      <c r="H212" s="245"/>
      <c r="I212" s="245"/>
      <c r="J212" s="245"/>
      <c r="K212" s="245"/>
      <c r="L212" s="245"/>
      <c r="M212" s="245"/>
      <c r="N212" s="245"/>
      <c r="O212" s="245"/>
    </row>
    <row r="213" spans="1:15">
      <c r="A213" s="245"/>
      <c r="B213" s="245"/>
      <c r="C213" s="245"/>
      <c r="D213" s="245"/>
      <c r="E213" s="245"/>
      <c r="F213" s="245"/>
      <c r="G213" s="245"/>
      <c r="H213" s="245"/>
      <c r="I213" s="245"/>
      <c r="J213" s="245"/>
      <c r="K213" s="245"/>
      <c r="L213" s="245"/>
      <c r="M213" s="245"/>
      <c r="N213" s="245"/>
      <c r="O213" s="245"/>
    </row>
    <row r="214" spans="1:15">
      <c r="A214" s="245"/>
      <c r="B214" s="245"/>
      <c r="C214" s="245"/>
      <c r="D214" s="245"/>
      <c r="E214" s="245"/>
      <c r="F214" s="245"/>
      <c r="G214" s="245"/>
      <c r="H214" s="245"/>
      <c r="I214" s="245"/>
      <c r="J214" s="245"/>
      <c r="K214" s="245"/>
      <c r="L214" s="245"/>
      <c r="M214" s="245"/>
      <c r="N214" s="245"/>
      <c r="O214" s="245"/>
    </row>
    <row r="215" spans="1:15">
      <c r="A215" s="245"/>
      <c r="B215" s="245"/>
      <c r="C215" s="245"/>
      <c r="D215" s="245"/>
      <c r="E215" s="245"/>
      <c r="F215" s="245"/>
      <c r="G215" s="245"/>
      <c r="H215" s="245"/>
      <c r="I215" s="245"/>
      <c r="J215" s="245"/>
      <c r="K215" s="245"/>
      <c r="L215" s="245"/>
      <c r="M215" s="245"/>
      <c r="N215" s="245"/>
      <c r="O215" s="245"/>
    </row>
    <row r="216" spans="1:15">
      <c r="A216" s="245"/>
      <c r="B216" s="245"/>
      <c r="C216" s="245"/>
      <c r="D216" s="245"/>
      <c r="E216" s="245"/>
      <c r="F216" s="245"/>
      <c r="G216" s="245"/>
      <c r="H216" s="245"/>
      <c r="I216" s="245"/>
      <c r="J216" s="245"/>
      <c r="K216" s="245"/>
      <c r="L216" s="245"/>
      <c r="M216" s="245"/>
      <c r="N216" s="245"/>
      <c r="O216" s="245"/>
    </row>
    <row r="217" spans="1:15">
      <c r="A217" s="245"/>
      <c r="B217" s="245"/>
      <c r="C217" s="245"/>
      <c r="D217" s="245"/>
      <c r="E217" s="245"/>
      <c r="F217" s="245"/>
      <c r="G217" s="245"/>
      <c r="H217" s="245"/>
      <c r="I217" s="245"/>
      <c r="J217" s="245"/>
      <c r="K217" s="245"/>
      <c r="L217" s="245"/>
      <c r="M217" s="245"/>
      <c r="N217" s="245"/>
      <c r="O217" s="245"/>
    </row>
    <row r="218" spans="1:15">
      <c r="A218" s="245"/>
      <c r="B218" s="245"/>
      <c r="C218" s="245"/>
      <c r="D218" s="245"/>
      <c r="E218" s="245"/>
      <c r="F218" s="245"/>
      <c r="G218" s="245"/>
      <c r="H218" s="245"/>
      <c r="I218" s="245"/>
      <c r="J218" s="245"/>
      <c r="K218" s="245"/>
      <c r="L218" s="245"/>
      <c r="M218" s="245"/>
      <c r="N218" s="245"/>
      <c r="O218" s="245"/>
    </row>
    <row r="219" spans="1:15">
      <c r="A219" s="245"/>
      <c r="B219" s="245"/>
      <c r="C219" s="245"/>
      <c r="D219" s="245"/>
      <c r="E219" s="245"/>
      <c r="F219" s="245"/>
      <c r="G219" s="245"/>
      <c r="H219" s="245"/>
      <c r="I219" s="245"/>
      <c r="J219" s="245"/>
      <c r="K219" s="245"/>
      <c r="L219" s="245"/>
      <c r="M219" s="245"/>
      <c r="N219" s="245"/>
      <c r="O219" s="245"/>
    </row>
    <row r="220" spans="1:15">
      <c r="A220" s="245"/>
      <c r="B220" s="245"/>
      <c r="C220" s="245"/>
      <c r="D220" s="245"/>
      <c r="E220" s="245"/>
      <c r="F220" s="245"/>
      <c r="G220" s="245"/>
      <c r="H220" s="245"/>
      <c r="I220" s="245"/>
      <c r="J220" s="245"/>
      <c r="K220" s="245"/>
      <c r="L220" s="245"/>
      <c r="M220" s="245"/>
      <c r="N220" s="245"/>
      <c r="O220" s="245"/>
    </row>
    <row r="221" spans="1:15">
      <c r="A221" s="245"/>
      <c r="B221" s="245"/>
      <c r="C221" s="245"/>
      <c r="D221" s="245"/>
      <c r="E221" s="245"/>
      <c r="F221" s="245"/>
      <c r="G221" s="245"/>
      <c r="H221" s="245"/>
      <c r="I221" s="245"/>
      <c r="J221" s="245"/>
      <c r="K221" s="245"/>
      <c r="L221" s="245"/>
      <c r="M221" s="245"/>
      <c r="N221" s="245"/>
      <c r="O221" s="245"/>
    </row>
    <row r="222" spans="1:15">
      <c r="A222" s="245"/>
      <c r="B222" s="245"/>
      <c r="C222" s="245"/>
      <c r="D222" s="245"/>
      <c r="E222" s="245"/>
      <c r="F222" s="245"/>
      <c r="G222" s="245"/>
      <c r="H222" s="245"/>
      <c r="I222" s="245"/>
      <c r="J222" s="245"/>
      <c r="K222" s="245"/>
      <c r="L222" s="245"/>
      <c r="M222" s="245"/>
      <c r="N222" s="245"/>
      <c r="O222" s="245"/>
    </row>
    <row r="223" spans="1:15">
      <c r="A223" s="245"/>
      <c r="B223" s="245"/>
      <c r="C223" s="245"/>
      <c r="D223" s="245"/>
      <c r="E223" s="245"/>
      <c r="F223" s="245"/>
      <c r="G223" s="245"/>
      <c r="H223" s="245"/>
      <c r="I223" s="245"/>
      <c r="J223" s="245"/>
      <c r="K223" s="245"/>
      <c r="L223" s="245"/>
      <c r="M223" s="245"/>
      <c r="N223" s="245"/>
      <c r="O223" s="245"/>
    </row>
    <row r="224" spans="1:15">
      <c r="A224" s="245"/>
      <c r="B224" s="245"/>
      <c r="C224" s="245"/>
      <c r="D224" s="245"/>
      <c r="E224" s="245"/>
      <c r="F224" s="245"/>
      <c r="G224" s="245"/>
      <c r="H224" s="245"/>
      <c r="I224" s="245"/>
      <c r="J224" s="245"/>
      <c r="K224" s="245"/>
      <c r="L224" s="245"/>
      <c r="M224" s="245"/>
      <c r="N224" s="245"/>
      <c r="O224" s="245"/>
    </row>
    <row r="225" spans="1:15">
      <c r="A225" s="245"/>
      <c r="B225" s="245"/>
      <c r="C225" s="245"/>
      <c r="D225" s="245"/>
      <c r="E225" s="245"/>
      <c r="F225" s="245"/>
      <c r="G225" s="245"/>
      <c r="H225" s="245"/>
      <c r="I225" s="245"/>
      <c r="J225" s="245"/>
      <c r="K225" s="245"/>
      <c r="L225" s="245"/>
      <c r="M225" s="245"/>
      <c r="N225" s="245"/>
      <c r="O225" s="245"/>
    </row>
    <row r="226" spans="1:15">
      <c r="A226" s="245"/>
      <c r="B226" s="245"/>
      <c r="C226" s="245"/>
      <c r="D226" s="245"/>
      <c r="E226" s="245"/>
      <c r="F226" s="245"/>
      <c r="G226" s="245"/>
      <c r="H226" s="245"/>
      <c r="I226" s="245"/>
      <c r="J226" s="245"/>
      <c r="K226" s="245"/>
      <c r="L226" s="245"/>
      <c r="M226" s="245"/>
      <c r="N226" s="245"/>
      <c r="O226" s="245"/>
    </row>
    <row r="227" spans="1:15">
      <c r="A227" s="245"/>
      <c r="B227" s="245"/>
      <c r="C227" s="245"/>
      <c r="D227" s="245"/>
      <c r="E227" s="245"/>
      <c r="F227" s="245"/>
      <c r="G227" s="245"/>
      <c r="H227" s="245"/>
      <c r="I227" s="245"/>
      <c r="J227" s="245"/>
      <c r="K227" s="245"/>
      <c r="L227" s="245"/>
      <c r="M227" s="245"/>
      <c r="N227" s="245"/>
      <c r="O227" s="245"/>
    </row>
    <row r="228" spans="1:15">
      <c r="A228" s="245"/>
      <c r="B228" s="245"/>
      <c r="C228" s="245"/>
      <c r="D228" s="245"/>
      <c r="E228" s="245"/>
      <c r="F228" s="245"/>
      <c r="G228" s="245"/>
      <c r="H228" s="245"/>
      <c r="I228" s="245"/>
      <c r="J228" s="245"/>
      <c r="K228" s="245"/>
      <c r="L228" s="245"/>
      <c r="M228" s="245"/>
      <c r="N228" s="245"/>
      <c r="O228" s="245"/>
    </row>
  </sheetData>
  <hyperlinks>
    <hyperlink ref="C5" r:id="rId1" display="https://sgpe.sea.sc.gov.br/cpav/visualizarProcesso.do?processoPK=9462,9208,2015" xr:uid="{00000000-0004-0000-0100-000000000000}"/>
    <hyperlink ref="M9" r:id="rId2" display="https://sgpe.sea.sc.gov.br/cpav/visualizarProcesso.do?processoPK=452,9208,2019" xr:uid="{00000000-0004-0000-0100-000001000000}"/>
    <hyperlink ref="M6" r:id="rId3" display="https://sgpe.sea.sc.gov.br/cpav/visualizarProcesso.do?processoPK=73211,9208,2017" xr:uid="{00000000-0004-0000-0100-000002000000}"/>
    <hyperlink ref="M7" r:id="rId4" display="https://sgpe.sea.sc.gov.br/cpav/visualizarProcesso.do?processoPK=8424,9208,2018" xr:uid="{00000000-0004-0000-0100-000003000000}"/>
    <hyperlink ref="M8" r:id="rId5" display="https://sgpe.sea.sc.gov.br/cpav/visualizarProcesso.do?processoPK=83899,9208,2018" xr:uid="{00000000-0004-0000-0100-000004000000}"/>
    <hyperlink ref="C137" r:id="rId6" display="https://sgpe.sea.sc.gov.br/cpav/visualizarProcesso.do?processoPK=175,9208,2011" xr:uid="{00000000-0004-0000-0100-000005000000}"/>
    <hyperlink ref="M138" r:id="rId7" display="https://sgpe.sea.sc.gov.br/cpav/visualizarProcesso.do?processoPK=19188,9208,2013" xr:uid="{00000000-0004-0000-0100-000006000000}"/>
    <hyperlink ref="M139" r:id="rId8" display="https://sgpe.sea.sc.gov.br/cpav/visualizarProcesso.do?processoPK=53346,9208,2013" xr:uid="{00000000-0004-0000-0100-000007000000}"/>
    <hyperlink ref="C19" r:id="rId9" display="https://sgpe.sea.sc.gov.br/cpav/visualizarProcesso.do?processoPK=198,9208,2011" xr:uid="{00000000-0004-0000-0100-000008000000}"/>
    <hyperlink ref="M21" r:id="rId10" display="https://sgpe.sea.sc.gov.br/cpav/visualizarProcesso.do?processoPK=11198,9208,2011" xr:uid="{00000000-0004-0000-0100-000009000000}"/>
    <hyperlink ref="M19" r:id="rId11" display="https://sgpe.sea.sc.gov.br/cpav/visualizarProcesso.do?processoPK=18813,6968,2010" xr:uid="{00000000-0004-0000-0100-00000A000000}"/>
    <hyperlink ref="M20" r:id="rId12" display="https://sgpe.sea.sc.gov.br/cpav/visualizarProcesso.do?processoPK=42903,6968,2011" xr:uid="{00000000-0004-0000-0100-00000B000000}"/>
    <hyperlink ref="M22" r:id="rId13" display="https://sgpe.sea.sc.gov.br/cpav/visualizarProcesso.do?processoPK=23596,9208,2012" xr:uid="{00000000-0004-0000-0100-00000C000000}"/>
    <hyperlink ref="M23" r:id="rId14" display="https://sgpe.sea.sc.gov.br/cpav/visualizarProcesso.do?processoPK=34101,9208,2012" xr:uid="{00000000-0004-0000-0100-00000D000000}"/>
    <hyperlink ref="M24" r:id="rId15" display="https://sgpe.sea.sc.gov.br/cpav/visualizarProcesso.do?processoPK=22905,9208,2013" xr:uid="{00000000-0004-0000-0100-00000E000000}"/>
    <hyperlink ref="M25" r:id="rId16" display="https://sgpe.sea.sc.gov.br/cpav/visualizarProcesso.do?processoPK=25754,9208,2014" xr:uid="{00000000-0004-0000-0100-00000F000000}"/>
    <hyperlink ref="M26" r:id="rId17" display="https://sgpe.sea.sc.gov.br/cpav/visualizarProcesso.do?processoPK=29950,9208,2015" xr:uid="{00000000-0004-0000-0100-000010000000}"/>
    <hyperlink ref="M27" r:id="rId18" display="https://sgpe.sea.sc.gov.br/cpav/visualizarProcesso.do?processoPK=42874,9208,2013" xr:uid="{00000000-0004-0000-0100-000011000000}"/>
    <hyperlink ref="M28" r:id="rId19" display="https://sgpe.sea.sc.gov.br/cpav/visualizarProcesso.do?processoPK=48930,9208,2014" xr:uid="{00000000-0004-0000-0100-000012000000}"/>
    <hyperlink ref="M29" r:id="rId20" display="https://sgpe.sea.sc.gov.br/cpav/visualizarProcesso.do?processoPK=71046,9208,2015" xr:uid="{00000000-0004-0000-0100-000013000000}"/>
    <hyperlink ref="M30" r:id="rId21" display="https://sgpe.sea.sc.gov.br/cpav/visualizarProcesso.do?processoPK=61672,9208,2015" xr:uid="{00000000-0004-0000-0100-000014000000}"/>
    <hyperlink ref="C31" r:id="rId22" display="https://sgpe.sea.sc.gov.br/cpav/visualizarProcesso.do?processoPK=3973,9208,2013" xr:uid="{00000000-0004-0000-0100-000015000000}"/>
    <hyperlink ref="M33" r:id="rId23" display="https://sgpe.sea.sc.gov.br/cpav/visualizarProcesso.do?processoPK=49959,9208,2016" xr:uid="{00000000-0004-0000-0100-000016000000}"/>
    <hyperlink ref="M31" r:id="rId24" display="https://sgpe.sea.sc.gov.br/cpav/visualizarProcesso.do?processoPK=24636,9208,2016" xr:uid="{00000000-0004-0000-0100-000017000000}"/>
    <hyperlink ref="M32" r:id="rId25" display="https://sgpe.sea.sc.gov.br/cpav/visualizarProcesso.do?processoPK=25048,9208,2017" xr:uid="{00000000-0004-0000-0100-000018000000}"/>
    <hyperlink ref="M34" r:id="rId26" display="https://sgpe.sea.sc.gov.br/cpav/visualizarProcesso.do?processoPK=40301,9208,2017" xr:uid="{00000000-0004-0000-0100-000019000000}"/>
    <hyperlink ref="M35" r:id="rId27" display="https://sgpe.sea.sc.gov.br/cpav/visualizarProcesso.do?processoPK=86294,9208,2017" xr:uid="{00000000-0004-0000-0100-00001A000000}"/>
    <hyperlink ref="M36" r:id="rId28" display="https://sgpe.sea.sc.gov.br/cpav/visualizarProcesso.do?processoPK=91454,9208,2018" xr:uid="{00000000-0004-0000-0100-00001B000000}"/>
    <hyperlink ref="M37" r:id="rId29" display="https://sgpe.sea.sc.gov.br/cpav/visualizarProcesso.do?processoPK=96113,9208,2019" xr:uid="{00000000-0004-0000-0100-00001C000000}"/>
    <hyperlink ref="M38" r:id="rId30" display="https://sgpe.sea.sc.gov.br/cpav/visualizarProcesso.do?processoPK=11199,9208,2011" xr:uid="{00000000-0004-0000-0100-00001D000000}"/>
    <hyperlink ref="M39" r:id="rId31" display="https://sgpe.sea.sc.gov.br/cpav/visualizarProcesso.do?processoPK=23595,9208,2012" xr:uid="{00000000-0004-0000-0100-00001E000000}"/>
    <hyperlink ref="M40" r:id="rId32" display="https://sgpe.sea.sc.gov.br/cpav/visualizarProcesso.do?processoPK=34111,9208,2012" xr:uid="{00000000-0004-0000-0100-00001F000000}"/>
    <hyperlink ref="M41" r:id="rId33" display="https://sgpe.sea.sc.gov.br/cpav/visualizarProcesso.do?processoPK=3784,9208,2013" xr:uid="{00000000-0004-0000-0100-000020000000}"/>
    <hyperlink ref="M42" r:id="rId34" display="https://sgpe.sea.sc.gov.br/cpav/visualizarProcesso.do?processoPK=49617,9208,2013" xr:uid="{00000000-0004-0000-0100-000021000000}"/>
    <hyperlink ref="M43" r:id="rId35" display="https://sgpe.sea.sc.gov.br/cpav/visualizarProcesso.do?processoPK=54337,9208,2013" xr:uid="{00000000-0004-0000-0100-000022000000}"/>
    <hyperlink ref="M44" r:id="rId36" display="https://sgpe.sea.sc.gov.br/cpav/visualizarProcesso.do?processoPK=48927,9208,2014" xr:uid="{00000000-0004-0000-0100-000023000000}"/>
    <hyperlink ref="M45" r:id="rId37" display="https://sgpe.sea.sc.gov.br/cpav/visualizarProcesso.do?processoPK=58356,9208,2014" xr:uid="{00000000-0004-0000-0100-000024000000}"/>
    <hyperlink ref="M46" r:id="rId38" display="https://sgpe.sea.sc.gov.br/cpav/visualizarProcesso.do?processoPK=5672,9208,2015" xr:uid="{00000000-0004-0000-0100-000025000000}"/>
    <hyperlink ref="M47" r:id="rId39" display="https://sgpe.sea.sc.gov.br/cpav/visualizarProcesso.do?processoPK=71061,9208,2015" xr:uid="{00000000-0004-0000-0100-000026000000}"/>
    <hyperlink ref="M48" r:id="rId40" display="https://sgpe.sea.sc.gov.br/cpav/visualizarProcesso.do?processoPK=16655,9208,2011" xr:uid="{00000000-0004-0000-0100-000027000000}"/>
    <hyperlink ref="M49" r:id="rId41" display="https://sgpe.sea.sc.gov.br/cpav/visualizarProcesso.do?processoPK=5728,9208,2012" xr:uid="{00000000-0004-0000-0100-000028000000}"/>
    <hyperlink ref="M50" r:id="rId42" display="https://sgpe.sea.sc.gov.br/cpav/visualizarProcesso.do?processoPK=34139,9208,2012" xr:uid="{00000000-0004-0000-0100-000029000000}"/>
    <hyperlink ref="M52" r:id="rId43" display="https://sgpe.sea.sc.gov.br/cpav/visualizarProcesso.do?processoPK=42862,9208,2013" xr:uid="{00000000-0004-0000-0100-00002A000000}"/>
    <hyperlink ref="M54" r:id="rId44" display="https://sgpe.sea.sc.gov.br/cpav/visualizarProcesso.do?processoPK=48942,9208,2014" xr:uid="{00000000-0004-0000-0100-00002B000000}"/>
    <hyperlink ref="M51" r:id="rId45" display="https://sgpe.sea.sc.gov.br/cpav/visualizarProcesso.do?processoPK=3783,9208,2013" xr:uid="{00000000-0004-0000-0100-00002C000000}"/>
    <hyperlink ref="M53" r:id="rId46" display="https://sgpe.sea.sc.gov.br/cpav/visualizarProcesso.do?processoPK=4170,9208,2014" xr:uid="{00000000-0004-0000-0100-00002D000000}"/>
    <hyperlink ref="M55" r:id="rId47" display="https://sgpe.sea.sc.gov.br/cpav/visualizarProcesso.do?processoPK=70425,9208,2015" xr:uid="{00000000-0004-0000-0100-00002E000000}"/>
    <hyperlink ref="M56" r:id="rId48" display="https://sgpe.sea.sc.gov.br/cpav/visualizarProcesso.do?processoPK=71038,9208,2015" xr:uid="{00000000-0004-0000-0100-00002F000000}"/>
    <hyperlink ref="M57" r:id="rId49" display="https://sgpe.sea.sc.gov.br/cpav/visualizarProcesso.do?processoPK=54200,9208,2016" xr:uid="{00000000-0004-0000-0100-000030000000}"/>
    <hyperlink ref="M58" r:id="rId50" display="https://sgpe.sea.sc.gov.br/cpav/visualizarProcesso.do?processoPK=1744,9208,2017" xr:uid="{00000000-0004-0000-0100-000031000000}"/>
    <hyperlink ref="M59" r:id="rId51" display="https://sgpe.sea.sc.gov.br/cpav/visualizarProcesso.do?processoPK=34161,9208,2012" xr:uid="{00000000-0004-0000-0100-000032000000}"/>
    <hyperlink ref="M60" r:id="rId52" display="https://sgpe.sea.sc.gov.br/cpav/visualizarProcesso.do?processoPK=23441,9208,2013" xr:uid="{00000000-0004-0000-0100-000033000000}"/>
    <hyperlink ref="M61" r:id="rId53" display="https://sgpe.sea.sc.gov.br/cpav/visualizarProcesso.do?processoPK=42850,9208,2013" xr:uid="{00000000-0004-0000-0100-000034000000}"/>
    <hyperlink ref="M62" r:id="rId54" display="https://sgpe.sea.sc.gov.br/cpav/visualizarProcesso.do?processoPK=25765,9208,2014" xr:uid="{00000000-0004-0000-0100-000035000000}"/>
    <hyperlink ref="M63" r:id="rId55" display="https://sgpe.sea.sc.gov.br/cpav/visualizarProcesso.do?processoPK=53108,9208,2014" xr:uid="{00000000-0004-0000-0100-000036000000}"/>
    <hyperlink ref="M64" r:id="rId56" display="https://sgpe.sea.sc.gov.br/cpav/visualizarProcesso.do?processoPK=48932,9208,2014" xr:uid="{00000000-0004-0000-0100-000037000000}"/>
    <hyperlink ref="M65" r:id="rId57" display="https://sgpe.sea.sc.gov.br/cpav/visualizarProcesso.do?processoPK=29960,9208,2015" xr:uid="{00000000-0004-0000-0100-000038000000}"/>
    <hyperlink ref="M66" r:id="rId58" display="https://sgpe.sea.sc.gov.br/cpav/visualizarProcesso.do?processoPK=70428,9208,2015" xr:uid="{00000000-0004-0000-0100-000039000000}"/>
    <hyperlink ref="M67" r:id="rId59" display="https://sgpe.sea.sc.gov.br/cpav/visualizarProcesso.do?processoPK=71055,9208,2015" xr:uid="{00000000-0004-0000-0100-00003A000000}"/>
    <hyperlink ref="M68" r:id="rId60" display="https://sgpe.sea.sc.gov.br/cpav/visualizarProcesso.do?processoPK=54202,9208,2016" xr:uid="{00000000-0004-0000-0100-00003B000000}"/>
    <hyperlink ref="M69" r:id="rId61" display="https://sgpe.sea.sc.gov.br/cpav/visualizarProcesso.do?processoPK=1741,9208,2017" xr:uid="{00000000-0004-0000-0100-00003C000000}"/>
    <hyperlink ref="M70" r:id="rId62" display="https://sgpe.sea.sc.gov.br/cpav/visualizarProcesso.do?processoPK=67174,9208,2017" xr:uid="{00000000-0004-0000-0100-00003D000000}"/>
    <hyperlink ref="M85" r:id="rId63" display="https://sgpe.sea.sc.gov.br/cpav/visualizarProcesso.do?processoPK=67179,9208,2017" xr:uid="{00000000-0004-0000-0100-00003E000000}"/>
    <hyperlink ref="M75" r:id="rId64" display="https://sgpe.sea.sc.gov.br/cpav/visualizarProcesso.do?processoPK=34098,9208,2012" xr:uid="{00000000-0004-0000-0100-00003F000000}"/>
    <hyperlink ref="M76" r:id="rId65" display="https://sgpe.sea.sc.gov.br/cpav/visualizarProcesso.do?processoPK=26297,9208,2013" xr:uid="{00000000-0004-0000-0100-000040000000}"/>
    <hyperlink ref="M77" r:id="rId66" display="https://sgpe.sea.sc.gov.br/cpav/visualizarProcesso.do?processoPK=42882,9208,2013" xr:uid="{00000000-0004-0000-0100-000041000000}"/>
    <hyperlink ref="M78" r:id="rId67" display="https://sgpe.sea.sc.gov.br/cpav/visualizarProcesso.do?processoPK=30749,9208,2014" xr:uid="{00000000-0004-0000-0100-000042000000}"/>
    <hyperlink ref="M79" r:id="rId68" display="https://sgpe.sea.sc.gov.br/cpav/visualizarProcesso.do?processoPK=48931,9208,2014" xr:uid="{00000000-0004-0000-0100-000043000000}"/>
    <hyperlink ref="M80" r:id="rId69" display="https://sgpe.sea.sc.gov.br/cpav/visualizarProcesso.do?processoPK=34745,9208,2015" xr:uid="{00000000-0004-0000-0100-000044000000}"/>
    <hyperlink ref="M81" r:id="rId70" display="https://sgpe.sea.sc.gov.br/cpav/visualizarProcesso.do?processoPK=70422,9208,2015" xr:uid="{00000000-0004-0000-0100-000045000000}"/>
    <hyperlink ref="M82" r:id="rId71" display="https://sgpe.sea.sc.gov.br/cpav/visualizarProcesso.do?processoPK=71057,9208,2015" xr:uid="{00000000-0004-0000-0100-000046000000}"/>
    <hyperlink ref="M83" r:id="rId72" display="https://sgpe.sea.sc.gov.br/cpav/visualizarProcesso.do?processoPK=54204,9208,2016" xr:uid="{00000000-0004-0000-0100-000047000000}"/>
    <hyperlink ref="M84" r:id="rId73" display="https://sgpe.sea.sc.gov.br/cpav/visualizarProcesso.do?processoPK=1742,9208,2017" xr:uid="{00000000-0004-0000-0100-000048000000}"/>
    <hyperlink ref="M101" r:id="rId74" display="https://sgpe.sea.sc.gov.br/cpav/visualizarProcesso.do?processoPK=86505,9208,2017" xr:uid="{00000000-0004-0000-0100-000049000000}"/>
    <hyperlink ref="M90" r:id="rId75" display="https://sgpe.sea.sc.gov.br/cpav/visualizarProcesso.do?processoPK=34131,9208,2012" xr:uid="{00000000-0004-0000-0100-00004A000000}"/>
    <hyperlink ref="M91" r:id="rId76" display="https://sgpe.sea.sc.gov.br/cpav/visualizarProcesso.do?processoPK=36812,9208,2013" xr:uid="{00000000-0004-0000-0100-00004B000000}"/>
    <hyperlink ref="M92" r:id="rId77" display="https://sgpe.sea.sc.gov.br/cpav/visualizarProcesso.do?processoPK=42887,9208,2013" xr:uid="{00000000-0004-0000-0100-00004C000000}"/>
    <hyperlink ref="M93" r:id="rId78" display="https://sgpe.sea.sc.gov.br/cpav/visualizarProcesso.do?processoPK=16730,9208,2014" xr:uid="{00000000-0004-0000-0100-00004D000000}"/>
    <hyperlink ref="M94" r:id="rId79" display="https://sgpe.sea.sc.gov.br/cpav/visualizarProcesso.do?processoPK=48913,9208,2014" xr:uid="{00000000-0004-0000-0100-00004E000000}"/>
    <hyperlink ref="M95" r:id="rId80" display="https://sgpe.sea.sc.gov.br/cpav/visualizarProcesso.do?processoPK=12013,9208,2015" xr:uid="{00000000-0004-0000-0100-00004F000000}"/>
    <hyperlink ref="M96" r:id="rId81" display="https://sgpe.sea.sc.gov.br/cpav/visualizarProcesso.do?processoPK=49609,9208,2015" xr:uid="{00000000-0004-0000-0100-000050000000}"/>
    <hyperlink ref="M97" r:id="rId82" display="https://sgpe.sea.sc.gov.br/cpav/visualizarProcesso.do?processoPK=70436,9208,2015" xr:uid="{00000000-0004-0000-0100-000051000000}"/>
    <hyperlink ref="M98" r:id="rId83" display="https://sgpe.sea.sc.gov.br/cpav/visualizarProcesso.do?processoPK=56551,9208,2016" xr:uid="{00000000-0004-0000-0100-000052000000}"/>
    <hyperlink ref="M99" r:id="rId84" display="https://sgpe.sea.sc.gov.br/cpav/visualizarProcesso.do?processoPK=33230,9208,2017" xr:uid="{00000000-0004-0000-0100-000053000000}"/>
    <hyperlink ref="M100" r:id="rId85" display="https://sgpe.sea.sc.gov.br/cpav/visualizarProcesso.do?processoPK=58306,9208,2017" xr:uid="{00000000-0004-0000-0100-000054000000}"/>
    <hyperlink ref="M104" r:id="rId86" display="https://sgpe.sea.sc.gov.br/cpav/visualizarProcesso.do?processoPK=34134,9208,2012" xr:uid="{00000000-0004-0000-0100-000055000000}"/>
    <hyperlink ref="M105" r:id="rId87" display="https://sgpe.sea.sc.gov.br/cpav/visualizarProcesso.do?processoPK=36818,9208,2013" xr:uid="{00000000-0004-0000-0100-000056000000}"/>
    <hyperlink ref="M106" r:id="rId88" display="https://sgpe.sea.sc.gov.br/cpav/visualizarProcesso.do?processoPK=48806,9208,2013" xr:uid="{00000000-0004-0000-0100-000057000000}"/>
    <hyperlink ref="M107" r:id="rId89" display="https://sgpe.sea.sc.gov.br/cpav/visualizarProcesso.do?processoPK=16877,9208,2014" xr:uid="{00000000-0004-0000-0100-000058000000}"/>
    <hyperlink ref="M108" r:id="rId90" display="https://sgpe.sea.sc.gov.br/cpav/visualizarProcesso.do?processoPK=48939,9208,2014" xr:uid="{00000000-0004-0000-0100-000059000000}"/>
    <hyperlink ref="M109" r:id="rId91" display="https://sgpe.sea.sc.gov.br/cpav/visualizarProcesso.do?processoPK=12099,9208,2015" xr:uid="{00000000-0004-0000-0100-00005A000000}"/>
    <hyperlink ref="M110" r:id="rId92" display="https://sgpe.sea.sc.gov.br/cpav/visualizarProcesso.do?processoPK=47334,9208,2015" xr:uid="{00000000-0004-0000-0100-00005B000000}"/>
    <hyperlink ref="M111" r:id="rId93" display="https://sgpe.sea.sc.gov.br/cpav/visualizarProcesso.do?processoPK=70440,9208,2015" xr:uid="{00000000-0004-0000-0100-00005C000000}"/>
    <hyperlink ref="M112" r:id="rId94" display="https://sgpe.sea.sc.gov.br/cpav/visualizarProcesso.do?processoPK=54792,9208,2016" xr:uid="{00000000-0004-0000-0100-00005D000000}"/>
    <hyperlink ref="M113" r:id="rId95" display="https://sgpe.sea.sc.gov.br/cpav/visualizarProcesso.do?processoPK=33424,9208,2017" xr:uid="{00000000-0004-0000-0100-00005E000000}"/>
    <hyperlink ref="M114" r:id="rId96" display="https://sgpe.sea.sc.gov.br/cpav/visualizarProcesso.do?processoPK=58307,9208,2017" xr:uid="{00000000-0004-0000-0100-00005F000000}"/>
    <hyperlink ref="M115" r:id="rId97" display="https://sgpe.sea.sc.gov.br/cpav/visualizarProcesso.do?processoPK=86508,9208,2017" xr:uid="{00000000-0004-0000-0100-000060000000}"/>
    <hyperlink ref="M147" r:id="rId98" display="https://sgpe.sea.sc.gov.br/cpav/visualizarProcesso.do?processoPK=33109,9208,2014" xr:uid="{00000000-0004-0000-0100-000061000000}"/>
    <hyperlink ref="M148" r:id="rId99" display="https://sgpe.sea.sc.gov.br/cpav/visualizarProcesso.do?processoPK=47087,9208,2015" xr:uid="{00000000-0004-0000-0100-000062000000}"/>
    <hyperlink ref="M149" r:id="rId100" display="https://sgpe.sea.sc.gov.br/cpav/visualizarProcesso.do?processoPK=49635,9208,2016" xr:uid="{00000000-0004-0000-0100-000063000000}"/>
    <hyperlink ref="M150" r:id="rId101" display="https://sgpe.sea.sc.gov.br/cpav/visualizarProcesso.do?processoPK=59324,9208,2016" xr:uid="{00000000-0004-0000-0100-000064000000}"/>
    <hyperlink ref="M151" r:id="rId102" display="https://sgpe.sea.sc.gov.br/cpav/visualizarProcesso.do?processoPK=52347,9208,2017" xr:uid="{00000000-0004-0000-0100-000065000000}"/>
    <hyperlink ref="M152" r:id="rId103" display="https://sgpe.sea.sc.gov.br/cpav/visualizarProcesso.do?processoPK=55346,9208,2017" xr:uid="{00000000-0004-0000-0100-000066000000}"/>
    <hyperlink ref="M153" r:id="rId104" display="https://sgpe.sea.sc.gov.br/cpav/visualizarProcesso.do?processoPK=86174,9208,2017" xr:uid="{00000000-0004-0000-0100-000067000000}"/>
    <hyperlink ref="M154" r:id="rId105" display="https://sgpe.sea.sc.gov.br/cpav/visualizarProcesso.do?processoPK=36378,9208,2018" xr:uid="{00000000-0004-0000-0100-000068000000}"/>
    <hyperlink ref="M197" r:id="rId106" display="https://sgpe.sea.sc.gov.br/cpav/visualizarProcesso.do?processoPK=17825,9208,2014" xr:uid="{00000000-0004-0000-0100-000069000000}"/>
    <hyperlink ref="M198" r:id="rId107" display="https://sgpe.sea.sc.gov.br/cpav/visualizarProcesso.do?processoPK=24349,9208,2014" xr:uid="{00000000-0004-0000-0100-00006A000000}"/>
    <hyperlink ref="M199" r:id="rId108" display="https://sgpe.sea.sc.gov.br/cpav/visualizarProcesso.do?processoPK=17212,9208,2015" xr:uid="{00000000-0004-0000-0100-00006B000000}"/>
    <hyperlink ref="M200" r:id="rId109" display="https://sgpe.sea.sc.gov.br/cpav/visualizarProcesso.do?processoPK=50773,9208,2015" xr:uid="{00000000-0004-0000-0100-00006C000000}"/>
    <hyperlink ref="M202" r:id="rId110" display="https://sgpe.sea.sc.gov.br/cpav/visualizarProcesso.do?processoPK=19101,9208,2016" xr:uid="{00000000-0004-0000-0100-00006D000000}"/>
    <hyperlink ref="M203" r:id="rId111" display="https://sgpe.sea.sc.gov.br/cpav/visualizarProcesso.do?processoPK=54785,9208,2016" xr:uid="{00000000-0004-0000-0100-00006E000000}"/>
    <hyperlink ref="M204" r:id="rId112" display="https://sgpe.sea.sc.gov.br/cpav/visualizarProcesso.do?processoPK=20700,9208,2017" xr:uid="{00000000-0004-0000-0100-00006F000000}"/>
    <hyperlink ref="M205" r:id="rId113" display="https://sgpe.sea.sc.gov.br/cpav/visualizarProcesso.do?processoPK=70408,9208,2017" xr:uid="{00000000-0004-0000-0100-000070000000}"/>
    <hyperlink ref="M206" r:id="rId114" display="https://sgpe.sea.sc.gov.br/cpav/visualizarProcesso.do?processoPK=19219,9208,2018" xr:uid="{00000000-0004-0000-0100-000071000000}"/>
    <hyperlink ref="M166" r:id="rId115" display="https://sgpe.sea.sc.gov.br/cpav/visualizarProcesso.do?processoPK=31210,9208,2014" xr:uid="{00000000-0004-0000-0100-000072000000}"/>
    <hyperlink ref="M167" r:id="rId116" display="https://sgpe.sea.sc.gov.br/cpav/visualizarProcesso.do?processoPK=51992,9208,2014" xr:uid="{00000000-0004-0000-0100-000073000000}"/>
    <hyperlink ref="M168" r:id="rId117" display="https://sgpe.sea.sc.gov.br/cpav/visualizarProcesso.do?processoPK=33206,9208,2015" xr:uid="{00000000-0004-0000-0100-000074000000}"/>
    <hyperlink ref="M169" r:id="rId118" display="https://sgpe.sea.sc.gov.br/cpav/visualizarProcesso.do?processoPK=53204,9208,2015" xr:uid="{00000000-0004-0000-0100-000075000000}"/>
    <hyperlink ref="M170" r:id="rId119" display="https://sgpe.sea.sc.gov.br/cpav/visualizarProcesso.do?processoPK=32414,9208,2016" xr:uid="{00000000-0004-0000-0100-000076000000}"/>
    <hyperlink ref="M171" r:id="rId120" display="https://sgpe.sea.sc.gov.br/cpav/visualizarProcesso.do?processoPK=54100,9208,2016" xr:uid="{00000000-0004-0000-0100-000077000000}"/>
    <hyperlink ref="M172" r:id="rId121" display="https://sgpe.sea.sc.gov.br/cpav/visualizarProcesso.do?processoPK=32565,9208,2017" xr:uid="{00000000-0004-0000-0100-000078000000}"/>
    <hyperlink ref="M173" r:id="rId122" display="https://sgpe.sea.sc.gov.br/cpav/visualizarProcesso.do?processoPK=74520,9208,2017" xr:uid="{00000000-0004-0000-0100-000079000000}"/>
    <hyperlink ref="M174" r:id="rId123" display="https://sgpe.sea.sc.gov.br/cpav/visualizarProcesso.do?processoPK=42528,9208,2018" xr:uid="{00000000-0004-0000-0100-00007A000000}"/>
    <hyperlink ref="M175" r:id="rId124" display="https://sgpe.sea.sc.gov.br/cpav/visualizarProcesso.do?processoPK=89212,9208,2018" xr:uid="{00000000-0004-0000-0100-00007B000000}"/>
    <hyperlink ref="M118" r:id="rId125" display="https://sgpe.sea.sc.gov.br/cpav/visualizarProcesso.do?processoPK=32379,9208,2016" xr:uid="{00000000-0004-0000-0100-00007C000000}"/>
    <hyperlink ref="M119" r:id="rId126" display="https://sgpe.sea.sc.gov.br/cpav/visualizarProcesso.do?processoPK=31824,9208,2017" xr:uid="{00000000-0004-0000-0100-00007D000000}"/>
    <hyperlink ref="M120" r:id="rId127" display="https://sgpe.sea.sc.gov.br/cpav/visualizarProcesso.do?processoPK=78703,9208,2017" xr:uid="{00000000-0004-0000-0100-00007E000000}"/>
    <hyperlink ref="M121" r:id="rId128" display="https://sgpe.sea.sc.gov.br/cpav/visualizarProcesso.do?processoPK=91540,9208,2018" xr:uid="{00000000-0004-0000-0100-00007F000000}"/>
    <hyperlink ref="M122" r:id="rId129" display="https://sgpe.sea.sc.gov.br/cpav/visualizarProcesso.do?processoPK=71034,9208,2015" xr:uid="{00000000-0004-0000-0100-000080000000}"/>
    <hyperlink ref="M123" r:id="rId130" display="https://sgpe.sea.sc.gov.br/cpav/visualizarProcesso.do?processoPK=32373,9208,2016" xr:uid="{00000000-0004-0000-0100-000081000000}"/>
    <hyperlink ref="M124" r:id="rId131" display="https://sgpe.sea.sc.gov.br/cpav/visualizarProcesso.do?processoPK=31863,9208,2017" xr:uid="{00000000-0004-0000-0100-000082000000}"/>
    <hyperlink ref="M125" r:id="rId132" display="https://sgpe.sea.sc.gov.br/cpav/visualizarProcesso.do?processoPK=75725,9208,2017" xr:uid="{00000000-0004-0000-0100-000083000000}"/>
    <hyperlink ref="M126" r:id="rId133" display="https://sgpe.sea.sc.gov.br/cpav/visualizarProcesso.do?processoPK=91592,9208,2018" xr:uid="{00000000-0004-0000-0100-000084000000}"/>
    <hyperlink ref="M127" r:id="rId134" display="https://sgpe.sea.sc.gov.br/cpav/visualizarProcesso.do?processoPK=3530,9208,2018" xr:uid="{00000000-0004-0000-0100-000085000000}"/>
    <hyperlink ref="M10" r:id="rId135" display="https://sgpe.sea.sc.gov.br/cpav/visualizarProcesso.do?processoPK=15629,9208,2018" xr:uid="{00000000-0004-0000-0100-000086000000}"/>
    <hyperlink ref="M11" r:id="rId136" display="https://sgpe.sea.sc.gov.br/cpav/visualizarProcesso.do?processoPK=83702,9208,2018" xr:uid="{00000000-0004-0000-0100-000087000000}"/>
    <hyperlink ref="M128" r:id="rId137" display="https://sgpe.sea.sc.gov.br/cpav/visualizarProcesso.do?processoPK=50687,9208,2018" xr:uid="{00000000-0004-0000-0100-000088000000}"/>
    <hyperlink ref="M86" r:id="rId138" display="https://sgpe.sea.sc.gov.br/cpav/visualizarProcesso.do?processoPK=50688,9208,2018" xr:uid="{00000000-0004-0000-0100-000089000000}"/>
    <hyperlink ref="M116" r:id="rId139" display="https://sgpe.sea.sc.gov.br/cpav/visualizarProcesso.do?processoPK=77498,9208,2018" xr:uid="{00000000-0004-0000-0100-00008A000000}"/>
    <hyperlink ref="M117" r:id="rId140" display="https://sgpe.sea.sc.gov.br/cpav/visualizarProcesso.do?processoPK=92772,9208,2018" xr:uid="{00000000-0004-0000-0100-00008B000000}"/>
    <hyperlink ref="M102" r:id="rId141" display="https://sgpe.sea.sc.gov.br/cpav/visualizarProcesso.do?processoPK=77023,9208,2018" xr:uid="{00000000-0004-0000-0100-00008C000000}"/>
    <hyperlink ref="M103" r:id="rId142" display="https://sgpe.sea.sc.gov.br/cpav/visualizarProcesso.do?processoPK=92779,9208,2018" xr:uid="{00000000-0004-0000-0100-00008D000000}"/>
    <hyperlink ref="M73" r:id="rId143" display="https://sgpe.sea.sc.gov.br/cpav/visualizarProcesso.do?processoPK=102762,9208,2019" xr:uid="{00000000-0004-0000-0100-00008E000000}"/>
    <hyperlink ref="M87" r:id="rId144" display="https://sgpe.sea.sc.gov.br/cpav/visualizarProcesso.do?processoPK=92767,9208,2018" xr:uid="{00000000-0004-0000-0100-00008F000000}"/>
    <hyperlink ref="C10" r:id="rId145" display="https://sgpe.sea.sc.gov.br/cpav/visualizarProcesso.do?processoPK=20759,9208,2017" xr:uid="{00000000-0004-0000-0100-000090000000}"/>
    <hyperlink ref="C12" r:id="rId146" display="https://sgpe.sea.sc.gov.br/cpav/visualizarProcesso.do?processoPK=89703,9208,2019" xr:uid="{00000000-0004-0000-0100-000091000000}"/>
    <hyperlink ref="C15" r:id="rId147" display="https://sgpe.sea.sc.gov.br/cpav/visualizarProcesso.do?processoPK=20509,9208,2017" xr:uid="{00000000-0004-0000-0100-000092000000}"/>
    <hyperlink ref="C71" r:id="rId148" display="https://sgpe.sea.sc.gov.br/cpav/visualizarProcesso.do?processoPK=17392,9208,2018" xr:uid="{00000000-0004-0000-0100-000093000000}"/>
    <hyperlink ref="C72" r:id="rId149" display="https://sgpe.sea.sc.gov.br/cpav/visualizarProcesso.do?processoPK=68632,9208,2017" xr:uid="{00000000-0004-0000-0100-000094000000}"/>
    <hyperlink ref="C86" r:id="rId150" display="https://sgpe.sea.sc.gov.br/cpav/visualizarProcesso.do?processoPK=18447,9208,2018" xr:uid="{00000000-0004-0000-0100-000095000000}"/>
    <hyperlink ref="C87" r:id="rId151" display="https://sgpe.sea.sc.gov.br/cpav/visualizarProcesso.do?processoPK=68627,9208,2017" xr:uid="{00000000-0004-0000-0100-000096000000}"/>
    <hyperlink ref="C102" r:id="rId152" display="https://sgpe.sea.sc.gov.br/cpav/visualizarProcesso.do?processoPK=44936,9208,2018" xr:uid="{00000000-0004-0000-0100-000097000000}"/>
    <hyperlink ref="C116" r:id="rId153" display="https://sgpe.sea.sc.gov.br/cpav/visualizarProcesso.do?processoPK=44936,9208,2018" xr:uid="{00000000-0004-0000-0100-000098000000}"/>
    <hyperlink ref="C118" r:id="rId154" display="https://sgpe.sea.sc.gov.br/cpav/visualizarProcesso.do?processoPK=18650,9208,2015" xr:uid="{00000000-0004-0000-0100-000099000000}"/>
    <hyperlink ref="C122" r:id="rId155" display="https://sgpe.sea.sc.gov.br/cpav/visualizarProcesso.do?processoPK=18650,9208,2015" xr:uid="{00000000-0004-0000-0100-00009A000000}"/>
    <hyperlink ref="C128" r:id="rId156" display="https://sgpe.sea.sc.gov.br/cpav/visualizarProcesso.do?processoPK=18451,9208,2018" xr:uid="{00000000-0004-0000-0100-00009B000000}"/>
    <hyperlink ref="C132" r:id="rId157" display="https://sgpe.sea.sc.gov.br/cpav/visualizarProcesso.do?processoPK=18930,9208,2018" xr:uid="{00000000-0004-0000-0100-00009C000000}"/>
    <hyperlink ref="C127" r:id="rId158" display="https://sgpe.sea.sc.gov.br/cpav/visualizarProcesso.do?processoPK=68634,9208,2017" xr:uid="{00000000-0004-0000-0100-00009D000000}"/>
    <hyperlink ref="C131" r:id="rId159" display="https://sgpe.sea.sc.gov.br/cpav/visualizarProcesso.do?processoPK=4897,9208,2015" xr:uid="{00000000-0004-0000-0100-00009E000000}"/>
    <hyperlink ref="M88" r:id="rId160" display="https://sgpe.sea.sc.gov.br/cpav/visualizarProcesso.do?processoPK=17616,9208,2011" xr:uid="{00000000-0004-0000-0100-00009F000000}"/>
    <hyperlink ref="M5" r:id="rId161" display="https://sgpe.sea.sc.gov.br/cpav/visualizarProcesso.do?processoPK=45322,9208,2016" xr:uid="{00000000-0004-0000-0100-0000A0000000}"/>
    <hyperlink ref="M141" r:id="rId162" display="https://sgpe.sea.sc.gov.br/cpav/visualizarProcesso.do?processoPK=53349,9208,2016" xr:uid="{00000000-0004-0000-0100-0000A1000000}"/>
    <hyperlink ref="M142" r:id="rId163" display="https://sgpe.sea.sc.gov.br/cpav/visualizarProcesso.do?processoPK=11688,9208,2017" xr:uid="{00000000-0004-0000-0100-0000A2000000}"/>
    <hyperlink ref="M143" r:id="rId164" display="https://sgpe.sea.sc.gov.br/cpav/visualizarProcesso.do?processoPK=18480,9208,2019" xr:uid="{00000000-0004-0000-0100-0000A3000000}"/>
    <hyperlink ref="M144" r:id="rId165" display="https://sgpe.sea.sc.gov.br/cpav/visualizarProcesso.do?processoPK=97658,9208,2019" xr:uid="{00000000-0004-0000-0100-0000A4000000}"/>
    <hyperlink ref="M140" r:id="rId166" display="https://sgpe.sea.sc.gov.br/cpav/visualizarProcesso.do?processoPK=11195,9208,2011" xr:uid="{00000000-0004-0000-0100-0000A5000000}"/>
    <hyperlink ref="M182" r:id="rId167" display="https://sgpe.sea.sc.gov.br/cpav/visualizarProcesso.do?processoPK=34097,9208,2012" xr:uid="{00000000-0004-0000-0100-0000A6000000}"/>
    <hyperlink ref="M181" r:id="rId168" display="https://sgpe.sea.sc.gov.br/cpav/visualizarProcesso.do?processoPK=11201,9208,2011" xr:uid="{00000000-0004-0000-0100-0000A7000000}"/>
    <hyperlink ref="M185" r:id="rId169" display="https://sgpe.sea.sc.gov.br/cpav/visualizarProcesso.do?processoPK=35080,6968,2010" xr:uid="{00000000-0004-0000-0100-0000A8000000}"/>
    <hyperlink ref="M192" r:id="rId170" display="https://sgpe.sea.sc.gov.br/cpav/visualizarProcesso.do?processoPK=11464,9208,2011" xr:uid="{00000000-0004-0000-0100-0000A9000000}"/>
    <hyperlink ref="C192" r:id="rId171" display="https://sgpe.sea.sc.gov.br/cpav/visualizarProcesso.do?processoPK=11464,9208,2011" xr:uid="{00000000-0004-0000-0100-0000AA000000}"/>
    <hyperlink ref="C194" r:id="rId172" display="https://sgpe.sea.sc.gov.br/cpav/visualizarProcesso.do?processoPK=37109,9208,2013" xr:uid="{00000000-0004-0000-0100-0000AB000000}"/>
    <hyperlink ref="C197" r:id="rId173" display="https://sgpe.sea.sc.gov.br/cpav/visualizarProcesso.do?processoPK=7163,9208,2013" xr:uid="{00000000-0004-0000-0100-0000AC000000}"/>
    <hyperlink ref="C166" r:id="rId174" display="https://sgpe.sea.sc.gov.br/cpav/visualizarProcesso.do?processoPK=3565,9208,2013" xr:uid="{00000000-0004-0000-0100-0000AD000000}"/>
    <hyperlink ref="C147" r:id="rId175" display="https://sgpe.sea.sc.gov.br/cpav/visualizarProcesso.do?processoPK=31130,9208,2013" xr:uid="{00000000-0004-0000-0100-0000AE000000}"/>
    <hyperlink ref="C130" r:id="rId176" display="https://sgpe.sea.sc.gov.br/cpav/visualizarProcesso.do?processoPK=14528,9208,2014" xr:uid="{00000000-0004-0000-0100-0000AF000000}"/>
    <hyperlink ref="C129" r:id="rId177" display="https://sgpe.sea.sc.gov.br/cpav/visualizarProcesso.do?processoPK=46373,9208,2013" xr:uid="{00000000-0004-0000-0100-0000B0000000}"/>
    <hyperlink ref="C6" r:id="rId178" display="https://sgpe.sea.sc.gov.br/cpav/visualizarProcesso.do?processoPK=9462,9208,2015" xr:uid="{00000000-0004-0000-0100-0000B1000000}"/>
    <hyperlink ref="C7" r:id="rId179" display="https://sgpe.sea.sc.gov.br/cpav/visualizarProcesso.do?processoPK=9462,9208,2015" xr:uid="{00000000-0004-0000-0100-0000B2000000}"/>
    <hyperlink ref="C8" r:id="rId180" display="https://sgpe.sea.sc.gov.br/cpav/visualizarProcesso.do?processoPK=9462,9208,2015" xr:uid="{00000000-0004-0000-0100-0000B3000000}"/>
    <hyperlink ref="C9" r:id="rId181" display="https://sgpe.sea.sc.gov.br/cpav/visualizarProcesso.do?processoPK=9462,9208,2015" xr:uid="{00000000-0004-0000-0100-0000B4000000}"/>
    <hyperlink ref="C20" r:id="rId182" display="https://sgpe.sea.sc.gov.br/cpav/visualizarProcesso.do?processoPK=198,9208,2011" xr:uid="{00000000-0004-0000-0100-0000B5000000}"/>
    <hyperlink ref="C21" r:id="rId183" display="https://sgpe.sea.sc.gov.br/cpav/visualizarProcesso.do?processoPK=198,9208,2011" xr:uid="{00000000-0004-0000-0100-0000B6000000}"/>
    <hyperlink ref="C22" r:id="rId184" display="https://sgpe.sea.sc.gov.br/cpav/visualizarProcesso.do?processoPK=198,9208,2011" xr:uid="{00000000-0004-0000-0100-0000B7000000}"/>
    <hyperlink ref="C23" r:id="rId185" display="https://sgpe.sea.sc.gov.br/cpav/visualizarProcesso.do?processoPK=198,9208,2011" xr:uid="{00000000-0004-0000-0100-0000B8000000}"/>
    <hyperlink ref="C24" r:id="rId186" display="https://sgpe.sea.sc.gov.br/cpav/visualizarProcesso.do?processoPK=198,9208,2011" xr:uid="{00000000-0004-0000-0100-0000B9000000}"/>
    <hyperlink ref="C25" r:id="rId187" display="https://sgpe.sea.sc.gov.br/cpav/visualizarProcesso.do?processoPK=198,9208,2011" xr:uid="{00000000-0004-0000-0100-0000BA000000}"/>
    <hyperlink ref="C26" r:id="rId188" display="https://sgpe.sea.sc.gov.br/cpav/visualizarProcesso.do?processoPK=198,9208,2011" xr:uid="{00000000-0004-0000-0100-0000BB000000}"/>
    <hyperlink ref="C27" r:id="rId189" display="https://sgpe.sea.sc.gov.br/cpav/visualizarProcesso.do?processoPK=198,9208,2011" xr:uid="{00000000-0004-0000-0100-0000BC000000}"/>
    <hyperlink ref="C28" r:id="rId190" display="https://sgpe.sea.sc.gov.br/cpav/visualizarProcesso.do?processoPK=198,9208,2011" xr:uid="{00000000-0004-0000-0100-0000BD000000}"/>
    <hyperlink ref="C29" r:id="rId191" display="https://sgpe.sea.sc.gov.br/cpav/visualizarProcesso.do?processoPK=198,9208,2011" xr:uid="{00000000-0004-0000-0100-0000BE000000}"/>
    <hyperlink ref="C30" r:id="rId192" display="https://sgpe.sea.sc.gov.br/cpav/visualizarProcesso.do?processoPK=198,9208,2011" xr:uid="{00000000-0004-0000-0100-0000BF000000}"/>
    <hyperlink ref="C32" r:id="rId193" display="https://sgpe.sea.sc.gov.br/cpav/visualizarProcesso.do?processoPK=3973,9208,2013" xr:uid="{00000000-0004-0000-0100-0000C0000000}"/>
    <hyperlink ref="C33" r:id="rId194" display="https://sgpe.sea.sc.gov.br/cpav/visualizarProcesso.do?processoPK=3973,9208,2013" xr:uid="{00000000-0004-0000-0100-0000C1000000}"/>
    <hyperlink ref="C34" r:id="rId195" display="https://sgpe.sea.sc.gov.br/cpav/visualizarProcesso.do?processoPK=3973,9208,2013" xr:uid="{00000000-0004-0000-0100-0000C2000000}"/>
    <hyperlink ref="C35" r:id="rId196" display="https://sgpe.sea.sc.gov.br/cpav/visualizarProcesso.do?processoPK=3973,9208,2013" xr:uid="{00000000-0004-0000-0100-0000C3000000}"/>
    <hyperlink ref="C36" r:id="rId197" display="https://sgpe.sea.sc.gov.br/cpav/visualizarProcesso.do?processoPK=3973,9208,2013" xr:uid="{00000000-0004-0000-0100-0000C4000000}"/>
    <hyperlink ref="C37" r:id="rId198" display="https://sgpe.sea.sc.gov.br/cpav/visualizarProcesso.do?processoPK=3973,9208,2013" xr:uid="{00000000-0004-0000-0100-0000C5000000}"/>
    <hyperlink ref="C73" r:id="rId199" display="https://sgpe.sea.sc.gov.br/cpav/visualizarProcesso.do?processoPK=68632,9208,2017" xr:uid="{00000000-0004-0000-0100-0000C6000000}"/>
    <hyperlink ref="C198:C206" r:id="rId200" display="https://sgpe.sea.sc.gov.br/cpav/visualizarProcesso.do?processoPK=7163,9208,2013" xr:uid="{00000000-0004-0000-0100-0000C7000000}"/>
    <hyperlink ref="C193" r:id="rId201" display="https://sgpe.sea.sc.gov.br/cpav/visualizarProcesso.do?processoPK=11464,9208,2011" xr:uid="{00000000-0004-0000-0100-0000C8000000}"/>
    <hyperlink ref="M193" r:id="rId202" display="https://sgpe.sea.sc.gov.br/cpav/visualizarProcesso.do?processoPK=11464,9208,2011" xr:uid="{00000000-0004-0000-0100-0000C9000000}"/>
    <hyperlink ref="M194" r:id="rId203" display="https://sgpe.sea.sc.gov.br/cpav/visualizarProcesso.do?processoPK=11464,9208,2011" xr:uid="{00000000-0004-0000-0100-0000CA000000}"/>
    <hyperlink ref="C167:C175" r:id="rId204" display="https://sgpe.sea.sc.gov.br/cpav/visualizarProcesso.do?processoPK=3565,9208,2013" xr:uid="{00000000-0004-0000-0100-0000CB000000}"/>
    <hyperlink ref="C148:C154" r:id="rId205" display="https://sgpe.sea.sc.gov.br/cpav/visualizarProcesso.do?processoPK=31130,9208,2013" xr:uid="{00000000-0004-0000-0100-0000CC000000}"/>
    <hyperlink ref="C138" r:id="rId206" display="https://sgpe.sea.sc.gov.br/cpav/visualizarProcesso.do?processoPK=175,9208,2011" xr:uid="{00000000-0004-0000-0100-0000CD000000}"/>
    <hyperlink ref="C139" r:id="rId207" display="https://sgpe.sea.sc.gov.br/cpav/visualizarProcesso.do?processoPK=175,9208,2011" xr:uid="{00000000-0004-0000-0100-0000CE000000}"/>
    <hyperlink ref="C123:C126" r:id="rId208" display="https://sgpe.sea.sc.gov.br/cpav/visualizarProcesso.do?processoPK=18650,9208,2015" xr:uid="{00000000-0004-0000-0100-0000CF000000}"/>
    <hyperlink ref="C119:C121" r:id="rId209" display="https://sgpe.sea.sc.gov.br/cpav/visualizarProcesso.do?processoPK=18650,9208,2015" xr:uid="{00000000-0004-0000-0100-0000D0000000}"/>
  </hyperlinks>
  <pageMargins left="0.511811024" right="0.511811024" top="0.78740157499999996" bottom="0.78740157499999996" header="0.31496062000000002" footer="0.31496062000000002"/>
  <pageSetup paperSize="9" orientation="portrait" horizontalDpi="300" verticalDpi="300" r:id="rId2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0"/>
  <sheetViews>
    <sheetView zoomScale="85" zoomScaleNormal="85" workbookViewId="0">
      <selection activeCell="P5" sqref="P5"/>
    </sheetView>
  </sheetViews>
  <sheetFormatPr defaultRowHeight="15"/>
  <cols>
    <col min="1" max="2" width="25.7109375" style="2" customWidth="1"/>
    <col min="3" max="3" width="18" style="3" bestFit="1" customWidth="1"/>
    <col min="4" max="4" width="18.7109375" style="4" bestFit="1" customWidth="1"/>
    <col min="5" max="5" width="44.140625" style="5" customWidth="1"/>
    <col min="6" max="6" width="13" style="5" customWidth="1"/>
    <col min="7" max="7" width="13.42578125" style="3" customWidth="1"/>
    <col min="8" max="8" width="10.7109375" style="6" bestFit="1" customWidth="1"/>
    <col min="9" max="9" width="23.42578125" style="7" hidden="1" customWidth="1"/>
    <col min="10" max="10" width="0" style="3" hidden="1" customWidth="1"/>
    <col min="11" max="11" width="14.140625" style="3" customWidth="1"/>
    <col min="12" max="12" width="13.42578125" style="3" customWidth="1"/>
    <col min="13" max="13" width="15.85546875" style="3" customWidth="1"/>
    <col min="14" max="14" width="17.140625" style="8" customWidth="1"/>
    <col min="15" max="15" width="9.140625" style="19"/>
    <col min="16" max="16" width="10.7109375" style="19" bestFit="1" customWidth="1"/>
    <col min="17" max="17" width="14" style="19" customWidth="1"/>
    <col min="18" max="256" width="9.140625" style="19"/>
    <col min="257" max="258" width="25.7109375" style="19" customWidth="1"/>
    <col min="259" max="259" width="18" style="19" bestFit="1" customWidth="1"/>
    <col min="260" max="260" width="18.7109375" style="19" bestFit="1" customWidth="1"/>
    <col min="261" max="261" width="43.28515625" style="19" customWidth="1"/>
    <col min="262" max="262" width="21" style="19" customWidth="1"/>
    <col min="263" max="263" width="11.28515625" style="19" bestFit="1" customWidth="1"/>
    <col min="264" max="264" width="10.7109375" style="19" bestFit="1" customWidth="1"/>
    <col min="265" max="266" width="0" style="19" hidden="1" customWidth="1"/>
    <col min="267" max="267" width="13" style="19" customWidth="1"/>
    <col min="268" max="268" width="12.5703125" style="19" customWidth="1"/>
    <col min="269" max="269" width="18" style="19" customWidth="1"/>
    <col min="270" max="270" width="16.85546875" style="19" bestFit="1" customWidth="1"/>
    <col min="271" max="512" width="9.140625" style="19"/>
    <col min="513" max="514" width="25.7109375" style="19" customWidth="1"/>
    <col min="515" max="515" width="18" style="19" bestFit="1" customWidth="1"/>
    <col min="516" max="516" width="18.7109375" style="19" bestFit="1" customWidth="1"/>
    <col min="517" max="517" width="43.28515625" style="19" customWidth="1"/>
    <col min="518" max="518" width="21" style="19" customWidth="1"/>
    <col min="519" max="519" width="11.28515625" style="19" bestFit="1" customWidth="1"/>
    <col min="520" max="520" width="10.7109375" style="19" bestFit="1" customWidth="1"/>
    <col min="521" max="522" width="0" style="19" hidden="1" customWidth="1"/>
    <col min="523" max="523" width="13" style="19" customWidth="1"/>
    <col min="524" max="524" width="12.5703125" style="19" customWidth="1"/>
    <col min="525" max="525" width="18" style="19" customWidth="1"/>
    <col min="526" max="526" width="16.85546875" style="19" bestFit="1" customWidth="1"/>
    <col min="527" max="768" width="9.140625" style="19"/>
    <col min="769" max="770" width="25.7109375" style="19" customWidth="1"/>
    <col min="771" max="771" width="18" style="19" bestFit="1" customWidth="1"/>
    <col min="772" max="772" width="18.7109375" style="19" bestFit="1" customWidth="1"/>
    <col min="773" max="773" width="43.28515625" style="19" customWidth="1"/>
    <col min="774" max="774" width="21" style="19" customWidth="1"/>
    <col min="775" max="775" width="11.28515625" style="19" bestFit="1" customWidth="1"/>
    <col min="776" max="776" width="10.7109375" style="19" bestFit="1" customWidth="1"/>
    <col min="777" max="778" width="0" style="19" hidden="1" customWidth="1"/>
    <col min="779" max="779" width="13" style="19" customWidth="1"/>
    <col min="780" max="780" width="12.5703125" style="19" customWidth="1"/>
    <col min="781" max="781" width="18" style="19" customWidth="1"/>
    <col min="782" max="782" width="16.85546875" style="19" bestFit="1" customWidth="1"/>
    <col min="783" max="1024" width="9.140625" style="19"/>
    <col min="1025" max="1026" width="25.7109375" style="19" customWidth="1"/>
    <col min="1027" max="1027" width="18" style="19" bestFit="1" customWidth="1"/>
    <col min="1028" max="1028" width="18.7109375" style="19" bestFit="1" customWidth="1"/>
    <col min="1029" max="1029" width="43.28515625" style="19" customWidth="1"/>
    <col min="1030" max="1030" width="21" style="19" customWidth="1"/>
    <col min="1031" max="1031" width="11.28515625" style="19" bestFit="1" customWidth="1"/>
    <col min="1032" max="1032" width="10.7109375" style="19" bestFit="1" customWidth="1"/>
    <col min="1033" max="1034" width="0" style="19" hidden="1" customWidth="1"/>
    <col min="1035" max="1035" width="13" style="19" customWidth="1"/>
    <col min="1036" max="1036" width="12.5703125" style="19" customWidth="1"/>
    <col min="1037" max="1037" width="18" style="19" customWidth="1"/>
    <col min="1038" max="1038" width="16.85546875" style="19" bestFit="1" customWidth="1"/>
    <col min="1039" max="1280" width="9.140625" style="19"/>
    <col min="1281" max="1282" width="25.7109375" style="19" customWidth="1"/>
    <col min="1283" max="1283" width="18" style="19" bestFit="1" customWidth="1"/>
    <col min="1284" max="1284" width="18.7109375" style="19" bestFit="1" customWidth="1"/>
    <col min="1285" max="1285" width="43.28515625" style="19" customWidth="1"/>
    <col min="1286" max="1286" width="21" style="19" customWidth="1"/>
    <col min="1287" max="1287" width="11.28515625" style="19" bestFit="1" customWidth="1"/>
    <col min="1288" max="1288" width="10.7109375" style="19" bestFit="1" customWidth="1"/>
    <col min="1289" max="1290" width="0" style="19" hidden="1" customWidth="1"/>
    <col min="1291" max="1291" width="13" style="19" customWidth="1"/>
    <col min="1292" max="1292" width="12.5703125" style="19" customWidth="1"/>
    <col min="1293" max="1293" width="18" style="19" customWidth="1"/>
    <col min="1294" max="1294" width="16.85546875" style="19" bestFit="1" customWidth="1"/>
    <col min="1295" max="1536" width="9.140625" style="19"/>
    <col min="1537" max="1538" width="25.7109375" style="19" customWidth="1"/>
    <col min="1539" max="1539" width="18" style="19" bestFit="1" customWidth="1"/>
    <col min="1540" max="1540" width="18.7109375" style="19" bestFit="1" customWidth="1"/>
    <col min="1541" max="1541" width="43.28515625" style="19" customWidth="1"/>
    <col min="1542" max="1542" width="21" style="19" customWidth="1"/>
    <col min="1543" max="1543" width="11.28515625" style="19" bestFit="1" customWidth="1"/>
    <col min="1544" max="1544" width="10.7109375" style="19" bestFit="1" customWidth="1"/>
    <col min="1545" max="1546" width="0" style="19" hidden="1" customWidth="1"/>
    <col min="1547" max="1547" width="13" style="19" customWidth="1"/>
    <col min="1548" max="1548" width="12.5703125" style="19" customWidth="1"/>
    <col min="1549" max="1549" width="18" style="19" customWidth="1"/>
    <col min="1550" max="1550" width="16.85546875" style="19" bestFit="1" customWidth="1"/>
    <col min="1551" max="1792" width="9.140625" style="19"/>
    <col min="1793" max="1794" width="25.7109375" style="19" customWidth="1"/>
    <col min="1795" max="1795" width="18" style="19" bestFit="1" customWidth="1"/>
    <col min="1796" max="1796" width="18.7109375" style="19" bestFit="1" customWidth="1"/>
    <col min="1797" max="1797" width="43.28515625" style="19" customWidth="1"/>
    <col min="1798" max="1798" width="21" style="19" customWidth="1"/>
    <col min="1799" max="1799" width="11.28515625" style="19" bestFit="1" customWidth="1"/>
    <col min="1800" max="1800" width="10.7109375" style="19" bestFit="1" customWidth="1"/>
    <col min="1801" max="1802" width="0" style="19" hidden="1" customWidth="1"/>
    <col min="1803" max="1803" width="13" style="19" customWidth="1"/>
    <col min="1804" max="1804" width="12.5703125" style="19" customWidth="1"/>
    <col min="1805" max="1805" width="18" style="19" customWidth="1"/>
    <col min="1806" max="1806" width="16.85546875" style="19" bestFit="1" customWidth="1"/>
    <col min="1807" max="2048" width="9.140625" style="19"/>
    <col min="2049" max="2050" width="25.7109375" style="19" customWidth="1"/>
    <col min="2051" max="2051" width="18" style="19" bestFit="1" customWidth="1"/>
    <col min="2052" max="2052" width="18.7109375" style="19" bestFit="1" customWidth="1"/>
    <col min="2053" max="2053" width="43.28515625" style="19" customWidth="1"/>
    <col min="2054" max="2054" width="21" style="19" customWidth="1"/>
    <col min="2055" max="2055" width="11.28515625" style="19" bestFit="1" customWidth="1"/>
    <col min="2056" max="2056" width="10.7109375" style="19" bestFit="1" customWidth="1"/>
    <col min="2057" max="2058" width="0" style="19" hidden="1" customWidth="1"/>
    <col min="2059" max="2059" width="13" style="19" customWidth="1"/>
    <col min="2060" max="2060" width="12.5703125" style="19" customWidth="1"/>
    <col min="2061" max="2061" width="18" style="19" customWidth="1"/>
    <col min="2062" max="2062" width="16.85546875" style="19" bestFit="1" customWidth="1"/>
    <col min="2063" max="2304" width="9.140625" style="19"/>
    <col min="2305" max="2306" width="25.7109375" style="19" customWidth="1"/>
    <col min="2307" max="2307" width="18" style="19" bestFit="1" customWidth="1"/>
    <col min="2308" max="2308" width="18.7109375" style="19" bestFit="1" customWidth="1"/>
    <col min="2309" max="2309" width="43.28515625" style="19" customWidth="1"/>
    <col min="2310" max="2310" width="21" style="19" customWidth="1"/>
    <col min="2311" max="2311" width="11.28515625" style="19" bestFit="1" customWidth="1"/>
    <col min="2312" max="2312" width="10.7109375" style="19" bestFit="1" customWidth="1"/>
    <col min="2313" max="2314" width="0" style="19" hidden="1" customWidth="1"/>
    <col min="2315" max="2315" width="13" style="19" customWidth="1"/>
    <col min="2316" max="2316" width="12.5703125" style="19" customWidth="1"/>
    <col min="2317" max="2317" width="18" style="19" customWidth="1"/>
    <col min="2318" max="2318" width="16.85546875" style="19" bestFit="1" customWidth="1"/>
    <col min="2319" max="2560" width="9.140625" style="19"/>
    <col min="2561" max="2562" width="25.7109375" style="19" customWidth="1"/>
    <col min="2563" max="2563" width="18" style="19" bestFit="1" customWidth="1"/>
    <col min="2564" max="2564" width="18.7109375" style="19" bestFit="1" customWidth="1"/>
    <col min="2565" max="2565" width="43.28515625" style="19" customWidth="1"/>
    <col min="2566" max="2566" width="21" style="19" customWidth="1"/>
    <col min="2567" max="2567" width="11.28515625" style="19" bestFit="1" customWidth="1"/>
    <col min="2568" max="2568" width="10.7109375" style="19" bestFit="1" customWidth="1"/>
    <col min="2569" max="2570" width="0" style="19" hidden="1" customWidth="1"/>
    <col min="2571" max="2571" width="13" style="19" customWidth="1"/>
    <col min="2572" max="2572" width="12.5703125" style="19" customWidth="1"/>
    <col min="2573" max="2573" width="18" style="19" customWidth="1"/>
    <col min="2574" max="2574" width="16.85546875" style="19" bestFit="1" customWidth="1"/>
    <col min="2575" max="2816" width="9.140625" style="19"/>
    <col min="2817" max="2818" width="25.7109375" style="19" customWidth="1"/>
    <col min="2819" max="2819" width="18" style="19" bestFit="1" customWidth="1"/>
    <col min="2820" max="2820" width="18.7109375" style="19" bestFit="1" customWidth="1"/>
    <col min="2821" max="2821" width="43.28515625" style="19" customWidth="1"/>
    <col min="2822" max="2822" width="21" style="19" customWidth="1"/>
    <col min="2823" max="2823" width="11.28515625" style="19" bestFit="1" customWidth="1"/>
    <col min="2824" max="2824" width="10.7109375" style="19" bestFit="1" customWidth="1"/>
    <col min="2825" max="2826" width="0" style="19" hidden="1" customWidth="1"/>
    <col min="2827" max="2827" width="13" style="19" customWidth="1"/>
    <col min="2828" max="2828" width="12.5703125" style="19" customWidth="1"/>
    <col min="2829" max="2829" width="18" style="19" customWidth="1"/>
    <col min="2830" max="2830" width="16.85546875" style="19" bestFit="1" customWidth="1"/>
    <col min="2831" max="3072" width="9.140625" style="19"/>
    <col min="3073" max="3074" width="25.7109375" style="19" customWidth="1"/>
    <col min="3075" max="3075" width="18" style="19" bestFit="1" customWidth="1"/>
    <col min="3076" max="3076" width="18.7109375" style="19" bestFit="1" customWidth="1"/>
    <col min="3077" max="3077" width="43.28515625" style="19" customWidth="1"/>
    <col min="3078" max="3078" width="21" style="19" customWidth="1"/>
    <col min="3079" max="3079" width="11.28515625" style="19" bestFit="1" customWidth="1"/>
    <col min="3080" max="3080" width="10.7109375" style="19" bestFit="1" customWidth="1"/>
    <col min="3081" max="3082" width="0" style="19" hidden="1" customWidth="1"/>
    <col min="3083" max="3083" width="13" style="19" customWidth="1"/>
    <col min="3084" max="3084" width="12.5703125" style="19" customWidth="1"/>
    <col min="3085" max="3085" width="18" style="19" customWidth="1"/>
    <col min="3086" max="3086" width="16.85546875" style="19" bestFit="1" customWidth="1"/>
    <col min="3087" max="3328" width="9.140625" style="19"/>
    <col min="3329" max="3330" width="25.7109375" style="19" customWidth="1"/>
    <col min="3331" max="3331" width="18" style="19" bestFit="1" customWidth="1"/>
    <col min="3332" max="3332" width="18.7109375" style="19" bestFit="1" customWidth="1"/>
    <col min="3333" max="3333" width="43.28515625" style="19" customWidth="1"/>
    <col min="3334" max="3334" width="21" style="19" customWidth="1"/>
    <col min="3335" max="3335" width="11.28515625" style="19" bestFit="1" customWidth="1"/>
    <col min="3336" max="3336" width="10.7109375" style="19" bestFit="1" customWidth="1"/>
    <col min="3337" max="3338" width="0" style="19" hidden="1" customWidth="1"/>
    <col min="3339" max="3339" width="13" style="19" customWidth="1"/>
    <col min="3340" max="3340" width="12.5703125" style="19" customWidth="1"/>
    <col min="3341" max="3341" width="18" style="19" customWidth="1"/>
    <col min="3342" max="3342" width="16.85546875" style="19" bestFit="1" customWidth="1"/>
    <col min="3343" max="3584" width="9.140625" style="19"/>
    <col min="3585" max="3586" width="25.7109375" style="19" customWidth="1"/>
    <col min="3587" max="3587" width="18" style="19" bestFit="1" customWidth="1"/>
    <col min="3588" max="3588" width="18.7109375" style="19" bestFit="1" customWidth="1"/>
    <col min="3589" max="3589" width="43.28515625" style="19" customWidth="1"/>
    <col min="3590" max="3590" width="21" style="19" customWidth="1"/>
    <col min="3591" max="3591" width="11.28515625" style="19" bestFit="1" customWidth="1"/>
    <col min="3592" max="3592" width="10.7109375" style="19" bestFit="1" customWidth="1"/>
    <col min="3593" max="3594" width="0" style="19" hidden="1" customWidth="1"/>
    <col min="3595" max="3595" width="13" style="19" customWidth="1"/>
    <col min="3596" max="3596" width="12.5703125" style="19" customWidth="1"/>
    <col min="3597" max="3597" width="18" style="19" customWidth="1"/>
    <col min="3598" max="3598" width="16.85546875" style="19" bestFit="1" customWidth="1"/>
    <col min="3599" max="3840" width="9.140625" style="19"/>
    <col min="3841" max="3842" width="25.7109375" style="19" customWidth="1"/>
    <col min="3843" max="3843" width="18" style="19" bestFit="1" customWidth="1"/>
    <col min="3844" max="3844" width="18.7109375" style="19" bestFit="1" customWidth="1"/>
    <col min="3845" max="3845" width="43.28515625" style="19" customWidth="1"/>
    <col min="3846" max="3846" width="21" style="19" customWidth="1"/>
    <col min="3847" max="3847" width="11.28515625" style="19" bestFit="1" customWidth="1"/>
    <col min="3848" max="3848" width="10.7109375" style="19" bestFit="1" customWidth="1"/>
    <col min="3849" max="3850" width="0" style="19" hidden="1" customWidth="1"/>
    <col min="3851" max="3851" width="13" style="19" customWidth="1"/>
    <col min="3852" max="3852" width="12.5703125" style="19" customWidth="1"/>
    <col min="3853" max="3853" width="18" style="19" customWidth="1"/>
    <col min="3854" max="3854" width="16.85546875" style="19" bestFit="1" customWidth="1"/>
    <col min="3855" max="4096" width="9.140625" style="19"/>
    <col min="4097" max="4098" width="25.7109375" style="19" customWidth="1"/>
    <col min="4099" max="4099" width="18" style="19" bestFit="1" customWidth="1"/>
    <col min="4100" max="4100" width="18.7109375" style="19" bestFit="1" customWidth="1"/>
    <col min="4101" max="4101" width="43.28515625" style="19" customWidth="1"/>
    <col min="4102" max="4102" width="21" style="19" customWidth="1"/>
    <col min="4103" max="4103" width="11.28515625" style="19" bestFit="1" customWidth="1"/>
    <col min="4104" max="4104" width="10.7109375" style="19" bestFit="1" customWidth="1"/>
    <col min="4105" max="4106" width="0" style="19" hidden="1" customWidth="1"/>
    <col min="4107" max="4107" width="13" style="19" customWidth="1"/>
    <col min="4108" max="4108" width="12.5703125" style="19" customWidth="1"/>
    <col min="4109" max="4109" width="18" style="19" customWidth="1"/>
    <col min="4110" max="4110" width="16.85546875" style="19" bestFit="1" customWidth="1"/>
    <col min="4111" max="4352" width="9.140625" style="19"/>
    <col min="4353" max="4354" width="25.7109375" style="19" customWidth="1"/>
    <col min="4355" max="4355" width="18" style="19" bestFit="1" customWidth="1"/>
    <col min="4356" max="4356" width="18.7109375" style="19" bestFit="1" customWidth="1"/>
    <col min="4357" max="4357" width="43.28515625" style="19" customWidth="1"/>
    <col min="4358" max="4358" width="21" style="19" customWidth="1"/>
    <col min="4359" max="4359" width="11.28515625" style="19" bestFit="1" customWidth="1"/>
    <col min="4360" max="4360" width="10.7109375" style="19" bestFit="1" customWidth="1"/>
    <col min="4361" max="4362" width="0" style="19" hidden="1" customWidth="1"/>
    <col min="4363" max="4363" width="13" style="19" customWidth="1"/>
    <col min="4364" max="4364" width="12.5703125" style="19" customWidth="1"/>
    <col min="4365" max="4365" width="18" style="19" customWidth="1"/>
    <col min="4366" max="4366" width="16.85546875" style="19" bestFit="1" customWidth="1"/>
    <col min="4367" max="4608" width="9.140625" style="19"/>
    <col min="4609" max="4610" width="25.7109375" style="19" customWidth="1"/>
    <col min="4611" max="4611" width="18" style="19" bestFit="1" customWidth="1"/>
    <col min="4612" max="4612" width="18.7109375" style="19" bestFit="1" customWidth="1"/>
    <col min="4613" max="4613" width="43.28515625" style="19" customWidth="1"/>
    <col min="4614" max="4614" width="21" style="19" customWidth="1"/>
    <col min="4615" max="4615" width="11.28515625" style="19" bestFit="1" customWidth="1"/>
    <col min="4616" max="4616" width="10.7109375" style="19" bestFit="1" customWidth="1"/>
    <col min="4617" max="4618" width="0" style="19" hidden="1" customWidth="1"/>
    <col min="4619" max="4619" width="13" style="19" customWidth="1"/>
    <col min="4620" max="4620" width="12.5703125" style="19" customWidth="1"/>
    <col min="4621" max="4621" width="18" style="19" customWidth="1"/>
    <col min="4622" max="4622" width="16.85546875" style="19" bestFit="1" customWidth="1"/>
    <col min="4623" max="4864" width="9.140625" style="19"/>
    <col min="4865" max="4866" width="25.7109375" style="19" customWidth="1"/>
    <col min="4867" max="4867" width="18" style="19" bestFit="1" customWidth="1"/>
    <col min="4868" max="4868" width="18.7109375" style="19" bestFit="1" customWidth="1"/>
    <col min="4869" max="4869" width="43.28515625" style="19" customWidth="1"/>
    <col min="4870" max="4870" width="21" style="19" customWidth="1"/>
    <col min="4871" max="4871" width="11.28515625" style="19" bestFit="1" customWidth="1"/>
    <col min="4872" max="4872" width="10.7109375" style="19" bestFit="1" customWidth="1"/>
    <col min="4873" max="4874" width="0" style="19" hidden="1" customWidth="1"/>
    <col min="4875" max="4875" width="13" style="19" customWidth="1"/>
    <col min="4876" max="4876" width="12.5703125" style="19" customWidth="1"/>
    <col min="4877" max="4877" width="18" style="19" customWidth="1"/>
    <col min="4878" max="4878" width="16.85546875" style="19" bestFit="1" customWidth="1"/>
    <col min="4879" max="5120" width="9.140625" style="19"/>
    <col min="5121" max="5122" width="25.7109375" style="19" customWidth="1"/>
    <col min="5123" max="5123" width="18" style="19" bestFit="1" customWidth="1"/>
    <col min="5124" max="5124" width="18.7109375" style="19" bestFit="1" customWidth="1"/>
    <col min="5125" max="5125" width="43.28515625" style="19" customWidth="1"/>
    <col min="5126" max="5126" width="21" style="19" customWidth="1"/>
    <col min="5127" max="5127" width="11.28515625" style="19" bestFit="1" customWidth="1"/>
    <col min="5128" max="5128" width="10.7109375" style="19" bestFit="1" customWidth="1"/>
    <col min="5129" max="5130" width="0" style="19" hidden="1" customWidth="1"/>
    <col min="5131" max="5131" width="13" style="19" customWidth="1"/>
    <col min="5132" max="5132" width="12.5703125" style="19" customWidth="1"/>
    <col min="5133" max="5133" width="18" style="19" customWidth="1"/>
    <col min="5134" max="5134" width="16.85546875" style="19" bestFit="1" customWidth="1"/>
    <col min="5135" max="5376" width="9.140625" style="19"/>
    <col min="5377" max="5378" width="25.7109375" style="19" customWidth="1"/>
    <col min="5379" max="5379" width="18" style="19" bestFit="1" customWidth="1"/>
    <col min="5380" max="5380" width="18.7109375" style="19" bestFit="1" customWidth="1"/>
    <col min="5381" max="5381" width="43.28515625" style="19" customWidth="1"/>
    <col min="5382" max="5382" width="21" style="19" customWidth="1"/>
    <col min="5383" max="5383" width="11.28515625" style="19" bestFit="1" customWidth="1"/>
    <col min="5384" max="5384" width="10.7109375" style="19" bestFit="1" customWidth="1"/>
    <col min="5385" max="5386" width="0" style="19" hidden="1" customWidth="1"/>
    <col min="5387" max="5387" width="13" style="19" customWidth="1"/>
    <col min="5388" max="5388" width="12.5703125" style="19" customWidth="1"/>
    <col min="5389" max="5389" width="18" style="19" customWidth="1"/>
    <col min="5390" max="5390" width="16.85546875" style="19" bestFit="1" customWidth="1"/>
    <col min="5391" max="5632" width="9.140625" style="19"/>
    <col min="5633" max="5634" width="25.7109375" style="19" customWidth="1"/>
    <col min="5635" max="5635" width="18" style="19" bestFit="1" customWidth="1"/>
    <col min="5636" max="5636" width="18.7109375" style="19" bestFit="1" customWidth="1"/>
    <col min="5637" max="5637" width="43.28515625" style="19" customWidth="1"/>
    <col min="5638" max="5638" width="21" style="19" customWidth="1"/>
    <col min="5639" max="5639" width="11.28515625" style="19" bestFit="1" customWidth="1"/>
    <col min="5640" max="5640" width="10.7109375" style="19" bestFit="1" customWidth="1"/>
    <col min="5641" max="5642" width="0" style="19" hidden="1" customWidth="1"/>
    <col min="5643" max="5643" width="13" style="19" customWidth="1"/>
    <col min="5644" max="5644" width="12.5703125" style="19" customWidth="1"/>
    <col min="5645" max="5645" width="18" style="19" customWidth="1"/>
    <col min="5646" max="5646" width="16.85546875" style="19" bestFit="1" customWidth="1"/>
    <col min="5647" max="5888" width="9.140625" style="19"/>
    <col min="5889" max="5890" width="25.7109375" style="19" customWidth="1"/>
    <col min="5891" max="5891" width="18" style="19" bestFit="1" customWidth="1"/>
    <col min="5892" max="5892" width="18.7109375" style="19" bestFit="1" customWidth="1"/>
    <col min="5893" max="5893" width="43.28515625" style="19" customWidth="1"/>
    <col min="5894" max="5894" width="21" style="19" customWidth="1"/>
    <col min="5895" max="5895" width="11.28515625" style="19" bestFit="1" customWidth="1"/>
    <col min="5896" max="5896" width="10.7109375" style="19" bestFit="1" customWidth="1"/>
    <col min="5897" max="5898" width="0" style="19" hidden="1" customWidth="1"/>
    <col min="5899" max="5899" width="13" style="19" customWidth="1"/>
    <col min="5900" max="5900" width="12.5703125" style="19" customWidth="1"/>
    <col min="5901" max="5901" width="18" style="19" customWidth="1"/>
    <col min="5902" max="5902" width="16.85546875" style="19" bestFit="1" customWidth="1"/>
    <col min="5903" max="6144" width="9.140625" style="19"/>
    <col min="6145" max="6146" width="25.7109375" style="19" customWidth="1"/>
    <col min="6147" max="6147" width="18" style="19" bestFit="1" customWidth="1"/>
    <col min="6148" max="6148" width="18.7109375" style="19" bestFit="1" customWidth="1"/>
    <col min="6149" max="6149" width="43.28515625" style="19" customWidth="1"/>
    <col min="6150" max="6150" width="21" style="19" customWidth="1"/>
    <col min="6151" max="6151" width="11.28515625" style="19" bestFit="1" customWidth="1"/>
    <col min="6152" max="6152" width="10.7109375" style="19" bestFit="1" customWidth="1"/>
    <col min="6153" max="6154" width="0" style="19" hidden="1" customWidth="1"/>
    <col min="6155" max="6155" width="13" style="19" customWidth="1"/>
    <col min="6156" max="6156" width="12.5703125" style="19" customWidth="1"/>
    <col min="6157" max="6157" width="18" style="19" customWidth="1"/>
    <col min="6158" max="6158" width="16.85546875" style="19" bestFit="1" customWidth="1"/>
    <col min="6159" max="6400" width="9.140625" style="19"/>
    <col min="6401" max="6402" width="25.7109375" style="19" customWidth="1"/>
    <col min="6403" max="6403" width="18" style="19" bestFit="1" customWidth="1"/>
    <col min="6404" max="6404" width="18.7109375" style="19" bestFit="1" customWidth="1"/>
    <col min="6405" max="6405" width="43.28515625" style="19" customWidth="1"/>
    <col min="6406" max="6406" width="21" style="19" customWidth="1"/>
    <col min="6407" max="6407" width="11.28515625" style="19" bestFit="1" customWidth="1"/>
    <col min="6408" max="6408" width="10.7109375" style="19" bestFit="1" customWidth="1"/>
    <col min="6409" max="6410" width="0" style="19" hidden="1" customWidth="1"/>
    <col min="6411" max="6411" width="13" style="19" customWidth="1"/>
    <col min="6412" max="6412" width="12.5703125" style="19" customWidth="1"/>
    <col min="6413" max="6413" width="18" style="19" customWidth="1"/>
    <col min="6414" max="6414" width="16.85546875" style="19" bestFit="1" customWidth="1"/>
    <col min="6415" max="6656" width="9.140625" style="19"/>
    <col min="6657" max="6658" width="25.7109375" style="19" customWidth="1"/>
    <col min="6659" max="6659" width="18" style="19" bestFit="1" customWidth="1"/>
    <col min="6660" max="6660" width="18.7109375" style="19" bestFit="1" customWidth="1"/>
    <col min="6661" max="6661" width="43.28515625" style="19" customWidth="1"/>
    <col min="6662" max="6662" width="21" style="19" customWidth="1"/>
    <col min="6663" max="6663" width="11.28515625" style="19" bestFit="1" customWidth="1"/>
    <col min="6664" max="6664" width="10.7109375" style="19" bestFit="1" customWidth="1"/>
    <col min="6665" max="6666" width="0" style="19" hidden="1" customWidth="1"/>
    <col min="6667" max="6667" width="13" style="19" customWidth="1"/>
    <col min="6668" max="6668" width="12.5703125" style="19" customWidth="1"/>
    <col min="6669" max="6669" width="18" style="19" customWidth="1"/>
    <col min="6670" max="6670" width="16.85546875" style="19" bestFit="1" customWidth="1"/>
    <col min="6671" max="6912" width="9.140625" style="19"/>
    <col min="6913" max="6914" width="25.7109375" style="19" customWidth="1"/>
    <col min="6915" max="6915" width="18" style="19" bestFit="1" customWidth="1"/>
    <col min="6916" max="6916" width="18.7109375" style="19" bestFit="1" customWidth="1"/>
    <col min="6917" max="6917" width="43.28515625" style="19" customWidth="1"/>
    <col min="6918" max="6918" width="21" style="19" customWidth="1"/>
    <col min="6919" max="6919" width="11.28515625" style="19" bestFit="1" customWidth="1"/>
    <col min="6920" max="6920" width="10.7109375" style="19" bestFit="1" customWidth="1"/>
    <col min="6921" max="6922" width="0" style="19" hidden="1" customWidth="1"/>
    <col min="6923" max="6923" width="13" style="19" customWidth="1"/>
    <col min="6924" max="6924" width="12.5703125" style="19" customWidth="1"/>
    <col min="6925" max="6925" width="18" style="19" customWidth="1"/>
    <col min="6926" max="6926" width="16.85546875" style="19" bestFit="1" customWidth="1"/>
    <col min="6927" max="7168" width="9.140625" style="19"/>
    <col min="7169" max="7170" width="25.7109375" style="19" customWidth="1"/>
    <col min="7171" max="7171" width="18" style="19" bestFit="1" customWidth="1"/>
    <col min="7172" max="7172" width="18.7109375" style="19" bestFit="1" customWidth="1"/>
    <col min="7173" max="7173" width="43.28515625" style="19" customWidth="1"/>
    <col min="7174" max="7174" width="21" style="19" customWidth="1"/>
    <col min="7175" max="7175" width="11.28515625" style="19" bestFit="1" customWidth="1"/>
    <col min="7176" max="7176" width="10.7109375" style="19" bestFit="1" customWidth="1"/>
    <col min="7177" max="7178" width="0" style="19" hidden="1" customWidth="1"/>
    <col min="7179" max="7179" width="13" style="19" customWidth="1"/>
    <col min="7180" max="7180" width="12.5703125" style="19" customWidth="1"/>
    <col min="7181" max="7181" width="18" style="19" customWidth="1"/>
    <col min="7182" max="7182" width="16.85546875" style="19" bestFit="1" customWidth="1"/>
    <col min="7183" max="7424" width="9.140625" style="19"/>
    <col min="7425" max="7426" width="25.7109375" style="19" customWidth="1"/>
    <col min="7427" max="7427" width="18" style="19" bestFit="1" customWidth="1"/>
    <col min="7428" max="7428" width="18.7109375" style="19" bestFit="1" customWidth="1"/>
    <col min="7429" max="7429" width="43.28515625" style="19" customWidth="1"/>
    <col min="7430" max="7430" width="21" style="19" customWidth="1"/>
    <col min="7431" max="7431" width="11.28515625" style="19" bestFit="1" customWidth="1"/>
    <col min="7432" max="7432" width="10.7109375" style="19" bestFit="1" customWidth="1"/>
    <col min="7433" max="7434" width="0" style="19" hidden="1" customWidth="1"/>
    <col min="7435" max="7435" width="13" style="19" customWidth="1"/>
    <col min="7436" max="7436" width="12.5703125" style="19" customWidth="1"/>
    <col min="7437" max="7437" width="18" style="19" customWidth="1"/>
    <col min="7438" max="7438" width="16.85546875" style="19" bestFit="1" customWidth="1"/>
    <col min="7439" max="7680" width="9.140625" style="19"/>
    <col min="7681" max="7682" width="25.7109375" style="19" customWidth="1"/>
    <col min="7683" max="7683" width="18" style="19" bestFit="1" customWidth="1"/>
    <col min="7684" max="7684" width="18.7109375" style="19" bestFit="1" customWidth="1"/>
    <col min="7685" max="7685" width="43.28515625" style="19" customWidth="1"/>
    <col min="7686" max="7686" width="21" style="19" customWidth="1"/>
    <col min="7687" max="7687" width="11.28515625" style="19" bestFit="1" customWidth="1"/>
    <col min="7688" max="7688" width="10.7109375" style="19" bestFit="1" customWidth="1"/>
    <col min="7689" max="7690" width="0" style="19" hidden="1" customWidth="1"/>
    <col min="7691" max="7691" width="13" style="19" customWidth="1"/>
    <col min="7692" max="7692" width="12.5703125" style="19" customWidth="1"/>
    <col min="7693" max="7693" width="18" style="19" customWidth="1"/>
    <col min="7694" max="7694" width="16.85546875" style="19" bestFit="1" customWidth="1"/>
    <col min="7695" max="7936" width="9.140625" style="19"/>
    <col min="7937" max="7938" width="25.7109375" style="19" customWidth="1"/>
    <col min="7939" max="7939" width="18" style="19" bestFit="1" customWidth="1"/>
    <col min="7940" max="7940" width="18.7109375" style="19" bestFit="1" customWidth="1"/>
    <col min="7941" max="7941" width="43.28515625" style="19" customWidth="1"/>
    <col min="7942" max="7942" width="21" style="19" customWidth="1"/>
    <col min="7943" max="7943" width="11.28515625" style="19" bestFit="1" customWidth="1"/>
    <col min="7944" max="7944" width="10.7109375" style="19" bestFit="1" customWidth="1"/>
    <col min="7945" max="7946" width="0" style="19" hidden="1" customWidth="1"/>
    <col min="7947" max="7947" width="13" style="19" customWidth="1"/>
    <col min="7948" max="7948" width="12.5703125" style="19" customWidth="1"/>
    <col min="7949" max="7949" width="18" style="19" customWidth="1"/>
    <col min="7950" max="7950" width="16.85546875" style="19" bestFit="1" customWidth="1"/>
    <col min="7951" max="8192" width="9.140625" style="19"/>
    <col min="8193" max="8194" width="25.7109375" style="19" customWidth="1"/>
    <col min="8195" max="8195" width="18" style="19" bestFit="1" customWidth="1"/>
    <col min="8196" max="8196" width="18.7109375" style="19" bestFit="1" customWidth="1"/>
    <col min="8197" max="8197" width="43.28515625" style="19" customWidth="1"/>
    <col min="8198" max="8198" width="21" style="19" customWidth="1"/>
    <col min="8199" max="8199" width="11.28515625" style="19" bestFit="1" customWidth="1"/>
    <col min="8200" max="8200" width="10.7109375" style="19" bestFit="1" customWidth="1"/>
    <col min="8201" max="8202" width="0" style="19" hidden="1" customWidth="1"/>
    <col min="8203" max="8203" width="13" style="19" customWidth="1"/>
    <col min="8204" max="8204" width="12.5703125" style="19" customWidth="1"/>
    <col min="8205" max="8205" width="18" style="19" customWidth="1"/>
    <col min="8206" max="8206" width="16.85546875" style="19" bestFit="1" customWidth="1"/>
    <col min="8207" max="8448" width="9.140625" style="19"/>
    <col min="8449" max="8450" width="25.7109375" style="19" customWidth="1"/>
    <col min="8451" max="8451" width="18" style="19" bestFit="1" customWidth="1"/>
    <col min="8452" max="8452" width="18.7109375" style="19" bestFit="1" customWidth="1"/>
    <col min="8453" max="8453" width="43.28515625" style="19" customWidth="1"/>
    <col min="8454" max="8454" width="21" style="19" customWidth="1"/>
    <col min="8455" max="8455" width="11.28515625" style="19" bestFit="1" customWidth="1"/>
    <col min="8456" max="8456" width="10.7109375" style="19" bestFit="1" customWidth="1"/>
    <col min="8457" max="8458" width="0" style="19" hidden="1" customWidth="1"/>
    <col min="8459" max="8459" width="13" style="19" customWidth="1"/>
    <col min="8460" max="8460" width="12.5703125" style="19" customWidth="1"/>
    <col min="8461" max="8461" width="18" style="19" customWidth="1"/>
    <col min="8462" max="8462" width="16.85546875" style="19" bestFit="1" customWidth="1"/>
    <col min="8463" max="8704" width="9.140625" style="19"/>
    <col min="8705" max="8706" width="25.7109375" style="19" customWidth="1"/>
    <col min="8707" max="8707" width="18" style="19" bestFit="1" customWidth="1"/>
    <col min="8708" max="8708" width="18.7109375" style="19" bestFit="1" customWidth="1"/>
    <col min="8709" max="8709" width="43.28515625" style="19" customWidth="1"/>
    <col min="8710" max="8710" width="21" style="19" customWidth="1"/>
    <col min="8711" max="8711" width="11.28515625" style="19" bestFit="1" customWidth="1"/>
    <col min="8712" max="8712" width="10.7109375" style="19" bestFit="1" customWidth="1"/>
    <col min="8713" max="8714" width="0" style="19" hidden="1" customWidth="1"/>
    <col min="8715" max="8715" width="13" style="19" customWidth="1"/>
    <col min="8716" max="8716" width="12.5703125" style="19" customWidth="1"/>
    <col min="8717" max="8717" width="18" style="19" customWidth="1"/>
    <col min="8718" max="8718" width="16.85546875" style="19" bestFit="1" customWidth="1"/>
    <col min="8719" max="8960" width="9.140625" style="19"/>
    <col min="8961" max="8962" width="25.7109375" style="19" customWidth="1"/>
    <col min="8963" max="8963" width="18" style="19" bestFit="1" customWidth="1"/>
    <col min="8964" max="8964" width="18.7109375" style="19" bestFit="1" customWidth="1"/>
    <col min="8965" max="8965" width="43.28515625" style="19" customWidth="1"/>
    <col min="8966" max="8966" width="21" style="19" customWidth="1"/>
    <col min="8967" max="8967" width="11.28515625" style="19" bestFit="1" customWidth="1"/>
    <col min="8968" max="8968" width="10.7109375" style="19" bestFit="1" customWidth="1"/>
    <col min="8969" max="8970" width="0" style="19" hidden="1" customWidth="1"/>
    <col min="8971" max="8971" width="13" style="19" customWidth="1"/>
    <col min="8972" max="8972" width="12.5703125" style="19" customWidth="1"/>
    <col min="8973" max="8973" width="18" style="19" customWidth="1"/>
    <col min="8974" max="8974" width="16.85546875" style="19" bestFit="1" customWidth="1"/>
    <col min="8975" max="9216" width="9.140625" style="19"/>
    <col min="9217" max="9218" width="25.7109375" style="19" customWidth="1"/>
    <col min="9219" max="9219" width="18" style="19" bestFit="1" customWidth="1"/>
    <col min="9220" max="9220" width="18.7109375" style="19" bestFit="1" customWidth="1"/>
    <col min="9221" max="9221" width="43.28515625" style="19" customWidth="1"/>
    <col min="9222" max="9222" width="21" style="19" customWidth="1"/>
    <col min="9223" max="9223" width="11.28515625" style="19" bestFit="1" customWidth="1"/>
    <col min="9224" max="9224" width="10.7109375" style="19" bestFit="1" customWidth="1"/>
    <col min="9225" max="9226" width="0" style="19" hidden="1" customWidth="1"/>
    <col min="9227" max="9227" width="13" style="19" customWidth="1"/>
    <col min="9228" max="9228" width="12.5703125" style="19" customWidth="1"/>
    <col min="9229" max="9229" width="18" style="19" customWidth="1"/>
    <col min="9230" max="9230" width="16.85546875" style="19" bestFit="1" customWidth="1"/>
    <col min="9231" max="9472" width="9.140625" style="19"/>
    <col min="9473" max="9474" width="25.7109375" style="19" customWidth="1"/>
    <col min="9475" max="9475" width="18" style="19" bestFit="1" customWidth="1"/>
    <col min="9476" max="9476" width="18.7109375" style="19" bestFit="1" customWidth="1"/>
    <col min="9477" max="9477" width="43.28515625" style="19" customWidth="1"/>
    <col min="9478" max="9478" width="21" style="19" customWidth="1"/>
    <col min="9479" max="9479" width="11.28515625" style="19" bestFit="1" customWidth="1"/>
    <col min="9480" max="9480" width="10.7109375" style="19" bestFit="1" customWidth="1"/>
    <col min="9481" max="9482" width="0" style="19" hidden="1" customWidth="1"/>
    <col min="9483" max="9483" width="13" style="19" customWidth="1"/>
    <col min="9484" max="9484" width="12.5703125" style="19" customWidth="1"/>
    <col min="9485" max="9485" width="18" style="19" customWidth="1"/>
    <col min="9486" max="9486" width="16.85546875" style="19" bestFit="1" customWidth="1"/>
    <col min="9487" max="9728" width="9.140625" style="19"/>
    <col min="9729" max="9730" width="25.7109375" style="19" customWidth="1"/>
    <col min="9731" max="9731" width="18" style="19" bestFit="1" customWidth="1"/>
    <col min="9732" max="9732" width="18.7109375" style="19" bestFit="1" customWidth="1"/>
    <col min="9733" max="9733" width="43.28515625" style="19" customWidth="1"/>
    <col min="9734" max="9734" width="21" style="19" customWidth="1"/>
    <col min="9735" max="9735" width="11.28515625" style="19" bestFit="1" customWidth="1"/>
    <col min="9736" max="9736" width="10.7109375" style="19" bestFit="1" customWidth="1"/>
    <col min="9737" max="9738" width="0" style="19" hidden="1" customWidth="1"/>
    <col min="9739" max="9739" width="13" style="19" customWidth="1"/>
    <col min="9740" max="9740" width="12.5703125" style="19" customWidth="1"/>
    <col min="9741" max="9741" width="18" style="19" customWidth="1"/>
    <col min="9742" max="9742" width="16.85546875" style="19" bestFit="1" customWidth="1"/>
    <col min="9743" max="9984" width="9.140625" style="19"/>
    <col min="9985" max="9986" width="25.7109375" style="19" customWidth="1"/>
    <col min="9987" max="9987" width="18" style="19" bestFit="1" customWidth="1"/>
    <col min="9988" max="9988" width="18.7109375" style="19" bestFit="1" customWidth="1"/>
    <col min="9989" max="9989" width="43.28515625" style="19" customWidth="1"/>
    <col min="9990" max="9990" width="21" style="19" customWidth="1"/>
    <col min="9991" max="9991" width="11.28515625" style="19" bestFit="1" customWidth="1"/>
    <col min="9992" max="9992" width="10.7109375" style="19" bestFit="1" customWidth="1"/>
    <col min="9993" max="9994" width="0" style="19" hidden="1" customWidth="1"/>
    <col min="9995" max="9995" width="13" style="19" customWidth="1"/>
    <col min="9996" max="9996" width="12.5703125" style="19" customWidth="1"/>
    <col min="9997" max="9997" width="18" style="19" customWidth="1"/>
    <col min="9998" max="9998" width="16.85546875" style="19" bestFit="1" customWidth="1"/>
    <col min="9999" max="10240" width="9.140625" style="19"/>
    <col min="10241" max="10242" width="25.7109375" style="19" customWidth="1"/>
    <col min="10243" max="10243" width="18" style="19" bestFit="1" customWidth="1"/>
    <col min="10244" max="10244" width="18.7109375" style="19" bestFit="1" customWidth="1"/>
    <col min="10245" max="10245" width="43.28515625" style="19" customWidth="1"/>
    <col min="10246" max="10246" width="21" style="19" customWidth="1"/>
    <col min="10247" max="10247" width="11.28515625" style="19" bestFit="1" customWidth="1"/>
    <col min="10248" max="10248" width="10.7109375" style="19" bestFit="1" customWidth="1"/>
    <col min="10249" max="10250" width="0" style="19" hidden="1" customWidth="1"/>
    <col min="10251" max="10251" width="13" style="19" customWidth="1"/>
    <col min="10252" max="10252" width="12.5703125" style="19" customWidth="1"/>
    <col min="10253" max="10253" width="18" style="19" customWidth="1"/>
    <col min="10254" max="10254" width="16.85546875" style="19" bestFit="1" customWidth="1"/>
    <col min="10255" max="10496" width="9.140625" style="19"/>
    <col min="10497" max="10498" width="25.7109375" style="19" customWidth="1"/>
    <col min="10499" max="10499" width="18" style="19" bestFit="1" customWidth="1"/>
    <col min="10500" max="10500" width="18.7109375" style="19" bestFit="1" customWidth="1"/>
    <col min="10501" max="10501" width="43.28515625" style="19" customWidth="1"/>
    <col min="10502" max="10502" width="21" style="19" customWidth="1"/>
    <col min="10503" max="10503" width="11.28515625" style="19" bestFit="1" customWidth="1"/>
    <col min="10504" max="10504" width="10.7109375" style="19" bestFit="1" customWidth="1"/>
    <col min="10505" max="10506" width="0" style="19" hidden="1" customWidth="1"/>
    <col min="10507" max="10507" width="13" style="19" customWidth="1"/>
    <col min="10508" max="10508" width="12.5703125" style="19" customWidth="1"/>
    <col min="10509" max="10509" width="18" style="19" customWidth="1"/>
    <col min="10510" max="10510" width="16.85546875" style="19" bestFit="1" customWidth="1"/>
    <col min="10511" max="10752" width="9.140625" style="19"/>
    <col min="10753" max="10754" width="25.7109375" style="19" customWidth="1"/>
    <col min="10755" max="10755" width="18" style="19" bestFit="1" customWidth="1"/>
    <col min="10756" max="10756" width="18.7109375" style="19" bestFit="1" customWidth="1"/>
    <col min="10757" max="10757" width="43.28515625" style="19" customWidth="1"/>
    <col min="10758" max="10758" width="21" style="19" customWidth="1"/>
    <col min="10759" max="10759" width="11.28515625" style="19" bestFit="1" customWidth="1"/>
    <col min="10760" max="10760" width="10.7109375" style="19" bestFit="1" customWidth="1"/>
    <col min="10761" max="10762" width="0" style="19" hidden="1" customWidth="1"/>
    <col min="10763" max="10763" width="13" style="19" customWidth="1"/>
    <col min="10764" max="10764" width="12.5703125" style="19" customWidth="1"/>
    <col min="10765" max="10765" width="18" style="19" customWidth="1"/>
    <col min="10766" max="10766" width="16.85546875" style="19" bestFit="1" customWidth="1"/>
    <col min="10767" max="11008" width="9.140625" style="19"/>
    <col min="11009" max="11010" width="25.7109375" style="19" customWidth="1"/>
    <col min="11011" max="11011" width="18" style="19" bestFit="1" customWidth="1"/>
    <col min="11012" max="11012" width="18.7109375" style="19" bestFit="1" customWidth="1"/>
    <col min="11013" max="11013" width="43.28515625" style="19" customWidth="1"/>
    <col min="11014" max="11014" width="21" style="19" customWidth="1"/>
    <col min="11015" max="11015" width="11.28515625" style="19" bestFit="1" customWidth="1"/>
    <col min="11016" max="11016" width="10.7109375" style="19" bestFit="1" customWidth="1"/>
    <col min="11017" max="11018" width="0" style="19" hidden="1" customWidth="1"/>
    <col min="11019" max="11019" width="13" style="19" customWidth="1"/>
    <col min="11020" max="11020" width="12.5703125" style="19" customWidth="1"/>
    <col min="11021" max="11021" width="18" style="19" customWidth="1"/>
    <col min="11022" max="11022" width="16.85546875" style="19" bestFit="1" customWidth="1"/>
    <col min="11023" max="11264" width="9.140625" style="19"/>
    <col min="11265" max="11266" width="25.7109375" style="19" customWidth="1"/>
    <col min="11267" max="11267" width="18" style="19" bestFit="1" customWidth="1"/>
    <col min="11268" max="11268" width="18.7109375" style="19" bestFit="1" customWidth="1"/>
    <col min="11269" max="11269" width="43.28515625" style="19" customWidth="1"/>
    <col min="11270" max="11270" width="21" style="19" customWidth="1"/>
    <col min="11271" max="11271" width="11.28515625" style="19" bestFit="1" customWidth="1"/>
    <col min="11272" max="11272" width="10.7109375" style="19" bestFit="1" customWidth="1"/>
    <col min="11273" max="11274" width="0" style="19" hidden="1" customWidth="1"/>
    <col min="11275" max="11275" width="13" style="19" customWidth="1"/>
    <col min="11276" max="11276" width="12.5703125" style="19" customWidth="1"/>
    <col min="11277" max="11277" width="18" style="19" customWidth="1"/>
    <col min="11278" max="11278" width="16.85546875" style="19" bestFit="1" customWidth="1"/>
    <col min="11279" max="11520" width="9.140625" style="19"/>
    <col min="11521" max="11522" width="25.7109375" style="19" customWidth="1"/>
    <col min="11523" max="11523" width="18" style="19" bestFit="1" customWidth="1"/>
    <col min="11524" max="11524" width="18.7109375" style="19" bestFit="1" customWidth="1"/>
    <col min="11525" max="11525" width="43.28515625" style="19" customWidth="1"/>
    <col min="11526" max="11526" width="21" style="19" customWidth="1"/>
    <col min="11527" max="11527" width="11.28515625" style="19" bestFit="1" customWidth="1"/>
    <col min="11528" max="11528" width="10.7109375" style="19" bestFit="1" customWidth="1"/>
    <col min="11529" max="11530" width="0" style="19" hidden="1" customWidth="1"/>
    <col min="11531" max="11531" width="13" style="19" customWidth="1"/>
    <col min="11532" max="11532" width="12.5703125" style="19" customWidth="1"/>
    <col min="11533" max="11533" width="18" style="19" customWidth="1"/>
    <col min="11534" max="11534" width="16.85546875" style="19" bestFit="1" customWidth="1"/>
    <col min="11535" max="11776" width="9.140625" style="19"/>
    <col min="11777" max="11778" width="25.7109375" style="19" customWidth="1"/>
    <col min="11779" max="11779" width="18" style="19" bestFit="1" customWidth="1"/>
    <col min="11780" max="11780" width="18.7109375" style="19" bestFit="1" customWidth="1"/>
    <col min="11781" max="11781" width="43.28515625" style="19" customWidth="1"/>
    <col min="11782" max="11782" width="21" style="19" customWidth="1"/>
    <col min="11783" max="11783" width="11.28515625" style="19" bestFit="1" customWidth="1"/>
    <col min="11784" max="11784" width="10.7109375" style="19" bestFit="1" customWidth="1"/>
    <col min="11785" max="11786" width="0" style="19" hidden="1" customWidth="1"/>
    <col min="11787" max="11787" width="13" style="19" customWidth="1"/>
    <col min="11788" max="11788" width="12.5703125" style="19" customWidth="1"/>
    <col min="11789" max="11789" width="18" style="19" customWidth="1"/>
    <col min="11790" max="11790" width="16.85546875" style="19" bestFit="1" customWidth="1"/>
    <col min="11791" max="12032" width="9.140625" style="19"/>
    <col min="12033" max="12034" width="25.7109375" style="19" customWidth="1"/>
    <col min="12035" max="12035" width="18" style="19" bestFit="1" customWidth="1"/>
    <col min="12036" max="12036" width="18.7109375" style="19" bestFit="1" customWidth="1"/>
    <col min="12037" max="12037" width="43.28515625" style="19" customWidth="1"/>
    <col min="12038" max="12038" width="21" style="19" customWidth="1"/>
    <col min="12039" max="12039" width="11.28515625" style="19" bestFit="1" customWidth="1"/>
    <col min="12040" max="12040" width="10.7109375" style="19" bestFit="1" customWidth="1"/>
    <col min="12041" max="12042" width="0" style="19" hidden="1" customWidth="1"/>
    <col min="12043" max="12043" width="13" style="19" customWidth="1"/>
    <col min="12044" max="12044" width="12.5703125" style="19" customWidth="1"/>
    <col min="12045" max="12045" width="18" style="19" customWidth="1"/>
    <col min="12046" max="12046" width="16.85546875" style="19" bestFit="1" customWidth="1"/>
    <col min="12047" max="12288" width="9.140625" style="19"/>
    <col min="12289" max="12290" width="25.7109375" style="19" customWidth="1"/>
    <col min="12291" max="12291" width="18" style="19" bestFit="1" customWidth="1"/>
    <col min="12292" max="12292" width="18.7109375" style="19" bestFit="1" customWidth="1"/>
    <col min="12293" max="12293" width="43.28515625" style="19" customWidth="1"/>
    <col min="12294" max="12294" width="21" style="19" customWidth="1"/>
    <col min="12295" max="12295" width="11.28515625" style="19" bestFit="1" customWidth="1"/>
    <col min="12296" max="12296" width="10.7109375" style="19" bestFit="1" customWidth="1"/>
    <col min="12297" max="12298" width="0" style="19" hidden="1" customWidth="1"/>
    <col min="12299" max="12299" width="13" style="19" customWidth="1"/>
    <col min="12300" max="12300" width="12.5703125" style="19" customWidth="1"/>
    <col min="12301" max="12301" width="18" style="19" customWidth="1"/>
    <col min="12302" max="12302" width="16.85546875" style="19" bestFit="1" customWidth="1"/>
    <col min="12303" max="12544" width="9.140625" style="19"/>
    <col min="12545" max="12546" width="25.7109375" style="19" customWidth="1"/>
    <col min="12547" max="12547" width="18" style="19" bestFit="1" customWidth="1"/>
    <col min="12548" max="12548" width="18.7109375" style="19" bestFit="1" customWidth="1"/>
    <col min="12549" max="12549" width="43.28515625" style="19" customWidth="1"/>
    <col min="12550" max="12550" width="21" style="19" customWidth="1"/>
    <col min="12551" max="12551" width="11.28515625" style="19" bestFit="1" customWidth="1"/>
    <col min="12552" max="12552" width="10.7109375" style="19" bestFit="1" customWidth="1"/>
    <col min="12553" max="12554" width="0" style="19" hidden="1" customWidth="1"/>
    <col min="12555" max="12555" width="13" style="19" customWidth="1"/>
    <col min="12556" max="12556" width="12.5703125" style="19" customWidth="1"/>
    <col min="12557" max="12557" width="18" style="19" customWidth="1"/>
    <col min="12558" max="12558" width="16.85546875" style="19" bestFit="1" customWidth="1"/>
    <col min="12559" max="12800" width="9.140625" style="19"/>
    <col min="12801" max="12802" width="25.7109375" style="19" customWidth="1"/>
    <col min="12803" max="12803" width="18" style="19" bestFit="1" customWidth="1"/>
    <col min="12804" max="12804" width="18.7109375" style="19" bestFit="1" customWidth="1"/>
    <col min="12805" max="12805" width="43.28515625" style="19" customWidth="1"/>
    <col min="12806" max="12806" width="21" style="19" customWidth="1"/>
    <col min="12807" max="12807" width="11.28515625" style="19" bestFit="1" customWidth="1"/>
    <col min="12808" max="12808" width="10.7109375" style="19" bestFit="1" customWidth="1"/>
    <col min="12809" max="12810" width="0" style="19" hidden="1" customWidth="1"/>
    <col min="12811" max="12811" width="13" style="19" customWidth="1"/>
    <col min="12812" max="12812" width="12.5703125" style="19" customWidth="1"/>
    <col min="12813" max="12813" width="18" style="19" customWidth="1"/>
    <col min="12814" max="12814" width="16.85546875" style="19" bestFit="1" customWidth="1"/>
    <col min="12815" max="13056" width="9.140625" style="19"/>
    <col min="13057" max="13058" width="25.7109375" style="19" customWidth="1"/>
    <col min="13059" max="13059" width="18" style="19" bestFit="1" customWidth="1"/>
    <col min="13060" max="13060" width="18.7109375" style="19" bestFit="1" customWidth="1"/>
    <col min="13061" max="13061" width="43.28515625" style="19" customWidth="1"/>
    <col min="13062" max="13062" width="21" style="19" customWidth="1"/>
    <col min="13063" max="13063" width="11.28515625" style="19" bestFit="1" customWidth="1"/>
    <col min="13064" max="13064" width="10.7109375" style="19" bestFit="1" customWidth="1"/>
    <col min="13065" max="13066" width="0" style="19" hidden="1" customWidth="1"/>
    <col min="13067" max="13067" width="13" style="19" customWidth="1"/>
    <col min="13068" max="13068" width="12.5703125" style="19" customWidth="1"/>
    <col min="13069" max="13069" width="18" style="19" customWidth="1"/>
    <col min="13070" max="13070" width="16.85546875" style="19" bestFit="1" customWidth="1"/>
    <col min="13071" max="13312" width="9.140625" style="19"/>
    <col min="13313" max="13314" width="25.7109375" style="19" customWidth="1"/>
    <col min="13315" max="13315" width="18" style="19" bestFit="1" customWidth="1"/>
    <col min="13316" max="13316" width="18.7109375" style="19" bestFit="1" customWidth="1"/>
    <col min="13317" max="13317" width="43.28515625" style="19" customWidth="1"/>
    <col min="13318" max="13318" width="21" style="19" customWidth="1"/>
    <col min="13319" max="13319" width="11.28515625" style="19" bestFit="1" customWidth="1"/>
    <col min="13320" max="13320" width="10.7109375" style="19" bestFit="1" customWidth="1"/>
    <col min="13321" max="13322" width="0" style="19" hidden="1" customWidth="1"/>
    <col min="13323" max="13323" width="13" style="19" customWidth="1"/>
    <col min="13324" max="13324" width="12.5703125" style="19" customWidth="1"/>
    <col min="13325" max="13325" width="18" style="19" customWidth="1"/>
    <col min="13326" max="13326" width="16.85546875" style="19" bestFit="1" customWidth="1"/>
    <col min="13327" max="13568" width="9.140625" style="19"/>
    <col min="13569" max="13570" width="25.7109375" style="19" customWidth="1"/>
    <col min="13571" max="13571" width="18" style="19" bestFit="1" customWidth="1"/>
    <col min="13572" max="13572" width="18.7109375" style="19" bestFit="1" customWidth="1"/>
    <col min="13573" max="13573" width="43.28515625" style="19" customWidth="1"/>
    <col min="13574" max="13574" width="21" style="19" customWidth="1"/>
    <col min="13575" max="13575" width="11.28515625" style="19" bestFit="1" customWidth="1"/>
    <col min="13576" max="13576" width="10.7109375" style="19" bestFit="1" customWidth="1"/>
    <col min="13577" max="13578" width="0" style="19" hidden="1" customWidth="1"/>
    <col min="13579" max="13579" width="13" style="19" customWidth="1"/>
    <col min="13580" max="13580" width="12.5703125" style="19" customWidth="1"/>
    <col min="13581" max="13581" width="18" style="19" customWidth="1"/>
    <col min="13582" max="13582" width="16.85546875" style="19" bestFit="1" customWidth="1"/>
    <col min="13583" max="13824" width="9.140625" style="19"/>
    <col min="13825" max="13826" width="25.7109375" style="19" customWidth="1"/>
    <col min="13827" max="13827" width="18" style="19" bestFit="1" customWidth="1"/>
    <col min="13828" max="13828" width="18.7109375" style="19" bestFit="1" customWidth="1"/>
    <col min="13829" max="13829" width="43.28515625" style="19" customWidth="1"/>
    <col min="13830" max="13830" width="21" style="19" customWidth="1"/>
    <col min="13831" max="13831" width="11.28515625" style="19" bestFit="1" customWidth="1"/>
    <col min="13832" max="13832" width="10.7109375" style="19" bestFit="1" customWidth="1"/>
    <col min="13833" max="13834" width="0" style="19" hidden="1" customWidth="1"/>
    <col min="13835" max="13835" width="13" style="19" customWidth="1"/>
    <col min="13836" max="13836" width="12.5703125" style="19" customWidth="1"/>
    <col min="13837" max="13837" width="18" style="19" customWidth="1"/>
    <col min="13838" max="13838" width="16.85546875" style="19" bestFit="1" customWidth="1"/>
    <col min="13839" max="14080" width="9.140625" style="19"/>
    <col min="14081" max="14082" width="25.7109375" style="19" customWidth="1"/>
    <col min="14083" max="14083" width="18" style="19" bestFit="1" customWidth="1"/>
    <col min="14084" max="14084" width="18.7109375" style="19" bestFit="1" customWidth="1"/>
    <col min="14085" max="14085" width="43.28515625" style="19" customWidth="1"/>
    <col min="14086" max="14086" width="21" style="19" customWidth="1"/>
    <col min="14087" max="14087" width="11.28515625" style="19" bestFit="1" customWidth="1"/>
    <col min="14088" max="14088" width="10.7109375" style="19" bestFit="1" customWidth="1"/>
    <col min="14089" max="14090" width="0" style="19" hidden="1" customWidth="1"/>
    <col min="14091" max="14091" width="13" style="19" customWidth="1"/>
    <col min="14092" max="14092" width="12.5703125" style="19" customWidth="1"/>
    <col min="14093" max="14093" width="18" style="19" customWidth="1"/>
    <col min="14094" max="14094" width="16.85546875" style="19" bestFit="1" customWidth="1"/>
    <col min="14095" max="14336" width="9.140625" style="19"/>
    <col min="14337" max="14338" width="25.7109375" style="19" customWidth="1"/>
    <col min="14339" max="14339" width="18" style="19" bestFit="1" customWidth="1"/>
    <col min="14340" max="14340" width="18.7109375" style="19" bestFit="1" customWidth="1"/>
    <col min="14341" max="14341" width="43.28515625" style="19" customWidth="1"/>
    <col min="14342" max="14342" width="21" style="19" customWidth="1"/>
    <col min="14343" max="14343" width="11.28515625" style="19" bestFit="1" customWidth="1"/>
    <col min="14344" max="14344" width="10.7109375" style="19" bestFit="1" customWidth="1"/>
    <col min="14345" max="14346" width="0" style="19" hidden="1" customWidth="1"/>
    <col min="14347" max="14347" width="13" style="19" customWidth="1"/>
    <col min="14348" max="14348" width="12.5703125" style="19" customWidth="1"/>
    <col min="14349" max="14349" width="18" style="19" customWidth="1"/>
    <col min="14350" max="14350" width="16.85546875" style="19" bestFit="1" customWidth="1"/>
    <col min="14351" max="14592" width="9.140625" style="19"/>
    <col min="14593" max="14594" width="25.7109375" style="19" customWidth="1"/>
    <col min="14595" max="14595" width="18" style="19" bestFit="1" customWidth="1"/>
    <col min="14596" max="14596" width="18.7109375" style="19" bestFit="1" customWidth="1"/>
    <col min="14597" max="14597" width="43.28515625" style="19" customWidth="1"/>
    <col min="14598" max="14598" width="21" style="19" customWidth="1"/>
    <col min="14599" max="14599" width="11.28515625" style="19" bestFit="1" customWidth="1"/>
    <col min="14600" max="14600" width="10.7109375" style="19" bestFit="1" customWidth="1"/>
    <col min="14601" max="14602" width="0" style="19" hidden="1" customWidth="1"/>
    <col min="14603" max="14603" width="13" style="19" customWidth="1"/>
    <col min="14604" max="14604" width="12.5703125" style="19" customWidth="1"/>
    <col min="14605" max="14605" width="18" style="19" customWidth="1"/>
    <col min="14606" max="14606" width="16.85546875" style="19" bestFit="1" customWidth="1"/>
    <col min="14607" max="14848" width="9.140625" style="19"/>
    <col min="14849" max="14850" width="25.7109375" style="19" customWidth="1"/>
    <col min="14851" max="14851" width="18" style="19" bestFit="1" customWidth="1"/>
    <col min="14852" max="14852" width="18.7109375" style="19" bestFit="1" customWidth="1"/>
    <col min="14853" max="14853" width="43.28515625" style="19" customWidth="1"/>
    <col min="14854" max="14854" width="21" style="19" customWidth="1"/>
    <col min="14855" max="14855" width="11.28515625" style="19" bestFit="1" customWidth="1"/>
    <col min="14856" max="14856" width="10.7109375" style="19" bestFit="1" customWidth="1"/>
    <col min="14857" max="14858" width="0" style="19" hidden="1" customWidth="1"/>
    <col min="14859" max="14859" width="13" style="19" customWidth="1"/>
    <col min="14860" max="14860" width="12.5703125" style="19" customWidth="1"/>
    <col min="14861" max="14861" width="18" style="19" customWidth="1"/>
    <col min="14862" max="14862" width="16.85546875" style="19" bestFit="1" customWidth="1"/>
    <col min="14863" max="15104" width="9.140625" style="19"/>
    <col min="15105" max="15106" width="25.7109375" style="19" customWidth="1"/>
    <col min="15107" max="15107" width="18" style="19" bestFit="1" customWidth="1"/>
    <col min="15108" max="15108" width="18.7109375" style="19" bestFit="1" customWidth="1"/>
    <col min="15109" max="15109" width="43.28515625" style="19" customWidth="1"/>
    <col min="15110" max="15110" width="21" style="19" customWidth="1"/>
    <col min="15111" max="15111" width="11.28515625" style="19" bestFit="1" customWidth="1"/>
    <col min="15112" max="15112" width="10.7109375" style="19" bestFit="1" customWidth="1"/>
    <col min="15113" max="15114" width="0" style="19" hidden="1" customWidth="1"/>
    <col min="15115" max="15115" width="13" style="19" customWidth="1"/>
    <col min="15116" max="15116" width="12.5703125" style="19" customWidth="1"/>
    <col min="15117" max="15117" width="18" style="19" customWidth="1"/>
    <col min="15118" max="15118" width="16.85546875" style="19" bestFit="1" customWidth="1"/>
    <col min="15119" max="15360" width="9.140625" style="19"/>
    <col min="15361" max="15362" width="25.7109375" style="19" customWidth="1"/>
    <col min="15363" max="15363" width="18" style="19" bestFit="1" customWidth="1"/>
    <col min="15364" max="15364" width="18.7109375" style="19" bestFit="1" customWidth="1"/>
    <col min="15365" max="15365" width="43.28515625" style="19" customWidth="1"/>
    <col min="15366" max="15366" width="21" style="19" customWidth="1"/>
    <col min="15367" max="15367" width="11.28515625" style="19" bestFit="1" customWidth="1"/>
    <col min="15368" max="15368" width="10.7109375" style="19" bestFit="1" customWidth="1"/>
    <col min="15369" max="15370" width="0" style="19" hidden="1" customWidth="1"/>
    <col min="15371" max="15371" width="13" style="19" customWidth="1"/>
    <col min="15372" max="15372" width="12.5703125" style="19" customWidth="1"/>
    <col min="15373" max="15373" width="18" style="19" customWidth="1"/>
    <col min="15374" max="15374" width="16.85546875" style="19" bestFit="1" customWidth="1"/>
    <col min="15375" max="15616" width="9.140625" style="19"/>
    <col min="15617" max="15618" width="25.7109375" style="19" customWidth="1"/>
    <col min="15619" max="15619" width="18" style="19" bestFit="1" customWidth="1"/>
    <col min="15620" max="15620" width="18.7109375" style="19" bestFit="1" customWidth="1"/>
    <col min="15621" max="15621" width="43.28515625" style="19" customWidth="1"/>
    <col min="15622" max="15622" width="21" style="19" customWidth="1"/>
    <col min="15623" max="15623" width="11.28515625" style="19" bestFit="1" customWidth="1"/>
    <col min="15624" max="15624" width="10.7109375" style="19" bestFit="1" customWidth="1"/>
    <col min="15625" max="15626" width="0" style="19" hidden="1" customWidth="1"/>
    <col min="15627" max="15627" width="13" style="19" customWidth="1"/>
    <col min="15628" max="15628" width="12.5703125" style="19" customWidth="1"/>
    <col min="15629" max="15629" width="18" style="19" customWidth="1"/>
    <col min="15630" max="15630" width="16.85546875" style="19" bestFit="1" customWidth="1"/>
    <col min="15631" max="15872" width="9.140625" style="19"/>
    <col min="15873" max="15874" width="25.7109375" style="19" customWidth="1"/>
    <col min="15875" max="15875" width="18" style="19" bestFit="1" customWidth="1"/>
    <col min="15876" max="15876" width="18.7109375" style="19" bestFit="1" customWidth="1"/>
    <col min="15877" max="15877" width="43.28515625" style="19" customWidth="1"/>
    <col min="15878" max="15878" width="21" style="19" customWidth="1"/>
    <col min="15879" max="15879" width="11.28515625" style="19" bestFit="1" customWidth="1"/>
    <col min="15880" max="15880" width="10.7109375" style="19" bestFit="1" customWidth="1"/>
    <col min="15881" max="15882" width="0" style="19" hidden="1" customWidth="1"/>
    <col min="15883" max="15883" width="13" style="19" customWidth="1"/>
    <col min="15884" max="15884" width="12.5703125" style="19" customWidth="1"/>
    <col min="15885" max="15885" width="18" style="19" customWidth="1"/>
    <col min="15886" max="15886" width="16.85546875" style="19" bestFit="1" customWidth="1"/>
    <col min="15887" max="16128" width="9.140625" style="19"/>
    <col min="16129" max="16130" width="25.7109375" style="19" customWidth="1"/>
    <col min="16131" max="16131" width="18" style="19" bestFit="1" customWidth="1"/>
    <col min="16132" max="16132" width="18.7109375" style="19" bestFit="1" customWidth="1"/>
    <col min="16133" max="16133" width="43.28515625" style="19" customWidth="1"/>
    <col min="16134" max="16134" width="21" style="19" customWidth="1"/>
    <col min="16135" max="16135" width="11.28515625" style="19" bestFit="1" customWidth="1"/>
    <col min="16136" max="16136" width="10.7109375" style="19" bestFit="1" customWidth="1"/>
    <col min="16137" max="16138" width="0" style="19" hidden="1" customWidth="1"/>
    <col min="16139" max="16139" width="13" style="19" customWidth="1"/>
    <col min="16140" max="16140" width="12.5703125" style="19" customWidth="1"/>
    <col min="16141" max="16141" width="18" style="19" customWidth="1"/>
    <col min="16142" max="16142" width="16.85546875" style="19" bestFit="1" customWidth="1"/>
    <col min="16143" max="16384" width="9.140625" style="19"/>
  </cols>
  <sheetData>
    <row r="1" spans="1:19" ht="15.75" thickBot="1">
      <c r="A1" s="443" t="s">
        <v>37</v>
      </c>
      <c r="B1" s="444"/>
      <c r="C1" s="444"/>
      <c r="D1" s="444"/>
      <c r="E1" s="444"/>
      <c r="F1" s="444"/>
      <c r="G1" s="444"/>
      <c r="H1" s="444"/>
      <c r="I1" s="444"/>
      <c r="J1" s="444"/>
      <c r="K1" s="444"/>
      <c r="L1" s="444"/>
      <c r="M1" s="444"/>
      <c r="N1" s="445"/>
      <c r="O1" s="44"/>
    </row>
    <row r="2" spans="1:19" ht="60.75" thickBot="1">
      <c r="A2" s="48" t="s">
        <v>0</v>
      </c>
      <c r="B2" s="195" t="s">
        <v>1</v>
      </c>
      <c r="C2" s="49" t="s">
        <v>2</v>
      </c>
      <c r="D2" s="49" t="s">
        <v>3</v>
      </c>
      <c r="E2" s="195" t="s">
        <v>4</v>
      </c>
      <c r="F2" s="50" t="s">
        <v>5</v>
      </c>
      <c r="G2" s="50" t="s">
        <v>6</v>
      </c>
      <c r="H2" s="195" t="s">
        <v>7</v>
      </c>
      <c r="I2" s="195" t="s">
        <v>8</v>
      </c>
      <c r="J2" s="51" t="s">
        <v>9</v>
      </c>
      <c r="K2" s="195" t="s">
        <v>10</v>
      </c>
      <c r="L2" s="195" t="s">
        <v>11</v>
      </c>
      <c r="M2" s="51" t="s">
        <v>12</v>
      </c>
      <c r="N2" s="52" t="s">
        <v>295</v>
      </c>
      <c r="O2" s="44"/>
    </row>
    <row r="3" spans="1:19" s="1" customFormat="1" ht="63.75">
      <c r="A3" s="196" t="s">
        <v>31</v>
      </c>
      <c r="B3" s="197" t="s">
        <v>39</v>
      </c>
      <c r="C3" s="198" t="s">
        <v>32</v>
      </c>
      <c r="D3" s="199" t="s">
        <v>33</v>
      </c>
      <c r="E3" s="200" t="s">
        <v>34</v>
      </c>
      <c r="F3" s="201">
        <v>43374</v>
      </c>
      <c r="G3" s="202" t="s">
        <v>35</v>
      </c>
      <c r="H3" s="203">
        <v>43614</v>
      </c>
      <c r="I3" s="204">
        <v>43613</v>
      </c>
      <c r="J3" s="205" t="s">
        <v>36</v>
      </c>
      <c r="K3" s="204">
        <v>43673</v>
      </c>
      <c r="L3" s="205" t="s">
        <v>36</v>
      </c>
      <c r="M3" s="206">
        <v>213928.52</v>
      </c>
      <c r="N3" s="207">
        <v>414055.2</v>
      </c>
      <c r="O3" s="9"/>
      <c r="P3" s="9"/>
    </row>
    <row r="4" spans="1:19" s="1" customFormat="1" ht="48">
      <c r="A4" s="196" t="s">
        <v>248</v>
      </c>
      <c r="B4" s="208" t="s">
        <v>284</v>
      </c>
      <c r="C4" s="209" t="s">
        <v>250</v>
      </c>
      <c r="D4" s="210" t="s">
        <v>251</v>
      </c>
      <c r="E4" s="200" t="s">
        <v>252</v>
      </c>
      <c r="F4" s="211">
        <v>43139</v>
      </c>
      <c r="G4" s="202">
        <v>60</v>
      </c>
      <c r="H4" s="201">
        <v>43504</v>
      </c>
      <c r="I4" s="201">
        <v>43683</v>
      </c>
      <c r="J4" s="212">
        <v>44964</v>
      </c>
      <c r="K4" s="212">
        <v>43683</v>
      </c>
      <c r="L4" s="212">
        <v>44964</v>
      </c>
      <c r="M4" s="213">
        <v>196781.49</v>
      </c>
      <c r="N4" s="214">
        <v>1142602.2</v>
      </c>
      <c r="O4" s="9"/>
      <c r="P4" s="9"/>
    </row>
    <row r="5" spans="1:19" s="1" customFormat="1" ht="51">
      <c r="A5" s="21" t="s">
        <v>120</v>
      </c>
      <c r="B5" s="30" t="s">
        <v>121</v>
      </c>
      <c r="C5" s="123" t="s">
        <v>122</v>
      </c>
      <c r="D5" s="124" t="s">
        <v>123</v>
      </c>
      <c r="E5" s="31" t="s">
        <v>124</v>
      </c>
      <c r="F5" s="58">
        <v>42984</v>
      </c>
      <c r="G5" s="22">
        <v>48</v>
      </c>
      <c r="H5" s="58">
        <v>43349</v>
      </c>
      <c r="I5" s="59">
        <v>43713</v>
      </c>
      <c r="J5" s="58">
        <v>44444</v>
      </c>
      <c r="K5" s="59">
        <v>43713</v>
      </c>
      <c r="L5" s="58">
        <v>44444</v>
      </c>
      <c r="M5" s="125">
        <v>665.83</v>
      </c>
      <c r="N5" s="56">
        <v>7990</v>
      </c>
      <c r="O5" s="9"/>
      <c r="P5" s="9"/>
    </row>
    <row r="6" spans="1:19" ht="75">
      <c r="A6" s="21" t="s">
        <v>13</v>
      </c>
      <c r="B6" s="30" t="s">
        <v>14</v>
      </c>
      <c r="C6" s="24" t="s">
        <v>15</v>
      </c>
      <c r="D6" s="126" t="s">
        <v>30</v>
      </c>
      <c r="E6" s="43" t="s">
        <v>16</v>
      </c>
      <c r="F6" s="34">
        <v>41548</v>
      </c>
      <c r="G6" s="22">
        <v>60</v>
      </c>
      <c r="H6" s="34">
        <v>43556</v>
      </c>
      <c r="I6" s="34">
        <v>43738</v>
      </c>
      <c r="J6" s="35" t="s">
        <v>17</v>
      </c>
      <c r="K6" s="35">
        <v>43738</v>
      </c>
      <c r="L6" s="41" t="s">
        <v>18</v>
      </c>
      <c r="M6" s="36">
        <v>1215410.3999999999</v>
      </c>
      <c r="N6" s="45">
        <f>M6*6</f>
        <v>7292462.3999999994</v>
      </c>
      <c r="O6" s="20"/>
      <c r="P6" s="44"/>
    </row>
    <row r="7" spans="1:19" ht="105">
      <c r="A7" s="21" t="s">
        <v>42</v>
      </c>
      <c r="B7" s="30" t="s">
        <v>43</v>
      </c>
      <c r="C7" s="127" t="s">
        <v>44</v>
      </c>
      <c r="D7" s="47" t="s">
        <v>45</v>
      </c>
      <c r="E7" s="54" t="s">
        <v>46</v>
      </c>
      <c r="F7" s="128">
        <v>43546</v>
      </c>
      <c r="G7" s="22" t="s">
        <v>47</v>
      </c>
      <c r="H7" s="129"/>
      <c r="I7" s="130"/>
      <c r="J7" s="41" t="s">
        <v>48</v>
      </c>
      <c r="K7" s="41"/>
      <c r="L7" s="41" t="s">
        <v>48</v>
      </c>
      <c r="M7" s="131">
        <v>1438000</v>
      </c>
      <c r="N7" s="132">
        <v>8628000</v>
      </c>
      <c r="O7" s="44"/>
      <c r="P7" s="118"/>
      <c r="Q7" s="118"/>
      <c r="R7" s="44"/>
    </row>
    <row r="8" spans="1:19" ht="105">
      <c r="A8" s="133" t="s">
        <v>49</v>
      </c>
      <c r="B8" s="30" t="s">
        <v>14</v>
      </c>
      <c r="C8" s="134" t="s">
        <v>50</v>
      </c>
      <c r="D8" s="33" t="s">
        <v>51</v>
      </c>
      <c r="E8" s="54" t="s">
        <v>52</v>
      </c>
      <c r="F8" s="88">
        <v>43550</v>
      </c>
      <c r="G8" s="22" t="s">
        <v>41</v>
      </c>
      <c r="H8" s="61"/>
      <c r="I8" s="135"/>
      <c r="J8" s="41" t="s">
        <v>53</v>
      </c>
      <c r="K8" s="41"/>
      <c r="L8" s="41" t="s">
        <v>53</v>
      </c>
      <c r="M8" s="77">
        <v>2591970.4500000002</v>
      </c>
      <c r="N8" s="136">
        <v>15551822.699999999</v>
      </c>
      <c r="O8" s="44"/>
      <c r="P8" s="118"/>
      <c r="Q8" s="118"/>
      <c r="R8" s="44"/>
    </row>
    <row r="9" spans="1:19" ht="105">
      <c r="A9" s="133" t="s">
        <v>49</v>
      </c>
      <c r="B9" s="30" t="s">
        <v>14</v>
      </c>
      <c r="C9" s="134" t="s">
        <v>50</v>
      </c>
      <c r="D9" s="33" t="s">
        <v>54</v>
      </c>
      <c r="E9" s="54" t="s">
        <v>55</v>
      </c>
      <c r="F9" s="32">
        <v>43550</v>
      </c>
      <c r="G9" s="29" t="s">
        <v>41</v>
      </c>
      <c r="H9" s="28"/>
      <c r="I9" s="42"/>
      <c r="J9" s="41" t="s">
        <v>53</v>
      </c>
      <c r="K9" s="41"/>
      <c r="L9" s="41" t="s">
        <v>53</v>
      </c>
      <c r="M9" s="36">
        <v>2022281.71</v>
      </c>
      <c r="N9" s="18">
        <v>12133690.26</v>
      </c>
      <c r="O9" s="44"/>
      <c r="Q9" s="118"/>
      <c r="R9" s="44"/>
    </row>
    <row r="10" spans="1:19" ht="115.5" thickBot="1">
      <c r="A10" s="137" t="s">
        <v>49</v>
      </c>
      <c r="B10" s="81" t="s">
        <v>14</v>
      </c>
      <c r="C10" s="138" t="s">
        <v>50</v>
      </c>
      <c r="D10" s="139" t="s">
        <v>56</v>
      </c>
      <c r="E10" s="83" t="s">
        <v>57</v>
      </c>
      <c r="F10" s="140">
        <v>43553</v>
      </c>
      <c r="G10" s="141" t="s">
        <v>47</v>
      </c>
      <c r="H10" s="85"/>
      <c r="I10" s="142"/>
      <c r="J10" s="143" t="s">
        <v>58</v>
      </c>
      <c r="K10" s="143"/>
      <c r="L10" s="143" t="s">
        <v>58</v>
      </c>
      <c r="M10" s="144">
        <v>1687316.07</v>
      </c>
      <c r="N10" s="87">
        <v>10123896.42</v>
      </c>
      <c r="O10" s="44"/>
      <c r="P10" s="118"/>
      <c r="Q10" s="118"/>
      <c r="R10" s="44"/>
    </row>
    <row r="11" spans="1:19" ht="15.75" thickBot="1">
      <c r="A11" s="90"/>
      <c r="B11" s="91"/>
      <c r="C11" s="46"/>
      <c r="D11" s="47"/>
      <c r="E11" s="92"/>
      <c r="F11" s="93"/>
      <c r="G11" s="94"/>
      <c r="H11" s="95"/>
      <c r="I11" s="96"/>
      <c r="J11" s="97"/>
      <c r="K11" s="97"/>
      <c r="L11" s="97"/>
      <c r="M11" s="98"/>
      <c r="N11" s="99"/>
      <c r="O11" s="44"/>
      <c r="R11" s="44"/>
      <c r="S11" s="44"/>
    </row>
    <row r="12" spans="1:19" ht="15.75" thickBot="1">
      <c r="A12" s="443" t="s">
        <v>37</v>
      </c>
      <c r="B12" s="444"/>
      <c r="C12" s="444"/>
      <c r="D12" s="444"/>
      <c r="E12" s="444"/>
      <c r="F12" s="444"/>
      <c r="G12" s="444"/>
      <c r="H12" s="444"/>
      <c r="I12" s="444"/>
      <c r="J12" s="444"/>
      <c r="K12" s="444"/>
      <c r="L12" s="444"/>
      <c r="M12" s="444"/>
      <c r="N12" s="445"/>
      <c r="O12" s="44"/>
      <c r="R12" s="44"/>
      <c r="S12" s="44"/>
    </row>
    <row r="13" spans="1:19" ht="60.75" thickBot="1">
      <c r="A13" s="48" t="s">
        <v>0</v>
      </c>
      <c r="B13" s="195" t="s">
        <v>1</v>
      </c>
      <c r="C13" s="49" t="s">
        <v>2</v>
      </c>
      <c r="D13" s="49" t="s">
        <v>3</v>
      </c>
      <c r="E13" s="195" t="s">
        <v>4</v>
      </c>
      <c r="F13" s="50" t="s">
        <v>5</v>
      </c>
      <c r="G13" s="50" t="s">
        <v>6</v>
      </c>
      <c r="H13" s="195" t="s">
        <v>7</v>
      </c>
      <c r="I13" s="195" t="s">
        <v>8</v>
      </c>
      <c r="J13" s="51" t="s">
        <v>9</v>
      </c>
      <c r="K13" s="195" t="s">
        <v>10</v>
      </c>
      <c r="L13" s="195" t="s">
        <v>11</v>
      </c>
      <c r="M13" s="51" t="s">
        <v>12</v>
      </c>
      <c r="N13" s="52" t="s">
        <v>295</v>
      </c>
      <c r="O13" s="44"/>
      <c r="R13" s="44"/>
      <c r="S13" s="44"/>
    </row>
    <row r="14" spans="1:19" ht="72">
      <c r="A14" s="21" t="s">
        <v>19</v>
      </c>
      <c r="B14" s="30" t="s">
        <v>20</v>
      </c>
      <c r="C14" s="24" t="s">
        <v>21</v>
      </c>
      <c r="D14" s="33" t="s">
        <v>22</v>
      </c>
      <c r="E14" s="26" t="s">
        <v>23</v>
      </c>
      <c r="F14" s="27">
        <v>41914</v>
      </c>
      <c r="G14" s="25">
        <v>60</v>
      </c>
      <c r="H14" s="27">
        <v>43466</v>
      </c>
      <c r="I14" s="27">
        <v>43739</v>
      </c>
      <c r="J14" s="28">
        <v>43739</v>
      </c>
      <c r="K14" s="35">
        <v>43739</v>
      </c>
      <c r="L14" s="41" t="s">
        <v>38</v>
      </c>
      <c r="M14" s="23">
        <v>591568.04</v>
      </c>
      <c r="N14" s="18">
        <v>5131152.16</v>
      </c>
      <c r="O14" s="44"/>
      <c r="Q14" s="3"/>
      <c r="R14" s="8"/>
      <c r="S14" s="44"/>
    </row>
    <row r="15" spans="1:19" ht="60">
      <c r="A15" s="21" t="s">
        <v>24</v>
      </c>
      <c r="B15" s="30" t="s">
        <v>25</v>
      </c>
      <c r="C15" s="24" t="s">
        <v>26</v>
      </c>
      <c r="D15" s="33" t="s">
        <v>27</v>
      </c>
      <c r="E15" s="55" t="s">
        <v>28</v>
      </c>
      <c r="F15" s="27">
        <v>41934</v>
      </c>
      <c r="G15" s="25">
        <v>60</v>
      </c>
      <c r="H15" s="27">
        <v>43466</v>
      </c>
      <c r="I15" s="27">
        <v>43759</v>
      </c>
      <c r="J15" s="28">
        <v>43759</v>
      </c>
      <c r="K15" s="35">
        <v>43759</v>
      </c>
      <c r="L15" s="41" t="s">
        <v>29</v>
      </c>
      <c r="M15" s="23">
        <v>133734</v>
      </c>
      <c r="N15" s="18">
        <v>1268316</v>
      </c>
      <c r="O15" s="44"/>
      <c r="Q15" s="3"/>
      <c r="R15" s="8"/>
      <c r="S15" s="44"/>
    </row>
    <row r="16" spans="1:19" ht="84">
      <c r="A16" s="21" t="s">
        <v>59</v>
      </c>
      <c r="B16" s="30" t="s">
        <v>60</v>
      </c>
      <c r="C16" s="24" t="s">
        <v>61</v>
      </c>
      <c r="D16" s="37" t="s">
        <v>62</v>
      </c>
      <c r="E16" s="55" t="s">
        <v>63</v>
      </c>
      <c r="F16" s="27">
        <v>41970</v>
      </c>
      <c r="G16" s="25">
        <v>60</v>
      </c>
      <c r="H16" s="27">
        <v>43466</v>
      </c>
      <c r="I16" s="27">
        <v>43795</v>
      </c>
      <c r="J16" s="28">
        <v>43795</v>
      </c>
      <c r="K16" s="28">
        <v>43795</v>
      </c>
      <c r="L16" s="41" t="s">
        <v>64</v>
      </c>
      <c r="M16" s="23">
        <v>77553.009999999995</v>
      </c>
      <c r="N16" s="18">
        <v>825564.3</v>
      </c>
      <c r="O16" s="44"/>
    </row>
    <row r="17" spans="1:17" ht="60">
      <c r="A17" s="21" t="s">
        <v>65</v>
      </c>
      <c r="B17" s="30" t="s">
        <v>66</v>
      </c>
      <c r="C17" s="122" t="s">
        <v>67</v>
      </c>
      <c r="D17" s="145" t="s">
        <v>68</v>
      </c>
      <c r="E17" s="31" t="s">
        <v>69</v>
      </c>
      <c r="F17" s="146">
        <v>42709</v>
      </c>
      <c r="G17" s="62">
        <v>60</v>
      </c>
      <c r="H17" s="32">
        <v>43440</v>
      </c>
      <c r="I17" s="57">
        <v>43804</v>
      </c>
      <c r="J17" s="147">
        <v>44534</v>
      </c>
      <c r="K17" s="57">
        <v>43804</v>
      </c>
      <c r="L17" s="147">
        <v>44534</v>
      </c>
      <c r="M17" s="125">
        <v>3950</v>
      </c>
      <c r="N17" s="56">
        <v>47400</v>
      </c>
      <c r="O17" s="44"/>
    </row>
    <row r="18" spans="1:17" ht="102">
      <c r="A18" s="21" t="s">
        <v>70</v>
      </c>
      <c r="B18" s="30" t="s">
        <v>71</v>
      </c>
      <c r="C18" s="123" t="s">
        <v>72</v>
      </c>
      <c r="D18" s="124" t="s">
        <v>73</v>
      </c>
      <c r="E18" s="148" t="s">
        <v>74</v>
      </c>
      <c r="F18" s="58">
        <v>41985</v>
      </c>
      <c r="G18" s="22">
        <v>60</v>
      </c>
      <c r="H18" s="58">
        <v>43466</v>
      </c>
      <c r="I18" s="59">
        <v>43826</v>
      </c>
      <c r="J18" s="58">
        <v>43826</v>
      </c>
      <c r="K18" s="59">
        <v>43826</v>
      </c>
      <c r="L18" s="58">
        <v>44192</v>
      </c>
      <c r="M18" s="125">
        <v>41666.67</v>
      </c>
      <c r="N18" s="56">
        <v>495883.4</v>
      </c>
      <c r="O18" s="44"/>
    </row>
    <row r="19" spans="1:17" ht="60">
      <c r="A19" s="149" t="s">
        <v>75</v>
      </c>
      <c r="B19" s="30" t="s">
        <v>76</v>
      </c>
      <c r="C19" s="134" t="s">
        <v>77</v>
      </c>
      <c r="D19" s="150" t="s">
        <v>78</v>
      </c>
      <c r="E19" s="151" t="s">
        <v>79</v>
      </c>
      <c r="F19" s="88">
        <v>40892</v>
      </c>
      <c r="G19" s="22">
        <v>60</v>
      </c>
      <c r="H19" s="88">
        <v>43466</v>
      </c>
      <c r="I19" s="152">
        <v>17055.87</v>
      </c>
      <c r="J19" s="152">
        <f>I19*12</f>
        <v>204670.44</v>
      </c>
      <c r="K19" s="61">
        <v>43829</v>
      </c>
      <c r="L19" s="153" t="s">
        <v>80</v>
      </c>
      <c r="M19" s="152">
        <v>17055.87</v>
      </c>
      <c r="N19" s="154">
        <f>M19*12</f>
        <v>204670.44</v>
      </c>
      <c r="O19" s="44"/>
    </row>
    <row r="20" spans="1:17" ht="60">
      <c r="A20" s="158" t="s">
        <v>13</v>
      </c>
      <c r="B20" s="91" t="s">
        <v>81</v>
      </c>
      <c r="C20" s="159" t="s">
        <v>15</v>
      </c>
      <c r="D20" s="160" t="s">
        <v>82</v>
      </c>
      <c r="E20" s="161" t="s">
        <v>83</v>
      </c>
      <c r="F20" s="88">
        <v>42076</v>
      </c>
      <c r="G20" s="159">
        <v>60</v>
      </c>
      <c r="H20" s="88">
        <v>43556</v>
      </c>
      <c r="I20" s="162"/>
      <c r="J20" s="162"/>
      <c r="K20" s="129">
        <v>43830</v>
      </c>
      <c r="L20" s="58" t="s">
        <v>298</v>
      </c>
      <c r="M20" s="125">
        <v>1093869.3600000001</v>
      </c>
      <c r="N20" s="163">
        <f>SUM(M20*9)</f>
        <v>9844824.2400000002</v>
      </c>
      <c r="O20" s="44"/>
    </row>
    <row r="21" spans="1:17" ht="84.75" thickBot="1">
      <c r="A21" s="102" t="s">
        <v>13</v>
      </c>
      <c r="B21" s="81" t="s">
        <v>14</v>
      </c>
      <c r="C21" s="105" t="s">
        <v>50</v>
      </c>
      <c r="D21" s="164" t="s">
        <v>84</v>
      </c>
      <c r="E21" s="107" t="s">
        <v>85</v>
      </c>
      <c r="F21" s="108">
        <v>42156</v>
      </c>
      <c r="G21" s="105">
        <v>60</v>
      </c>
      <c r="H21" s="108">
        <v>43556</v>
      </c>
      <c r="I21" s="100"/>
      <c r="J21" s="100"/>
      <c r="K21" s="101">
        <v>43830</v>
      </c>
      <c r="L21" s="165" t="s">
        <v>299</v>
      </c>
      <c r="M21" s="166">
        <v>607705.19999999995</v>
      </c>
      <c r="N21" s="167">
        <f>SUM(M21*9)</f>
        <v>5469346.7999999998</v>
      </c>
      <c r="O21" s="44"/>
    </row>
    <row r="22" spans="1:17">
      <c r="A22" s="10"/>
      <c r="B22" s="10"/>
      <c r="C22" s="11"/>
      <c r="D22" s="12"/>
      <c r="E22" s="13"/>
      <c r="F22" s="13"/>
      <c r="G22" s="11"/>
      <c r="H22" s="14"/>
      <c r="I22" s="15"/>
      <c r="J22" s="11"/>
      <c r="K22" s="11"/>
      <c r="L22" s="11"/>
      <c r="M22" s="11"/>
      <c r="N22" s="16"/>
    </row>
    <row r="23" spans="1:17" ht="15.75" thickBot="1"/>
    <row r="24" spans="1:17" ht="15.75" thickBot="1">
      <c r="A24" s="443" t="s">
        <v>37</v>
      </c>
      <c r="B24" s="444"/>
      <c r="C24" s="444"/>
      <c r="D24" s="444"/>
      <c r="E24" s="444"/>
      <c r="F24" s="444"/>
      <c r="G24" s="444"/>
      <c r="H24" s="444"/>
      <c r="I24" s="444"/>
      <c r="J24" s="444"/>
      <c r="K24" s="444"/>
      <c r="L24" s="444"/>
      <c r="M24" s="444"/>
      <c r="N24" s="445"/>
      <c r="O24" s="44"/>
    </row>
    <row r="25" spans="1:17" ht="60.75" thickBot="1">
      <c r="A25" s="48" t="s">
        <v>0</v>
      </c>
      <c r="B25" s="195" t="s">
        <v>1</v>
      </c>
      <c r="C25" s="49" t="s">
        <v>2</v>
      </c>
      <c r="D25" s="49" t="s">
        <v>3</v>
      </c>
      <c r="E25" s="195" t="s">
        <v>4</v>
      </c>
      <c r="F25" s="50" t="s">
        <v>5</v>
      </c>
      <c r="G25" s="50" t="s">
        <v>6</v>
      </c>
      <c r="H25" s="195" t="s">
        <v>7</v>
      </c>
      <c r="I25" s="195" t="s">
        <v>8</v>
      </c>
      <c r="J25" s="51" t="s">
        <v>9</v>
      </c>
      <c r="K25" s="195" t="s">
        <v>10</v>
      </c>
      <c r="L25" s="195" t="s">
        <v>11</v>
      </c>
      <c r="M25" s="51" t="s">
        <v>12</v>
      </c>
      <c r="N25" s="52" t="s">
        <v>295</v>
      </c>
      <c r="O25" s="44"/>
    </row>
    <row r="26" spans="1:17" ht="90">
      <c r="A26" s="21" t="s">
        <v>86</v>
      </c>
      <c r="B26" s="30" t="s">
        <v>87</v>
      </c>
      <c r="C26" s="69" t="s">
        <v>88</v>
      </c>
      <c r="D26" s="103" t="s">
        <v>89</v>
      </c>
      <c r="E26" s="168" t="s">
        <v>300</v>
      </c>
      <c r="F26" s="58">
        <v>42432</v>
      </c>
      <c r="G26" s="22">
        <v>60</v>
      </c>
      <c r="H26" s="58">
        <v>43466</v>
      </c>
      <c r="I26" s="59">
        <v>43830</v>
      </c>
      <c r="J26" s="58">
        <v>44257</v>
      </c>
      <c r="K26" s="59">
        <v>43830</v>
      </c>
      <c r="L26" s="58">
        <v>44257</v>
      </c>
      <c r="M26" s="23">
        <v>1613.25</v>
      </c>
      <c r="N26" s="18">
        <v>19358.939999999999</v>
      </c>
      <c r="O26" s="44"/>
      <c r="Q26" s="119"/>
    </row>
    <row r="27" spans="1:17" ht="135">
      <c r="A27" s="21" t="s">
        <v>90</v>
      </c>
      <c r="B27" s="30" t="s">
        <v>91</v>
      </c>
      <c r="C27" s="69" t="s">
        <v>92</v>
      </c>
      <c r="D27" s="103" t="s">
        <v>93</v>
      </c>
      <c r="E27" s="120" t="s">
        <v>301</v>
      </c>
      <c r="F27" s="58">
        <v>42423</v>
      </c>
      <c r="G27" s="22">
        <v>60</v>
      </c>
      <c r="H27" s="58">
        <v>43466</v>
      </c>
      <c r="I27" s="59"/>
      <c r="J27" s="58"/>
      <c r="K27" s="59">
        <v>43830</v>
      </c>
      <c r="L27" s="58">
        <v>44249</v>
      </c>
      <c r="M27" s="23">
        <f>N27/12</f>
        <v>1609.8241666666665</v>
      </c>
      <c r="N27" s="18">
        <v>19317.89</v>
      </c>
      <c r="O27" s="44"/>
    </row>
    <row r="28" spans="1:17" ht="60">
      <c r="A28" s="21" t="s">
        <v>94</v>
      </c>
      <c r="B28" s="30" t="s">
        <v>95</v>
      </c>
      <c r="C28" s="69" t="s">
        <v>96</v>
      </c>
      <c r="D28" s="103" t="s">
        <v>97</v>
      </c>
      <c r="E28" s="120" t="s">
        <v>302</v>
      </c>
      <c r="F28" s="58">
        <v>42430</v>
      </c>
      <c r="G28" s="22">
        <v>60</v>
      </c>
      <c r="H28" s="58">
        <v>43466</v>
      </c>
      <c r="I28" s="59"/>
      <c r="J28" s="58"/>
      <c r="K28" s="59">
        <v>43830</v>
      </c>
      <c r="L28" s="58">
        <v>44255</v>
      </c>
      <c r="M28" s="23">
        <f>SUM(N28/12)</f>
        <v>815.26499999999999</v>
      </c>
      <c r="N28" s="18">
        <v>9783.18</v>
      </c>
      <c r="O28" s="44"/>
    </row>
    <row r="29" spans="1:17" ht="113.25" thickBot="1">
      <c r="A29" s="80" t="s">
        <v>98</v>
      </c>
      <c r="B29" s="81" t="s">
        <v>99</v>
      </c>
      <c r="C29" s="169" t="s">
        <v>100</v>
      </c>
      <c r="D29" s="110" t="s">
        <v>101</v>
      </c>
      <c r="E29" s="181" t="s">
        <v>303</v>
      </c>
      <c r="F29" s="165">
        <v>42429</v>
      </c>
      <c r="G29" s="79">
        <v>60</v>
      </c>
      <c r="H29" s="165">
        <v>43466</v>
      </c>
      <c r="I29" s="170"/>
      <c r="J29" s="165"/>
      <c r="K29" s="170">
        <v>43830</v>
      </c>
      <c r="L29" s="165">
        <v>44255</v>
      </c>
      <c r="M29" s="86">
        <f>N29/12</f>
        <v>1799.1341666666667</v>
      </c>
      <c r="N29" s="87">
        <v>21589.61</v>
      </c>
      <c r="O29" s="44"/>
      <c r="Q29" s="119"/>
    </row>
    <row r="30" spans="1:17" ht="15.75" thickBot="1">
      <c r="A30" s="173"/>
      <c r="B30" s="91"/>
      <c r="C30" s="174"/>
      <c r="D30" s="175"/>
      <c r="E30" s="176"/>
      <c r="F30" s="177"/>
      <c r="G30" s="178"/>
      <c r="H30" s="177"/>
      <c r="I30" s="179"/>
      <c r="J30" s="177"/>
      <c r="K30" s="179"/>
      <c r="L30" s="177"/>
      <c r="M30" s="180"/>
      <c r="N30" s="99"/>
      <c r="O30" s="44"/>
      <c r="Q30" s="119"/>
    </row>
    <row r="31" spans="1:17" ht="15.75" thickBot="1">
      <c r="A31" s="443" t="s">
        <v>37</v>
      </c>
      <c r="B31" s="444"/>
      <c r="C31" s="444"/>
      <c r="D31" s="444"/>
      <c r="E31" s="444"/>
      <c r="F31" s="444"/>
      <c r="G31" s="444"/>
      <c r="H31" s="444"/>
      <c r="I31" s="444"/>
      <c r="J31" s="444"/>
      <c r="K31" s="444"/>
      <c r="L31" s="444"/>
      <c r="M31" s="444"/>
      <c r="N31" s="445"/>
      <c r="O31" s="44"/>
      <c r="Q31" s="119"/>
    </row>
    <row r="32" spans="1:17" ht="60.75" thickBot="1">
      <c r="A32" s="48" t="s">
        <v>0</v>
      </c>
      <c r="B32" s="195" t="s">
        <v>1</v>
      </c>
      <c r="C32" s="49" t="s">
        <v>2</v>
      </c>
      <c r="D32" s="49" t="s">
        <v>3</v>
      </c>
      <c r="E32" s="195" t="s">
        <v>4</v>
      </c>
      <c r="F32" s="50" t="s">
        <v>5</v>
      </c>
      <c r="G32" s="50" t="s">
        <v>6</v>
      </c>
      <c r="H32" s="195" t="s">
        <v>7</v>
      </c>
      <c r="I32" s="195" t="s">
        <v>8</v>
      </c>
      <c r="J32" s="51" t="s">
        <v>9</v>
      </c>
      <c r="K32" s="195" t="s">
        <v>10</v>
      </c>
      <c r="L32" s="195" t="s">
        <v>11</v>
      </c>
      <c r="M32" s="51" t="s">
        <v>12</v>
      </c>
      <c r="N32" s="52" t="s">
        <v>295</v>
      </c>
      <c r="O32" s="44"/>
      <c r="Q32" s="119"/>
    </row>
    <row r="33" spans="1:17" ht="112.5">
      <c r="A33" s="21" t="s">
        <v>102</v>
      </c>
      <c r="B33" s="30" t="s">
        <v>103</v>
      </c>
      <c r="C33" s="69" t="s">
        <v>104</v>
      </c>
      <c r="D33" s="103" t="s">
        <v>105</v>
      </c>
      <c r="E33" s="120" t="s">
        <v>304</v>
      </c>
      <c r="F33" s="58">
        <v>42430</v>
      </c>
      <c r="G33" s="22">
        <v>60</v>
      </c>
      <c r="H33" s="58">
        <v>43466</v>
      </c>
      <c r="I33" s="59"/>
      <c r="J33" s="58"/>
      <c r="K33" s="59">
        <v>43830</v>
      </c>
      <c r="L33" s="58">
        <v>44255</v>
      </c>
      <c r="M33" s="23">
        <f>N33/12</f>
        <v>2999.99</v>
      </c>
      <c r="N33" s="18">
        <v>35999.879999999997</v>
      </c>
      <c r="O33" s="44"/>
      <c r="Q33" s="119"/>
    </row>
    <row r="34" spans="1:17" ht="78.75">
      <c r="A34" s="21" t="s">
        <v>106</v>
      </c>
      <c r="B34" s="30" t="s">
        <v>107</v>
      </c>
      <c r="C34" s="69" t="s">
        <v>108</v>
      </c>
      <c r="D34" s="103" t="s">
        <v>109</v>
      </c>
      <c r="E34" s="120" t="s">
        <v>305</v>
      </c>
      <c r="F34" s="58">
        <v>43535</v>
      </c>
      <c r="G34" s="22">
        <v>60</v>
      </c>
      <c r="H34" s="58"/>
      <c r="I34" s="59">
        <v>43830</v>
      </c>
      <c r="J34" s="58">
        <v>45361</v>
      </c>
      <c r="K34" s="59">
        <v>43830</v>
      </c>
      <c r="L34" s="58">
        <v>45361</v>
      </c>
      <c r="M34" s="23">
        <v>2199.84</v>
      </c>
      <c r="N34" s="18">
        <v>21998.400000000001</v>
      </c>
      <c r="O34" s="44"/>
    </row>
    <row r="35" spans="1:17" ht="78.75">
      <c r="A35" s="21" t="s">
        <v>110</v>
      </c>
      <c r="B35" s="30" t="s">
        <v>111</v>
      </c>
      <c r="C35" s="69" t="s">
        <v>112</v>
      </c>
      <c r="D35" s="103" t="s">
        <v>113</v>
      </c>
      <c r="E35" s="120" t="s">
        <v>306</v>
      </c>
      <c r="F35" s="58">
        <v>43535</v>
      </c>
      <c r="G35" s="22">
        <v>60</v>
      </c>
      <c r="H35" s="58"/>
      <c r="I35" s="59">
        <v>43830</v>
      </c>
      <c r="J35" s="58">
        <v>45361</v>
      </c>
      <c r="K35" s="59">
        <v>43830</v>
      </c>
      <c r="L35" s="58">
        <v>45361</v>
      </c>
      <c r="M35" s="23">
        <v>2930.11</v>
      </c>
      <c r="N35" s="18">
        <v>29301.1</v>
      </c>
      <c r="O35" s="44"/>
    </row>
    <row r="36" spans="1:17" ht="236.25">
      <c r="A36" s="21" t="s">
        <v>114</v>
      </c>
      <c r="B36" s="30" t="s">
        <v>91</v>
      </c>
      <c r="C36" s="69" t="s">
        <v>92</v>
      </c>
      <c r="D36" s="103" t="s">
        <v>115</v>
      </c>
      <c r="E36" s="120" t="s">
        <v>307</v>
      </c>
      <c r="F36" s="58">
        <v>43535</v>
      </c>
      <c r="G36" s="22">
        <v>60</v>
      </c>
      <c r="H36" s="58"/>
      <c r="I36" s="59">
        <v>43830</v>
      </c>
      <c r="J36" s="58">
        <v>45361</v>
      </c>
      <c r="K36" s="59">
        <v>43830</v>
      </c>
      <c r="L36" s="58">
        <v>45361</v>
      </c>
      <c r="M36" s="23">
        <v>17995.310000000001</v>
      </c>
      <c r="N36" s="18">
        <v>179953.1</v>
      </c>
      <c r="O36" s="44"/>
    </row>
    <row r="37" spans="1:17" ht="327" thickBot="1">
      <c r="A37" s="80" t="s">
        <v>116</v>
      </c>
      <c r="B37" s="81" t="s">
        <v>117</v>
      </c>
      <c r="C37" s="169" t="s">
        <v>118</v>
      </c>
      <c r="D37" s="110" t="s">
        <v>119</v>
      </c>
      <c r="E37" s="121" t="s">
        <v>308</v>
      </c>
      <c r="F37" s="165">
        <v>43535</v>
      </c>
      <c r="G37" s="79">
        <v>60</v>
      </c>
      <c r="H37" s="165"/>
      <c r="I37" s="170">
        <v>43830</v>
      </c>
      <c r="J37" s="165">
        <v>45361</v>
      </c>
      <c r="K37" s="170">
        <v>43830</v>
      </c>
      <c r="L37" s="165">
        <v>45361</v>
      </c>
      <c r="M37" s="86">
        <v>7210.95</v>
      </c>
      <c r="N37" s="87">
        <v>72109.5</v>
      </c>
      <c r="O37" s="44"/>
    </row>
    <row r="38" spans="1:17">
      <c r="A38" s="10"/>
      <c r="B38" s="10"/>
      <c r="C38" s="11"/>
      <c r="D38" s="12"/>
      <c r="E38" s="13"/>
      <c r="F38" s="13"/>
      <c r="G38" s="11"/>
      <c r="H38" s="14"/>
      <c r="I38" s="15"/>
      <c r="J38" s="11"/>
      <c r="K38" s="11"/>
      <c r="L38" s="11"/>
      <c r="M38" s="11"/>
      <c r="N38" s="16"/>
    </row>
    <row r="39" spans="1:17" ht="15.75" thickBot="1"/>
    <row r="40" spans="1:17" ht="15.75" thickBot="1">
      <c r="A40" s="443" t="s">
        <v>37</v>
      </c>
      <c r="B40" s="444"/>
      <c r="C40" s="444"/>
      <c r="D40" s="444"/>
      <c r="E40" s="444"/>
      <c r="F40" s="444"/>
      <c r="G40" s="444"/>
      <c r="H40" s="444"/>
      <c r="I40" s="444"/>
      <c r="J40" s="444"/>
      <c r="K40" s="444"/>
      <c r="L40" s="444"/>
      <c r="M40" s="444"/>
      <c r="N40" s="445"/>
      <c r="O40" s="44"/>
    </row>
    <row r="41" spans="1:17" ht="60.75" thickBot="1">
      <c r="A41" s="48" t="s">
        <v>0</v>
      </c>
      <c r="B41" s="195" t="s">
        <v>1</v>
      </c>
      <c r="C41" s="49" t="s">
        <v>2</v>
      </c>
      <c r="D41" s="49" t="s">
        <v>3</v>
      </c>
      <c r="E41" s="195" t="s">
        <v>4</v>
      </c>
      <c r="F41" s="50" t="s">
        <v>5</v>
      </c>
      <c r="G41" s="50" t="s">
        <v>6</v>
      </c>
      <c r="H41" s="195" t="s">
        <v>7</v>
      </c>
      <c r="I41" s="195" t="s">
        <v>8</v>
      </c>
      <c r="J41" s="51" t="s">
        <v>9</v>
      </c>
      <c r="K41" s="195" t="s">
        <v>10</v>
      </c>
      <c r="L41" s="195" t="s">
        <v>11</v>
      </c>
      <c r="M41" s="51" t="s">
        <v>12</v>
      </c>
      <c r="N41" s="52" t="s">
        <v>295</v>
      </c>
      <c r="O41" s="44"/>
    </row>
    <row r="42" spans="1:17" ht="90">
      <c r="A42" s="21" t="s">
        <v>125</v>
      </c>
      <c r="B42" s="30" t="s">
        <v>126</v>
      </c>
      <c r="C42" s="171" t="s">
        <v>127</v>
      </c>
      <c r="D42" s="150" t="s">
        <v>128</v>
      </c>
      <c r="E42" s="31" t="s">
        <v>129</v>
      </c>
      <c r="F42" s="146">
        <v>41730</v>
      </c>
      <c r="G42" s="62">
        <v>60</v>
      </c>
      <c r="H42" s="32">
        <v>43556</v>
      </c>
      <c r="I42" s="57">
        <v>43830</v>
      </c>
      <c r="J42" s="67" t="s">
        <v>130</v>
      </c>
      <c r="K42" s="57">
        <v>43830</v>
      </c>
      <c r="L42" s="67" t="s">
        <v>130</v>
      </c>
      <c r="M42" s="125">
        <v>12500</v>
      </c>
      <c r="N42" s="56">
        <v>150000</v>
      </c>
      <c r="O42" s="44"/>
    </row>
    <row r="43" spans="1:17" ht="60">
      <c r="A43" s="133" t="s">
        <v>131</v>
      </c>
      <c r="B43" s="30" t="s">
        <v>132</v>
      </c>
      <c r="C43" s="171" t="s">
        <v>133</v>
      </c>
      <c r="D43" s="150" t="s">
        <v>134</v>
      </c>
      <c r="E43" s="151" t="s">
        <v>135</v>
      </c>
      <c r="F43" s="88">
        <v>41732</v>
      </c>
      <c r="G43" s="153" t="s">
        <v>80</v>
      </c>
      <c r="H43" s="88">
        <v>43466</v>
      </c>
      <c r="I43" s="77">
        <v>10083.299999999999</v>
      </c>
      <c r="J43" s="136">
        <v>120999.6</v>
      </c>
      <c r="K43" s="61">
        <v>43830</v>
      </c>
      <c r="L43" s="153" t="s">
        <v>80</v>
      </c>
      <c r="M43" s="77">
        <v>10083.299999999999</v>
      </c>
      <c r="N43" s="136">
        <v>120999.6</v>
      </c>
      <c r="O43" s="44"/>
    </row>
    <row r="44" spans="1:17" ht="60">
      <c r="A44" s="133" t="s">
        <v>136</v>
      </c>
      <c r="B44" s="30" t="s">
        <v>137</v>
      </c>
      <c r="C44" s="134" t="s">
        <v>138</v>
      </c>
      <c r="D44" s="150" t="s">
        <v>139</v>
      </c>
      <c r="E44" s="151" t="s">
        <v>140</v>
      </c>
      <c r="F44" s="88">
        <v>41493</v>
      </c>
      <c r="G44" s="153" t="s">
        <v>80</v>
      </c>
      <c r="H44" s="88">
        <v>43466</v>
      </c>
      <c r="I44" s="77">
        <v>3507.54</v>
      </c>
      <c r="J44" s="136">
        <v>42090.48</v>
      </c>
      <c r="K44" s="61">
        <v>43830</v>
      </c>
      <c r="L44" s="153" t="s">
        <v>80</v>
      </c>
      <c r="M44" s="77">
        <v>3507.54</v>
      </c>
      <c r="N44" s="136">
        <v>42090.48</v>
      </c>
      <c r="O44" s="44"/>
    </row>
    <row r="45" spans="1:17" ht="60">
      <c r="A45" s="133" t="s">
        <v>131</v>
      </c>
      <c r="B45" s="30" t="s">
        <v>141</v>
      </c>
      <c r="C45" s="171" t="s">
        <v>133</v>
      </c>
      <c r="D45" s="150" t="s">
        <v>142</v>
      </c>
      <c r="E45" s="151" t="s">
        <v>143</v>
      </c>
      <c r="F45" s="88">
        <v>40831</v>
      </c>
      <c r="G45" s="153" t="s">
        <v>80</v>
      </c>
      <c r="H45" s="88">
        <v>43466</v>
      </c>
      <c r="I45" s="77">
        <v>7792.9</v>
      </c>
      <c r="J45" s="136">
        <v>93514.8</v>
      </c>
      <c r="K45" s="61">
        <v>43830</v>
      </c>
      <c r="L45" s="153" t="s">
        <v>80</v>
      </c>
      <c r="M45" s="77">
        <v>7792.9</v>
      </c>
      <c r="N45" s="136">
        <v>93514.8</v>
      </c>
      <c r="O45" s="44"/>
    </row>
    <row r="46" spans="1:17" ht="60">
      <c r="A46" s="155" t="s">
        <v>285</v>
      </c>
      <c r="B46" s="91" t="s">
        <v>286</v>
      </c>
      <c r="C46" s="127" t="s">
        <v>287</v>
      </c>
      <c r="D46" s="156" t="s">
        <v>288</v>
      </c>
      <c r="E46" s="151" t="s">
        <v>289</v>
      </c>
      <c r="F46" s="128">
        <v>43643</v>
      </c>
      <c r="G46" s="153" t="s">
        <v>80</v>
      </c>
      <c r="H46" s="128"/>
      <c r="I46" s="157"/>
      <c r="J46" s="157"/>
      <c r="K46" s="129">
        <v>43830</v>
      </c>
      <c r="L46" s="153" t="s">
        <v>80</v>
      </c>
      <c r="M46" s="157">
        <v>5000</v>
      </c>
      <c r="N46" s="132">
        <v>30000</v>
      </c>
      <c r="O46" s="44"/>
    </row>
    <row r="47" spans="1:17" ht="60">
      <c r="A47" s="21" t="s">
        <v>281</v>
      </c>
      <c r="B47" s="30" t="s">
        <v>144</v>
      </c>
      <c r="C47" s="171" t="s">
        <v>282</v>
      </c>
      <c r="D47" s="150" t="s">
        <v>145</v>
      </c>
      <c r="E47" s="172" t="s">
        <v>146</v>
      </c>
      <c r="F47" s="146">
        <v>43318</v>
      </c>
      <c r="G47" s="75">
        <v>48</v>
      </c>
      <c r="H47" s="88">
        <v>43466</v>
      </c>
      <c r="I47" s="75">
        <v>48</v>
      </c>
      <c r="J47" s="146">
        <v>44778</v>
      </c>
      <c r="K47" s="61">
        <v>43830</v>
      </c>
      <c r="L47" s="146">
        <v>44778</v>
      </c>
      <c r="M47" s="23">
        <v>23700</v>
      </c>
      <c r="N47" s="18">
        <v>118500</v>
      </c>
      <c r="O47" s="44"/>
    </row>
    <row r="48" spans="1:17" ht="60">
      <c r="A48" s="21" t="s">
        <v>147</v>
      </c>
      <c r="B48" s="30" t="s">
        <v>148</v>
      </c>
      <c r="C48" s="171" t="s">
        <v>283</v>
      </c>
      <c r="D48" s="150" t="s">
        <v>149</v>
      </c>
      <c r="E48" s="182" t="s">
        <v>150</v>
      </c>
      <c r="F48" s="27">
        <v>42551</v>
      </c>
      <c r="G48" s="25">
        <v>48</v>
      </c>
      <c r="H48" s="88">
        <v>43466</v>
      </c>
      <c r="I48" s="25">
        <v>48</v>
      </c>
      <c r="J48" s="27">
        <v>44011</v>
      </c>
      <c r="K48" s="61">
        <v>43830</v>
      </c>
      <c r="L48" s="27">
        <v>44011</v>
      </c>
      <c r="M48" s="23">
        <v>10942.89</v>
      </c>
      <c r="N48" s="18">
        <f>M48*12</f>
        <v>131314.68</v>
      </c>
      <c r="O48" s="44"/>
    </row>
    <row r="49" spans="1:15" ht="63.75">
      <c r="A49" s="17" t="s">
        <v>151</v>
      </c>
      <c r="B49" s="30" t="s">
        <v>152</v>
      </c>
      <c r="C49" s="64" t="s">
        <v>153</v>
      </c>
      <c r="D49" s="33" t="s">
        <v>154</v>
      </c>
      <c r="E49" s="31" t="s">
        <v>155</v>
      </c>
      <c r="F49" s="34">
        <v>43178</v>
      </c>
      <c r="G49" s="64">
        <v>48</v>
      </c>
      <c r="H49" s="34">
        <v>43543</v>
      </c>
      <c r="I49" s="65">
        <v>43542</v>
      </c>
      <c r="J49" s="66"/>
      <c r="K49" s="34">
        <v>43830</v>
      </c>
      <c r="L49" s="35">
        <v>44638</v>
      </c>
      <c r="M49" s="36">
        <v>58750</v>
      </c>
      <c r="N49" s="45">
        <f>SUM(M49*12)</f>
        <v>705000</v>
      </c>
      <c r="O49" s="44"/>
    </row>
    <row r="50" spans="1:15" ht="140.25">
      <c r="A50" s="17" t="s">
        <v>156</v>
      </c>
      <c r="B50" s="30" t="s">
        <v>157</v>
      </c>
      <c r="C50" s="64" t="s">
        <v>158</v>
      </c>
      <c r="D50" s="33" t="s">
        <v>159</v>
      </c>
      <c r="E50" s="31" t="s">
        <v>160</v>
      </c>
      <c r="F50" s="34">
        <v>41913</v>
      </c>
      <c r="G50" s="64">
        <v>36</v>
      </c>
      <c r="H50" s="34">
        <v>43646</v>
      </c>
      <c r="I50" s="65">
        <v>43373</v>
      </c>
      <c r="J50" s="66"/>
      <c r="K50" s="67">
        <v>43830</v>
      </c>
      <c r="L50" s="35">
        <v>43830</v>
      </c>
      <c r="M50" s="36">
        <v>84494.01</v>
      </c>
      <c r="N50" s="18">
        <f>SUM(M50*6)-2816.67</f>
        <v>504147.38999999996</v>
      </c>
      <c r="O50" s="44"/>
    </row>
    <row r="51" spans="1:15" ht="76.5">
      <c r="A51" s="17" t="s">
        <v>151</v>
      </c>
      <c r="B51" s="30" t="s">
        <v>152</v>
      </c>
      <c r="C51" s="64" t="s">
        <v>153</v>
      </c>
      <c r="D51" s="33" t="s">
        <v>161</v>
      </c>
      <c r="E51" s="31" t="s">
        <v>162</v>
      </c>
      <c r="F51" s="34">
        <v>43301</v>
      </c>
      <c r="G51" s="64">
        <v>48</v>
      </c>
      <c r="H51" s="34">
        <v>43666</v>
      </c>
      <c r="I51" s="65"/>
      <c r="J51" s="66"/>
      <c r="K51" s="34">
        <v>43830</v>
      </c>
      <c r="L51" s="35">
        <v>44761</v>
      </c>
      <c r="M51" s="36">
        <v>67621.95</v>
      </c>
      <c r="N51" s="18">
        <f>M51*12</f>
        <v>811463.39999999991</v>
      </c>
      <c r="O51" s="44"/>
    </row>
    <row r="52" spans="1:15" ht="90" thickBot="1">
      <c r="A52" s="102" t="s">
        <v>163</v>
      </c>
      <c r="B52" s="81" t="s">
        <v>164</v>
      </c>
      <c r="C52" s="82" t="s">
        <v>165</v>
      </c>
      <c r="D52" s="106" t="s">
        <v>166</v>
      </c>
      <c r="E52" s="183" t="s">
        <v>167</v>
      </c>
      <c r="F52" s="184">
        <v>42768</v>
      </c>
      <c r="G52" s="185">
        <v>60</v>
      </c>
      <c r="H52" s="63">
        <v>43466</v>
      </c>
      <c r="I52" s="85">
        <v>43465</v>
      </c>
      <c r="J52" s="186"/>
      <c r="K52" s="184">
        <v>43830</v>
      </c>
      <c r="L52" s="187">
        <v>44593</v>
      </c>
      <c r="M52" s="144">
        <v>337500</v>
      </c>
      <c r="N52" s="87">
        <f>M52*12</f>
        <v>4050000</v>
      </c>
      <c r="O52" s="44"/>
    </row>
    <row r="53" spans="1:15" ht="15.75" thickBot="1">
      <c r="A53" s="10"/>
      <c r="B53" s="10"/>
      <c r="C53" s="11"/>
      <c r="D53" s="12"/>
      <c r="E53" s="13"/>
      <c r="F53" s="13"/>
      <c r="G53" s="11"/>
      <c r="H53" s="14"/>
      <c r="I53" s="15"/>
      <c r="J53" s="11"/>
      <c r="K53" s="11"/>
      <c r="L53" s="11"/>
      <c r="M53" s="11"/>
      <c r="N53" s="16"/>
    </row>
    <row r="54" spans="1:15" ht="15.75" thickBot="1">
      <c r="A54" s="443" t="s">
        <v>37</v>
      </c>
      <c r="B54" s="444"/>
      <c r="C54" s="444"/>
      <c r="D54" s="444"/>
      <c r="E54" s="444"/>
      <c r="F54" s="444"/>
      <c r="G54" s="444"/>
      <c r="H54" s="444"/>
      <c r="I54" s="444"/>
      <c r="J54" s="444"/>
      <c r="K54" s="444"/>
      <c r="L54" s="444"/>
      <c r="M54" s="444"/>
      <c r="N54" s="445"/>
    </row>
    <row r="55" spans="1:15" ht="60.75" thickBot="1">
      <c r="A55" s="48" t="s">
        <v>0</v>
      </c>
      <c r="B55" s="195" t="s">
        <v>1</v>
      </c>
      <c r="C55" s="49" t="s">
        <v>2</v>
      </c>
      <c r="D55" s="49" t="s">
        <v>3</v>
      </c>
      <c r="E55" s="195" t="s">
        <v>4</v>
      </c>
      <c r="F55" s="50" t="s">
        <v>5</v>
      </c>
      <c r="G55" s="50" t="s">
        <v>6</v>
      </c>
      <c r="H55" s="195" t="s">
        <v>7</v>
      </c>
      <c r="I55" s="195" t="s">
        <v>8</v>
      </c>
      <c r="J55" s="51" t="s">
        <v>9</v>
      </c>
      <c r="K55" s="195" t="s">
        <v>10</v>
      </c>
      <c r="L55" s="195" t="s">
        <v>11</v>
      </c>
      <c r="M55" s="51" t="s">
        <v>12</v>
      </c>
      <c r="N55" s="52" t="s">
        <v>295</v>
      </c>
    </row>
    <row r="56" spans="1:15" ht="51">
      <c r="A56" s="17" t="s">
        <v>168</v>
      </c>
      <c r="B56" s="30" t="s">
        <v>169</v>
      </c>
      <c r="C56" s="24" t="s">
        <v>170</v>
      </c>
      <c r="D56" s="37" t="s">
        <v>171</v>
      </c>
      <c r="E56" s="31" t="s">
        <v>172</v>
      </c>
      <c r="F56" s="38">
        <v>42110</v>
      </c>
      <c r="G56" s="39">
        <v>60</v>
      </c>
      <c r="H56" s="27">
        <v>43466</v>
      </c>
      <c r="I56" s="28">
        <v>43465</v>
      </c>
      <c r="J56" s="40" t="e">
        <f>(#REF!*8)+(#REF!*15/30)</f>
        <v>#REF!</v>
      </c>
      <c r="K56" s="32">
        <v>43830</v>
      </c>
      <c r="L56" s="35">
        <v>43936</v>
      </c>
      <c r="M56" s="36">
        <v>715</v>
      </c>
      <c r="N56" s="18">
        <f t="shared" ref="N56:N64" si="0">SUM(M56*12)</f>
        <v>8580</v>
      </c>
    </row>
    <row r="57" spans="1:15" ht="76.5">
      <c r="A57" s="17" t="s">
        <v>151</v>
      </c>
      <c r="B57" s="30" t="s">
        <v>152</v>
      </c>
      <c r="C57" s="24" t="s">
        <v>153</v>
      </c>
      <c r="D57" s="37" t="s">
        <v>173</v>
      </c>
      <c r="E57" s="31" t="s">
        <v>174</v>
      </c>
      <c r="F57" s="38">
        <v>42165</v>
      </c>
      <c r="G57" s="39">
        <v>60</v>
      </c>
      <c r="H57" s="27">
        <v>43466</v>
      </c>
      <c r="I57" s="28">
        <v>43465</v>
      </c>
      <c r="J57" s="40" t="e">
        <f>(#REF!*8)+(#REF!*15/30)</f>
        <v>#REF!</v>
      </c>
      <c r="K57" s="34">
        <v>43830</v>
      </c>
      <c r="L57" s="35">
        <v>43991</v>
      </c>
      <c r="M57" s="36">
        <v>43121.63</v>
      </c>
      <c r="N57" s="18">
        <f t="shared" si="0"/>
        <v>517459.55999999994</v>
      </c>
    </row>
    <row r="58" spans="1:15" ht="72">
      <c r="A58" s="17" t="s">
        <v>175</v>
      </c>
      <c r="B58" s="30" t="s">
        <v>176</v>
      </c>
      <c r="C58" s="24" t="s">
        <v>177</v>
      </c>
      <c r="D58" s="37" t="s">
        <v>178</v>
      </c>
      <c r="E58" s="31" t="s">
        <v>179</v>
      </c>
      <c r="F58" s="32">
        <v>43423</v>
      </c>
      <c r="G58" s="29">
        <v>48</v>
      </c>
      <c r="H58" s="27">
        <v>43466</v>
      </c>
      <c r="I58" s="28"/>
      <c r="J58" s="42"/>
      <c r="K58" s="32">
        <v>43830</v>
      </c>
      <c r="L58" s="53">
        <v>44883</v>
      </c>
      <c r="M58" s="36">
        <v>54000</v>
      </c>
      <c r="N58" s="18">
        <f t="shared" si="0"/>
        <v>648000</v>
      </c>
    </row>
    <row r="59" spans="1:15" ht="72">
      <c r="A59" s="17" t="s">
        <v>175</v>
      </c>
      <c r="B59" s="30" t="s">
        <v>176</v>
      </c>
      <c r="C59" s="24" t="s">
        <v>177</v>
      </c>
      <c r="D59" s="37" t="s">
        <v>180</v>
      </c>
      <c r="E59" s="31" t="s">
        <v>181</v>
      </c>
      <c r="F59" s="32">
        <v>43426</v>
      </c>
      <c r="G59" s="29">
        <v>48</v>
      </c>
      <c r="H59" s="27">
        <v>43466</v>
      </c>
      <c r="I59" s="28"/>
      <c r="J59" s="42"/>
      <c r="K59" s="32">
        <v>43830</v>
      </c>
      <c r="L59" s="53">
        <v>44886</v>
      </c>
      <c r="M59" s="36">
        <v>35900</v>
      </c>
      <c r="N59" s="18">
        <f t="shared" si="0"/>
        <v>430800</v>
      </c>
    </row>
    <row r="60" spans="1:15" ht="51">
      <c r="A60" s="17" t="s">
        <v>182</v>
      </c>
      <c r="B60" s="30" t="s">
        <v>183</v>
      </c>
      <c r="C60" s="64" t="s">
        <v>184</v>
      </c>
      <c r="D60" s="33" t="s">
        <v>185</v>
      </c>
      <c r="E60" s="31" t="s">
        <v>186</v>
      </c>
      <c r="F60" s="34">
        <v>43055</v>
      </c>
      <c r="G60" s="64">
        <v>48</v>
      </c>
      <c r="H60" s="34">
        <v>43466</v>
      </c>
      <c r="I60" s="65">
        <v>43465</v>
      </c>
      <c r="J60" s="66"/>
      <c r="K60" s="34">
        <v>43830</v>
      </c>
      <c r="L60" s="35">
        <v>44515</v>
      </c>
      <c r="M60" s="36">
        <v>3232.32</v>
      </c>
      <c r="N60" s="18">
        <f t="shared" si="0"/>
        <v>38787.840000000004</v>
      </c>
    </row>
    <row r="61" spans="1:15" ht="76.5">
      <c r="A61" s="17" t="s">
        <v>175</v>
      </c>
      <c r="B61" s="30" t="s">
        <v>176</v>
      </c>
      <c r="C61" s="24" t="s">
        <v>177</v>
      </c>
      <c r="D61" s="37" t="s">
        <v>187</v>
      </c>
      <c r="E61" s="31" t="s">
        <v>188</v>
      </c>
      <c r="F61" s="32">
        <v>42186</v>
      </c>
      <c r="G61" s="29">
        <v>60</v>
      </c>
      <c r="H61" s="27">
        <v>43466</v>
      </c>
      <c r="I61" s="28">
        <v>43465</v>
      </c>
      <c r="J61" s="42"/>
      <c r="K61" s="32">
        <v>43830</v>
      </c>
      <c r="L61" s="53">
        <v>44012</v>
      </c>
      <c r="M61" s="36">
        <v>37000</v>
      </c>
      <c r="N61" s="18">
        <f t="shared" si="0"/>
        <v>444000</v>
      </c>
    </row>
    <row r="62" spans="1:15" ht="76.5">
      <c r="A62" s="17" t="s">
        <v>175</v>
      </c>
      <c r="B62" s="30" t="s">
        <v>176</v>
      </c>
      <c r="C62" s="24" t="s">
        <v>177</v>
      </c>
      <c r="D62" s="37" t="s">
        <v>189</v>
      </c>
      <c r="E62" s="31" t="s">
        <v>190</v>
      </c>
      <c r="F62" s="32">
        <v>42186</v>
      </c>
      <c r="G62" s="29">
        <v>60</v>
      </c>
      <c r="H62" s="27">
        <v>43466</v>
      </c>
      <c r="I62" s="28">
        <v>43465</v>
      </c>
      <c r="J62" s="42"/>
      <c r="K62" s="32">
        <v>43830</v>
      </c>
      <c r="L62" s="53">
        <v>44012</v>
      </c>
      <c r="M62" s="36">
        <v>39500</v>
      </c>
      <c r="N62" s="18">
        <f t="shared" si="0"/>
        <v>474000</v>
      </c>
    </row>
    <row r="63" spans="1:15" ht="63.75">
      <c r="A63" s="17" t="s">
        <v>191</v>
      </c>
      <c r="B63" s="30" t="s">
        <v>192</v>
      </c>
      <c r="C63" s="69" t="s">
        <v>193</v>
      </c>
      <c r="D63" s="70" t="s">
        <v>194</v>
      </c>
      <c r="E63" s="71" t="s">
        <v>195</v>
      </c>
      <c r="F63" s="32">
        <v>42632</v>
      </c>
      <c r="G63" s="29">
        <v>60</v>
      </c>
      <c r="H63" s="32">
        <v>43466</v>
      </c>
      <c r="I63" s="57">
        <v>43465</v>
      </c>
      <c r="J63" s="68"/>
      <c r="K63" s="32">
        <v>43830</v>
      </c>
      <c r="L63" s="53">
        <v>44457</v>
      </c>
      <c r="M63" s="36">
        <v>11654.28</v>
      </c>
      <c r="N63" s="18">
        <f t="shared" si="0"/>
        <v>139851.36000000002</v>
      </c>
    </row>
    <row r="64" spans="1:15" ht="76.5">
      <c r="A64" s="17" t="s">
        <v>196</v>
      </c>
      <c r="B64" s="30" t="s">
        <v>197</v>
      </c>
      <c r="C64" s="24" t="s">
        <v>198</v>
      </c>
      <c r="D64" s="37" t="s">
        <v>199</v>
      </c>
      <c r="E64" s="26" t="s">
        <v>200</v>
      </c>
      <c r="F64" s="38">
        <v>42020</v>
      </c>
      <c r="G64" s="39">
        <v>60</v>
      </c>
      <c r="H64" s="27">
        <v>43466</v>
      </c>
      <c r="I64" s="28">
        <v>43465</v>
      </c>
      <c r="J64" s="40" t="e">
        <f>(#REF!*5)+(#REF!*14/31)</f>
        <v>#REF!</v>
      </c>
      <c r="K64" s="34">
        <v>43830</v>
      </c>
      <c r="L64" s="35">
        <v>43845</v>
      </c>
      <c r="M64" s="36">
        <v>17248</v>
      </c>
      <c r="N64" s="18">
        <f t="shared" si="0"/>
        <v>206976</v>
      </c>
    </row>
    <row r="65" spans="1:15" ht="15.75" thickBot="1"/>
    <row r="66" spans="1:15" ht="15.75" thickBot="1">
      <c r="A66" s="443" t="s">
        <v>37</v>
      </c>
      <c r="B66" s="444"/>
      <c r="C66" s="444"/>
      <c r="D66" s="444"/>
      <c r="E66" s="444"/>
      <c r="F66" s="444"/>
      <c r="G66" s="444"/>
      <c r="H66" s="444"/>
      <c r="I66" s="444"/>
      <c r="J66" s="444"/>
      <c r="K66" s="444"/>
      <c r="L66" s="444"/>
      <c r="M66" s="444"/>
      <c r="N66" s="445"/>
      <c r="O66" s="44"/>
    </row>
    <row r="67" spans="1:15" ht="60.75" thickBot="1">
      <c r="A67" s="48" t="s">
        <v>0</v>
      </c>
      <c r="B67" s="195" t="s">
        <v>1</v>
      </c>
      <c r="C67" s="49" t="s">
        <v>2</v>
      </c>
      <c r="D67" s="49" t="s">
        <v>3</v>
      </c>
      <c r="E67" s="195" t="s">
        <v>4</v>
      </c>
      <c r="F67" s="50" t="s">
        <v>5</v>
      </c>
      <c r="G67" s="50" t="s">
        <v>6</v>
      </c>
      <c r="H67" s="195" t="s">
        <v>7</v>
      </c>
      <c r="I67" s="195" t="s">
        <v>8</v>
      </c>
      <c r="J67" s="51" t="s">
        <v>9</v>
      </c>
      <c r="K67" s="195" t="s">
        <v>10</v>
      </c>
      <c r="L67" s="195" t="s">
        <v>11</v>
      </c>
      <c r="M67" s="51" t="s">
        <v>12</v>
      </c>
      <c r="N67" s="52" t="s">
        <v>295</v>
      </c>
      <c r="O67" s="44"/>
    </row>
    <row r="68" spans="1:15" ht="153">
      <c r="A68" s="17" t="s">
        <v>201</v>
      </c>
      <c r="B68" s="30" t="s">
        <v>202</v>
      </c>
      <c r="C68" s="24" t="s">
        <v>203</v>
      </c>
      <c r="D68" s="37" t="s">
        <v>204</v>
      </c>
      <c r="E68" s="26" t="s">
        <v>205</v>
      </c>
      <c r="F68" s="38">
        <v>43475</v>
      </c>
      <c r="G68" s="39">
        <v>60</v>
      </c>
      <c r="H68" s="27"/>
      <c r="I68" s="28"/>
      <c r="J68" s="40"/>
      <c r="K68" s="34">
        <v>43830</v>
      </c>
      <c r="L68" s="35">
        <v>44245</v>
      </c>
      <c r="M68" s="36">
        <v>29918.13</v>
      </c>
      <c r="N68" s="18">
        <f t="shared" ref="N68:N69" si="1">SUM(M68*12)</f>
        <v>359017.56</v>
      </c>
      <c r="O68" s="44"/>
    </row>
    <row r="69" spans="1:15" ht="140.25">
      <c r="A69" s="17" t="s">
        <v>201</v>
      </c>
      <c r="B69" s="30" t="s">
        <v>202</v>
      </c>
      <c r="C69" s="24" t="s">
        <v>206</v>
      </c>
      <c r="D69" s="72" t="s">
        <v>207</v>
      </c>
      <c r="E69" s="26" t="s">
        <v>208</v>
      </c>
      <c r="F69" s="38">
        <v>43475</v>
      </c>
      <c r="G69" s="39">
        <v>60</v>
      </c>
      <c r="H69" s="39"/>
      <c r="I69" s="27"/>
      <c r="J69" s="28"/>
      <c r="K69" s="34">
        <v>43830</v>
      </c>
      <c r="L69" s="35">
        <v>44895</v>
      </c>
      <c r="M69" s="36">
        <v>159990</v>
      </c>
      <c r="N69" s="45">
        <f t="shared" si="1"/>
        <v>1919880</v>
      </c>
      <c r="O69" s="44"/>
    </row>
    <row r="70" spans="1:15" ht="76.5">
      <c r="A70" s="17" t="s">
        <v>191</v>
      </c>
      <c r="B70" s="30" t="s">
        <v>192</v>
      </c>
      <c r="C70" s="69" t="s">
        <v>193</v>
      </c>
      <c r="D70" s="37" t="s">
        <v>209</v>
      </c>
      <c r="E70" s="31" t="s">
        <v>210</v>
      </c>
      <c r="F70" s="38">
        <v>43542</v>
      </c>
      <c r="G70" s="39">
        <v>48</v>
      </c>
      <c r="H70" s="27"/>
      <c r="I70" s="28">
        <v>43594</v>
      </c>
      <c r="J70" s="40" t="e">
        <f>(#REF!*7)+(#REF!*20/30)</f>
        <v>#REF!</v>
      </c>
      <c r="K70" s="32">
        <v>43830</v>
      </c>
      <c r="L70" s="41">
        <v>45002</v>
      </c>
      <c r="M70" s="36">
        <v>2181.34</v>
      </c>
      <c r="N70" s="18">
        <v>90619.72</v>
      </c>
      <c r="O70" s="44"/>
    </row>
    <row r="71" spans="1:15" ht="63.75">
      <c r="A71" s="17" t="s">
        <v>182</v>
      </c>
      <c r="B71" s="30" t="s">
        <v>183</v>
      </c>
      <c r="C71" s="64" t="s">
        <v>184</v>
      </c>
      <c r="D71" s="37" t="s">
        <v>211</v>
      </c>
      <c r="E71" s="31" t="s">
        <v>212</v>
      </c>
      <c r="F71" s="38">
        <v>43570</v>
      </c>
      <c r="G71" s="39">
        <v>48</v>
      </c>
      <c r="H71" s="27"/>
      <c r="I71" s="28"/>
      <c r="J71" s="40"/>
      <c r="K71" s="32">
        <v>43830</v>
      </c>
      <c r="L71" s="41">
        <v>45030</v>
      </c>
      <c r="M71" s="36">
        <v>97800</v>
      </c>
      <c r="N71" s="18">
        <v>88200</v>
      </c>
      <c r="O71" s="44"/>
    </row>
    <row r="72" spans="1:15" ht="63.75">
      <c r="A72" s="17" t="s">
        <v>290</v>
      </c>
      <c r="B72" s="30" t="s">
        <v>291</v>
      </c>
      <c r="C72" s="64" t="s">
        <v>292</v>
      </c>
      <c r="D72" s="37" t="s">
        <v>293</v>
      </c>
      <c r="E72" s="31" t="s">
        <v>294</v>
      </c>
      <c r="F72" s="38">
        <v>43655</v>
      </c>
      <c r="G72" s="39">
        <v>60</v>
      </c>
      <c r="H72" s="27"/>
      <c r="I72" s="28"/>
      <c r="J72" s="40"/>
      <c r="K72" s="32">
        <v>43830</v>
      </c>
      <c r="L72" s="41">
        <v>45481</v>
      </c>
      <c r="M72" s="36">
        <v>54480</v>
      </c>
      <c r="N72" s="18">
        <v>326880</v>
      </c>
      <c r="O72" s="44"/>
    </row>
    <row r="73" spans="1:15" ht="75">
      <c r="A73" s="21" t="s">
        <v>213</v>
      </c>
      <c r="B73" s="30" t="s">
        <v>214</v>
      </c>
      <c r="C73" s="64" t="s">
        <v>215</v>
      </c>
      <c r="D73" s="37" t="s">
        <v>216</v>
      </c>
      <c r="E73" s="73" t="s">
        <v>217</v>
      </c>
      <c r="F73" s="74">
        <v>43381</v>
      </c>
      <c r="G73" s="75">
        <v>60</v>
      </c>
      <c r="H73" s="60">
        <v>43466</v>
      </c>
      <c r="I73" s="74">
        <v>43830</v>
      </c>
      <c r="J73" s="61">
        <v>45206</v>
      </c>
      <c r="K73" s="74">
        <v>43830</v>
      </c>
      <c r="L73" s="61">
        <v>45206</v>
      </c>
      <c r="M73" s="76">
        <v>51732.74</v>
      </c>
      <c r="N73" s="111">
        <f>M73*12</f>
        <v>620792.88</v>
      </c>
      <c r="O73" s="44"/>
    </row>
    <row r="74" spans="1:15" ht="60">
      <c r="A74" s="21" t="s">
        <v>218</v>
      </c>
      <c r="B74" s="30" t="s">
        <v>220</v>
      </c>
      <c r="C74" s="64" t="s">
        <v>219</v>
      </c>
      <c r="D74" s="37" t="s">
        <v>221</v>
      </c>
      <c r="E74" s="73" t="s">
        <v>222</v>
      </c>
      <c r="F74" s="74">
        <v>42502</v>
      </c>
      <c r="G74" s="75">
        <v>60</v>
      </c>
      <c r="H74" s="60">
        <v>43466</v>
      </c>
      <c r="I74" s="74">
        <v>43830</v>
      </c>
      <c r="J74" s="61">
        <v>44327</v>
      </c>
      <c r="K74" s="74">
        <v>43830</v>
      </c>
      <c r="L74" s="61">
        <v>44327</v>
      </c>
      <c r="M74" s="77">
        <v>28908.75</v>
      </c>
      <c r="N74" s="111">
        <f>M74*12</f>
        <v>346905</v>
      </c>
      <c r="O74" s="44"/>
    </row>
    <row r="75" spans="1:15" ht="60.75" thickBot="1">
      <c r="A75" s="80" t="s">
        <v>223</v>
      </c>
      <c r="B75" s="81" t="s">
        <v>225</v>
      </c>
      <c r="C75" s="112" t="s">
        <v>224</v>
      </c>
      <c r="D75" s="106" t="s">
        <v>226</v>
      </c>
      <c r="E75" s="113" t="s">
        <v>227</v>
      </c>
      <c r="F75" s="114">
        <v>42502</v>
      </c>
      <c r="G75" s="115">
        <v>60</v>
      </c>
      <c r="H75" s="100">
        <v>43466</v>
      </c>
      <c r="I75" s="114">
        <v>43830</v>
      </c>
      <c r="J75" s="101">
        <v>44327</v>
      </c>
      <c r="K75" s="114">
        <v>43830</v>
      </c>
      <c r="L75" s="101">
        <v>44327</v>
      </c>
      <c r="M75" s="116">
        <v>94287</v>
      </c>
      <c r="N75" s="117">
        <f>M75*12</f>
        <v>1131444</v>
      </c>
      <c r="O75" s="44"/>
    </row>
    <row r="76" spans="1:15" ht="15.75" thickBot="1">
      <c r="A76" s="10"/>
      <c r="B76" s="10"/>
      <c r="C76" s="11"/>
      <c r="D76" s="12"/>
      <c r="E76" s="13"/>
      <c r="F76" s="13"/>
      <c r="G76" s="11"/>
      <c r="H76" s="14"/>
      <c r="I76" s="15"/>
      <c r="J76" s="11"/>
      <c r="K76" s="11"/>
      <c r="L76" s="11"/>
      <c r="M76" s="11"/>
      <c r="N76" s="16"/>
    </row>
    <row r="77" spans="1:15" ht="15.75" thickBot="1">
      <c r="A77" s="443" t="s">
        <v>37</v>
      </c>
      <c r="B77" s="444"/>
      <c r="C77" s="444"/>
      <c r="D77" s="444"/>
      <c r="E77" s="444"/>
      <c r="F77" s="444"/>
      <c r="G77" s="444"/>
      <c r="H77" s="444"/>
      <c r="I77" s="444"/>
      <c r="J77" s="444"/>
      <c r="K77" s="444"/>
      <c r="L77" s="444"/>
      <c r="M77" s="444"/>
      <c r="N77" s="445"/>
      <c r="O77" s="44"/>
    </row>
    <row r="78" spans="1:15" ht="60.75" thickBot="1">
      <c r="A78" s="48" t="s">
        <v>0</v>
      </c>
      <c r="B78" s="195" t="s">
        <v>1</v>
      </c>
      <c r="C78" s="49" t="s">
        <v>2</v>
      </c>
      <c r="D78" s="49" t="s">
        <v>3</v>
      </c>
      <c r="E78" s="195" t="s">
        <v>4</v>
      </c>
      <c r="F78" s="50" t="s">
        <v>5</v>
      </c>
      <c r="G78" s="50" t="s">
        <v>6</v>
      </c>
      <c r="H78" s="195" t="s">
        <v>7</v>
      </c>
      <c r="I78" s="195" t="s">
        <v>8</v>
      </c>
      <c r="J78" s="51" t="s">
        <v>9</v>
      </c>
      <c r="K78" s="195" t="s">
        <v>10</v>
      </c>
      <c r="L78" s="195" t="s">
        <v>11</v>
      </c>
      <c r="M78" s="51" t="s">
        <v>12</v>
      </c>
      <c r="N78" s="52" t="s">
        <v>295</v>
      </c>
      <c r="O78" s="44"/>
    </row>
    <row r="79" spans="1:15" ht="60">
      <c r="A79" s="21" t="s">
        <v>24</v>
      </c>
      <c r="B79" s="30" t="s">
        <v>25</v>
      </c>
      <c r="C79" s="24" t="s">
        <v>26</v>
      </c>
      <c r="D79" s="37" t="s">
        <v>228</v>
      </c>
      <c r="E79" s="55" t="s">
        <v>229</v>
      </c>
      <c r="F79" s="27">
        <v>42193</v>
      </c>
      <c r="G79" s="25">
        <v>60</v>
      </c>
      <c r="H79" s="27">
        <v>43466</v>
      </c>
      <c r="I79" s="27">
        <v>43830</v>
      </c>
      <c r="J79" s="28">
        <v>44019</v>
      </c>
      <c r="K79" s="27">
        <v>43830</v>
      </c>
      <c r="L79" s="28">
        <v>44019</v>
      </c>
      <c r="M79" s="23">
        <v>1174065.48</v>
      </c>
      <c r="N79" s="18">
        <v>13823674.199999999</v>
      </c>
      <c r="O79" s="44"/>
    </row>
    <row r="80" spans="1:15" ht="72">
      <c r="A80" s="21" t="s">
        <v>230</v>
      </c>
      <c r="B80" s="30" t="s">
        <v>231</v>
      </c>
      <c r="C80" s="69" t="s">
        <v>232</v>
      </c>
      <c r="D80" s="103" t="s">
        <v>233</v>
      </c>
      <c r="E80" s="78" t="s">
        <v>234</v>
      </c>
      <c r="F80" s="58">
        <v>42412</v>
      </c>
      <c r="G80" s="22">
        <v>60</v>
      </c>
      <c r="H80" s="58">
        <v>43466</v>
      </c>
      <c r="I80" s="58">
        <v>43830</v>
      </c>
      <c r="J80" s="59">
        <v>44238</v>
      </c>
      <c r="K80" s="58">
        <v>43830</v>
      </c>
      <c r="L80" s="59">
        <v>44238</v>
      </c>
      <c r="M80" s="23">
        <v>371899.25</v>
      </c>
      <c r="N80" s="18">
        <v>4037593.75</v>
      </c>
      <c r="O80" s="44"/>
    </row>
    <row r="81" spans="1:15" ht="60">
      <c r="A81" s="21" t="s">
        <v>235</v>
      </c>
      <c r="B81" s="30" t="s">
        <v>236</v>
      </c>
      <c r="C81" s="69" t="s">
        <v>237</v>
      </c>
      <c r="D81" s="103" t="s">
        <v>238</v>
      </c>
      <c r="E81" s="43" t="s">
        <v>239</v>
      </c>
      <c r="F81" s="34">
        <v>42412</v>
      </c>
      <c r="G81" s="22">
        <v>60</v>
      </c>
      <c r="H81" s="27">
        <v>43466</v>
      </c>
      <c r="I81" s="27">
        <v>43830</v>
      </c>
      <c r="J81" s="28">
        <v>44242</v>
      </c>
      <c r="K81" s="27">
        <v>43830</v>
      </c>
      <c r="L81" s="28">
        <v>44242</v>
      </c>
      <c r="M81" s="23">
        <v>487527.7</v>
      </c>
      <c r="N81" s="18">
        <v>5740245.5</v>
      </c>
      <c r="O81" s="44"/>
    </row>
    <row r="82" spans="1:15" ht="84">
      <c r="A82" s="21" t="s">
        <v>59</v>
      </c>
      <c r="B82" s="30" t="s">
        <v>60</v>
      </c>
      <c r="C82" s="24" t="s">
        <v>61</v>
      </c>
      <c r="D82" s="37" t="s">
        <v>240</v>
      </c>
      <c r="E82" s="43" t="s">
        <v>241</v>
      </c>
      <c r="F82" s="27">
        <v>42491</v>
      </c>
      <c r="G82" s="22">
        <v>60</v>
      </c>
      <c r="H82" s="27">
        <v>43466</v>
      </c>
      <c r="I82" s="27">
        <v>43830</v>
      </c>
      <c r="J82" s="65">
        <v>44316</v>
      </c>
      <c r="K82" s="27">
        <v>43830</v>
      </c>
      <c r="L82" s="65">
        <v>44316</v>
      </c>
      <c r="M82" s="23">
        <v>81375</v>
      </c>
      <c r="N82" s="18">
        <v>958128</v>
      </c>
      <c r="O82" s="44"/>
    </row>
    <row r="83" spans="1:15" ht="60">
      <c r="A83" s="21" t="s">
        <v>235</v>
      </c>
      <c r="B83" s="30" t="s">
        <v>236</v>
      </c>
      <c r="C83" s="29" t="s">
        <v>237</v>
      </c>
      <c r="D83" s="33" t="s">
        <v>242</v>
      </c>
      <c r="E83" s="71" t="s">
        <v>243</v>
      </c>
      <c r="F83" s="34">
        <v>42606</v>
      </c>
      <c r="G83" s="22">
        <v>60</v>
      </c>
      <c r="H83" s="27">
        <v>43466</v>
      </c>
      <c r="I83" s="27">
        <v>43830</v>
      </c>
      <c r="J83" s="28">
        <v>44431</v>
      </c>
      <c r="K83" s="27">
        <v>43830</v>
      </c>
      <c r="L83" s="28">
        <v>44431</v>
      </c>
      <c r="M83" s="23">
        <v>275280</v>
      </c>
      <c r="N83" s="18">
        <v>3241200</v>
      </c>
      <c r="O83" s="44"/>
    </row>
    <row r="84" spans="1:15" ht="60">
      <c r="A84" s="21" t="s">
        <v>24</v>
      </c>
      <c r="B84" s="30" t="s">
        <v>25</v>
      </c>
      <c r="C84" s="24" t="s">
        <v>26</v>
      </c>
      <c r="D84" s="37" t="s">
        <v>244</v>
      </c>
      <c r="E84" s="54" t="s">
        <v>245</v>
      </c>
      <c r="F84" s="27">
        <v>42682</v>
      </c>
      <c r="G84" s="22">
        <v>60</v>
      </c>
      <c r="H84" s="27">
        <v>43466</v>
      </c>
      <c r="I84" s="27">
        <v>43830</v>
      </c>
      <c r="J84" s="28">
        <v>44507</v>
      </c>
      <c r="K84" s="27">
        <v>43830</v>
      </c>
      <c r="L84" s="28">
        <v>44507</v>
      </c>
      <c r="M84" s="23">
        <v>71858</v>
      </c>
      <c r="N84" s="18">
        <v>846070</v>
      </c>
      <c r="O84" s="44"/>
    </row>
    <row r="85" spans="1:15" ht="84.75" thickBot="1">
      <c r="A85" s="80" t="s">
        <v>59</v>
      </c>
      <c r="B85" s="81" t="s">
        <v>60</v>
      </c>
      <c r="C85" s="82" t="s">
        <v>61</v>
      </c>
      <c r="D85" s="110" t="s">
        <v>246</v>
      </c>
      <c r="E85" s="83" t="s">
        <v>247</v>
      </c>
      <c r="F85" s="84">
        <v>43083</v>
      </c>
      <c r="G85" s="79">
        <v>60</v>
      </c>
      <c r="H85" s="63">
        <v>43466</v>
      </c>
      <c r="I85" s="63">
        <v>43830</v>
      </c>
      <c r="J85" s="85">
        <v>44908</v>
      </c>
      <c r="K85" s="63">
        <v>43830</v>
      </c>
      <c r="L85" s="85">
        <v>44908</v>
      </c>
      <c r="M85" s="86">
        <v>108171.4</v>
      </c>
      <c r="N85" s="87">
        <v>1161799</v>
      </c>
      <c r="O85" s="44"/>
    </row>
    <row r="86" spans="1:15">
      <c r="A86" s="10"/>
      <c r="B86" s="10"/>
      <c r="C86" s="11"/>
      <c r="D86" s="12"/>
      <c r="E86" s="13"/>
      <c r="F86" s="13"/>
      <c r="G86" s="11"/>
      <c r="H86" s="14"/>
      <c r="I86" s="15"/>
      <c r="J86" s="11"/>
      <c r="K86" s="11"/>
      <c r="L86" s="11"/>
      <c r="M86" s="11"/>
      <c r="N86" s="16"/>
    </row>
    <row r="87" spans="1:15" ht="15.75" thickBot="1"/>
    <row r="88" spans="1:15" ht="15.75" thickBot="1">
      <c r="A88" s="443" t="s">
        <v>37</v>
      </c>
      <c r="B88" s="444"/>
      <c r="C88" s="444"/>
      <c r="D88" s="444"/>
      <c r="E88" s="444"/>
      <c r="F88" s="444"/>
      <c r="G88" s="444"/>
      <c r="H88" s="444"/>
      <c r="I88" s="444"/>
      <c r="J88" s="444"/>
      <c r="K88" s="444"/>
      <c r="L88" s="444"/>
      <c r="M88" s="444"/>
      <c r="N88" s="445"/>
      <c r="O88" s="44"/>
    </row>
    <row r="89" spans="1:15" ht="60.75" thickBot="1">
      <c r="A89" s="48" t="s">
        <v>0</v>
      </c>
      <c r="B89" s="195" t="s">
        <v>1</v>
      </c>
      <c r="C89" s="49" t="s">
        <v>2</v>
      </c>
      <c r="D89" s="49" t="s">
        <v>3</v>
      </c>
      <c r="E89" s="195" t="s">
        <v>4</v>
      </c>
      <c r="F89" s="50" t="s">
        <v>5</v>
      </c>
      <c r="G89" s="50" t="s">
        <v>6</v>
      </c>
      <c r="H89" s="195" t="s">
        <v>7</v>
      </c>
      <c r="I89" s="195" t="s">
        <v>8</v>
      </c>
      <c r="J89" s="51" t="s">
        <v>9</v>
      </c>
      <c r="K89" s="195" t="s">
        <v>10</v>
      </c>
      <c r="L89" s="195" t="s">
        <v>11</v>
      </c>
      <c r="M89" s="51" t="s">
        <v>12</v>
      </c>
      <c r="N89" s="52" t="s">
        <v>295</v>
      </c>
      <c r="O89" s="44"/>
    </row>
    <row r="90" spans="1:15" ht="60">
      <c r="A90" s="21" t="s">
        <v>253</v>
      </c>
      <c r="B90" s="30" t="s">
        <v>254</v>
      </c>
      <c r="C90" s="24" t="s">
        <v>255</v>
      </c>
      <c r="D90" s="37" t="s">
        <v>256</v>
      </c>
      <c r="E90" s="43" t="s">
        <v>257</v>
      </c>
      <c r="F90" s="34">
        <v>43252</v>
      </c>
      <c r="G90" s="25">
        <v>60</v>
      </c>
      <c r="H90" s="27">
        <v>43466</v>
      </c>
      <c r="I90" s="27">
        <v>43830</v>
      </c>
      <c r="J90" s="28">
        <v>45077</v>
      </c>
      <c r="K90" s="27">
        <v>43830</v>
      </c>
      <c r="L90" s="28">
        <v>45077</v>
      </c>
      <c r="M90" s="23">
        <v>284364.24</v>
      </c>
      <c r="N90" s="18">
        <v>3153687.6</v>
      </c>
      <c r="O90" s="44"/>
    </row>
    <row r="91" spans="1:15" ht="60">
      <c r="A91" s="21" t="s">
        <v>24</v>
      </c>
      <c r="B91" s="30" t="s">
        <v>25</v>
      </c>
      <c r="C91" s="24" t="s">
        <v>26</v>
      </c>
      <c r="D91" s="37" t="s">
        <v>258</v>
      </c>
      <c r="E91" s="43" t="s">
        <v>259</v>
      </c>
      <c r="F91" s="34">
        <v>43259</v>
      </c>
      <c r="G91" s="22">
        <v>60</v>
      </c>
      <c r="H91" s="34">
        <v>43466</v>
      </c>
      <c r="I91" s="34">
        <v>43830</v>
      </c>
      <c r="J91" s="35">
        <v>45084</v>
      </c>
      <c r="K91" s="34">
        <v>43830</v>
      </c>
      <c r="L91" s="35">
        <v>45084</v>
      </c>
      <c r="M91" s="23">
        <v>605820.6</v>
      </c>
      <c r="N91" s="18">
        <v>6695244</v>
      </c>
      <c r="O91" s="44"/>
    </row>
    <row r="92" spans="1:15" ht="60">
      <c r="A92" s="21" t="s">
        <v>253</v>
      </c>
      <c r="B92" s="30" t="s">
        <v>254</v>
      </c>
      <c r="C92" s="24" t="s">
        <v>255</v>
      </c>
      <c r="D92" s="37" t="s">
        <v>260</v>
      </c>
      <c r="E92" s="43" t="s">
        <v>261</v>
      </c>
      <c r="F92" s="34">
        <v>43279</v>
      </c>
      <c r="G92" s="25">
        <v>60</v>
      </c>
      <c r="H92" s="27">
        <v>43466</v>
      </c>
      <c r="I92" s="27">
        <v>43830</v>
      </c>
      <c r="J92" s="28">
        <v>45104</v>
      </c>
      <c r="K92" s="27">
        <v>43830</v>
      </c>
      <c r="L92" s="28">
        <v>45104</v>
      </c>
      <c r="M92" s="23">
        <v>38440</v>
      </c>
      <c r="N92" s="18">
        <v>452600</v>
      </c>
      <c r="O92" s="44"/>
    </row>
    <row r="93" spans="1:15" ht="48">
      <c r="A93" s="21" t="s">
        <v>262</v>
      </c>
      <c r="B93" s="30" t="s">
        <v>249</v>
      </c>
      <c r="C93" s="24" t="s">
        <v>263</v>
      </c>
      <c r="D93" s="37" t="s">
        <v>264</v>
      </c>
      <c r="E93" s="43" t="s">
        <v>265</v>
      </c>
      <c r="F93" s="34">
        <v>43434</v>
      </c>
      <c r="G93" s="25">
        <v>60</v>
      </c>
      <c r="H93" s="27">
        <v>43466</v>
      </c>
      <c r="I93" s="27">
        <v>43830</v>
      </c>
      <c r="J93" s="28">
        <v>45260</v>
      </c>
      <c r="K93" s="27">
        <v>43830</v>
      </c>
      <c r="L93" s="28">
        <v>45260</v>
      </c>
      <c r="M93" s="23">
        <v>1379009.39</v>
      </c>
      <c r="N93" s="18">
        <v>16227724.48</v>
      </c>
      <c r="O93" s="44"/>
    </row>
    <row r="94" spans="1:15" ht="38.25">
      <c r="A94" s="21" t="s">
        <v>266</v>
      </c>
      <c r="B94" s="30" t="s">
        <v>267</v>
      </c>
      <c r="C94" s="24" t="s">
        <v>268</v>
      </c>
      <c r="D94" s="37" t="s">
        <v>264</v>
      </c>
      <c r="E94" s="43" t="s">
        <v>269</v>
      </c>
      <c r="F94" s="34">
        <v>43622</v>
      </c>
      <c r="G94" s="25">
        <v>60</v>
      </c>
      <c r="H94" s="27"/>
      <c r="I94" s="27">
        <v>43830</v>
      </c>
      <c r="J94" s="28">
        <v>45448</v>
      </c>
      <c r="K94" s="27">
        <v>43830</v>
      </c>
      <c r="L94" s="28">
        <v>45448</v>
      </c>
      <c r="M94" s="23">
        <f>N94/12</f>
        <v>89611.536666666667</v>
      </c>
      <c r="N94" s="18">
        <v>1075338.44</v>
      </c>
      <c r="O94" s="44"/>
    </row>
    <row r="95" spans="1:15" ht="144">
      <c r="A95" s="17" t="s">
        <v>13</v>
      </c>
      <c r="B95" s="30" t="s">
        <v>270</v>
      </c>
      <c r="C95" s="24" t="s">
        <v>50</v>
      </c>
      <c r="D95" s="37" t="s">
        <v>271</v>
      </c>
      <c r="E95" s="54" t="s">
        <v>272</v>
      </c>
      <c r="F95" s="88">
        <v>42216</v>
      </c>
      <c r="G95" s="89">
        <v>60</v>
      </c>
      <c r="H95" s="88">
        <v>43646</v>
      </c>
      <c r="I95" s="61">
        <v>43830</v>
      </c>
      <c r="J95" s="61">
        <v>44042</v>
      </c>
      <c r="K95" s="27">
        <v>43830</v>
      </c>
      <c r="L95" s="61">
        <v>44042</v>
      </c>
      <c r="M95" s="23">
        <v>50861.71</v>
      </c>
      <c r="N95" s="18">
        <v>303474.87</v>
      </c>
      <c r="O95" s="44"/>
    </row>
    <row r="96" spans="1:15" ht="72">
      <c r="A96" s="17" t="s">
        <v>273</v>
      </c>
      <c r="B96" s="30" t="s">
        <v>270</v>
      </c>
      <c r="C96" s="24" t="s">
        <v>40</v>
      </c>
      <c r="D96" s="37" t="s">
        <v>274</v>
      </c>
      <c r="E96" s="54" t="s">
        <v>275</v>
      </c>
      <c r="F96" s="88">
        <v>42248</v>
      </c>
      <c r="G96" s="89">
        <v>60</v>
      </c>
      <c r="H96" s="88">
        <v>43646</v>
      </c>
      <c r="I96" s="61">
        <v>43830</v>
      </c>
      <c r="J96" s="61">
        <v>44074</v>
      </c>
      <c r="K96" s="27">
        <v>43830</v>
      </c>
      <c r="L96" s="61">
        <v>44074</v>
      </c>
      <c r="M96" s="23">
        <v>167067.79</v>
      </c>
      <c r="N96" s="18">
        <v>996837.81</v>
      </c>
      <c r="O96" s="44"/>
    </row>
    <row r="97" spans="1:16" ht="84">
      <c r="A97" s="17" t="s">
        <v>13</v>
      </c>
      <c r="B97" s="30" t="s">
        <v>270</v>
      </c>
      <c r="C97" s="24" t="s">
        <v>50</v>
      </c>
      <c r="D97" s="37" t="s">
        <v>276</v>
      </c>
      <c r="E97" s="54" t="s">
        <v>277</v>
      </c>
      <c r="F97" s="88">
        <v>42522</v>
      </c>
      <c r="G97" s="89">
        <v>60</v>
      </c>
      <c r="H97" s="88">
        <v>43646</v>
      </c>
      <c r="I97" s="61">
        <v>43830</v>
      </c>
      <c r="J97" s="61">
        <v>44347</v>
      </c>
      <c r="K97" s="27">
        <v>43830</v>
      </c>
      <c r="L97" s="61">
        <v>44347</v>
      </c>
      <c r="M97" s="23">
        <v>915790.3</v>
      </c>
      <c r="N97" s="18">
        <v>5464215.46</v>
      </c>
      <c r="O97" s="44"/>
    </row>
    <row r="98" spans="1:16" ht="60">
      <c r="A98" s="17" t="s">
        <v>273</v>
      </c>
      <c r="B98" s="30" t="s">
        <v>270</v>
      </c>
      <c r="C98" s="24" t="s">
        <v>278</v>
      </c>
      <c r="D98" s="37" t="s">
        <v>279</v>
      </c>
      <c r="E98" s="54" t="s">
        <v>280</v>
      </c>
      <c r="F98" s="88">
        <v>42522</v>
      </c>
      <c r="G98" s="89">
        <v>60</v>
      </c>
      <c r="H98" s="88">
        <v>43646</v>
      </c>
      <c r="I98" s="61">
        <v>43830</v>
      </c>
      <c r="J98" s="61">
        <v>44439</v>
      </c>
      <c r="K98" s="27">
        <v>43830</v>
      </c>
      <c r="L98" s="61">
        <v>44439</v>
      </c>
      <c r="M98" s="23">
        <v>1391174.52</v>
      </c>
      <c r="N98" s="18">
        <v>8300674.6399999997</v>
      </c>
      <c r="O98" s="44"/>
    </row>
    <row r="99" spans="1:16" ht="96.75" thickBot="1">
      <c r="A99" s="102" t="s">
        <v>273</v>
      </c>
      <c r="B99" s="81" t="s">
        <v>270</v>
      </c>
      <c r="C99" s="82" t="s">
        <v>278</v>
      </c>
      <c r="D99" s="106" t="s">
        <v>297</v>
      </c>
      <c r="E99" s="107" t="s">
        <v>296</v>
      </c>
      <c r="F99" s="108">
        <v>43657</v>
      </c>
      <c r="G99" s="109" t="s">
        <v>41</v>
      </c>
      <c r="H99" s="108"/>
      <c r="I99" s="101"/>
      <c r="J99" s="101"/>
      <c r="K99" s="63">
        <v>43830</v>
      </c>
      <c r="L99" s="101">
        <v>43838</v>
      </c>
      <c r="M99" s="86">
        <v>3198324.13</v>
      </c>
      <c r="N99" s="87">
        <v>17910615.129999999</v>
      </c>
      <c r="O99" s="44"/>
    </row>
    <row r="100" spans="1:16" ht="15.75" thickBot="1">
      <c r="A100" s="10"/>
      <c r="B100" s="10"/>
      <c r="C100" s="11"/>
      <c r="D100" s="12"/>
      <c r="E100" s="13"/>
      <c r="F100" s="13"/>
      <c r="G100" s="11"/>
      <c r="H100" s="14"/>
      <c r="I100" s="15"/>
      <c r="J100" s="11"/>
      <c r="K100" s="104"/>
      <c r="L100" s="11"/>
      <c r="M100" s="11"/>
      <c r="N100" s="16"/>
    </row>
    <row r="101" spans="1:16" ht="15.75" thickBot="1">
      <c r="A101" s="446" t="s">
        <v>37</v>
      </c>
      <c r="B101" s="447"/>
      <c r="C101" s="447"/>
      <c r="D101" s="447"/>
      <c r="E101" s="447"/>
      <c r="F101" s="447"/>
      <c r="G101" s="447"/>
      <c r="H101" s="447"/>
      <c r="I101" s="447"/>
      <c r="J101" s="447"/>
      <c r="K101" s="447"/>
      <c r="L101" s="447"/>
      <c r="M101" s="447"/>
      <c r="N101" s="448"/>
      <c r="O101" s="44"/>
    </row>
    <row r="102" spans="1:16" ht="60.75" thickBot="1">
      <c r="A102" s="48" t="s">
        <v>0</v>
      </c>
      <c r="B102" s="195" t="s">
        <v>1</v>
      </c>
      <c r="C102" s="49" t="s">
        <v>2</v>
      </c>
      <c r="D102" s="49" t="s">
        <v>3</v>
      </c>
      <c r="E102" s="195" t="s">
        <v>4</v>
      </c>
      <c r="F102" s="50" t="s">
        <v>5</v>
      </c>
      <c r="G102" s="50" t="s">
        <v>6</v>
      </c>
      <c r="H102" s="195" t="s">
        <v>7</v>
      </c>
      <c r="I102" s="195" t="s">
        <v>8</v>
      </c>
      <c r="J102" s="51" t="s">
        <v>9</v>
      </c>
      <c r="K102" s="195" t="s">
        <v>10</v>
      </c>
      <c r="L102" s="195" t="s">
        <v>11</v>
      </c>
      <c r="M102" s="51" t="s">
        <v>12</v>
      </c>
      <c r="N102" s="52" t="s">
        <v>295</v>
      </c>
      <c r="O102" s="44"/>
    </row>
    <row r="103" spans="1:16" ht="75">
      <c r="A103" s="158" t="s">
        <v>191</v>
      </c>
      <c r="B103" s="91" t="s">
        <v>192</v>
      </c>
      <c r="C103" s="193" t="s">
        <v>193</v>
      </c>
      <c r="D103" s="191" t="s">
        <v>309</v>
      </c>
      <c r="E103" s="161" t="s">
        <v>310</v>
      </c>
      <c r="F103" s="128">
        <v>43661</v>
      </c>
      <c r="G103" s="11">
        <v>60</v>
      </c>
      <c r="H103" s="14"/>
      <c r="I103" s="15"/>
      <c r="J103" s="11"/>
      <c r="K103" s="11"/>
      <c r="L103" s="97" t="s">
        <v>320</v>
      </c>
      <c r="M103" s="180">
        <v>25000</v>
      </c>
      <c r="N103" s="99" t="s">
        <v>311</v>
      </c>
      <c r="O103" s="44"/>
    </row>
    <row r="104" spans="1:16" ht="75">
      <c r="A104" s="17" t="s">
        <v>191</v>
      </c>
      <c r="B104" s="30" t="s">
        <v>192</v>
      </c>
      <c r="C104" s="24" t="s">
        <v>193</v>
      </c>
      <c r="D104" s="37" t="s">
        <v>312</v>
      </c>
      <c r="E104" s="54" t="s">
        <v>319</v>
      </c>
      <c r="F104" s="88">
        <v>43661</v>
      </c>
      <c r="G104" s="3">
        <v>60</v>
      </c>
      <c r="L104" s="97" t="s">
        <v>320</v>
      </c>
      <c r="M104" s="23">
        <v>25896</v>
      </c>
      <c r="N104" s="18">
        <v>142428</v>
      </c>
      <c r="O104" s="44"/>
    </row>
    <row r="105" spans="1:16" ht="96">
      <c r="A105" s="17" t="s">
        <v>191</v>
      </c>
      <c r="B105" s="30" t="s">
        <v>192</v>
      </c>
      <c r="C105" s="24" t="s">
        <v>193</v>
      </c>
      <c r="D105" s="37" t="s">
        <v>316</v>
      </c>
      <c r="E105" s="54" t="s">
        <v>313</v>
      </c>
      <c r="F105" s="88">
        <v>43661</v>
      </c>
      <c r="G105" s="3">
        <v>60</v>
      </c>
      <c r="L105" s="97" t="s">
        <v>320</v>
      </c>
      <c r="M105" s="23">
        <v>9898.92</v>
      </c>
      <c r="N105" s="18">
        <v>76551.56</v>
      </c>
      <c r="O105" s="44"/>
    </row>
    <row r="106" spans="1:16" ht="75">
      <c r="A106" s="17" t="s">
        <v>191</v>
      </c>
      <c r="B106" s="30" t="s">
        <v>192</v>
      </c>
      <c r="C106" s="24" t="s">
        <v>193</v>
      </c>
      <c r="D106" s="37" t="s">
        <v>317</v>
      </c>
      <c r="E106" s="54" t="s">
        <v>314</v>
      </c>
      <c r="F106" s="88">
        <v>43661</v>
      </c>
      <c r="G106" s="3">
        <v>60</v>
      </c>
      <c r="L106" s="97" t="s">
        <v>320</v>
      </c>
      <c r="M106" s="23">
        <v>148878.38</v>
      </c>
      <c r="N106" s="18">
        <v>1151326.08</v>
      </c>
      <c r="O106" s="44"/>
    </row>
    <row r="107" spans="1:16" ht="96.75" thickBot="1">
      <c r="A107" s="102" t="s">
        <v>191</v>
      </c>
      <c r="B107" s="81" t="s">
        <v>192</v>
      </c>
      <c r="C107" s="82" t="s">
        <v>193</v>
      </c>
      <c r="D107" s="106" t="s">
        <v>318</v>
      </c>
      <c r="E107" s="107" t="s">
        <v>315</v>
      </c>
      <c r="F107" s="108">
        <v>43661</v>
      </c>
      <c r="G107" s="188">
        <v>60</v>
      </c>
      <c r="H107" s="189"/>
      <c r="I107" s="190"/>
      <c r="J107" s="188"/>
      <c r="K107" s="188"/>
      <c r="L107" s="194" t="s">
        <v>320</v>
      </c>
      <c r="M107" s="188"/>
      <c r="N107" s="87">
        <v>25228</v>
      </c>
      <c r="O107" s="44"/>
    </row>
    <row r="108" spans="1:16">
      <c r="A108" s="10"/>
      <c r="B108" s="10"/>
      <c r="C108" s="11"/>
      <c r="D108" s="12"/>
      <c r="E108" s="13"/>
      <c r="F108" s="13"/>
      <c r="G108" s="11"/>
      <c r="H108" s="14"/>
      <c r="I108" s="15"/>
      <c r="J108" s="11"/>
      <c r="K108" s="11"/>
      <c r="L108" s="11"/>
      <c r="M108" s="11"/>
      <c r="N108" s="16"/>
    </row>
    <row r="110" spans="1:16" ht="15.75" thickBot="1">
      <c r="A110" s="2" t="s">
        <v>329</v>
      </c>
    </row>
    <row r="111" spans="1:16" ht="75">
      <c r="A111" s="215" t="s">
        <v>65</v>
      </c>
      <c r="B111" s="216" t="s">
        <v>66</v>
      </c>
      <c r="C111" s="217" t="s">
        <v>67</v>
      </c>
      <c r="D111" s="218" t="s">
        <v>68</v>
      </c>
      <c r="E111" s="219" t="s">
        <v>69</v>
      </c>
      <c r="F111" s="220">
        <v>42709</v>
      </c>
      <c r="G111" s="221">
        <v>60</v>
      </c>
      <c r="H111" s="222">
        <v>43440</v>
      </c>
      <c r="I111" s="223">
        <v>43804</v>
      </c>
      <c r="J111" s="224">
        <v>44534</v>
      </c>
      <c r="K111" s="223">
        <v>43804</v>
      </c>
      <c r="L111" s="224">
        <v>44534</v>
      </c>
      <c r="M111" s="225">
        <v>3950</v>
      </c>
      <c r="N111" s="232">
        <v>47400</v>
      </c>
      <c r="O111" s="227" t="s">
        <v>321</v>
      </c>
      <c r="P111" s="228" t="s">
        <v>322</v>
      </c>
    </row>
    <row r="114" spans="1:17" ht="75">
      <c r="A114" s="158" t="s">
        <v>324</v>
      </c>
      <c r="B114" s="91" t="s">
        <v>325</v>
      </c>
      <c r="C114" s="193" t="s">
        <v>328</v>
      </c>
      <c r="D114" s="230" t="s">
        <v>323</v>
      </c>
      <c r="E114" s="161" t="s">
        <v>326</v>
      </c>
      <c r="F114" s="128">
        <v>43738</v>
      </c>
      <c r="G114" s="231">
        <v>180</v>
      </c>
      <c r="H114" s="128"/>
      <c r="I114" s="129"/>
      <c r="J114" s="129"/>
      <c r="K114" s="95">
        <v>43830</v>
      </c>
      <c r="L114" s="129">
        <v>43918</v>
      </c>
      <c r="M114" s="180">
        <v>86747.45</v>
      </c>
      <c r="N114" s="180">
        <v>260242.35</v>
      </c>
      <c r="O114" s="226" t="s">
        <v>321</v>
      </c>
      <c r="P114" s="229" t="s">
        <v>322</v>
      </c>
      <c r="Q114" s="118" t="s">
        <v>330</v>
      </c>
    </row>
    <row r="115" spans="1:17">
      <c r="A115" s="19"/>
      <c r="B115" s="19"/>
      <c r="C115" s="19"/>
      <c r="D115" s="19"/>
      <c r="E115" s="19"/>
      <c r="F115" s="19"/>
      <c r="G115" s="19"/>
      <c r="H115" s="19"/>
      <c r="I115" s="19"/>
      <c r="J115" s="19"/>
      <c r="K115" s="19"/>
      <c r="L115" s="19"/>
      <c r="M115" s="19"/>
      <c r="N115" s="19"/>
      <c r="Q115" s="118"/>
    </row>
    <row r="129" spans="6:6" s="19" customFormat="1">
      <c r="F129" s="192"/>
    </row>
    <row r="130" spans="6:6" s="19" customFormat="1">
      <c r="F130" s="192"/>
    </row>
  </sheetData>
  <mergeCells count="10">
    <mergeCell ref="A66:N66"/>
    <mergeCell ref="A77:N77"/>
    <mergeCell ref="A88:N88"/>
    <mergeCell ref="A101:N101"/>
    <mergeCell ref="A1:N1"/>
    <mergeCell ref="A12:N12"/>
    <mergeCell ref="A24:N24"/>
    <mergeCell ref="A31:N31"/>
    <mergeCell ref="A40:N40"/>
    <mergeCell ref="A54:N5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 CONTRATOS VIGENTES</vt:lpstr>
      <vt:lpstr>CONTRATOS ANTIGOS E SUBSTITUTOS</vt:lpstr>
      <vt:lpstr>Planilha1</vt:lpstr>
      <vt:lpstr>Plan2</vt:lpstr>
      <vt:lpstr>Plan3</vt:lpstr>
      <vt:lpstr>' CONTRATOS VIGENTES'!Area_de_impressao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Jaqueline Pereira</dc:creator>
  <cp:lastModifiedBy>SAP</cp:lastModifiedBy>
  <cp:lastPrinted>2020-05-07T21:38:15Z</cp:lastPrinted>
  <dcterms:created xsi:type="dcterms:W3CDTF">2019-04-09T20:53:19Z</dcterms:created>
  <dcterms:modified xsi:type="dcterms:W3CDTF">2021-09-28T12:20:12Z</dcterms:modified>
</cp:coreProperties>
</file>