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NCING 2025\"/>
    </mc:Choice>
  </mc:AlternateContent>
  <xr:revisionPtr revIDLastSave="0" documentId="13_ncr:1_{2FF9E8DD-7577-47F5-BFB5-DB0B4627DD78}" xr6:coauthVersionLast="47" xr6:coauthVersionMax="47" xr10:uidLastSave="{00000000-0000-0000-0000-000000000000}"/>
  <bookViews>
    <workbookView xWindow="-120" yWindow="-120" windowWidth="20730" windowHeight="11160" tabRatio="883" xr2:uid="{00000000-000D-0000-FFFF-FFFF00000000}"/>
  </bookViews>
  <sheets>
    <sheet name="2025" sheetId="34" r:id="rId1"/>
    <sheet name="HRS 2024 2o semestre" sheetId="31" state="hidden" r:id="rId2"/>
    <sheet name="HRS RESUMIDO" sheetId="32" state="hidden" r:id="rId3"/>
    <sheet name="RESUMO" sheetId="2" r:id="rId4"/>
    <sheet name="mariana" sheetId="6" r:id="rId5"/>
    <sheet name="allana" sheetId="29" r:id="rId6"/>
    <sheet name="isa bonora" sheetId="33" r:id="rId7"/>
    <sheet name="gi ressinetti" sheetId="35" r:id="rId8"/>
    <sheet name="roger" sheetId="7" r:id="rId9"/>
    <sheet name="stefane" sheetId="27" r:id="rId10"/>
    <sheet name="nicole" sheetId="38" r:id="rId11"/>
    <sheet name="gabriela" sheetId="13" r:id="rId12"/>
    <sheet name="thamires" sheetId="37" r:id="rId13"/>
    <sheet name="angelica" sheetId="15" r:id="rId14"/>
    <sheet name="ivanilda" sheetId="12" r:id="rId15"/>
    <sheet name="gi furlan" sheetId="30" state="hidden" r:id="rId16"/>
    <sheet name="luiza" sheetId="5" state="hidden" r:id="rId17"/>
    <sheet name="amanda terciotti" sheetId="36" state="hidden" r:id="rId18"/>
  </sheets>
  <definedNames>
    <definedName name="_xlnm._FilterDatabase" localSheetId="3" hidden="1">RESUMO!$A$4:$K$9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2" l="1"/>
  <c r="G11" i="12"/>
  <c r="I67" i="27"/>
  <c r="J67" i="27" s="1"/>
  <c r="J10" i="33"/>
  <c r="H116" i="7"/>
  <c r="I116" i="7" s="1"/>
  <c r="J116" i="7" s="1"/>
  <c r="I23" i="35"/>
  <c r="J23" i="35" s="1"/>
  <c r="H21" i="35"/>
  <c r="I21" i="35" s="1"/>
  <c r="J21" i="35" s="1"/>
  <c r="H65" i="27"/>
  <c r="I65" i="27" s="1"/>
  <c r="J65" i="27" s="1"/>
  <c r="I118" i="7"/>
  <c r="J118" i="7" s="1"/>
  <c r="I93" i="6"/>
  <c r="J93" i="6" s="1"/>
  <c r="H91" i="6"/>
  <c r="I91" i="6" s="1"/>
  <c r="J91" i="6" s="1"/>
  <c r="H74" i="6"/>
  <c r="I74" i="6" s="1"/>
  <c r="J74" i="6" s="1"/>
  <c r="J75" i="6" s="1"/>
  <c r="I76" i="6"/>
  <c r="J76" i="6" s="1"/>
  <c r="H56" i="6"/>
  <c r="I56" i="6" s="1"/>
  <c r="J56" i="6" s="1"/>
  <c r="J57" i="6" s="1"/>
  <c r="I58" i="6"/>
  <c r="J58" i="6" s="1"/>
  <c r="I28" i="29"/>
  <c r="J28" i="29" s="1"/>
  <c r="H26" i="29"/>
  <c r="I26" i="29" s="1"/>
  <c r="J26" i="29" s="1"/>
  <c r="I8" i="38"/>
  <c r="J8" i="38" s="1"/>
  <c r="H6" i="38"/>
  <c r="I6" i="38" s="1"/>
  <c r="J6" i="38" s="1"/>
  <c r="I7" i="2"/>
  <c r="J7" i="2" s="1"/>
  <c r="I6" i="2"/>
  <c r="J6" i="2" s="1"/>
  <c r="I8" i="37"/>
  <c r="J8" i="37" s="1"/>
  <c r="I82" i="7"/>
  <c r="J82" i="7" s="1"/>
  <c r="H10" i="29"/>
  <c r="I81" i="7"/>
  <c r="J81" i="7" s="1"/>
  <c r="H79" i="7"/>
  <c r="I79" i="7" s="1"/>
  <c r="J79" i="7" s="1"/>
  <c r="J23" i="36"/>
  <c r="H21" i="36"/>
  <c r="I21" i="36" s="1"/>
  <c r="J21" i="36" s="1"/>
  <c r="J10" i="36"/>
  <c r="H8" i="36"/>
  <c r="I8" i="36" s="1"/>
  <c r="J8" i="36" s="1"/>
  <c r="I10" i="35"/>
  <c r="J10" i="35" s="1"/>
  <c r="H8" i="35"/>
  <c r="I8" i="35" s="1"/>
  <c r="J8" i="35" s="1"/>
  <c r="I17" i="13"/>
  <c r="J17" i="13" s="1"/>
  <c r="I15" i="13"/>
  <c r="J15" i="13" s="1"/>
  <c r="I12" i="29"/>
  <c r="J12" i="29" s="1"/>
  <c r="I10" i="33"/>
  <c r="H8" i="33"/>
  <c r="I8" i="33" s="1"/>
  <c r="J8" i="33" s="1"/>
  <c r="I5" i="2"/>
  <c r="J5" i="2" s="1"/>
  <c r="I39" i="6"/>
  <c r="J39" i="6" s="1"/>
  <c r="I48" i="7"/>
  <c r="J48" i="7" s="1"/>
  <c r="I59" i="5"/>
  <c r="J59" i="5" s="1"/>
  <c r="I53" i="27"/>
  <c r="J53" i="27" s="1"/>
  <c r="I20" i="30"/>
  <c r="J20" i="30" s="1"/>
  <c r="H18" i="30"/>
  <c r="I18" i="30" s="1"/>
  <c r="J18" i="30" s="1"/>
  <c r="H51" i="27"/>
  <c r="I51" i="27" s="1"/>
  <c r="J51" i="27" s="1"/>
  <c r="H57" i="5"/>
  <c r="I57" i="5" s="1"/>
  <c r="J57" i="5" s="1"/>
  <c r="H46" i="7"/>
  <c r="I46" i="7" s="1"/>
  <c r="J46" i="7" s="1"/>
  <c r="H27" i="6"/>
  <c r="I27" i="6" s="1"/>
  <c r="J70" i="27" l="1"/>
  <c r="J121" i="7"/>
  <c r="J13" i="35"/>
  <c r="J26" i="35"/>
  <c r="J92" i="6"/>
  <c r="J95" i="6" s="1"/>
  <c r="J30" i="29"/>
  <c r="J60" i="6"/>
  <c r="J78" i="6"/>
  <c r="J11" i="38"/>
  <c r="J56" i="27"/>
  <c r="J84" i="7"/>
  <c r="J26" i="36"/>
  <c r="J13" i="36"/>
  <c r="J51" i="7"/>
  <c r="J62" i="5"/>
  <c r="J13" i="33"/>
  <c r="J23" i="30"/>
  <c r="H37" i="6"/>
  <c r="I37" i="6" s="1"/>
  <c r="J37" i="6" s="1"/>
  <c r="J42" i="6" s="1"/>
  <c r="I9" i="2"/>
  <c r="J9" i="2" s="1"/>
  <c r="I8" i="2"/>
  <c r="J8" i="2" l="1"/>
  <c r="H14" i="13"/>
  <c r="I14" i="13" s="1"/>
  <c r="H7" i="30"/>
  <c r="I7" i="30" s="1"/>
  <c r="I10" i="29"/>
  <c r="J10" i="29" s="1"/>
  <c r="H42" i="27"/>
  <c r="I42" i="27" s="1"/>
  <c r="H26" i="7"/>
  <c r="I26" i="7" s="1"/>
  <c r="H17" i="6"/>
  <c r="I17" i="6" s="1"/>
  <c r="H48" i="5"/>
  <c r="I48" i="5" s="1"/>
  <c r="H17" i="7"/>
  <c r="I17" i="7" s="1"/>
  <c r="H7" i="6"/>
  <c r="I7" i="6" s="1"/>
  <c r="H31" i="5"/>
  <c r="I31" i="5" s="1"/>
  <c r="H33" i="27"/>
  <c r="I33" i="27" s="1"/>
  <c r="H14" i="27"/>
  <c r="H13" i="27"/>
  <c r="H12" i="27"/>
  <c r="H11" i="27"/>
  <c r="H10" i="27"/>
  <c r="H9" i="27"/>
  <c r="H8" i="27"/>
  <c r="H7" i="27"/>
  <c r="H6" i="27"/>
  <c r="H5" i="27"/>
  <c r="H4" i="27"/>
  <c r="H2" i="27"/>
  <c r="I2" i="27" s="1"/>
  <c r="H15" i="27" l="1"/>
  <c r="H16" i="27" s="1"/>
  <c r="R15" i="5"/>
  <c r="S15" i="5" l="1"/>
  <c r="G9" i="12" l="1"/>
  <c r="H9" i="12" s="1"/>
  <c r="H14" i="15"/>
  <c r="I14" i="15" s="1"/>
  <c r="H8" i="7" l="1"/>
  <c r="I8" i="7" s="1"/>
  <c r="H15" i="5" l="1"/>
  <c r="I15" i="5" s="1"/>
  <c r="J14" i="29"/>
</calcChain>
</file>

<file path=xl/sharedStrings.xml><?xml version="1.0" encoding="utf-8"?>
<sst xmlns="http://schemas.openxmlformats.org/spreadsheetml/2006/main" count="1575" uniqueCount="217">
  <si>
    <t>MANHÃ</t>
  </si>
  <si>
    <t>2af</t>
  </si>
  <si>
    <t>3af</t>
  </si>
  <si>
    <t>4af</t>
  </si>
  <si>
    <t>5af</t>
  </si>
  <si>
    <t>6af</t>
  </si>
  <si>
    <t>sábado</t>
  </si>
  <si>
    <t>UNI</t>
  </si>
  <si>
    <t>LUIZA</t>
  </si>
  <si>
    <t>MARIANA</t>
  </si>
  <si>
    <t>ROGER</t>
  </si>
  <si>
    <t>x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</si>
  <si>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</si>
  <si>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</si>
  <si>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</si>
  <si>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</si>
  <si>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</si>
  <si>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</si>
  <si>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</si>
  <si>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</si>
  <si>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</si>
  <si>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</si>
  <si>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</si>
  <si>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2a</t>
  </si>
  <si>
    <t>3a</t>
  </si>
  <si>
    <t>4a</t>
  </si>
  <si>
    <t>5a</t>
  </si>
  <si>
    <t>6a</t>
  </si>
  <si>
    <t>sabado</t>
  </si>
  <si>
    <t>hr ano</t>
  </si>
  <si>
    <t>media</t>
  </si>
  <si>
    <t>|</t>
  </si>
  <si>
    <t>INTERVALO</t>
  </si>
  <si>
    <t>Dancing</t>
  </si>
  <si>
    <t>manhã</t>
  </si>
  <si>
    <t>dpa</t>
  </si>
  <si>
    <t>Dancing noite</t>
  </si>
  <si>
    <t>RETORNO AO TRABALHO</t>
  </si>
  <si>
    <t>limpeza pista</t>
  </si>
  <si>
    <t>noite dpa</t>
  </si>
  <si>
    <t>semana</t>
  </si>
  <si>
    <t>X</t>
  </si>
  <si>
    <t>radical e nivel 1 (2horas aula)</t>
  </si>
  <si>
    <t>maria angelica bott</t>
  </si>
  <si>
    <t>IVANILDA</t>
  </si>
  <si>
    <t>ok feito</t>
  </si>
  <si>
    <t>14-15</t>
  </si>
  <si>
    <t>15-16</t>
  </si>
  <si>
    <t>TARDE/  NOITE</t>
  </si>
  <si>
    <t>total mês 2021</t>
  </si>
  <si>
    <t>STEFANE</t>
  </si>
  <si>
    <t>13:30-14h</t>
  </si>
  <si>
    <t>17h15</t>
  </si>
  <si>
    <t>19h15</t>
  </si>
  <si>
    <t>18h15</t>
  </si>
  <si>
    <t xml:space="preserve">HORÁRIOS 2023 - UNI </t>
  </si>
  <si>
    <t>AI</t>
  </si>
  <si>
    <t>20:15-21:15</t>
  </si>
  <si>
    <r>
      <t xml:space="preserve">RD </t>
    </r>
    <r>
      <rPr>
        <sz val="14"/>
        <color theme="1"/>
        <rFont val="Calibri"/>
        <family val="2"/>
        <scheme val="minor"/>
      </rPr>
      <t>ini</t>
    </r>
  </si>
  <si>
    <r>
      <t xml:space="preserve">RD </t>
    </r>
    <r>
      <rPr>
        <sz val="14"/>
        <color theme="1"/>
        <rFont val="Calibri"/>
        <family val="2"/>
        <scheme val="minor"/>
      </rPr>
      <t>av</t>
    </r>
  </si>
  <si>
    <t>ALLANA</t>
  </si>
  <si>
    <t>GI FURLAN</t>
  </si>
  <si>
    <t>R$ 260,00 (b)</t>
  </si>
  <si>
    <t>gabriela</t>
  </si>
  <si>
    <t xml:space="preserve">  DANCING PATINAÇÃO  - HORÁRIOS 2024</t>
  </si>
  <si>
    <t>EVERY</t>
  </si>
  <si>
    <t>11:00 - 11:45</t>
  </si>
  <si>
    <t xml:space="preserve">REC </t>
  </si>
  <si>
    <t>16:15 -17:15</t>
  </si>
  <si>
    <t>intervalo / mopi</t>
  </si>
  <si>
    <t>MAXI</t>
  </si>
  <si>
    <t>maio</t>
  </si>
  <si>
    <t>em diante</t>
  </si>
  <si>
    <t>HORARIOS MANHA TERMINAR ATÉ NO MAXIMO 10H45</t>
  </si>
  <si>
    <t>6:00 - 6:45</t>
  </si>
  <si>
    <t>7:00 - 7:45</t>
  </si>
  <si>
    <t>oliva func</t>
  </si>
  <si>
    <t/>
  </si>
  <si>
    <t>RD INIC</t>
  </si>
  <si>
    <t>10:45 - 12:00</t>
  </si>
  <si>
    <t>10:15 - 10:45</t>
  </si>
  <si>
    <t>9:00 - 9:45</t>
  </si>
  <si>
    <t>10:00 - 10:45</t>
  </si>
  <si>
    <t>9:00 - 9:30</t>
  </si>
  <si>
    <t>8:45 - 9:15</t>
  </si>
  <si>
    <t>9:30 - 10:00</t>
  </si>
  <si>
    <t>8:00 - 8:30</t>
  </si>
  <si>
    <t>10:00 - 10:30</t>
  </si>
  <si>
    <t>18:30 - 19:15</t>
  </si>
  <si>
    <t>17:15 - 17:30</t>
  </si>
  <si>
    <t>17:30 - 18:15</t>
  </si>
  <si>
    <t>18:15 - 18:30</t>
  </si>
  <si>
    <t>19:15 - 20:00</t>
  </si>
  <si>
    <t>C3</t>
  </si>
  <si>
    <t>C1</t>
  </si>
  <si>
    <t>C4</t>
  </si>
  <si>
    <t>C2</t>
  </si>
  <si>
    <r>
      <t xml:space="preserve">3  </t>
    </r>
    <r>
      <rPr>
        <b/>
        <sz val="8"/>
        <color theme="1"/>
        <rFont val="Calibri"/>
        <family val="2"/>
        <scheme val="minor"/>
      </rPr>
      <t>(20:15)</t>
    </r>
    <r>
      <rPr>
        <b/>
        <sz val="14"/>
        <color theme="1"/>
        <rFont val="Calibri"/>
        <family val="2"/>
        <scheme val="minor"/>
      </rPr>
      <t xml:space="preserve">              </t>
    </r>
    <r>
      <rPr>
        <sz val="8"/>
        <color theme="1"/>
        <rFont val="Calibri"/>
        <family val="2"/>
        <scheme val="minor"/>
      </rPr>
      <t>(roger, ste)</t>
    </r>
  </si>
  <si>
    <t>passes</t>
  </si>
  <si>
    <t>aux alim</t>
  </si>
  <si>
    <t>ai</t>
  </si>
  <si>
    <t>CURSO MONITORES NOVOS - STEFANE</t>
  </si>
  <si>
    <t>DESFILE - ORGANIZACAO STE / ALLANA / ISA BONORA</t>
  </si>
  <si>
    <t>TORNEIO GP - TEC JAQUE  / ANA LUIZA (ADULTOS) ROGER NINA STE (CAMP 1, 2, 3)</t>
  </si>
  <si>
    <t>OK</t>
  </si>
  <si>
    <t>hr semana</t>
  </si>
  <si>
    <t>hr mês</t>
  </si>
  <si>
    <t>MONITOR</t>
  </si>
  <si>
    <t>INSTRUTOR</t>
  </si>
  <si>
    <t>PROFESSOR</t>
  </si>
  <si>
    <t>2023/2024</t>
  </si>
  <si>
    <t>11:00 - 11:45   180,00 + 40,00 loc patins</t>
  </si>
  <si>
    <t xml:space="preserve">18:15 - 19:00   120,00 + 40,00 loc patins       </t>
  </si>
  <si>
    <t>18:15 - 19:00 150,00 + 40,00 loc patins</t>
  </si>
  <si>
    <r>
      <t xml:space="preserve"> 3                </t>
    </r>
    <r>
      <rPr>
        <sz val="8"/>
        <color theme="1"/>
        <rFont val="Calibri"/>
        <family val="2"/>
        <scheme val="minor"/>
      </rPr>
      <t>roger / allana</t>
    </r>
  </si>
  <si>
    <t>ISA BONORA</t>
  </si>
  <si>
    <t>monitora</t>
  </si>
  <si>
    <t>instrutor</t>
  </si>
  <si>
    <t>monitor</t>
  </si>
  <si>
    <t>7:45 - 8:45</t>
  </si>
  <si>
    <t>14:30 - 15:00</t>
  </si>
  <si>
    <t>14:00 - 14:30</t>
  </si>
  <si>
    <t>15:00 - 15:30</t>
  </si>
  <si>
    <t>15:30 - 16:00</t>
  </si>
  <si>
    <t>16:15 -16:45</t>
  </si>
  <si>
    <t>16:45 - 17:15</t>
  </si>
  <si>
    <r>
      <t xml:space="preserve">3 </t>
    </r>
    <r>
      <rPr>
        <sz val="8"/>
        <color theme="1"/>
        <rFont val="Calibri"/>
        <family val="2"/>
        <scheme val="minor"/>
      </rPr>
      <t>(20:15)</t>
    </r>
  </si>
  <si>
    <t>16:00 - 16:15</t>
  </si>
  <si>
    <t>13:30 - 14:00</t>
  </si>
  <si>
    <t>17:30 - 18:00</t>
  </si>
  <si>
    <t>18:00 - 18:30</t>
  </si>
  <si>
    <t>18:30 - 19:00</t>
  </si>
  <si>
    <r>
      <t xml:space="preserve">REUNIAO </t>
    </r>
    <r>
      <rPr>
        <b/>
        <sz val="8"/>
        <color theme="1"/>
        <rFont val="Calibri"/>
        <family val="2"/>
        <scheme val="minor"/>
      </rPr>
      <t>19H-20H</t>
    </r>
  </si>
  <si>
    <t>19:00 - 20:00</t>
  </si>
  <si>
    <t xml:space="preserve"> </t>
  </si>
  <si>
    <t>julia / isa (Roger) subst larissa</t>
  </si>
  <si>
    <t>julia / isa                 (allana / gi F)</t>
  </si>
  <si>
    <t>julia / isa                        (allana  / gi furlan)</t>
  </si>
  <si>
    <t>intervalo</t>
  </si>
  <si>
    <t>reuniao</t>
  </si>
  <si>
    <t>profa</t>
  </si>
  <si>
    <t>8:30 - 8:45</t>
  </si>
  <si>
    <t>5,75 (ida)</t>
  </si>
  <si>
    <t xml:space="preserve">  DANCING PATINAÇÃO  - HORÁRIOS 2025</t>
  </si>
  <si>
    <t>GIOVANA  RESSINETTI</t>
  </si>
  <si>
    <t>AMANDA TERCIOTTI</t>
  </si>
  <si>
    <t>sem registro</t>
  </si>
  <si>
    <t>(+) turmas manha</t>
  </si>
  <si>
    <t>jaq passes</t>
  </si>
  <si>
    <t>thamires</t>
  </si>
  <si>
    <t>GI RESSSIN</t>
  </si>
  <si>
    <t>ISADORA B</t>
  </si>
  <si>
    <t>nicole</t>
  </si>
  <si>
    <t>8:00 - 8:45</t>
  </si>
  <si>
    <t>8:30  - 9:00</t>
  </si>
  <si>
    <t>9:15 - 9:45</t>
  </si>
  <si>
    <t>9:45 - 10:00</t>
  </si>
  <si>
    <t>2024 2o sementre</t>
  </si>
  <si>
    <t>2o semestre</t>
  </si>
  <si>
    <t>17;15</t>
  </si>
  <si>
    <t>manha</t>
  </si>
  <si>
    <t>noite</t>
  </si>
  <si>
    <t>novo</t>
  </si>
  <si>
    <t>cenario</t>
  </si>
  <si>
    <t>dsr</t>
  </si>
  <si>
    <t>turma</t>
  </si>
  <si>
    <t>nova</t>
  </si>
  <si>
    <t>adultos</t>
  </si>
  <si>
    <t>maxi</t>
  </si>
  <si>
    <t>d14m</t>
  </si>
  <si>
    <t>1(;15</t>
  </si>
  <si>
    <t>aux trans</t>
  </si>
  <si>
    <r>
      <t xml:space="preserve">1                  </t>
    </r>
    <r>
      <rPr>
        <sz val="8"/>
        <color theme="1"/>
        <rFont val="Calibri"/>
        <family val="2"/>
        <scheme val="minor"/>
      </rPr>
      <t>(ROER mari nic)</t>
    </r>
  </si>
  <si>
    <r>
      <t xml:space="preserve">1                  </t>
    </r>
    <r>
      <rPr>
        <sz val="8"/>
        <color theme="1"/>
        <rFont val="Calibri"/>
        <family val="2"/>
        <scheme val="minor"/>
      </rPr>
      <t>(ROER mari nic + isas bonora)</t>
    </r>
  </si>
  <si>
    <r>
      <t xml:space="preserve">1                  </t>
    </r>
    <r>
      <rPr>
        <sz val="8"/>
        <color theme="1"/>
        <rFont val="Calibri"/>
        <family val="2"/>
        <scheme val="minor"/>
      </rPr>
      <t>(ROGER, mari, nic)</t>
    </r>
  </si>
  <si>
    <r>
      <t xml:space="preserve">REC             </t>
    </r>
    <r>
      <rPr>
        <b/>
        <sz val="8"/>
        <color theme="1"/>
        <rFont val="Calibri"/>
        <family val="2"/>
        <scheme val="minor"/>
      </rPr>
      <t xml:space="preserve">(roger, </t>
    </r>
    <r>
      <rPr>
        <sz val="8"/>
        <color theme="1"/>
        <rFont val="Calibri"/>
        <family val="2"/>
        <scheme val="minor"/>
      </rPr>
      <t xml:space="preserve"> ste, allana, isa, gi R, mari)</t>
    </r>
  </si>
  <si>
    <t>t extra</t>
  </si>
  <si>
    <t>t extra / reuniao</t>
  </si>
  <si>
    <t>julia                          INICIO 07/02/24</t>
  </si>
  <si>
    <t>allana / mari                                      INICIO 21/02/24</t>
  </si>
  <si>
    <r>
      <t xml:space="preserve">  DC2T1      </t>
    </r>
    <r>
      <rPr>
        <sz val="8"/>
        <color theme="1"/>
        <rFont val="Calibri"/>
        <family val="2"/>
        <scheme val="minor"/>
      </rPr>
      <t>ana luiza</t>
    </r>
  </si>
  <si>
    <r>
      <t xml:space="preserve">DC2T2          </t>
    </r>
    <r>
      <rPr>
        <sz val="8"/>
        <color theme="1"/>
        <rFont val="Calibri"/>
        <family val="2"/>
        <scheme val="minor"/>
      </rPr>
      <t>roger  / allana</t>
    </r>
  </si>
  <si>
    <r>
      <t xml:space="preserve">   DC3T1      </t>
    </r>
    <r>
      <rPr>
        <sz val="8"/>
        <color theme="1"/>
        <rFont val="Calibri"/>
        <family val="2"/>
        <scheme val="minor"/>
      </rPr>
      <t>ana luiza</t>
    </r>
  </si>
  <si>
    <r>
      <t xml:space="preserve">   DC3T2   </t>
    </r>
    <r>
      <rPr>
        <sz val="8"/>
        <color theme="1"/>
        <rFont val="Calibri"/>
        <family val="2"/>
        <scheme val="minor"/>
      </rPr>
      <t>roger/allana</t>
    </r>
  </si>
  <si>
    <r>
      <t xml:space="preserve">    DC3T3              </t>
    </r>
    <r>
      <rPr>
        <sz val="8"/>
        <color theme="1"/>
        <rFont val="Calibri"/>
        <family val="2"/>
        <scheme val="minor"/>
      </rPr>
      <t>roger  / allana</t>
    </r>
  </si>
  <si>
    <r>
      <t xml:space="preserve">2                 </t>
    </r>
    <r>
      <rPr>
        <sz val="8"/>
        <color theme="1"/>
        <rFont val="Calibri"/>
        <family val="2"/>
        <scheme val="minor"/>
      </rPr>
      <t>(ROGER mari nic)</t>
    </r>
  </si>
  <si>
    <t xml:space="preserve">  DANCING PATINAÇÃO  - HORÁRIOS 2025 = PREVIA</t>
  </si>
  <si>
    <r>
      <t xml:space="preserve">2                </t>
    </r>
    <r>
      <rPr>
        <b/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(roger, ste,mari)</t>
    </r>
    <r>
      <rPr>
        <b/>
        <sz val="14"/>
        <color theme="1"/>
        <rFont val="Calibri"/>
        <family val="2"/>
        <scheme val="minor"/>
      </rPr>
      <t xml:space="preserve"> </t>
    </r>
  </si>
  <si>
    <r>
      <t xml:space="preserve">1               </t>
    </r>
    <r>
      <rPr>
        <sz val="8"/>
        <color theme="1"/>
        <rFont val="Calibri"/>
        <family val="2"/>
        <scheme val="minor"/>
      </rPr>
      <t>(roger,ste, isa, gi ressinetti, mari)</t>
    </r>
  </si>
  <si>
    <r>
      <t xml:space="preserve">1               </t>
    </r>
    <r>
      <rPr>
        <sz val="8"/>
        <color theme="1"/>
        <rFont val="Calibri"/>
        <family val="2"/>
        <scheme val="minor"/>
      </rPr>
      <t>(roger,ste, mari, isa, gi ressinetti)</t>
    </r>
  </si>
  <si>
    <r>
      <t xml:space="preserve">2                </t>
    </r>
    <r>
      <rPr>
        <b/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 xml:space="preserve">(roger, ste, isa, gi ressinetti , mari)             </t>
    </r>
    <r>
      <rPr>
        <b/>
        <sz val="8"/>
        <color theme="1"/>
        <rFont val="Calibri"/>
        <family val="2"/>
        <scheme val="minor"/>
      </rPr>
      <t xml:space="preserve"> </t>
    </r>
  </si>
  <si>
    <t>VER VALOR 2025</t>
  </si>
  <si>
    <t>OK DEFINIDO</t>
  </si>
  <si>
    <t>julia                              INICIO 04/02/25</t>
  </si>
  <si>
    <t xml:space="preserve">18:15 - 19:00   200,00 +42,00 loc patins       </t>
  </si>
  <si>
    <t>11:00 - 11:45   190,00 + 42,00 loc patins</t>
  </si>
  <si>
    <t>18:10 - 18:55 160,00 + 42,00 loc patins</t>
  </si>
  <si>
    <t>2024/2025</t>
  </si>
  <si>
    <t>RESUMO HORARIOS 2025</t>
  </si>
  <si>
    <t>2024 / 2025</t>
  </si>
  <si>
    <t>DC2T1</t>
  </si>
  <si>
    <t>DC2T2</t>
  </si>
  <si>
    <t>DC3T1</t>
  </si>
  <si>
    <t>DC3T2</t>
  </si>
  <si>
    <t>DCTT2</t>
  </si>
  <si>
    <t>t. extra</t>
  </si>
  <si>
    <t>DC3T3</t>
  </si>
  <si>
    <t>D13N adulto     (20 às 20h45)</t>
  </si>
  <si>
    <t xml:space="preserve">julia </t>
  </si>
  <si>
    <t>julia</t>
  </si>
  <si>
    <t>allana / mariana</t>
  </si>
  <si>
    <t xml:space="preserve">18:15 - 19:00   200 + 42 loc patins       </t>
  </si>
  <si>
    <t>11:00 - 11:45   190  + 42 loc patins</t>
  </si>
  <si>
    <t>18:15 - 19:00 160 +42 loc patins</t>
  </si>
  <si>
    <t>8:30 - 9:00</t>
  </si>
  <si>
    <t>8:50 - 9:20</t>
  </si>
  <si>
    <t>9:20 - 9:50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</si>
</sst>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&quot;R$&quot;#,##0.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lightGrid">
        <fgColor theme="0" tint="-4.9989318521683403E-2"/>
        <bgColor theme="0"/>
      </patternFill>
    </fill>
    <fill>
      <patternFill patternType="gray0625">
        <fgColor theme="0"/>
        <bgColor theme="9" tint="0.39994506668294322"/>
      </patternFill>
    </fill>
    <fill>
      <patternFill patternType="lightGrid">
        <fgColor theme="0" tint="-4.9989318521683403E-2"/>
        <bgColor theme="9" tint="0.59999389629810485"/>
      </patternFill>
    </fill>
    <fill>
      <patternFill patternType="lightGrid">
        <fgColor theme="0" tint="-4.9989318521683403E-2"/>
        <bgColor rgb="FFFFFF00"/>
      </patternFill>
    </fill>
    <fill>
      <patternFill patternType="solid">
        <fgColor rgb="FFF59FE9"/>
        <bgColor indexed="64"/>
      </patternFill>
    </fill>
    <fill>
      <patternFill patternType="lightGray">
        <bgColor rgb="FFFFFF00"/>
      </patternFill>
    </fill>
    <fill>
      <patternFill patternType="solid">
        <fgColor theme="7" tint="0.79998168889431442"/>
        <bgColor indexed="64"/>
      </patternFill>
    </fill>
    <fill>
      <patternFill patternType="gray0625">
        <fgColor theme="0"/>
        <bgColor theme="0"/>
      </patternFill>
    </fill>
    <fill>
      <patternFill patternType="solid">
        <fgColor rgb="FF99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lightGrid">
        <fgColor theme="0" tint="-4.9989318521683403E-2"/>
        <bgColor theme="1" tint="0.34998626667073579"/>
      </patternFill>
    </fill>
    <fill>
      <patternFill patternType="gray0625">
        <fgColor theme="0"/>
        <bgColor rgb="FFD75FCE"/>
      </patternFill>
    </fill>
    <fill>
      <patternFill patternType="gray0625">
        <fgColor theme="0"/>
        <bgColor theme="0" tint="-0.14999847407452621"/>
      </patternFill>
    </fill>
    <fill>
      <patternFill patternType="lightGrid">
        <fgColor theme="0" tint="-4.9989318521683403E-2"/>
        <bgColor theme="0" tint="-0.14999847407452621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gray0625">
        <fgColor theme="0"/>
        <bgColor rgb="FFFFFF00"/>
      </patternFill>
    </fill>
    <fill>
      <patternFill patternType="solid">
        <fgColor rgb="FFE8D2F2"/>
        <bgColor theme="0"/>
      </patternFill>
    </fill>
    <fill>
      <patternFill patternType="solid">
        <fgColor rgb="FFEA3AD1"/>
        <bgColor indexed="64"/>
      </patternFill>
    </fill>
    <fill>
      <patternFill patternType="gray125">
        <fgColor theme="0" tint="-4.9989318521683403E-2"/>
        <bgColor theme="2"/>
      </patternFill>
    </fill>
    <fill>
      <patternFill patternType="lightGrid">
        <fgColor theme="0" tint="-4.9989318521683403E-2"/>
        <bgColor rgb="FFF89CF8"/>
      </patternFill>
    </fill>
    <fill>
      <patternFill patternType="lightGrid">
        <fgColor theme="0" tint="-4.9989318521683403E-2"/>
        <bgColor rgb="FF9CE6F8"/>
      </patternFill>
    </fill>
    <fill>
      <patternFill patternType="lightGrid">
        <fgColor theme="0" tint="-4.9989318521683403E-2"/>
        <bgColor theme="8" tint="0.79998168889431442"/>
      </patternFill>
    </fill>
    <fill>
      <patternFill patternType="solid">
        <fgColor theme="8"/>
        <bgColor indexed="64"/>
      </patternFill>
    </fill>
  </fills>
  <borders count="2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76">
    <xf numFmtId="0" fontId="0" fillId="0" borderId="0" xfId="0"/>
    <xf numFmtId="0" fontId="0" fillId="0" borderId="0" xfId="0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2" borderId="10" xfId="0" applyFont="1" applyFill="1" applyBorder="1" applyAlignment="1">
      <alignment horizontal="left"/>
    </xf>
    <xf numFmtId="0" fontId="0" fillId="2" borderId="10" xfId="0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20" fontId="0" fillId="0" borderId="0" xfId="0" applyNumberFormat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/>
    <xf numFmtId="0" fontId="0" fillId="0" borderId="0" xfId="0" applyAlignment="1">
      <alignment wrapText="1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0" fillId="0" borderId="10" xfId="0" applyBorder="1" applyAlignment="1">
      <alignment wrapText="1"/>
    </xf>
    <xf numFmtId="2" fontId="0" fillId="0" borderId="0" xfId="0" applyNumberFormat="1" applyAlignment="1">
      <alignment wrapText="1"/>
    </xf>
    <xf numFmtId="2" fontId="4" fillId="0" borderId="0" xfId="0" applyNumberFormat="1" applyFont="1" applyAlignment="1">
      <alignment wrapText="1"/>
    </xf>
    <xf numFmtId="0" fontId="1" fillId="2" borderId="0" xfId="0" applyFont="1" applyFill="1"/>
    <xf numFmtId="1" fontId="1" fillId="2" borderId="0" xfId="0" applyNumberFormat="1" applyFont="1" applyFill="1" applyAlignment="1">
      <alignment horizontal="center"/>
    </xf>
    <xf numFmtId="0" fontId="9" fillId="3" borderId="0" xfId="0" applyFont="1" applyFill="1" applyAlignment="1">
      <alignment wrapText="1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2" fillId="4" borderId="0" xfId="0" applyFont="1" applyFill="1"/>
    <xf numFmtId="0" fontId="0" fillId="4" borderId="0" xfId="0" applyFill="1" applyAlignment="1">
      <alignment horizontal="center" wrapText="1"/>
    </xf>
    <xf numFmtId="0" fontId="0" fillId="4" borderId="0" xfId="0" applyFill="1"/>
    <xf numFmtId="0" fontId="1" fillId="4" borderId="3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0" fillId="4" borderId="0" xfId="0" applyFill="1" applyAlignment="1">
      <alignment horizontal="left" wrapText="1" indent="1"/>
    </xf>
    <xf numFmtId="0" fontId="0" fillId="4" borderId="0" xfId="0" applyFill="1" applyAlignment="1">
      <alignment horizontal="left" wrapText="1"/>
    </xf>
    <xf numFmtId="0" fontId="7" fillId="5" borderId="1" xfId="0" applyFont="1" applyFill="1" applyBorder="1" applyAlignment="1">
      <alignment horizontal="center" wrapText="1"/>
    </xf>
    <xf numFmtId="0" fontId="7" fillId="5" borderId="6" xfId="0" applyFont="1" applyFill="1" applyBorder="1" applyAlignment="1">
      <alignment horizontal="center" wrapText="1"/>
    </xf>
    <xf numFmtId="0" fontId="7" fillId="5" borderId="9" xfId="0" applyFont="1" applyFill="1" applyBorder="1" applyAlignment="1">
      <alignment horizontal="center" wrapText="1"/>
    </xf>
    <xf numFmtId="0" fontId="6" fillId="0" borderId="0" xfId="0" applyFont="1"/>
    <xf numFmtId="0" fontId="3" fillId="0" borderId="1" xfId="0" applyFont="1" applyBorder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 wrapText="1"/>
    </xf>
    <xf numFmtId="0" fontId="1" fillId="4" borderId="16" xfId="0" applyFont="1" applyFill="1" applyBorder="1" applyAlignment="1">
      <alignment horizontal="center" wrapText="1"/>
    </xf>
    <xf numFmtId="0" fontId="1" fillId="4" borderId="17" xfId="0" applyFont="1" applyFill="1" applyBorder="1" applyAlignment="1">
      <alignment horizontal="center" wrapText="1"/>
    </xf>
    <xf numFmtId="0" fontId="7" fillId="7" borderId="1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4" fillId="4" borderId="0" xfId="0" applyFont="1" applyFill="1"/>
    <xf numFmtId="0" fontId="4" fillId="4" borderId="0" xfId="0" applyFont="1" applyFill="1" applyAlignment="1">
      <alignment horizontal="center" wrapText="1"/>
    </xf>
    <xf numFmtId="165" fontId="4" fillId="4" borderId="0" xfId="0" applyNumberFormat="1" applyFont="1" applyFill="1" applyAlignment="1">
      <alignment horizontal="left" wrapText="1" indent="1"/>
    </xf>
    <xf numFmtId="0" fontId="5" fillId="4" borderId="3" xfId="0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4" fillId="5" borderId="8" xfId="0" applyFont="1" applyFill="1" applyBorder="1" applyAlignment="1">
      <alignment horizontal="center" wrapText="1"/>
    </xf>
    <xf numFmtId="0" fontId="5" fillId="8" borderId="8" xfId="0" applyFont="1" applyFill="1" applyBorder="1" applyAlignment="1">
      <alignment horizontal="center" wrapText="1"/>
    </xf>
    <xf numFmtId="0" fontId="4" fillId="5" borderId="9" xfId="0" applyFont="1" applyFill="1" applyBorder="1" applyAlignment="1">
      <alignment horizontal="center" wrapText="1"/>
    </xf>
    <xf numFmtId="0" fontId="4" fillId="4" borderId="0" xfId="0" applyFont="1" applyFill="1" applyAlignment="1">
      <alignment horizontal="left" wrapText="1" indent="1"/>
    </xf>
    <xf numFmtId="0" fontId="4" fillId="4" borderId="0" xfId="0" applyFont="1" applyFill="1" applyAlignment="1">
      <alignment horizontal="left" wrapText="1"/>
    </xf>
    <xf numFmtId="164" fontId="12" fillId="4" borderId="15" xfId="0" applyNumberFormat="1" applyFont="1" applyFill="1" applyBorder="1" applyAlignment="1">
      <alignment horizontal="center" wrapText="1"/>
    </xf>
    <xf numFmtId="164" fontId="13" fillId="4" borderId="2" xfId="0" applyNumberFormat="1" applyFont="1" applyFill="1" applyBorder="1" applyAlignment="1">
      <alignment horizontal="center" wrapText="1"/>
    </xf>
    <xf numFmtId="164" fontId="13" fillId="4" borderId="5" xfId="0" applyNumberFormat="1" applyFont="1" applyFill="1" applyBorder="1" applyAlignment="1">
      <alignment horizontal="center" wrapText="1"/>
    </xf>
    <xf numFmtId="164" fontId="13" fillId="4" borderId="7" xfId="0" applyNumberFormat="1" applyFont="1" applyFill="1" applyBorder="1" applyAlignment="1">
      <alignment horizontal="center" wrapText="1"/>
    </xf>
    <xf numFmtId="164" fontId="13" fillId="4" borderId="0" xfId="0" applyNumberFormat="1" applyFont="1" applyFill="1" applyAlignment="1">
      <alignment horizontal="center" wrapText="1"/>
    </xf>
    <xf numFmtId="164" fontId="12" fillId="4" borderId="2" xfId="0" applyNumberFormat="1" applyFont="1" applyFill="1" applyBorder="1" applyAlignment="1">
      <alignment horizontal="center" wrapText="1"/>
    </xf>
    <xf numFmtId="164" fontId="13" fillId="0" borderId="0" xfId="0" applyNumberFormat="1" applyFont="1" applyAlignment="1">
      <alignment horizontal="center" wrapText="1"/>
    </xf>
    <xf numFmtId="0" fontId="7" fillId="8" borderId="9" xfId="0" applyFont="1" applyFill="1" applyBorder="1" applyAlignment="1">
      <alignment horizontal="center" wrapText="1"/>
    </xf>
    <xf numFmtId="0" fontId="7" fillId="9" borderId="1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wrapText="1"/>
    </xf>
    <xf numFmtId="0" fontId="2" fillId="0" borderId="0" xfId="0" applyFont="1"/>
    <xf numFmtId="0" fontId="5" fillId="0" borderId="1" xfId="0" applyFont="1" applyBorder="1" applyAlignment="1">
      <alignment horizontal="center" wrapText="1"/>
    </xf>
    <xf numFmtId="0" fontId="3" fillId="10" borderId="1" xfId="0" applyFont="1" applyFill="1" applyBorder="1" applyAlignment="1">
      <alignment horizontal="center" wrapText="1"/>
    </xf>
    <xf numFmtId="0" fontId="3" fillId="11" borderId="1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6" fillId="10" borderId="1" xfId="0" applyFont="1" applyFill="1" applyBorder="1" applyAlignment="1">
      <alignment horizontal="center" wrapText="1"/>
    </xf>
    <xf numFmtId="0" fontId="6" fillId="11" borderId="1" xfId="0" applyFont="1" applyFill="1" applyBorder="1" applyAlignment="1">
      <alignment horizontal="center" wrapText="1"/>
    </xf>
    <xf numFmtId="0" fontId="0" fillId="2" borderId="1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0" xfId="0" applyFill="1" applyBorder="1" applyAlignment="1">
      <alignment wrapText="1"/>
    </xf>
    <xf numFmtId="0" fontId="0" fillId="2" borderId="0" xfId="0" applyFill="1" applyAlignment="1">
      <alignment horizontal="right" wrapText="1"/>
    </xf>
    <xf numFmtId="0" fontId="0" fillId="2" borderId="10" xfId="0" applyFill="1" applyBorder="1"/>
    <xf numFmtId="0" fontId="0" fillId="2" borderId="10" xfId="0" applyFill="1" applyBorder="1" applyAlignment="1">
      <alignment horizontal="right" wrapText="1"/>
    </xf>
    <xf numFmtId="164" fontId="12" fillId="4" borderId="5" xfId="0" applyNumberFormat="1" applyFont="1" applyFill="1" applyBorder="1" applyAlignment="1">
      <alignment horizontal="center" wrapText="1"/>
    </xf>
    <xf numFmtId="0" fontId="7" fillId="12" borderId="1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7" fillId="4" borderId="8" xfId="0" applyFont="1" applyFill="1" applyBorder="1" applyAlignment="1">
      <alignment horizontal="center" wrapText="1"/>
    </xf>
    <xf numFmtId="0" fontId="7" fillId="11" borderId="1" xfId="0" applyFont="1" applyFill="1" applyBorder="1" applyAlignment="1">
      <alignment horizontal="center" wrapText="1"/>
    </xf>
    <xf numFmtId="0" fontId="7" fillId="13" borderId="1" xfId="0" applyFont="1" applyFill="1" applyBorder="1" applyAlignment="1">
      <alignment horizontal="center" wrapText="1"/>
    </xf>
    <xf numFmtId="0" fontId="7" fillId="14" borderId="1" xfId="0" applyFont="1" applyFill="1" applyBorder="1" applyAlignment="1">
      <alignment horizontal="center" wrapText="1"/>
    </xf>
    <xf numFmtId="0" fontId="7" fillId="15" borderId="1" xfId="0" applyFont="1" applyFill="1" applyBorder="1" applyAlignment="1">
      <alignment horizontal="center" wrapText="1"/>
    </xf>
    <xf numFmtId="0" fontId="0" fillId="4" borderId="0" xfId="0" quotePrefix="1" applyFill="1"/>
    <xf numFmtId="0" fontId="0" fillId="4" borderId="3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7" fillId="16" borderId="1" xfId="0" applyFont="1" applyFill="1" applyBorder="1" applyAlignment="1">
      <alignment horizontal="center" wrapText="1"/>
    </xf>
    <xf numFmtId="0" fontId="7" fillId="16" borderId="6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 wrapText="1"/>
    </xf>
    <xf numFmtId="0" fontId="7" fillId="17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wrapText="1"/>
    </xf>
    <xf numFmtId="0" fontId="7" fillId="19" borderId="6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left" wrapText="1" indent="1"/>
    </xf>
    <xf numFmtId="4" fontId="0" fillId="4" borderId="1" xfId="0" applyNumberFormat="1" applyFill="1" applyBorder="1" applyAlignment="1">
      <alignment horizontal="center" wrapText="1"/>
    </xf>
    <xf numFmtId="4" fontId="0" fillId="4" borderId="1" xfId="0" applyNumberFormat="1" applyFill="1" applyBorder="1" applyAlignment="1">
      <alignment horizontal="left" wrapText="1" indent="1"/>
    </xf>
    <xf numFmtId="0" fontId="7" fillId="8" borderId="6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6" xfId="0" applyFill="1" applyBorder="1" applyAlignment="1">
      <alignment horizontal="center" wrapText="1"/>
    </xf>
    <xf numFmtId="0" fontId="7" fillId="20" borderId="1" xfId="0" applyFont="1" applyFill="1" applyBorder="1" applyAlignment="1">
      <alignment horizontal="center" wrapText="1"/>
    </xf>
    <xf numFmtId="0" fontId="14" fillId="0" borderId="0" xfId="0" applyFont="1"/>
    <xf numFmtId="20" fontId="0" fillId="21" borderId="0" xfId="0" applyNumberFormat="1" applyFill="1" applyAlignment="1">
      <alignment horizontal="center"/>
    </xf>
    <xf numFmtId="17" fontId="0" fillId="4" borderId="1" xfId="0" applyNumberFormat="1" applyFill="1" applyBorder="1" applyAlignment="1">
      <alignment horizontal="left" wrapText="1" indent="1"/>
    </xf>
    <xf numFmtId="164" fontId="13" fillId="22" borderId="5" xfId="0" applyNumberFormat="1" applyFont="1" applyFill="1" applyBorder="1" applyAlignment="1">
      <alignment horizontal="center" wrapText="1"/>
    </xf>
    <xf numFmtId="0" fontId="15" fillId="0" borderId="0" xfId="0" applyFont="1"/>
    <xf numFmtId="20" fontId="1" fillId="0" borderId="0" xfId="0" applyNumberFormat="1" applyFont="1" applyAlignment="1">
      <alignment horizontal="center"/>
    </xf>
    <xf numFmtId="0" fontId="7" fillId="23" borderId="1" xfId="0" applyFont="1" applyFill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2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17" fontId="14" fillId="2" borderId="0" xfId="0" applyNumberFormat="1" applyFont="1" applyFill="1" applyAlignment="1">
      <alignment horizontal="center"/>
    </xf>
    <xf numFmtId="20" fontId="14" fillId="0" borderId="0" xfId="0" applyNumberFormat="1" applyFont="1" applyAlignment="1">
      <alignment horizontal="center"/>
    </xf>
    <xf numFmtId="0" fontId="14" fillId="2" borderId="10" xfId="0" applyFont="1" applyFill="1" applyBorder="1" applyAlignment="1">
      <alignment horizontal="center"/>
    </xf>
    <xf numFmtId="0" fontId="17" fillId="2" borderId="0" xfId="0" applyFont="1" applyFill="1" applyAlignment="1">
      <alignment horizontal="center" wrapText="1"/>
    </xf>
    <xf numFmtId="20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0" fontId="3" fillId="24" borderId="1" xfId="0" applyFont="1" applyFill="1" applyBorder="1" applyAlignment="1">
      <alignment horizontal="center" wrapText="1"/>
    </xf>
    <xf numFmtId="0" fontId="7" fillId="24" borderId="1" xfId="0" applyFont="1" applyFill="1" applyBorder="1" applyAlignment="1">
      <alignment horizontal="center" wrapText="1"/>
    </xf>
    <xf numFmtId="0" fontId="7" fillId="25" borderId="1" xfId="0" applyFont="1" applyFill="1" applyBorder="1" applyAlignment="1">
      <alignment horizontal="center" wrapText="1"/>
    </xf>
    <xf numFmtId="0" fontId="7" fillId="26" borderId="1" xfId="0" applyFont="1" applyFill="1" applyBorder="1" applyAlignment="1">
      <alignment horizontal="center" wrapText="1"/>
    </xf>
    <xf numFmtId="0" fontId="7" fillId="27" borderId="1" xfId="0" applyFont="1" applyFill="1" applyBorder="1" applyAlignment="1">
      <alignment horizontal="center" wrapText="1"/>
    </xf>
    <xf numFmtId="0" fontId="7" fillId="28" borderId="1" xfId="0" applyFont="1" applyFill="1" applyBorder="1" applyAlignment="1">
      <alignment horizontal="center" wrapText="1"/>
    </xf>
    <xf numFmtId="0" fontId="7" fillId="26" borderId="6" xfId="0" applyFont="1" applyFill="1" applyBorder="1" applyAlignment="1">
      <alignment horizontal="center" wrapText="1"/>
    </xf>
    <xf numFmtId="0" fontId="7" fillId="6" borderId="1" xfId="0" applyFont="1" applyFill="1" applyBorder="1" applyAlignment="1">
      <alignment horizontal="center" wrapText="1"/>
    </xf>
    <xf numFmtId="0" fontId="7" fillId="26" borderId="8" xfId="0" applyFont="1" applyFill="1" applyBorder="1" applyAlignment="1">
      <alignment horizontal="center" wrapText="1"/>
    </xf>
    <xf numFmtId="0" fontId="5" fillId="29" borderId="8" xfId="0" applyFont="1" applyFill="1" applyBorder="1" applyAlignment="1">
      <alignment horizontal="center" wrapText="1"/>
    </xf>
    <xf numFmtId="0" fontId="8" fillId="4" borderId="14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 wrapText="1"/>
    </xf>
    <xf numFmtId="0" fontId="13" fillId="18" borderId="19" xfId="0" applyFont="1" applyFill="1" applyBorder="1" applyAlignment="1">
      <alignment horizontal="center" wrapText="1"/>
    </xf>
    <xf numFmtId="0" fontId="13" fillId="18" borderId="18" xfId="0" applyFont="1" applyFill="1" applyBorder="1" applyAlignment="1">
      <alignment horizontal="center" wrapText="1"/>
    </xf>
    <xf numFmtId="0" fontId="13" fillId="18" borderId="20" xfId="0" applyFont="1" applyFill="1" applyBorder="1" applyAlignment="1">
      <alignment horizontal="center" wrapText="1"/>
    </xf>
    <xf numFmtId="164" fontId="13" fillId="2" borderId="0" xfId="0" applyNumberFormat="1" applyFont="1" applyFill="1" applyAlignment="1">
      <alignment horizontal="center" wrapText="1"/>
    </xf>
    <xf numFmtId="164" fontId="13" fillId="4" borderId="5" xfId="0" applyNumberFormat="1" applyFont="1" applyFill="1" applyBorder="1" applyAlignment="1">
      <alignment horizontal="center" wrapText="1"/>
    </xf>
    <xf numFmtId="164" fontId="13" fillId="4" borderId="1" xfId="0" applyNumberFormat="1" applyFont="1" applyFill="1" applyBorder="1" applyAlignment="1">
      <alignment horizontal="center" wrapText="1"/>
    </xf>
    <xf numFmtId="164" fontId="13" fillId="4" borderId="6" xfId="0" applyNumberFormat="1" applyFont="1" applyFill="1" applyBorder="1" applyAlignment="1">
      <alignment horizontal="center" wrapText="1"/>
    </xf>
    <xf numFmtId="0" fontId="13" fillId="12" borderId="1" xfId="0" applyFont="1" applyFill="1" applyBorder="1" applyAlignment="1">
      <alignment horizontal="center" wrapText="1"/>
    </xf>
    <xf numFmtId="0" fontId="7" fillId="9" borderId="21" xfId="0" applyFont="1" applyFill="1" applyBorder="1" applyAlignment="1">
      <alignment horizontal="center" wrapText="1"/>
    </xf>
    <xf numFmtId="0" fontId="7" fillId="9" borderId="22" xfId="0" applyFont="1" applyFill="1" applyBorder="1" applyAlignment="1">
      <alignment horizontal="center" wrapText="1"/>
    </xf>
    <xf numFmtId="0" fontId="7" fillId="11" borderId="21" xfId="0" applyFont="1" applyFill="1" applyBorder="1" applyAlignment="1">
      <alignment horizontal="center" wrapText="1"/>
    </xf>
    <xf numFmtId="0" fontId="7" fillId="11" borderId="22" xfId="0" applyFont="1" applyFill="1" applyBorder="1" applyAlignment="1">
      <alignment horizontal="center" wrapText="1"/>
    </xf>
    <xf numFmtId="0" fontId="7" fillId="13" borderId="21" xfId="0" applyFont="1" applyFill="1" applyBorder="1" applyAlignment="1">
      <alignment horizontal="center" wrapText="1"/>
    </xf>
    <xf numFmtId="0" fontId="7" fillId="13" borderId="22" xfId="0" applyFont="1" applyFill="1" applyBorder="1" applyAlignment="1">
      <alignment horizontal="center" wrapText="1"/>
    </xf>
    <xf numFmtId="0" fontId="7" fillId="14" borderId="21" xfId="0" applyFont="1" applyFill="1" applyBorder="1" applyAlignment="1">
      <alignment horizontal="center" wrapText="1"/>
    </xf>
    <xf numFmtId="0" fontId="7" fillId="14" borderId="22" xfId="0" applyFont="1" applyFill="1" applyBorder="1" applyAlignment="1">
      <alignment horizontal="center" wrapText="1"/>
    </xf>
    <xf numFmtId="0" fontId="7" fillId="15" borderId="21" xfId="0" applyFont="1" applyFill="1" applyBorder="1" applyAlignment="1">
      <alignment horizontal="center" wrapText="1"/>
    </xf>
    <xf numFmtId="0" fontId="7" fillId="15" borderId="22" xfId="0" applyFont="1" applyFill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20" fontId="1" fillId="0" borderId="10" xfId="0" applyNumberFormat="1" applyFont="1" applyBorder="1" applyAlignment="1">
      <alignment horizontal="center"/>
    </xf>
    <xf numFmtId="20" fontId="1" fillId="0" borderId="11" xfId="0" applyNumberFormat="1" applyFont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20" fontId="1" fillId="0" borderId="13" xfId="0" applyNumberFormat="1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0" fontId="0" fillId="2" borderId="23" xfId="0" applyFill="1" applyBorder="1" applyAlignment="1">
      <alignment horizontal="left" wrapText="1"/>
    </xf>
    <xf numFmtId="0" fontId="0" fillId="2" borderId="0" xfId="0" applyFill="1" applyAlignment="1">
      <alignment horizontal="left" wrapText="1"/>
    </xf>
    <xf numFmtId="0" fontId="0" fillId="2" borderId="23" xfId="0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7" fillId="8" borderId="21" xfId="0" applyFont="1" applyFill="1" applyBorder="1" applyAlignment="1">
      <alignment horizontal="center" wrapText="1"/>
    </xf>
    <xf numFmtId="0" fontId="7" fillId="8" borderId="22" xfId="0" applyFont="1" applyFill="1" applyBorder="1" applyAlignment="1">
      <alignment horizontal="center" wrapText="1"/>
    </xf>
    <xf numFmtId="0" fontId="12" fillId="30" borderId="8" xfId="0" applyFont="1" applyFill="1" applyBorder="1" applyAlignment="1">
      <alignment horizontal="center" wrapText="1"/>
    </xf>
    <xf numFmtId="0" fontId="7" fillId="16" borderId="8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CE6F8"/>
      <color rgb="FFF89CF8"/>
      <color rgb="FFEA3AD1"/>
      <color rgb="FFE8D2F2"/>
      <color rgb="FFDBB8EA"/>
      <color rgb="FFD75FCE"/>
      <color rgb="FFFF3300"/>
      <color rgb="FFB297FD"/>
      <color rgb="FFF59FE9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AC6D4-1214-4317-B362-9DBFAFE331D6}">
  <dimension ref="A1:J58"/>
  <sheetViews>
    <sheetView tabSelected="1" topLeftCell="A35" workbookViewId="0">
      <selection activeCell="I56" sqref="I56"/>
    </sheetView>
  </sheetViews>
  <sheetFormatPr defaultColWidth="8.85546875" defaultRowHeight="15" x14ac:dyDescent="0.25"/>
  <cols>
    <col min="1" max="1" width="5.85546875" style="24" customWidth="1"/>
    <col min="2" max="2" width="12.42578125" style="61" customWidth="1"/>
    <col min="3" max="3" width="13.28515625" style="25" customWidth="1"/>
    <col min="4" max="4" width="13.7109375" style="29" customWidth="1"/>
    <col min="5" max="5" width="13.42578125" style="29" customWidth="1"/>
    <col min="6" max="6" width="13.7109375" style="29" customWidth="1"/>
    <col min="7" max="7" width="12.140625" style="29" customWidth="1"/>
    <col min="8" max="8" width="10" style="30" customWidth="1"/>
    <col min="9" max="16384" width="8.85546875" style="26"/>
  </cols>
  <sheetData>
    <row r="1" spans="2:10" ht="24" thickBot="1" x14ac:dyDescent="0.4">
      <c r="B1" s="135" t="s">
        <v>143</v>
      </c>
      <c r="C1" s="135"/>
      <c r="D1" s="135"/>
      <c r="E1" s="135"/>
      <c r="F1" s="135"/>
      <c r="G1" s="135"/>
      <c r="H1" s="135"/>
    </row>
    <row r="2" spans="2:10" ht="15.75" thickBot="1" x14ac:dyDescent="0.3">
      <c r="B2" s="57" t="s">
        <v>0</v>
      </c>
      <c r="C2" s="42" t="s">
        <v>1</v>
      </c>
      <c r="D2" s="42" t="s">
        <v>2</v>
      </c>
      <c r="E2" s="42" t="s">
        <v>3</v>
      </c>
      <c r="F2" s="42" t="s">
        <v>4</v>
      </c>
      <c r="G2" s="42" t="s">
        <v>5</v>
      </c>
      <c r="H2" s="43" t="s">
        <v>6</v>
      </c>
    </row>
    <row r="3" spans="2:10" x14ac:dyDescent="0.25">
      <c r="B3" s="58" t="s">
        <v>74</v>
      </c>
      <c r="C3" s="89" t="s">
        <v>76</v>
      </c>
      <c r="D3" s="89" t="s">
        <v>76</v>
      </c>
      <c r="E3" s="89" t="s">
        <v>76</v>
      </c>
      <c r="F3" s="89" t="s">
        <v>76</v>
      </c>
      <c r="G3" s="89" t="s">
        <v>76</v>
      </c>
      <c r="H3" s="101" t="s">
        <v>76</v>
      </c>
      <c r="J3" s="88" t="s">
        <v>77</v>
      </c>
    </row>
    <row r="4" spans="2:10" x14ac:dyDescent="0.25">
      <c r="B4" s="59" t="s">
        <v>75</v>
      </c>
      <c r="C4" s="90" t="s">
        <v>76</v>
      </c>
      <c r="D4" s="90" t="s">
        <v>76</v>
      </c>
      <c r="E4" s="90" t="s">
        <v>76</v>
      </c>
      <c r="F4" s="90" t="s">
        <v>76</v>
      </c>
      <c r="G4" s="90" t="s">
        <v>76</v>
      </c>
      <c r="H4" s="102" t="s">
        <v>76</v>
      </c>
    </row>
    <row r="5" spans="2:10" x14ac:dyDescent="0.25">
      <c r="B5" s="59" t="s">
        <v>153</v>
      </c>
      <c r="C5" s="90" t="s">
        <v>76</v>
      </c>
      <c r="D5" s="90" t="s">
        <v>76</v>
      </c>
      <c r="E5" s="90" t="s">
        <v>76</v>
      </c>
      <c r="F5" s="90" t="s">
        <v>76</v>
      </c>
      <c r="G5" s="90" t="s">
        <v>76</v>
      </c>
      <c r="H5" s="102" t="s">
        <v>76</v>
      </c>
    </row>
    <row r="6" spans="2:10" ht="22.9" customHeight="1" x14ac:dyDescent="0.3">
      <c r="B6" s="59" t="s">
        <v>86</v>
      </c>
      <c r="C6" s="91"/>
      <c r="D6" s="91"/>
      <c r="E6" s="91"/>
      <c r="F6" s="91"/>
      <c r="G6" s="91"/>
      <c r="H6" s="66" t="s">
        <v>56</v>
      </c>
    </row>
    <row r="7" spans="2:10" ht="22.9" customHeight="1" x14ac:dyDescent="0.3">
      <c r="B7" s="59" t="s">
        <v>214</v>
      </c>
      <c r="C7" s="91"/>
      <c r="D7" s="91"/>
      <c r="E7" s="91"/>
      <c r="F7" s="91"/>
      <c r="G7" s="91"/>
      <c r="H7" s="66" t="s">
        <v>56</v>
      </c>
    </row>
    <row r="8" spans="2:10" ht="22.9" customHeight="1" x14ac:dyDescent="0.3">
      <c r="B8" s="59" t="s">
        <v>215</v>
      </c>
      <c r="C8" s="91"/>
      <c r="D8" s="31" t="s">
        <v>56</v>
      </c>
      <c r="E8" s="91"/>
      <c r="F8" s="31" t="s">
        <v>56</v>
      </c>
      <c r="G8" s="91"/>
      <c r="H8" s="66"/>
    </row>
    <row r="9" spans="2:10" ht="25.5" customHeight="1" x14ac:dyDescent="0.3">
      <c r="B9" s="59" t="s">
        <v>83</v>
      </c>
      <c r="C9" s="31" t="s">
        <v>56</v>
      </c>
      <c r="D9" s="91"/>
      <c r="E9" s="91"/>
      <c r="F9" s="91"/>
      <c r="G9" s="91"/>
      <c r="H9" s="92"/>
    </row>
    <row r="10" spans="2:10" ht="21" customHeight="1" x14ac:dyDescent="0.3">
      <c r="B10" s="59" t="s">
        <v>83</v>
      </c>
      <c r="C10" s="91"/>
      <c r="D10" s="91"/>
      <c r="E10" s="91"/>
      <c r="F10" s="91"/>
      <c r="G10" s="91"/>
      <c r="H10" s="66" t="s">
        <v>56</v>
      </c>
    </row>
    <row r="11" spans="2:10" ht="21.6" customHeight="1" x14ac:dyDescent="0.3">
      <c r="B11" s="59" t="s">
        <v>81</v>
      </c>
      <c r="C11" s="91"/>
      <c r="D11" s="91"/>
      <c r="E11" s="44">
        <v>2</v>
      </c>
      <c r="F11" s="91"/>
      <c r="G11" s="44">
        <v>2</v>
      </c>
      <c r="H11" s="92"/>
    </row>
    <row r="12" spans="2:10" ht="21.6" customHeight="1" x14ac:dyDescent="0.3">
      <c r="B12" s="59" t="s">
        <v>216</v>
      </c>
      <c r="C12" s="91"/>
      <c r="D12" s="31" t="s">
        <v>56</v>
      </c>
      <c r="E12" s="91"/>
      <c r="F12" s="31" t="s">
        <v>56</v>
      </c>
      <c r="G12" s="91"/>
      <c r="H12" s="92"/>
    </row>
    <row r="13" spans="2:10" ht="22.15" customHeight="1" x14ac:dyDescent="0.3">
      <c r="B13" s="59" t="s">
        <v>85</v>
      </c>
      <c r="C13" s="31" t="s">
        <v>56</v>
      </c>
      <c r="D13" s="91"/>
      <c r="E13" s="91"/>
      <c r="F13" s="91"/>
      <c r="G13" s="91"/>
      <c r="H13" s="66" t="s">
        <v>56</v>
      </c>
    </row>
    <row r="14" spans="2:10" ht="21" customHeight="1" x14ac:dyDescent="0.3">
      <c r="B14" s="59" t="s">
        <v>82</v>
      </c>
      <c r="C14" s="91"/>
      <c r="D14" s="44">
        <v>1</v>
      </c>
      <c r="E14" s="44">
        <v>1</v>
      </c>
      <c r="F14" s="44">
        <v>1</v>
      </c>
      <c r="G14" s="44">
        <v>1</v>
      </c>
      <c r="H14" s="100" t="s">
        <v>67</v>
      </c>
    </row>
    <row r="15" spans="2:10" ht="18.75" x14ac:dyDescent="0.3">
      <c r="B15" s="59" t="s">
        <v>80</v>
      </c>
      <c r="C15" s="31" t="s">
        <v>56</v>
      </c>
      <c r="D15" s="91"/>
      <c r="E15" s="91"/>
      <c r="F15" s="91"/>
      <c r="G15" s="91"/>
      <c r="H15" s="92"/>
    </row>
    <row r="16" spans="2:10" ht="18.75" x14ac:dyDescent="0.3">
      <c r="B16" s="59" t="s">
        <v>79</v>
      </c>
      <c r="C16" s="93" t="s">
        <v>38</v>
      </c>
      <c r="D16" s="93" t="s">
        <v>38</v>
      </c>
      <c r="E16" s="93" t="s">
        <v>38</v>
      </c>
      <c r="F16" s="93" t="s">
        <v>38</v>
      </c>
      <c r="G16" s="93" t="s">
        <v>38</v>
      </c>
      <c r="H16" s="92"/>
    </row>
    <row r="17" spans="2:8" ht="19.5" thickBot="1" x14ac:dyDescent="0.35">
      <c r="B17" s="60" t="s">
        <v>66</v>
      </c>
      <c r="C17" s="175"/>
      <c r="D17" s="175"/>
      <c r="E17" s="175"/>
      <c r="F17" s="175"/>
      <c r="G17" s="175"/>
      <c r="H17" s="64" t="s">
        <v>67</v>
      </c>
    </row>
    <row r="18" spans="2:8" ht="15.75" thickBot="1" x14ac:dyDescent="0.3"/>
    <row r="19" spans="2:8" x14ac:dyDescent="0.25">
      <c r="B19" s="62" t="s">
        <v>48</v>
      </c>
      <c r="C19" s="27" t="s">
        <v>1</v>
      </c>
      <c r="D19" s="27" t="s">
        <v>2</v>
      </c>
      <c r="E19" s="27" t="s">
        <v>3</v>
      </c>
      <c r="F19" s="27" t="s">
        <v>4</v>
      </c>
      <c r="G19" s="27" t="s">
        <v>5</v>
      </c>
      <c r="H19" s="28" t="s">
        <v>6</v>
      </c>
    </row>
    <row r="20" spans="2:8" ht="23.45" customHeight="1" x14ac:dyDescent="0.3">
      <c r="B20" s="59" t="s">
        <v>128</v>
      </c>
      <c r="C20" s="31" t="s">
        <v>56</v>
      </c>
      <c r="D20" s="31" t="s">
        <v>56</v>
      </c>
      <c r="E20" s="31" t="s">
        <v>56</v>
      </c>
      <c r="F20" s="31" t="s">
        <v>56</v>
      </c>
      <c r="G20" s="31" t="s">
        <v>56</v>
      </c>
      <c r="H20" s="32" t="s">
        <v>41</v>
      </c>
    </row>
    <row r="21" spans="2:8" ht="18.75" x14ac:dyDescent="0.3">
      <c r="B21" s="59" t="s">
        <v>121</v>
      </c>
      <c r="C21" s="145" t="s">
        <v>200</v>
      </c>
      <c r="D21" s="172" t="s">
        <v>202</v>
      </c>
      <c r="E21" s="145" t="s">
        <v>200</v>
      </c>
      <c r="F21" s="172" t="s">
        <v>202</v>
      </c>
      <c r="G21" s="172" t="s">
        <v>205</v>
      </c>
      <c r="H21" s="32" t="s">
        <v>41</v>
      </c>
    </row>
    <row r="22" spans="2:8" ht="18.75" x14ac:dyDescent="0.3">
      <c r="B22" s="59" t="s">
        <v>120</v>
      </c>
      <c r="C22" s="146"/>
      <c r="D22" s="173"/>
      <c r="E22" s="146"/>
      <c r="F22" s="173"/>
      <c r="G22" s="173"/>
      <c r="H22" s="32" t="s">
        <v>41</v>
      </c>
    </row>
    <row r="23" spans="2:8" ht="18.75" x14ac:dyDescent="0.3">
      <c r="B23" s="59" t="s">
        <v>122</v>
      </c>
      <c r="C23" s="147" t="s">
        <v>201</v>
      </c>
      <c r="D23" s="149" t="s">
        <v>203</v>
      </c>
      <c r="E23" s="147" t="s">
        <v>201</v>
      </c>
      <c r="F23" s="149" t="s">
        <v>204</v>
      </c>
      <c r="G23" s="172" t="s">
        <v>205</v>
      </c>
      <c r="H23" s="32" t="s">
        <v>41</v>
      </c>
    </row>
    <row r="24" spans="2:8" ht="18.75" x14ac:dyDescent="0.3">
      <c r="B24" s="59" t="s">
        <v>123</v>
      </c>
      <c r="C24" s="148"/>
      <c r="D24" s="150"/>
      <c r="E24" s="148"/>
      <c r="F24" s="150"/>
      <c r="G24" s="173"/>
      <c r="H24" s="32" t="s">
        <v>41</v>
      </c>
    </row>
    <row r="25" spans="2:8" ht="18.75" x14ac:dyDescent="0.3">
      <c r="B25" s="59" t="s">
        <v>127</v>
      </c>
      <c r="C25" s="144" t="s">
        <v>69</v>
      </c>
      <c r="D25" s="144"/>
      <c r="E25" s="144"/>
      <c r="F25" s="144"/>
      <c r="G25" s="144"/>
      <c r="H25" s="32" t="s">
        <v>41</v>
      </c>
    </row>
    <row r="26" spans="2:8" ht="19.899999999999999" customHeight="1" x14ac:dyDescent="0.3">
      <c r="B26" s="59" t="s">
        <v>124</v>
      </c>
      <c r="C26" s="172" t="s">
        <v>56</v>
      </c>
      <c r="D26" s="151" t="s">
        <v>206</v>
      </c>
      <c r="E26" s="153">
        <v>3</v>
      </c>
      <c r="F26" s="151" t="s">
        <v>206</v>
      </c>
      <c r="G26" s="153">
        <v>3</v>
      </c>
      <c r="H26" s="32" t="s">
        <v>41</v>
      </c>
    </row>
    <row r="27" spans="2:8" ht="19.899999999999999" customHeight="1" x14ac:dyDescent="0.3">
      <c r="B27" s="59" t="s">
        <v>125</v>
      </c>
      <c r="C27" s="173"/>
      <c r="D27" s="152"/>
      <c r="E27" s="154"/>
      <c r="F27" s="152"/>
      <c r="G27" s="154"/>
      <c r="H27" s="32" t="s">
        <v>41</v>
      </c>
    </row>
    <row r="28" spans="2:8" ht="16.899999999999999" customHeight="1" x14ac:dyDescent="0.3">
      <c r="B28" s="59" t="s">
        <v>89</v>
      </c>
      <c r="C28" s="144" t="s">
        <v>69</v>
      </c>
      <c r="D28" s="144"/>
      <c r="E28" s="144"/>
      <c r="F28" s="144"/>
      <c r="G28" s="144"/>
      <c r="H28" s="32" t="s">
        <v>41</v>
      </c>
    </row>
    <row r="29" spans="2:8" ht="16.899999999999999" customHeight="1" x14ac:dyDescent="0.3">
      <c r="B29" s="59" t="s">
        <v>129</v>
      </c>
      <c r="C29" s="103"/>
      <c r="D29" s="103"/>
      <c r="E29" s="103"/>
      <c r="F29" s="103"/>
      <c r="G29" s="31" t="s">
        <v>56</v>
      </c>
      <c r="H29" s="32" t="s">
        <v>41</v>
      </c>
    </row>
    <row r="30" spans="2:8" ht="33" customHeight="1" x14ac:dyDescent="0.3">
      <c r="B30" s="107" t="s">
        <v>90</v>
      </c>
      <c r="C30" s="82">
        <v>2</v>
      </c>
      <c r="D30" s="82">
        <v>1</v>
      </c>
      <c r="E30" s="82">
        <v>2</v>
      </c>
      <c r="F30" s="82">
        <v>1</v>
      </c>
      <c r="G30" s="103"/>
      <c r="H30" s="32" t="s">
        <v>41</v>
      </c>
    </row>
    <row r="31" spans="2:8" ht="33" customHeight="1" x14ac:dyDescent="0.3">
      <c r="B31" s="59" t="s">
        <v>130</v>
      </c>
      <c r="C31" s="103"/>
      <c r="D31" s="103"/>
      <c r="E31" s="103"/>
      <c r="F31" s="103"/>
      <c r="G31" s="31" t="s">
        <v>56</v>
      </c>
      <c r="H31" s="32" t="s">
        <v>41</v>
      </c>
    </row>
    <row r="32" spans="2:8" ht="16.5" customHeight="1" x14ac:dyDescent="0.3">
      <c r="B32" s="59" t="s">
        <v>91</v>
      </c>
      <c r="C32" s="144" t="s">
        <v>69</v>
      </c>
      <c r="D32" s="144"/>
      <c r="E32" s="144"/>
      <c r="F32" s="144"/>
      <c r="G32" s="144"/>
      <c r="H32" s="32" t="s">
        <v>41</v>
      </c>
    </row>
    <row r="33" spans="2:8" ht="22.9" customHeight="1" x14ac:dyDescent="0.3">
      <c r="B33" s="107" t="s">
        <v>88</v>
      </c>
      <c r="C33" s="82">
        <v>1</v>
      </c>
      <c r="D33" s="82">
        <v>2</v>
      </c>
      <c r="E33" s="82">
        <v>1</v>
      </c>
      <c r="F33" s="82">
        <v>2</v>
      </c>
      <c r="G33" s="103"/>
      <c r="H33" s="32" t="s">
        <v>41</v>
      </c>
    </row>
    <row r="34" spans="2:8" ht="22.9" customHeight="1" x14ac:dyDescent="0.3">
      <c r="B34" s="59" t="s">
        <v>131</v>
      </c>
      <c r="C34" s="103"/>
      <c r="D34" s="103"/>
      <c r="E34" s="103"/>
      <c r="F34" s="103"/>
      <c r="G34" s="31" t="s">
        <v>56</v>
      </c>
      <c r="H34" s="32"/>
    </row>
    <row r="35" spans="2:8" ht="35.450000000000003" customHeight="1" x14ac:dyDescent="0.3">
      <c r="B35" s="59" t="s">
        <v>133</v>
      </c>
      <c r="C35" s="103"/>
      <c r="D35" s="103"/>
      <c r="E35" s="103"/>
      <c r="F35" s="103"/>
      <c r="G35" s="94" t="s">
        <v>132</v>
      </c>
      <c r="H35" s="32"/>
    </row>
    <row r="36" spans="2:8" ht="25.15" customHeight="1" x14ac:dyDescent="0.3">
      <c r="B36" s="107" t="s">
        <v>92</v>
      </c>
      <c r="C36" s="82" t="s">
        <v>126</v>
      </c>
      <c r="D36" s="82">
        <v>1</v>
      </c>
      <c r="E36" s="82" t="s">
        <v>126</v>
      </c>
      <c r="F36" s="82">
        <v>1</v>
      </c>
      <c r="G36" s="103"/>
      <c r="H36" s="32" t="s">
        <v>41</v>
      </c>
    </row>
    <row r="37" spans="2:8" ht="30" customHeight="1" thickBot="1" x14ac:dyDescent="0.35">
      <c r="B37" s="60" t="s">
        <v>57</v>
      </c>
      <c r="C37" s="83" t="s">
        <v>11</v>
      </c>
      <c r="D37" s="174" t="s">
        <v>207</v>
      </c>
      <c r="E37" s="83" t="s">
        <v>11</v>
      </c>
      <c r="F37" s="83" t="s">
        <v>11</v>
      </c>
      <c r="G37" s="83" t="s">
        <v>11</v>
      </c>
      <c r="H37" s="33" t="s">
        <v>41</v>
      </c>
    </row>
    <row r="38" spans="2:8" ht="15.75" customHeight="1" thickBot="1" x14ac:dyDescent="0.35">
      <c r="B38" s="63"/>
      <c r="C38" s="45"/>
      <c r="D38" s="45"/>
      <c r="E38" s="45"/>
      <c r="F38" s="45"/>
      <c r="G38" s="45"/>
      <c r="H38" s="45"/>
    </row>
    <row r="39" spans="2:8" s="47" customFormat="1" ht="13.5" hidden="1" thickBot="1" x14ac:dyDescent="0.25">
      <c r="B39" s="61"/>
      <c r="C39" s="48"/>
      <c r="D39" s="136" t="s">
        <v>55</v>
      </c>
      <c r="E39" s="136"/>
      <c r="F39" s="136"/>
      <c r="G39" s="49" t="s">
        <v>62</v>
      </c>
      <c r="H39" s="48"/>
    </row>
    <row r="40" spans="2:8" s="47" customFormat="1" ht="12.75" x14ac:dyDescent="0.2">
      <c r="B40" s="62" t="s">
        <v>7</v>
      </c>
      <c r="C40" s="50" t="s">
        <v>1</v>
      </c>
      <c r="D40" s="50" t="s">
        <v>2</v>
      </c>
      <c r="E40" s="50" t="s">
        <v>3</v>
      </c>
      <c r="F40" s="50" t="s">
        <v>4</v>
      </c>
      <c r="G40" s="50" t="s">
        <v>5</v>
      </c>
      <c r="H40" s="51" t="s">
        <v>6</v>
      </c>
    </row>
    <row r="41" spans="2:8" s="47" customFormat="1" ht="61.15" customHeight="1" thickBot="1" x14ac:dyDescent="0.25">
      <c r="B41" s="60" t="s">
        <v>211</v>
      </c>
      <c r="C41" s="52" t="s">
        <v>11</v>
      </c>
      <c r="D41" s="53" t="s">
        <v>208</v>
      </c>
      <c r="E41" s="52" t="s">
        <v>11</v>
      </c>
      <c r="F41" s="52" t="s">
        <v>11</v>
      </c>
      <c r="G41" s="52" t="s">
        <v>11</v>
      </c>
      <c r="H41" s="54" t="s">
        <v>11</v>
      </c>
    </row>
    <row r="42" spans="2:8" s="47" customFormat="1" ht="13.5" thickBot="1" x14ac:dyDescent="0.25">
      <c r="B42" s="61"/>
      <c r="C42" s="48"/>
      <c r="D42" s="55" t="s">
        <v>134</v>
      </c>
      <c r="E42" s="55"/>
      <c r="F42" s="55"/>
      <c r="G42" s="55"/>
      <c r="H42" s="56"/>
    </row>
    <row r="43" spans="2:8" s="47" customFormat="1" ht="12.75" x14ac:dyDescent="0.2">
      <c r="B43" s="62" t="s">
        <v>65</v>
      </c>
      <c r="C43" s="50" t="s">
        <v>1</v>
      </c>
      <c r="D43" s="50" t="s">
        <v>2</v>
      </c>
      <c r="E43" s="50" t="s">
        <v>3</v>
      </c>
      <c r="F43" s="50" t="s">
        <v>4</v>
      </c>
      <c r="G43" s="50" t="s">
        <v>5</v>
      </c>
      <c r="H43" s="51" t="s">
        <v>6</v>
      </c>
    </row>
    <row r="44" spans="2:8" s="47" customFormat="1" ht="39" thickBot="1" x14ac:dyDescent="0.25">
      <c r="B44" s="60" t="s">
        <v>212</v>
      </c>
      <c r="C44" s="52" t="s">
        <v>11</v>
      </c>
      <c r="D44" s="52" t="s">
        <v>11</v>
      </c>
      <c r="E44" s="53" t="s">
        <v>209</v>
      </c>
      <c r="F44" s="52" t="s">
        <v>11</v>
      </c>
      <c r="G44" s="52" t="s">
        <v>11</v>
      </c>
      <c r="H44" s="54" t="s">
        <v>11</v>
      </c>
    </row>
    <row r="45" spans="2:8" s="47" customFormat="1" ht="13.5" thickBot="1" x14ac:dyDescent="0.25">
      <c r="B45" s="61"/>
      <c r="C45" s="48"/>
      <c r="D45" s="55"/>
      <c r="E45" s="55"/>
      <c r="F45" s="55"/>
      <c r="G45" s="55"/>
      <c r="H45" s="56"/>
    </row>
    <row r="46" spans="2:8" s="47" customFormat="1" ht="12.75" x14ac:dyDescent="0.2">
      <c r="B46" s="62" t="s">
        <v>70</v>
      </c>
      <c r="C46" s="50" t="s">
        <v>1</v>
      </c>
      <c r="D46" s="50" t="s">
        <v>2</v>
      </c>
      <c r="E46" s="50" t="s">
        <v>3</v>
      </c>
      <c r="F46" s="50" t="s">
        <v>4</v>
      </c>
      <c r="G46" s="50" t="s">
        <v>5</v>
      </c>
      <c r="H46" s="51" t="s">
        <v>6</v>
      </c>
    </row>
    <row r="47" spans="2:8" s="47" customFormat="1" ht="51.6" customHeight="1" thickBot="1" x14ac:dyDescent="0.25">
      <c r="B47" s="60" t="s">
        <v>213</v>
      </c>
      <c r="C47" s="52" t="s">
        <v>11</v>
      </c>
      <c r="D47" s="52" t="s">
        <v>11</v>
      </c>
      <c r="E47" s="53" t="s">
        <v>210</v>
      </c>
      <c r="F47" s="52" t="s">
        <v>11</v>
      </c>
      <c r="G47" s="52" t="s">
        <v>11</v>
      </c>
      <c r="H47" s="54" t="s">
        <v>11</v>
      </c>
    </row>
    <row r="50" spans="2:5" x14ac:dyDescent="0.25">
      <c r="C50" s="90">
        <v>2023</v>
      </c>
      <c r="D50" s="97" t="s">
        <v>110</v>
      </c>
      <c r="E50" s="97" t="s">
        <v>199</v>
      </c>
    </row>
    <row r="51" spans="2:5" x14ac:dyDescent="0.25">
      <c r="C51" s="90"/>
      <c r="D51" s="97"/>
      <c r="E51" s="97"/>
    </row>
    <row r="52" spans="2:5" x14ac:dyDescent="0.25">
      <c r="B52" s="61" t="s">
        <v>107</v>
      </c>
      <c r="C52" s="98">
        <v>15.45</v>
      </c>
      <c r="D52" s="99">
        <v>16.350000000000001</v>
      </c>
      <c r="E52" s="99"/>
    </row>
    <row r="53" spans="2:5" x14ac:dyDescent="0.25">
      <c r="C53" s="98"/>
      <c r="D53" s="99"/>
      <c r="E53" s="99"/>
    </row>
    <row r="54" spans="2:5" x14ac:dyDescent="0.25">
      <c r="B54" s="61" t="s">
        <v>108</v>
      </c>
      <c r="C54" s="98">
        <v>17.829999999999998</v>
      </c>
      <c r="D54" s="99">
        <v>18.850000000000001</v>
      </c>
      <c r="E54" s="99"/>
    </row>
    <row r="55" spans="2:5" x14ac:dyDescent="0.25">
      <c r="C55" s="98"/>
      <c r="D55" s="99"/>
      <c r="E55" s="99"/>
    </row>
    <row r="56" spans="2:5" x14ac:dyDescent="0.25">
      <c r="B56" s="61" t="s">
        <v>109</v>
      </c>
      <c r="C56" s="98">
        <v>20.57</v>
      </c>
      <c r="D56" s="99">
        <v>21.75</v>
      </c>
      <c r="E56" s="99"/>
    </row>
    <row r="57" spans="2:5" x14ac:dyDescent="0.25">
      <c r="C57" s="98"/>
      <c r="D57" s="99"/>
      <c r="E57" s="99"/>
    </row>
    <row r="58" spans="2:5" x14ac:dyDescent="0.25">
      <c r="B58" s="61" t="s">
        <v>56</v>
      </c>
      <c r="C58" s="98">
        <v>21.4</v>
      </c>
      <c r="D58" s="99">
        <v>22.6</v>
      </c>
      <c r="E58" s="99"/>
    </row>
  </sheetData>
  <mergeCells count="20">
    <mergeCell ref="C25:G25"/>
    <mergeCell ref="D26:D27"/>
    <mergeCell ref="E26:E27"/>
    <mergeCell ref="F26:F27"/>
    <mergeCell ref="G26:G27"/>
    <mergeCell ref="C28:G28"/>
    <mergeCell ref="C26:C27"/>
    <mergeCell ref="C32:G32"/>
    <mergeCell ref="D39:F39"/>
    <mergeCell ref="B1:H1"/>
    <mergeCell ref="C21:C22"/>
    <mergeCell ref="E21:E22"/>
    <mergeCell ref="C23:C24"/>
    <mergeCell ref="D23:D24"/>
    <mergeCell ref="E23:E24"/>
    <mergeCell ref="F23:F24"/>
    <mergeCell ref="G21:G22"/>
    <mergeCell ref="D21:D22"/>
    <mergeCell ref="F21:F22"/>
    <mergeCell ref="G23:G2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0"/>
  <sheetViews>
    <sheetView topLeftCell="A50" zoomScale="85" zoomScaleNormal="85" workbookViewId="0">
      <selection activeCell="J67" sqref="J67"/>
    </sheetView>
  </sheetViews>
  <sheetFormatPr defaultRowHeight="15" x14ac:dyDescent="0.25"/>
  <sheetData>
    <row r="1" spans="1:9" ht="47.25" x14ac:dyDescent="0.25">
      <c r="B1" s="7" t="s">
        <v>23</v>
      </c>
      <c r="C1" s="7" t="s">
        <v>24</v>
      </c>
      <c r="D1" s="7" t="s">
        <v>25</v>
      </c>
      <c r="E1" s="7" t="s">
        <v>26</v>
      </c>
      <c r="F1" s="7" t="s">
        <v>27</v>
      </c>
      <c r="G1" s="7" t="s">
        <v>28</v>
      </c>
      <c r="H1" s="7" t="s">
        <v>40</v>
      </c>
      <c r="I1" s="15" t="s">
        <v>49</v>
      </c>
    </row>
    <row r="2" spans="1:9" x14ac:dyDescent="0.25">
      <c r="A2" s="5" t="s">
        <v>50</v>
      </c>
      <c r="B2" s="6">
        <v>0</v>
      </c>
      <c r="C2" s="6">
        <v>2.75</v>
      </c>
      <c r="D2" s="6">
        <v>3.75</v>
      </c>
      <c r="E2" s="6">
        <v>2.75</v>
      </c>
      <c r="F2" s="6">
        <v>2.75</v>
      </c>
      <c r="G2" s="6">
        <v>0</v>
      </c>
      <c r="H2" s="6">
        <f>SUM(B2:G2)</f>
        <v>12</v>
      </c>
      <c r="I2" s="6">
        <f>H2*4</f>
        <v>48</v>
      </c>
    </row>
    <row r="3" spans="1:9" x14ac:dyDescent="0.25">
      <c r="H3" s="4"/>
      <c r="I3" s="13"/>
    </row>
    <row r="4" spans="1:9" x14ac:dyDescent="0.25">
      <c r="A4" t="s">
        <v>12</v>
      </c>
      <c r="B4" s="4">
        <v>0</v>
      </c>
      <c r="C4" s="4">
        <v>8.25</v>
      </c>
      <c r="D4" s="4">
        <v>11.25</v>
      </c>
      <c r="E4" s="4">
        <v>11</v>
      </c>
      <c r="F4" s="4">
        <v>11</v>
      </c>
      <c r="G4" s="4">
        <v>0</v>
      </c>
      <c r="H4" s="4">
        <f>SUM(C4:G4)</f>
        <v>41.5</v>
      </c>
      <c r="I4" s="13"/>
    </row>
    <row r="5" spans="1:9" x14ac:dyDescent="0.25">
      <c r="A5" t="s">
        <v>13</v>
      </c>
      <c r="B5" s="4">
        <v>0</v>
      </c>
      <c r="C5" s="4">
        <v>13.75</v>
      </c>
      <c r="D5" s="4">
        <v>15</v>
      </c>
      <c r="E5" s="4">
        <v>11</v>
      </c>
      <c r="F5" s="4">
        <v>11</v>
      </c>
      <c r="G5" s="4">
        <v>0</v>
      </c>
      <c r="H5" s="4">
        <f t="shared" ref="H5:H14" si="0">SUM(C5:G5)</f>
        <v>50.75</v>
      </c>
      <c r="I5" s="13"/>
    </row>
    <row r="6" spans="1:9" x14ac:dyDescent="0.25">
      <c r="A6" t="s">
        <v>14</v>
      </c>
      <c r="B6" s="4">
        <v>0</v>
      </c>
      <c r="C6" s="4">
        <v>8.25</v>
      </c>
      <c r="D6" s="4">
        <v>18.75</v>
      </c>
      <c r="E6" s="4">
        <v>13.75</v>
      </c>
      <c r="F6" s="4">
        <v>8.25</v>
      </c>
      <c r="G6" s="4">
        <v>0</v>
      </c>
      <c r="H6" s="4">
        <f t="shared" si="0"/>
        <v>49</v>
      </c>
      <c r="I6" s="13"/>
    </row>
    <row r="7" spans="1:9" x14ac:dyDescent="0.25">
      <c r="A7" t="s">
        <v>15</v>
      </c>
      <c r="B7" s="4">
        <v>0</v>
      </c>
      <c r="C7" s="4">
        <v>11</v>
      </c>
      <c r="D7" s="4">
        <v>15</v>
      </c>
      <c r="E7" s="4">
        <v>11</v>
      </c>
      <c r="F7" s="4">
        <v>11</v>
      </c>
      <c r="G7" s="4">
        <v>0</v>
      </c>
      <c r="H7" s="4">
        <f t="shared" si="0"/>
        <v>48</v>
      </c>
      <c r="I7" s="13"/>
    </row>
    <row r="8" spans="1:9" x14ac:dyDescent="0.25">
      <c r="A8" t="s">
        <v>16</v>
      </c>
      <c r="B8" s="4">
        <v>0</v>
      </c>
      <c r="C8" s="4">
        <v>13.75</v>
      </c>
      <c r="D8" s="4">
        <v>15</v>
      </c>
      <c r="E8" s="4">
        <v>8.25</v>
      </c>
      <c r="F8" s="4">
        <v>5.5</v>
      </c>
      <c r="G8" s="4">
        <v>0</v>
      </c>
      <c r="H8" s="4">
        <f t="shared" si="0"/>
        <v>42.5</v>
      </c>
      <c r="I8" s="13"/>
    </row>
    <row r="9" spans="1:9" x14ac:dyDescent="0.25">
      <c r="A9" t="s">
        <v>17</v>
      </c>
      <c r="B9" s="4">
        <v>0</v>
      </c>
      <c r="C9" s="4">
        <v>8.25</v>
      </c>
      <c r="D9" s="4">
        <v>15</v>
      </c>
      <c r="E9" s="4">
        <v>11</v>
      </c>
      <c r="F9" s="4">
        <v>11</v>
      </c>
      <c r="G9" s="4">
        <v>0</v>
      </c>
      <c r="H9" s="4">
        <f t="shared" si="0"/>
        <v>45.25</v>
      </c>
      <c r="I9" s="13"/>
    </row>
    <row r="10" spans="1:9" x14ac:dyDescent="0.25">
      <c r="A10" t="s">
        <v>18</v>
      </c>
      <c r="B10" s="4">
        <v>0</v>
      </c>
      <c r="C10" s="4">
        <v>11</v>
      </c>
      <c r="D10" s="4">
        <v>15</v>
      </c>
      <c r="E10" s="4">
        <v>11</v>
      </c>
      <c r="F10" s="4">
        <v>11</v>
      </c>
      <c r="G10" s="4">
        <v>0</v>
      </c>
      <c r="H10" s="4">
        <f t="shared" si="0"/>
        <v>48</v>
      </c>
      <c r="I10" s="13"/>
    </row>
    <row r="11" spans="1:9" x14ac:dyDescent="0.25">
      <c r="A11" t="s">
        <v>19</v>
      </c>
      <c r="B11" s="4">
        <v>0</v>
      </c>
      <c r="C11" s="4">
        <v>13.75</v>
      </c>
      <c r="D11" s="4">
        <v>18.75</v>
      </c>
      <c r="E11" s="4">
        <v>11</v>
      </c>
      <c r="F11" s="4">
        <v>11</v>
      </c>
      <c r="G11" s="4">
        <v>0</v>
      </c>
      <c r="H11" s="4">
        <f t="shared" si="0"/>
        <v>54.5</v>
      </c>
      <c r="I11" s="13"/>
    </row>
    <row r="12" spans="1:9" x14ac:dyDescent="0.25">
      <c r="A12" t="s">
        <v>20</v>
      </c>
      <c r="B12" s="4">
        <v>0</v>
      </c>
      <c r="C12" s="4">
        <v>11</v>
      </c>
      <c r="D12" s="4">
        <v>15</v>
      </c>
      <c r="E12" s="4">
        <v>13.75</v>
      </c>
      <c r="F12" s="4">
        <v>13.75</v>
      </c>
      <c r="G12" s="4">
        <v>0</v>
      </c>
      <c r="H12" s="4">
        <f t="shared" si="0"/>
        <v>53.5</v>
      </c>
      <c r="I12" s="13"/>
    </row>
    <row r="13" spans="1:9" x14ac:dyDescent="0.25">
      <c r="A13" t="s">
        <v>21</v>
      </c>
      <c r="B13" s="4">
        <v>0</v>
      </c>
      <c r="C13" s="4">
        <v>11</v>
      </c>
      <c r="D13" s="4">
        <v>15</v>
      </c>
      <c r="E13" s="4">
        <v>11</v>
      </c>
      <c r="F13" s="4">
        <v>11</v>
      </c>
      <c r="G13" s="4">
        <v>0</v>
      </c>
      <c r="H13" s="4">
        <f t="shared" si="0"/>
        <v>48</v>
      </c>
      <c r="I13" s="13"/>
    </row>
    <row r="14" spans="1:9" x14ac:dyDescent="0.25">
      <c r="A14" t="s">
        <v>22</v>
      </c>
      <c r="B14" s="4">
        <v>0</v>
      </c>
      <c r="C14" s="4">
        <v>13.75</v>
      </c>
      <c r="D14" s="4">
        <v>18.75</v>
      </c>
      <c r="E14" s="4">
        <v>13.75</v>
      </c>
      <c r="F14" s="4">
        <v>11</v>
      </c>
      <c r="G14" s="4">
        <v>0</v>
      </c>
      <c r="H14" s="4">
        <f t="shared" si="0"/>
        <v>57.25</v>
      </c>
      <c r="I14" s="13"/>
    </row>
    <row r="15" spans="1:9" x14ac:dyDescent="0.25">
      <c r="A15" t="s">
        <v>29</v>
      </c>
      <c r="H15" s="4">
        <f>SUM(H4:H14)</f>
        <v>538.25</v>
      </c>
      <c r="I15" s="13"/>
    </row>
    <row r="16" spans="1:9" x14ac:dyDescent="0.25">
      <c r="A16" s="19" t="s">
        <v>30</v>
      </c>
      <c r="B16" s="19"/>
      <c r="C16" s="19"/>
      <c r="D16" s="19"/>
      <c r="E16" s="19"/>
      <c r="F16" s="19"/>
      <c r="G16" s="19"/>
      <c r="H16" s="20">
        <f>H15/11</f>
        <v>48.93181818181818</v>
      </c>
      <c r="I16" s="21" t="s">
        <v>45</v>
      </c>
    </row>
    <row r="17" spans="1:9" x14ac:dyDescent="0.25">
      <c r="I17" s="13"/>
    </row>
    <row r="18" spans="1:9" x14ac:dyDescent="0.25">
      <c r="I18" s="13"/>
    </row>
    <row r="19" spans="1:9" x14ac:dyDescent="0.25">
      <c r="I19" s="13"/>
    </row>
    <row r="20" spans="1:9" ht="15.75" x14ac:dyDescent="0.25">
      <c r="A20" s="3" t="s">
        <v>50</v>
      </c>
      <c r="B20" s="9" t="s">
        <v>23</v>
      </c>
      <c r="C20" s="9" t="s">
        <v>24</v>
      </c>
      <c r="D20" s="9" t="s">
        <v>25</v>
      </c>
      <c r="E20" s="9" t="s">
        <v>26</v>
      </c>
      <c r="F20" s="9" t="s">
        <v>27</v>
      </c>
      <c r="G20" s="9" t="s">
        <v>28</v>
      </c>
      <c r="I20" s="13"/>
    </row>
    <row r="21" spans="1:9" ht="15.75" x14ac:dyDescent="0.25">
      <c r="A21" s="11">
        <v>2021</v>
      </c>
      <c r="B21" s="165" t="s">
        <v>34</v>
      </c>
      <c r="C21" s="166"/>
      <c r="D21" s="166"/>
      <c r="E21" s="166"/>
      <c r="F21" s="166"/>
      <c r="G21" s="167"/>
      <c r="I21" s="13"/>
    </row>
    <row r="22" spans="1:9" ht="15.75" x14ac:dyDescent="0.25">
      <c r="A22" s="11"/>
      <c r="B22" s="165" t="s">
        <v>33</v>
      </c>
      <c r="C22" s="166"/>
      <c r="D22" s="166"/>
      <c r="E22" s="166"/>
      <c r="F22" s="166"/>
      <c r="G22" s="167"/>
      <c r="I22" s="13"/>
    </row>
    <row r="23" spans="1:9" x14ac:dyDescent="0.25">
      <c r="A23" s="4"/>
      <c r="B23" s="4" t="s">
        <v>31</v>
      </c>
      <c r="C23" s="4" t="s">
        <v>31</v>
      </c>
      <c r="D23" s="4" t="s">
        <v>31</v>
      </c>
      <c r="E23" s="4" t="s">
        <v>31</v>
      </c>
      <c r="F23" s="4" t="s">
        <v>31</v>
      </c>
      <c r="G23" s="4" t="s">
        <v>31</v>
      </c>
      <c r="I23" s="13"/>
    </row>
    <row r="24" spans="1:9" x14ac:dyDescent="0.25">
      <c r="A24" s="4"/>
      <c r="B24" s="4" t="s">
        <v>31</v>
      </c>
      <c r="C24" s="4" t="s">
        <v>31</v>
      </c>
      <c r="D24" s="4" t="s">
        <v>31</v>
      </c>
      <c r="E24" s="4" t="s">
        <v>31</v>
      </c>
      <c r="F24" s="4" t="s">
        <v>31</v>
      </c>
      <c r="G24" s="4" t="s">
        <v>31</v>
      </c>
      <c r="I24" s="13"/>
    </row>
    <row r="25" spans="1:9" x14ac:dyDescent="0.25">
      <c r="A25" s="4"/>
      <c r="B25" s="4" t="s">
        <v>31</v>
      </c>
      <c r="C25" s="4" t="s">
        <v>31</v>
      </c>
      <c r="D25" s="4" t="s">
        <v>31</v>
      </c>
      <c r="E25" s="4" t="s">
        <v>31</v>
      </c>
      <c r="F25" s="4" t="s">
        <v>31</v>
      </c>
      <c r="G25" s="4" t="s">
        <v>31</v>
      </c>
      <c r="I25" s="13"/>
    </row>
    <row r="26" spans="1:9" x14ac:dyDescent="0.25">
      <c r="A26" s="4"/>
      <c r="B26" s="4"/>
      <c r="C26" s="8"/>
      <c r="D26" s="8"/>
      <c r="E26" s="8"/>
      <c r="F26" s="8"/>
      <c r="G26" s="8"/>
      <c r="I26" s="13"/>
    </row>
    <row r="27" spans="1:9" x14ac:dyDescent="0.25">
      <c r="A27" s="4"/>
      <c r="B27" s="156" t="s">
        <v>39</v>
      </c>
      <c r="C27" s="156"/>
      <c r="D27" s="156"/>
      <c r="E27" s="156"/>
      <c r="F27" s="156"/>
      <c r="G27" s="156"/>
      <c r="I27" s="13"/>
    </row>
    <row r="28" spans="1:9" ht="15.75" x14ac:dyDescent="0.25">
      <c r="A28" s="11"/>
      <c r="B28" s="9"/>
      <c r="C28" s="9" t="s">
        <v>35</v>
      </c>
      <c r="D28" s="9" t="s">
        <v>35</v>
      </c>
      <c r="E28" s="9" t="s">
        <v>35</v>
      </c>
      <c r="F28" s="9" t="s">
        <v>35</v>
      </c>
      <c r="G28" s="9"/>
      <c r="I28" s="13"/>
    </row>
    <row r="29" spans="1:9" x14ac:dyDescent="0.25">
      <c r="A29" s="4"/>
      <c r="B29" s="8">
        <v>0.76041666666666663</v>
      </c>
      <c r="C29" s="8">
        <v>0.71875</v>
      </c>
      <c r="D29" s="8">
        <v>0.76041666666666663</v>
      </c>
      <c r="E29" s="8">
        <v>0.71875</v>
      </c>
      <c r="F29" s="8">
        <v>0.76041666666666663</v>
      </c>
      <c r="G29" s="4"/>
      <c r="I29" s="13"/>
    </row>
    <row r="30" spans="1:9" x14ac:dyDescent="0.25">
      <c r="A30" s="4"/>
      <c r="B30" s="4" t="s">
        <v>31</v>
      </c>
      <c r="C30" s="4" t="s">
        <v>31</v>
      </c>
      <c r="D30" s="4" t="s">
        <v>31</v>
      </c>
      <c r="E30" s="4" t="s">
        <v>31</v>
      </c>
      <c r="F30" s="4" t="s">
        <v>31</v>
      </c>
      <c r="G30" s="4"/>
      <c r="I30" s="13"/>
    </row>
    <row r="31" spans="1:9" x14ac:dyDescent="0.25">
      <c r="A31" s="4"/>
      <c r="B31" s="8">
        <v>0.80208333333333337</v>
      </c>
      <c r="C31" s="8">
        <v>0.84375</v>
      </c>
      <c r="D31" s="8">
        <v>0.80208333333333337</v>
      </c>
      <c r="E31" s="8">
        <v>0.84375</v>
      </c>
      <c r="F31" s="8">
        <v>0.80208333333333337</v>
      </c>
      <c r="G31" s="4"/>
      <c r="I31" s="13"/>
    </row>
    <row r="32" spans="1:9" x14ac:dyDescent="0.25">
      <c r="A32" s="4"/>
      <c r="B32" s="4"/>
      <c r="C32" s="8"/>
      <c r="D32" s="8"/>
      <c r="E32" s="8"/>
      <c r="F32" s="8"/>
      <c r="G32" s="4"/>
      <c r="I32" s="13"/>
    </row>
    <row r="33" spans="1:9" x14ac:dyDescent="0.25">
      <c r="B33" s="10">
        <v>1</v>
      </c>
      <c r="C33" s="10">
        <v>3</v>
      </c>
      <c r="D33" s="10">
        <v>1</v>
      </c>
      <c r="E33" s="10">
        <v>3</v>
      </c>
      <c r="F33" s="10">
        <v>1</v>
      </c>
      <c r="G33" s="10">
        <v>0</v>
      </c>
      <c r="H33" s="12">
        <f>SUM(B33:G33)</f>
        <v>9</v>
      </c>
      <c r="I33" s="16">
        <f>H33*4</f>
        <v>36</v>
      </c>
    </row>
    <row r="36" spans="1:9" ht="15.75" x14ac:dyDescent="0.25">
      <c r="A36" s="3" t="s">
        <v>50</v>
      </c>
      <c r="B36" s="9" t="s">
        <v>23</v>
      </c>
      <c r="C36" s="9" t="s">
        <v>24</v>
      </c>
      <c r="D36" s="9" t="s">
        <v>25</v>
      </c>
      <c r="E36" s="9" t="s">
        <v>26</v>
      </c>
      <c r="F36" s="9" t="s">
        <v>27</v>
      </c>
      <c r="G36" s="9" t="s">
        <v>28</v>
      </c>
      <c r="I36" s="13"/>
    </row>
    <row r="37" spans="1:9" ht="15.75" x14ac:dyDescent="0.25">
      <c r="A37" s="11">
        <v>2023</v>
      </c>
      <c r="B37" s="165" t="s">
        <v>34</v>
      </c>
      <c r="C37" s="166"/>
      <c r="D37" s="166"/>
      <c r="E37" s="166"/>
      <c r="F37" s="166"/>
      <c r="G37" s="167"/>
      <c r="I37" s="13"/>
    </row>
    <row r="38" spans="1:9" x14ac:dyDescent="0.25">
      <c r="A38" s="4"/>
      <c r="B38" s="8" t="s">
        <v>52</v>
      </c>
      <c r="C38" s="8">
        <v>0.71875</v>
      </c>
      <c r="D38" s="8" t="s">
        <v>52</v>
      </c>
      <c r="E38" s="8">
        <v>0.71875</v>
      </c>
      <c r="F38" s="8">
        <v>0.76041666666666663</v>
      </c>
      <c r="G38" s="4"/>
      <c r="I38" s="13"/>
    </row>
    <row r="39" spans="1:9" x14ac:dyDescent="0.25">
      <c r="A39" s="4"/>
      <c r="B39" s="4" t="s">
        <v>31</v>
      </c>
      <c r="C39" s="4" t="s">
        <v>31</v>
      </c>
      <c r="D39" s="4" t="s">
        <v>31</v>
      </c>
      <c r="E39" s="4" t="s">
        <v>31</v>
      </c>
      <c r="F39" s="4" t="s">
        <v>31</v>
      </c>
      <c r="G39" s="4"/>
      <c r="I39" s="13"/>
    </row>
    <row r="40" spans="1:9" x14ac:dyDescent="0.25">
      <c r="A40" s="4"/>
      <c r="B40" s="8">
        <v>0.84375</v>
      </c>
      <c r="C40" s="8">
        <v>0.84375</v>
      </c>
      <c r="D40" s="8">
        <v>0.84375</v>
      </c>
      <c r="E40" s="8">
        <v>0.84375</v>
      </c>
      <c r="F40" s="8">
        <v>0.84375</v>
      </c>
      <c r="G40" s="4"/>
      <c r="I40" s="13"/>
    </row>
    <row r="41" spans="1:9" x14ac:dyDescent="0.25">
      <c r="A41" s="4"/>
      <c r="B41" s="4"/>
      <c r="C41" s="8"/>
      <c r="D41" s="4"/>
      <c r="E41" s="8"/>
      <c r="F41" s="4"/>
      <c r="G41" s="4"/>
      <c r="I41" s="13"/>
    </row>
    <row r="42" spans="1:9" x14ac:dyDescent="0.25">
      <c r="B42" s="10">
        <v>3</v>
      </c>
      <c r="C42" s="10">
        <v>3</v>
      </c>
      <c r="D42" s="10">
        <v>3</v>
      </c>
      <c r="E42" s="10">
        <v>3</v>
      </c>
      <c r="F42" s="10">
        <v>2</v>
      </c>
      <c r="G42" s="10">
        <v>0</v>
      </c>
      <c r="H42" s="12">
        <f>SUM(B42:G42)</f>
        <v>14</v>
      </c>
      <c r="I42" s="16">
        <f>H42*4</f>
        <v>56</v>
      </c>
    </row>
    <row r="45" spans="1:9" ht="15.75" x14ac:dyDescent="0.25">
      <c r="A45" s="3" t="s">
        <v>50</v>
      </c>
      <c r="B45" s="9" t="s">
        <v>23</v>
      </c>
      <c r="C45" s="9" t="s">
        <v>24</v>
      </c>
      <c r="D45" s="9" t="s">
        <v>25</v>
      </c>
      <c r="E45" s="9" t="s">
        <v>26</v>
      </c>
      <c r="F45" s="9" t="s">
        <v>27</v>
      </c>
      <c r="G45" s="9" t="s">
        <v>28</v>
      </c>
      <c r="I45" s="13"/>
    </row>
    <row r="46" spans="1:9" ht="15.75" x14ac:dyDescent="0.25">
      <c r="A46" s="11">
        <v>2024</v>
      </c>
      <c r="B46" s="165" t="s">
        <v>34</v>
      </c>
      <c r="C46" s="166"/>
      <c r="D46" s="166"/>
      <c r="E46" s="166"/>
      <c r="F46" s="166"/>
      <c r="G46" s="167"/>
      <c r="I46" s="13"/>
    </row>
    <row r="47" spans="1:9" x14ac:dyDescent="0.25">
      <c r="A47" s="4" t="s">
        <v>118</v>
      </c>
      <c r="B47" s="8">
        <v>0.71875</v>
      </c>
      <c r="C47" s="8">
        <v>0.71875</v>
      </c>
      <c r="D47" s="8">
        <v>0.71875</v>
      </c>
      <c r="E47" s="8">
        <v>0.71875</v>
      </c>
      <c r="F47" s="8">
        <v>0.71875</v>
      </c>
      <c r="G47" s="8">
        <v>0.41666666666666669</v>
      </c>
      <c r="I47" s="13"/>
    </row>
    <row r="48" spans="1:9" x14ac:dyDescent="0.25">
      <c r="A48" s="4"/>
      <c r="B48" s="4" t="s">
        <v>31</v>
      </c>
      <c r="C48" s="4" t="s">
        <v>31</v>
      </c>
      <c r="D48" s="4" t="s">
        <v>31</v>
      </c>
      <c r="E48" s="4" t="s">
        <v>31</v>
      </c>
      <c r="F48" s="4" t="s">
        <v>31</v>
      </c>
      <c r="G48" s="4" t="s">
        <v>31</v>
      </c>
      <c r="I48" s="13"/>
    </row>
    <row r="49" spans="1:10" x14ac:dyDescent="0.25">
      <c r="A49" s="4"/>
      <c r="B49" s="8">
        <v>0.84375</v>
      </c>
      <c r="C49" s="8">
        <v>0.84375</v>
      </c>
      <c r="D49" s="8">
        <v>0.84375</v>
      </c>
      <c r="E49" s="8">
        <v>0.84375</v>
      </c>
      <c r="F49" s="8">
        <v>0.80208333333333337</v>
      </c>
      <c r="G49" s="8">
        <v>0.5</v>
      </c>
      <c r="I49" s="13"/>
    </row>
    <row r="50" spans="1:10" x14ac:dyDescent="0.25">
      <c r="A50" s="4"/>
      <c r="B50" s="4"/>
      <c r="C50" s="8"/>
      <c r="D50" s="4"/>
      <c r="E50" s="8"/>
      <c r="F50" s="4"/>
      <c r="G50" s="4"/>
      <c r="I50" s="13"/>
    </row>
    <row r="51" spans="1:10" x14ac:dyDescent="0.25">
      <c r="B51" s="74">
        <v>3</v>
      </c>
      <c r="C51" s="74">
        <v>3</v>
      </c>
      <c r="D51" s="74">
        <v>3</v>
      </c>
      <c r="E51" s="74">
        <v>3</v>
      </c>
      <c r="F51" s="74">
        <v>1</v>
      </c>
      <c r="G51" s="74">
        <v>2</v>
      </c>
      <c r="H51" s="78">
        <f>SUM(B51:G51)</f>
        <v>15</v>
      </c>
      <c r="I51" s="76">
        <f>H51*4</f>
        <v>60</v>
      </c>
      <c r="J51">
        <f>I51*16.35</f>
        <v>981.00000000000011</v>
      </c>
    </row>
    <row r="53" spans="1:10" x14ac:dyDescent="0.25">
      <c r="A53" t="s">
        <v>98</v>
      </c>
      <c r="B53">
        <v>9.6</v>
      </c>
      <c r="C53">
        <v>9.6</v>
      </c>
      <c r="D53">
        <v>9.6</v>
      </c>
      <c r="E53">
        <v>9.6</v>
      </c>
      <c r="F53">
        <v>9.6</v>
      </c>
      <c r="G53">
        <v>9.6</v>
      </c>
      <c r="I53">
        <f>SUM(B53:H53)</f>
        <v>57.6</v>
      </c>
      <c r="J53">
        <f>I53*4</f>
        <v>230.4</v>
      </c>
    </row>
    <row r="55" spans="1:10" x14ac:dyDescent="0.25">
      <c r="A55" t="s">
        <v>100</v>
      </c>
      <c r="J55">
        <v>474</v>
      </c>
    </row>
    <row r="56" spans="1:10" x14ac:dyDescent="0.25">
      <c r="J56">
        <f>SUM(J51:J55)</f>
        <v>1685.4</v>
      </c>
    </row>
    <row r="59" spans="1:10" ht="15.75" x14ac:dyDescent="0.25">
      <c r="A59" s="3" t="s">
        <v>134</v>
      </c>
      <c r="B59" s="9" t="s">
        <v>23</v>
      </c>
      <c r="C59" s="9" t="s">
        <v>24</v>
      </c>
      <c r="D59" s="9" t="s">
        <v>25</v>
      </c>
      <c r="E59" s="9" t="s">
        <v>26</v>
      </c>
      <c r="F59" s="9" t="s">
        <v>27</v>
      </c>
      <c r="G59" s="9" t="s">
        <v>28</v>
      </c>
      <c r="I59" s="13"/>
    </row>
    <row r="60" spans="1:10" ht="15.75" x14ac:dyDescent="0.25">
      <c r="A60" s="11">
        <v>2024</v>
      </c>
      <c r="B60" s="165" t="s">
        <v>34</v>
      </c>
      <c r="C60" s="166"/>
      <c r="D60" s="166"/>
      <c r="E60" s="166"/>
      <c r="F60" s="166"/>
      <c r="G60" s="167"/>
      <c r="I60" s="13"/>
    </row>
    <row r="61" spans="1:10" x14ac:dyDescent="0.25">
      <c r="A61" s="4" t="s">
        <v>118</v>
      </c>
      <c r="B61" s="8">
        <v>0.71875</v>
      </c>
      <c r="C61" s="8">
        <v>0.71875</v>
      </c>
      <c r="D61" s="8">
        <v>0.71875</v>
      </c>
      <c r="E61" s="8">
        <v>0.71875</v>
      </c>
      <c r="F61" s="8">
        <v>0.71875</v>
      </c>
      <c r="G61" s="8">
        <v>0.41666666666666669</v>
      </c>
      <c r="I61" s="13"/>
    </row>
    <row r="62" spans="1:10" x14ac:dyDescent="0.25">
      <c r="A62" s="117" t="s">
        <v>165</v>
      </c>
      <c r="B62" s="4" t="s">
        <v>31</v>
      </c>
      <c r="C62" s="4" t="s">
        <v>31</v>
      </c>
      <c r="D62" s="4" t="s">
        <v>31</v>
      </c>
      <c r="E62" s="4" t="s">
        <v>31</v>
      </c>
      <c r="F62" s="4" t="s">
        <v>31</v>
      </c>
      <c r="G62" s="4" t="s">
        <v>31</v>
      </c>
      <c r="I62" s="13"/>
    </row>
    <row r="63" spans="1:10" x14ac:dyDescent="0.25">
      <c r="A63" s="118" t="s">
        <v>166</v>
      </c>
      <c r="B63" s="8">
        <v>0.84375</v>
      </c>
      <c r="C63" s="120">
        <v>0.875</v>
      </c>
      <c r="D63" s="8">
        <v>0.84375</v>
      </c>
      <c r="E63" s="8">
        <v>0.84375</v>
      </c>
      <c r="F63" s="8">
        <v>0.80208333333333337</v>
      </c>
      <c r="G63" s="8">
        <v>0.5</v>
      </c>
      <c r="I63" s="13"/>
    </row>
    <row r="64" spans="1:10" x14ac:dyDescent="0.25">
      <c r="A64" s="118" t="s">
        <v>167</v>
      </c>
      <c r="B64" s="4"/>
      <c r="C64" s="120"/>
      <c r="D64" s="4"/>
      <c r="E64" s="8"/>
      <c r="F64" s="4"/>
      <c r="G64" s="4"/>
      <c r="I64" s="13"/>
    </row>
    <row r="65" spans="1:10" x14ac:dyDescent="0.25">
      <c r="A65" s="119">
        <v>45505</v>
      </c>
      <c r="B65" s="74">
        <v>3</v>
      </c>
      <c r="C65" s="121">
        <v>4</v>
      </c>
      <c r="D65" s="74">
        <v>3</v>
      </c>
      <c r="E65" s="74">
        <v>3</v>
      </c>
      <c r="F65" s="74">
        <v>1</v>
      </c>
      <c r="G65" s="74">
        <v>2</v>
      </c>
      <c r="H65" s="78">
        <f>SUM(B65:G65)</f>
        <v>16</v>
      </c>
      <c r="I65" s="76">
        <f>H65*4</f>
        <v>64</v>
      </c>
      <c r="J65">
        <f>I65*16.35</f>
        <v>1046.4000000000001</v>
      </c>
    </row>
    <row r="67" spans="1:10" x14ac:dyDescent="0.25">
      <c r="A67" t="s">
        <v>98</v>
      </c>
      <c r="B67">
        <v>11.5</v>
      </c>
      <c r="C67">
        <v>11.5</v>
      </c>
      <c r="D67">
        <v>11.5</v>
      </c>
      <c r="E67">
        <v>11.5</v>
      </c>
      <c r="F67">
        <v>11.5</v>
      </c>
      <c r="G67">
        <v>11.5</v>
      </c>
      <c r="I67">
        <f>SUM(B67:H67)</f>
        <v>69</v>
      </c>
      <c r="J67">
        <f>I67*4</f>
        <v>276</v>
      </c>
    </row>
    <row r="69" spans="1:10" x14ac:dyDescent="0.25">
      <c r="A69" t="s">
        <v>100</v>
      </c>
      <c r="J69">
        <v>474</v>
      </c>
    </row>
    <row r="70" spans="1:10" x14ac:dyDescent="0.25">
      <c r="J70">
        <f>SUM(J65:J69)</f>
        <v>1796.4</v>
      </c>
    </row>
  </sheetData>
  <mergeCells count="6">
    <mergeCell ref="B60:G60"/>
    <mergeCell ref="B46:G46"/>
    <mergeCell ref="B21:G21"/>
    <mergeCell ref="B22:G22"/>
    <mergeCell ref="B27:G27"/>
    <mergeCell ref="B37:G3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AB9C0-788C-4ACE-AD38-BC66E175AA6B}">
  <dimension ref="A1:J11"/>
  <sheetViews>
    <sheetView workbookViewId="0">
      <selection activeCell="C9" sqref="C9"/>
    </sheetView>
  </sheetViews>
  <sheetFormatPr defaultRowHeight="15" x14ac:dyDescent="0.25"/>
  <cols>
    <col min="2" max="9" width="8.85546875" style="4"/>
  </cols>
  <sheetData>
    <row r="1" spans="1:10" ht="15.75" x14ac:dyDescent="0.25">
      <c r="A1" s="3" t="s">
        <v>152</v>
      </c>
      <c r="B1" s="9" t="s">
        <v>23</v>
      </c>
      <c r="C1" s="9" t="s">
        <v>24</v>
      </c>
      <c r="D1" s="9" t="s">
        <v>25</v>
      </c>
      <c r="E1" s="9" t="s">
        <v>26</v>
      </c>
      <c r="F1" s="9" t="s">
        <v>27</v>
      </c>
      <c r="G1" s="9" t="s">
        <v>28</v>
      </c>
      <c r="H1" s="1"/>
      <c r="I1" s="1"/>
    </row>
    <row r="2" spans="1:10" x14ac:dyDescent="0.25">
      <c r="A2">
        <v>2024</v>
      </c>
      <c r="B2" s="4" t="s">
        <v>31</v>
      </c>
      <c r="C2" s="120">
        <v>0.41666666666666669</v>
      </c>
      <c r="D2" s="8">
        <v>0.375</v>
      </c>
      <c r="E2" s="120">
        <v>0.41666666666666669</v>
      </c>
      <c r="F2" s="8">
        <v>0.375</v>
      </c>
      <c r="G2" s="4" t="s">
        <v>31</v>
      </c>
      <c r="H2" s="1"/>
      <c r="I2" s="1"/>
    </row>
    <row r="3" spans="1:10" x14ac:dyDescent="0.25">
      <c r="A3" t="s">
        <v>116</v>
      </c>
      <c r="B3" s="4" t="s">
        <v>31</v>
      </c>
      <c r="C3" s="116" t="s">
        <v>31</v>
      </c>
      <c r="D3" s="4" t="s">
        <v>31</v>
      </c>
      <c r="E3" s="116" t="s">
        <v>31</v>
      </c>
      <c r="F3" s="4" t="s">
        <v>31</v>
      </c>
      <c r="G3" s="4" t="s">
        <v>31</v>
      </c>
      <c r="H3" s="1"/>
      <c r="I3" s="1"/>
    </row>
    <row r="4" spans="1:10" x14ac:dyDescent="0.25">
      <c r="B4" s="4" t="s">
        <v>31</v>
      </c>
      <c r="C4" s="120">
        <v>0.45833333333333331</v>
      </c>
      <c r="D4" s="8">
        <v>0.45833333333333331</v>
      </c>
      <c r="E4" s="120">
        <v>0.45833333333333331</v>
      </c>
      <c r="F4" s="8">
        <v>0.45833333333333331</v>
      </c>
      <c r="G4" s="4" t="s">
        <v>31</v>
      </c>
      <c r="H4" s="1"/>
      <c r="I4" s="1"/>
    </row>
    <row r="5" spans="1:10" x14ac:dyDescent="0.25">
      <c r="A5" s="4"/>
      <c r="C5" s="116"/>
      <c r="E5" s="116"/>
      <c r="H5" s="1"/>
      <c r="I5" s="1"/>
    </row>
    <row r="6" spans="1:10" x14ac:dyDescent="0.25">
      <c r="A6" s="4"/>
      <c r="B6" s="74">
        <v>1</v>
      </c>
      <c r="C6" s="121">
        <v>1</v>
      </c>
      <c r="D6" s="74">
        <v>2</v>
      </c>
      <c r="E6" s="121">
        <v>1</v>
      </c>
      <c r="F6" s="74">
        <v>2</v>
      </c>
      <c r="G6" s="74">
        <v>0</v>
      </c>
      <c r="H6" s="6">
        <f>SUM(B6:G6)</f>
        <v>7</v>
      </c>
      <c r="I6" s="6">
        <f>H6*4</f>
        <v>28</v>
      </c>
      <c r="J6">
        <f>I6*16.35</f>
        <v>457.80000000000007</v>
      </c>
    </row>
    <row r="7" spans="1:10" x14ac:dyDescent="0.25">
      <c r="C7" s="116"/>
      <c r="E7" s="116"/>
    </row>
    <row r="8" spans="1:10" x14ac:dyDescent="0.25">
      <c r="A8" t="s">
        <v>98</v>
      </c>
      <c r="B8" s="4">
        <v>0</v>
      </c>
      <c r="C8" s="116">
        <v>11.5</v>
      </c>
      <c r="D8" s="4">
        <v>11.5</v>
      </c>
      <c r="E8" s="116">
        <v>11.5</v>
      </c>
      <c r="F8" s="4">
        <v>11.5</v>
      </c>
      <c r="G8" s="4">
        <v>0</v>
      </c>
      <c r="I8" s="4">
        <f>SUM(B8:H8)</f>
        <v>46</v>
      </c>
      <c r="J8">
        <f>I8*4</f>
        <v>184</v>
      </c>
    </row>
    <row r="10" spans="1:10" x14ac:dyDescent="0.25">
      <c r="A10" t="s">
        <v>100</v>
      </c>
      <c r="J10">
        <v>0</v>
      </c>
    </row>
    <row r="11" spans="1:10" x14ac:dyDescent="0.25">
      <c r="J11">
        <f>SUM(J6:J10)</f>
        <v>641.80000000000007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7"/>
  <sheetViews>
    <sheetView workbookViewId="0">
      <selection activeCell="M16" sqref="M16"/>
    </sheetView>
  </sheetViews>
  <sheetFormatPr defaultRowHeight="15" x14ac:dyDescent="0.25"/>
  <cols>
    <col min="1" max="1" width="10.28515625" style="13" customWidth="1"/>
  </cols>
  <sheetData>
    <row r="1" spans="1:10" ht="15.75" x14ac:dyDescent="0.25">
      <c r="A1" s="2" t="s">
        <v>63</v>
      </c>
      <c r="B1" s="9" t="s">
        <v>23</v>
      </c>
      <c r="C1" s="9" t="s">
        <v>24</v>
      </c>
      <c r="D1" s="9" t="s">
        <v>25</v>
      </c>
      <c r="E1" s="9" t="s">
        <v>26</v>
      </c>
      <c r="F1" s="9" t="s">
        <v>27</v>
      </c>
      <c r="G1" s="9" t="s">
        <v>28</v>
      </c>
    </row>
    <row r="2" spans="1:10" x14ac:dyDescent="0.25">
      <c r="A2" s="1">
        <v>2024</v>
      </c>
      <c r="B2" s="8">
        <v>0.59375</v>
      </c>
      <c r="C2" s="8">
        <v>0.58333333333333337</v>
      </c>
      <c r="D2" s="8">
        <v>0.59375</v>
      </c>
      <c r="E2" s="8">
        <v>0.58333333333333337</v>
      </c>
      <c r="F2" s="8">
        <v>0.58333333333333337</v>
      </c>
      <c r="G2" s="8">
        <v>0.33333333333333331</v>
      </c>
    </row>
    <row r="3" spans="1:10" x14ac:dyDescent="0.25">
      <c r="A3" s="1"/>
      <c r="B3" s="4" t="s">
        <v>31</v>
      </c>
      <c r="C3" s="4" t="s">
        <v>31</v>
      </c>
      <c r="D3" s="4" t="s">
        <v>31</v>
      </c>
      <c r="E3" s="4" t="s">
        <v>31</v>
      </c>
      <c r="F3" s="4" t="s">
        <v>31</v>
      </c>
      <c r="G3" s="4" t="s">
        <v>31</v>
      </c>
    </row>
    <row r="4" spans="1:10" x14ac:dyDescent="0.25">
      <c r="A4" s="1"/>
      <c r="B4" s="8">
        <v>0.64583333333333337</v>
      </c>
      <c r="C4" s="8">
        <v>0.64583333333333337</v>
      </c>
      <c r="D4" s="8">
        <v>0.64583333333333337</v>
      </c>
      <c r="E4" s="8">
        <v>0.64583333333333337</v>
      </c>
      <c r="F4" s="8">
        <v>0.64583333333333337</v>
      </c>
      <c r="G4" s="8">
        <v>0.5</v>
      </c>
    </row>
    <row r="5" spans="1:10" x14ac:dyDescent="0.25">
      <c r="A5" s="1"/>
      <c r="B5" s="168" t="s">
        <v>32</v>
      </c>
      <c r="C5" s="169"/>
      <c r="D5" s="169"/>
      <c r="E5" s="169"/>
      <c r="F5" s="169"/>
      <c r="G5" s="22"/>
    </row>
    <row r="6" spans="1:10" x14ac:dyDescent="0.25">
      <c r="A6" s="1"/>
      <c r="B6" s="8">
        <v>0.64583333333333337</v>
      </c>
      <c r="C6" s="8">
        <v>0.64583333333333337</v>
      </c>
      <c r="D6" s="8">
        <v>0.64583333333333337</v>
      </c>
      <c r="E6" s="8">
        <v>0.64583333333333337</v>
      </c>
      <c r="F6" s="8">
        <v>0.64583333333333337</v>
      </c>
      <c r="G6" s="4"/>
    </row>
    <row r="7" spans="1:10" x14ac:dyDescent="0.25">
      <c r="A7" s="1"/>
      <c r="B7" s="4" t="s">
        <v>31</v>
      </c>
      <c r="C7" s="4" t="s">
        <v>31</v>
      </c>
      <c r="D7" s="4" t="s">
        <v>31</v>
      </c>
      <c r="E7" s="4" t="s">
        <v>31</v>
      </c>
      <c r="F7" s="4" t="s">
        <v>31</v>
      </c>
      <c r="G7" s="4"/>
    </row>
    <row r="8" spans="1:10" x14ac:dyDescent="0.25">
      <c r="A8" s="1"/>
      <c r="B8" s="8">
        <v>0.65625</v>
      </c>
      <c r="C8" s="8">
        <v>0.65625</v>
      </c>
      <c r="D8" s="8">
        <v>0.65625</v>
      </c>
      <c r="E8" s="8">
        <v>0.65625</v>
      </c>
      <c r="F8" s="8">
        <v>0.65625</v>
      </c>
      <c r="G8" s="4"/>
    </row>
    <row r="9" spans="1:10" x14ac:dyDescent="0.25">
      <c r="A9" s="1"/>
      <c r="B9" s="168" t="s">
        <v>37</v>
      </c>
      <c r="C9" s="169"/>
      <c r="D9" s="169"/>
      <c r="E9" s="169"/>
      <c r="F9" s="169"/>
      <c r="G9" s="22"/>
    </row>
    <row r="10" spans="1:10" x14ac:dyDescent="0.25">
      <c r="A10" s="1"/>
      <c r="B10" s="8">
        <v>0.65625</v>
      </c>
      <c r="C10" s="8">
        <v>0.65625</v>
      </c>
      <c r="D10" s="8">
        <v>0.65625</v>
      </c>
      <c r="E10" s="8">
        <v>0.65625</v>
      </c>
      <c r="F10" s="8">
        <v>0.65625</v>
      </c>
      <c r="G10" s="4"/>
    </row>
    <row r="11" spans="1:10" x14ac:dyDescent="0.25">
      <c r="B11" s="4" t="s">
        <v>31</v>
      </c>
      <c r="C11" s="4" t="s">
        <v>31</v>
      </c>
      <c r="D11" s="4" t="s">
        <v>31</v>
      </c>
      <c r="E11" s="4" t="s">
        <v>31</v>
      </c>
      <c r="F11" s="4" t="s">
        <v>31</v>
      </c>
      <c r="G11" s="4"/>
    </row>
    <row r="12" spans="1:10" x14ac:dyDescent="0.25">
      <c r="B12" s="8">
        <v>0.84375</v>
      </c>
      <c r="C12" s="8">
        <v>0.83333333333333337</v>
      </c>
      <c r="D12" s="8">
        <v>0.84375</v>
      </c>
      <c r="E12" s="8">
        <v>0.83333333333333337</v>
      </c>
      <c r="F12" s="8">
        <v>0.83333333333333337</v>
      </c>
      <c r="G12" s="4"/>
    </row>
    <row r="14" spans="1:10" x14ac:dyDescent="0.25">
      <c r="B14">
        <v>6</v>
      </c>
      <c r="C14">
        <v>6</v>
      </c>
      <c r="D14">
        <v>6</v>
      </c>
      <c r="E14">
        <v>6</v>
      </c>
      <c r="F14">
        <v>6</v>
      </c>
      <c r="G14">
        <v>4</v>
      </c>
      <c r="H14">
        <f>SUM(B14:G14)</f>
        <v>34</v>
      </c>
      <c r="I14">
        <f>H14*4</f>
        <v>136</v>
      </c>
    </row>
    <row r="15" spans="1:10" x14ac:dyDescent="0.25">
      <c r="A15" s="13" t="s">
        <v>98</v>
      </c>
      <c r="B15">
        <v>11.5</v>
      </c>
      <c r="C15">
        <v>11.5</v>
      </c>
      <c r="D15">
        <v>11.5</v>
      </c>
      <c r="E15">
        <v>11.5</v>
      </c>
      <c r="F15">
        <v>11.5</v>
      </c>
      <c r="G15">
        <v>11.5</v>
      </c>
      <c r="I15">
        <f>SUM(B15:H15)</f>
        <v>69</v>
      </c>
      <c r="J15">
        <f>I15*4</f>
        <v>276</v>
      </c>
    </row>
    <row r="17" spans="2:10" x14ac:dyDescent="0.25">
      <c r="B17">
        <v>11.5</v>
      </c>
      <c r="C17">
        <v>11.5</v>
      </c>
      <c r="D17">
        <v>11.5</v>
      </c>
      <c r="E17">
        <v>11.5</v>
      </c>
      <c r="F17">
        <v>11.5</v>
      </c>
      <c r="G17">
        <v>11.5</v>
      </c>
      <c r="I17">
        <f>SUM(B17:H17)</f>
        <v>69</v>
      </c>
      <c r="J17">
        <f>I17*4</f>
        <v>276</v>
      </c>
    </row>
  </sheetData>
  <mergeCells count="2">
    <mergeCell ref="B5:F5"/>
    <mergeCell ref="B9:F9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22162-BAC3-4941-BC84-1DDC4839FB6C}">
  <dimension ref="A1:J8"/>
  <sheetViews>
    <sheetView workbookViewId="0">
      <selection activeCell="J10" sqref="J10"/>
    </sheetView>
  </sheetViews>
  <sheetFormatPr defaultRowHeight="15" x14ac:dyDescent="0.25"/>
  <cols>
    <col min="1" max="1" width="10.28515625" style="13" customWidth="1"/>
  </cols>
  <sheetData>
    <row r="1" spans="1:10" ht="15.75" x14ac:dyDescent="0.25">
      <c r="A1" s="2" t="s">
        <v>149</v>
      </c>
      <c r="B1" s="9" t="s">
        <v>23</v>
      </c>
      <c r="C1" s="9" t="s">
        <v>24</v>
      </c>
      <c r="D1" s="9" t="s">
        <v>25</v>
      </c>
      <c r="E1" s="9" t="s">
        <v>26</v>
      </c>
      <c r="F1" s="9" t="s">
        <v>27</v>
      </c>
      <c r="G1" s="9" t="s">
        <v>28</v>
      </c>
    </row>
    <row r="2" spans="1:10" x14ac:dyDescent="0.25">
      <c r="A2" s="1">
        <v>2024</v>
      </c>
      <c r="B2" s="8">
        <v>0.33333333333333331</v>
      </c>
      <c r="C2" s="8">
        <v>0.33333333333333331</v>
      </c>
      <c r="D2" s="8">
        <v>0.33333333333333331</v>
      </c>
      <c r="E2" s="8">
        <v>0.33333333333333331</v>
      </c>
      <c r="F2" s="8">
        <v>0.33333333333333331</v>
      </c>
      <c r="G2" s="8">
        <v>0.33333333333333331</v>
      </c>
    </row>
    <row r="3" spans="1:10" x14ac:dyDescent="0.25">
      <c r="A3" s="1"/>
      <c r="B3" s="4" t="s">
        <v>31</v>
      </c>
      <c r="C3" s="4" t="s">
        <v>31</v>
      </c>
      <c r="D3" s="4" t="s">
        <v>31</v>
      </c>
      <c r="E3" s="4" t="s">
        <v>31</v>
      </c>
      <c r="F3" s="4" t="s">
        <v>31</v>
      </c>
      <c r="G3" s="4" t="s">
        <v>31</v>
      </c>
    </row>
    <row r="4" spans="1:10" x14ac:dyDescent="0.25">
      <c r="A4" s="1"/>
      <c r="B4" s="8">
        <v>0.5</v>
      </c>
      <c r="C4" s="8">
        <v>0.5</v>
      </c>
      <c r="D4" s="8">
        <v>0.5</v>
      </c>
      <c r="E4" s="8">
        <v>0.5</v>
      </c>
      <c r="F4" s="8">
        <v>0.5</v>
      </c>
      <c r="G4" s="8">
        <v>0.5</v>
      </c>
    </row>
    <row r="5" spans="1:10" x14ac:dyDescent="0.25">
      <c r="B5" s="8"/>
      <c r="C5" s="8"/>
      <c r="D5" s="8"/>
      <c r="E5" s="8"/>
      <c r="F5" s="8"/>
      <c r="G5" s="4"/>
    </row>
    <row r="8" spans="1:10" x14ac:dyDescent="0.25">
      <c r="A8" s="13" t="s">
        <v>98</v>
      </c>
      <c r="B8">
        <v>11.5</v>
      </c>
      <c r="C8">
        <v>11.5</v>
      </c>
      <c r="D8">
        <v>11.5</v>
      </c>
      <c r="E8">
        <v>11.5</v>
      </c>
      <c r="F8">
        <v>11.5</v>
      </c>
      <c r="G8">
        <v>11.5</v>
      </c>
      <c r="I8">
        <f>SUM(B8:H8)</f>
        <v>69</v>
      </c>
      <c r="J8">
        <f>I8*4</f>
        <v>276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4"/>
  <sheetViews>
    <sheetView workbookViewId="0">
      <selection activeCell="A3" sqref="A3"/>
    </sheetView>
  </sheetViews>
  <sheetFormatPr defaultRowHeight="15" x14ac:dyDescent="0.25"/>
  <cols>
    <col min="1" max="1" width="12.85546875" style="13" customWidth="1"/>
  </cols>
  <sheetData>
    <row r="1" spans="1:9" ht="30" x14ac:dyDescent="0.25">
      <c r="A1" s="2" t="s">
        <v>43</v>
      </c>
      <c r="B1" s="9" t="s">
        <v>23</v>
      </c>
      <c r="C1" s="9" t="s">
        <v>24</v>
      </c>
      <c r="D1" s="9" t="s">
        <v>25</v>
      </c>
      <c r="E1" s="9" t="s">
        <v>26</v>
      </c>
      <c r="F1" s="9" t="s">
        <v>27</v>
      </c>
      <c r="G1" s="9" t="s">
        <v>28</v>
      </c>
    </row>
    <row r="2" spans="1:9" x14ac:dyDescent="0.25">
      <c r="A2" s="1">
        <v>2024</v>
      </c>
      <c r="B2" s="8">
        <v>0.54166666666666663</v>
      </c>
      <c r="C2" s="8">
        <v>0.55208333333333337</v>
      </c>
      <c r="D2" s="8">
        <v>0.55208333333333337</v>
      </c>
      <c r="E2" s="8">
        <v>0.55208333333333337</v>
      </c>
      <c r="F2" s="8">
        <v>0.55208333333333337</v>
      </c>
      <c r="G2" s="4" t="s">
        <v>31</v>
      </c>
    </row>
    <row r="3" spans="1:9" x14ac:dyDescent="0.25">
      <c r="A3" s="1"/>
      <c r="B3" s="4" t="s">
        <v>31</v>
      </c>
      <c r="C3" s="4" t="s">
        <v>31</v>
      </c>
      <c r="D3" s="4" t="s">
        <v>31</v>
      </c>
      <c r="E3" s="4" t="s">
        <v>31</v>
      </c>
      <c r="F3" s="4" t="s">
        <v>31</v>
      </c>
      <c r="G3" s="4" t="s">
        <v>31</v>
      </c>
    </row>
    <row r="4" spans="1:9" x14ac:dyDescent="0.25">
      <c r="A4" s="1"/>
      <c r="B4" s="8">
        <v>0.65625</v>
      </c>
      <c r="C4" s="8">
        <v>0.65625</v>
      </c>
      <c r="D4" s="8">
        <v>0.65625</v>
      </c>
      <c r="E4" s="8">
        <v>0.65625</v>
      </c>
      <c r="F4" s="8">
        <v>0.65625</v>
      </c>
      <c r="G4" s="4" t="s">
        <v>31</v>
      </c>
    </row>
    <row r="5" spans="1:9" x14ac:dyDescent="0.25">
      <c r="A5" s="1"/>
      <c r="B5" s="168" t="s">
        <v>32</v>
      </c>
      <c r="C5" s="169"/>
      <c r="D5" s="169"/>
      <c r="E5" s="169"/>
      <c r="F5" s="170"/>
      <c r="G5" s="4"/>
    </row>
    <row r="6" spans="1:9" x14ac:dyDescent="0.25">
      <c r="A6" s="1"/>
      <c r="B6" s="8">
        <v>0.65625</v>
      </c>
      <c r="C6" s="8">
        <v>0.65625</v>
      </c>
      <c r="D6" s="8">
        <v>0.65625</v>
      </c>
      <c r="E6" s="8">
        <v>0.65625</v>
      </c>
      <c r="F6" s="8">
        <v>0.65625</v>
      </c>
      <c r="G6" s="4"/>
    </row>
    <row r="7" spans="1:9" x14ac:dyDescent="0.25">
      <c r="A7" s="1"/>
      <c r="B7" s="4" t="s">
        <v>31</v>
      </c>
      <c r="C7" s="4" t="s">
        <v>31</v>
      </c>
      <c r="D7" s="4" t="s">
        <v>31</v>
      </c>
      <c r="E7" s="4" t="s">
        <v>31</v>
      </c>
      <c r="F7" s="4" t="s">
        <v>31</v>
      </c>
      <c r="G7" s="4"/>
    </row>
    <row r="8" spans="1:9" x14ac:dyDescent="0.25">
      <c r="A8" s="1"/>
      <c r="B8" s="8">
        <v>0.66666666666666663</v>
      </c>
      <c r="C8" s="8">
        <v>0.66666666666666663</v>
      </c>
      <c r="D8" s="8">
        <v>0.66666666666666663</v>
      </c>
      <c r="E8" s="8">
        <v>0.66666666666666663</v>
      </c>
      <c r="F8" s="8">
        <v>0.66666666666666663</v>
      </c>
      <c r="G8" s="4"/>
    </row>
    <row r="9" spans="1:9" x14ac:dyDescent="0.25">
      <c r="A9" s="1"/>
      <c r="B9" s="168" t="s">
        <v>37</v>
      </c>
      <c r="C9" s="169"/>
      <c r="D9" s="169"/>
      <c r="E9" s="169"/>
      <c r="F9" s="170"/>
      <c r="G9" s="4"/>
    </row>
    <row r="10" spans="1:9" x14ac:dyDescent="0.25">
      <c r="A10" s="1"/>
      <c r="B10" s="8">
        <v>0.66666666666666663</v>
      </c>
      <c r="C10" s="8">
        <v>0.66666666666666663</v>
      </c>
      <c r="D10" s="8">
        <v>0.66666666666666663</v>
      </c>
      <c r="E10" s="8">
        <v>0.66666666666666663</v>
      </c>
      <c r="F10" s="8">
        <v>0.66666666666666663</v>
      </c>
      <c r="G10" s="4"/>
    </row>
    <row r="11" spans="1:9" x14ac:dyDescent="0.25">
      <c r="B11" s="4" t="s">
        <v>31</v>
      </c>
      <c r="C11" s="4" t="s">
        <v>31</v>
      </c>
      <c r="D11" s="4" t="s">
        <v>31</v>
      </c>
      <c r="E11" s="4" t="s">
        <v>31</v>
      </c>
      <c r="F11" s="4" t="s">
        <v>31</v>
      </c>
      <c r="G11" s="4"/>
    </row>
    <row r="12" spans="1:9" x14ac:dyDescent="0.25">
      <c r="B12" s="8">
        <v>0.83333333333333337</v>
      </c>
      <c r="C12" s="8">
        <v>0.83333333333333337</v>
      </c>
      <c r="D12" s="8">
        <v>0.83333333333333337</v>
      </c>
      <c r="E12" s="8">
        <v>0.83333333333333337</v>
      </c>
      <c r="F12" s="8">
        <v>0.83333333333333337</v>
      </c>
      <c r="G12" s="4"/>
    </row>
    <row r="14" spans="1:9" x14ac:dyDescent="0.25">
      <c r="B14">
        <v>7</v>
      </c>
      <c r="C14">
        <v>6.75</v>
      </c>
      <c r="D14">
        <v>6.75</v>
      </c>
      <c r="E14">
        <v>6.75</v>
      </c>
      <c r="F14">
        <v>6.75</v>
      </c>
      <c r="G14">
        <v>0</v>
      </c>
      <c r="H14">
        <f>SUM(B14:G14)</f>
        <v>34</v>
      </c>
      <c r="I14">
        <f>H14*4</f>
        <v>136</v>
      </c>
    </row>
  </sheetData>
  <mergeCells count="2">
    <mergeCell ref="B5:F5"/>
    <mergeCell ref="B9:F9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1"/>
  <sheetViews>
    <sheetView workbookViewId="0">
      <selection activeCell="I13" sqref="I13"/>
    </sheetView>
  </sheetViews>
  <sheetFormatPr defaultRowHeight="15" x14ac:dyDescent="0.25"/>
  <sheetData>
    <row r="2" spans="1:8" x14ac:dyDescent="0.25">
      <c r="A2" s="14" t="s">
        <v>44</v>
      </c>
    </row>
    <row r="3" spans="1:8" x14ac:dyDescent="0.25">
      <c r="A3">
        <v>2024</v>
      </c>
    </row>
    <row r="4" spans="1:8" ht="15.75" x14ac:dyDescent="0.25">
      <c r="A4" s="9" t="s">
        <v>23</v>
      </c>
      <c r="B4" s="9" t="s">
        <v>24</v>
      </c>
      <c r="C4" s="9" t="s">
        <v>25</v>
      </c>
      <c r="D4" s="9" t="s">
        <v>26</v>
      </c>
      <c r="E4" s="9" t="s">
        <v>27</v>
      </c>
      <c r="F4" s="9" t="s">
        <v>28</v>
      </c>
    </row>
    <row r="5" spans="1:8" x14ac:dyDescent="0.25">
      <c r="A5" s="8">
        <v>0.29166666666666669</v>
      </c>
      <c r="B5" s="8">
        <v>0.30208333333333331</v>
      </c>
      <c r="C5" s="8">
        <v>0.30208333333333331</v>
      </c>
      <c r="D5" s="8">
        <v>0.30208333333333331</v>
      </c>
      <c r="E5" s="8">
        <v>0.30208333333333331</v>
      </c>
      <c r="F5" s="4" t="s">
        <v>31</v>
      </c>
    </row>
    <row r="6" spans="1:8" x14ac:dyDescent="0.25">
      <c r="A6" s="4" t="s">
        <v>31</v>
      </c>
      <c r="B6" s="4" t="s">
        <v>31</v>
      </c>
      <c r="C6" s="4" t="s">
        <v>31</v>
      </c>
      <c r="D6" s="4" t="s">
        <v>31</v>
      </c>
      <c r="E6" s="4" t="s">
        <v>31</v>
      </c>
      <c r="F6" s="4" t="s">
        <v>31</v>
      </c>
    </row>
    <row r="7" spans="1:8" x14ac:dyDescent="0.25">
      <c r="A7" s="8">
        <v>0.5</v>
      </c>
      <c r="B7" s="8">
        <v>0.5</v>
      </c>
      <c r="C7" s="8">
        <v>0.5</v>
      </c>
      <c r="D7" s="8">
        <v>0.5</v>
      </c>
      <c r="E7" s="8">
        <v>0.5</v>
      </c>
      <c r="F7" s="4" t="s">
        <v>31</v>
      </c>
    </row>
    <row r="9" spans="1:8" x14ac:dyDescent="0.25">
      <c r="A9">
        <v>5</v>
      </c>
      <c r="B9">
        <v>4.75</v>
      </c>
      <c r="C9">
        <v>4.75</v>
      </c>
      <c r="D9">
        <v>4.75</v>
      </c>
      <c r="E9">
        <v>4.75</v>
      </c>
      <c r="F9">
        <v>0</v>
      </c>
      <c r="G9">
        <f>SUM(A9:F9)</f>
        <v>24</v>
      </c>
      <c r="H9">
        <f>G9*4</f>
        <v>96</v>
      </c>
    </row>
    <row r="11" spans="1:8" x14ac:dyDescent="0.25">
      <c r="A11">
        <v>11.5</v>
      </c>
      <c r="B11">
        <v>11.5</v>
      </c>
      <c r="C11">
        <v>11.5</v>
      </c>
      <c r="D11">
        <v>11.5</v>
      </c>
      <c r="E11">
        <v>11.5</v>
      </c>
      <c r="G11">
        <f>SUM(A11:F11)</f>
        <v>57.5</v>
      </c>
      <c r="H11">
        <f>G11*5</f>
        <v>287.5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71E6-73D2-4A19-8EFA-D74A8EAD5D38}">
  <dimension ref="A2:J23"/>
  <sheetViews>
    <sheetView topLeftCell="A3" workbookViewId="0">
      <selection activeCell="A13" sqref="A13:J23"/>
    </sheetView>
  </sheetViews>
  <sheetFormatPr defaultRowHeight="15" x14ac:dyDescent="0.25"/>
  <cols>
    <col min="1" max="1" width="10.28515625" customWidth="1"/>
    <col min="2" max="7" width="7.7109375" customWidth="1"/>
  </cols>
  <sheetData>
    <row r="2" spans="1:9" ht="15.75" x14ac:dyDescent="0.25">
      <c r="A2" s="3" t="s">
        <v>61</v>
      </c>
      <c r="B2" s="9" t="s">
        <v>23</v>
      </c>
      <c r="C2" s="9" t="s">
        <v>24</v>
      </c>
      <c r="D2" s="9" t="s">
        <v>25</v>
      </c>
      <c r="E2" s="9" t="s">
        <v>26</v>
      </c>
      <c r="F2" s="9" t="s">
        <v>27</v>
      </c>
      <c r="G2" s="9" t="s">
        <v>28</v>
      </c>
      <c r="H2" s="13"/>
      <c r="I2" s="13"/>
    </row>
    <row r="3" spans="1:9" x14ac:dyDescent="0.25">
      <c r="A3">
        <v>2023</v>
      </c>
      <c r="B3" s="4" t="s">
        <v>54</v>
      </c>
      <c r="C3" s="8" t="s">
        <v>52</v>
      </c>
      <c r="D3" s="4" t="s">
        <v>54</v>
      </c>
      <c r="E3" s="8" t="s">
        <v>52</v>
      </c>
      <c r="F3" s="4" t="s">
        <v>54</v>
      </c>
      <c r="G3" s="4" t="s">
        <v>31</v>
      </c>
      <c r="H3" s="13"/>
      <c r="I3" s="13"/>
    </row>
    <row r="4" spans="1:9" x14ac:dyDescent="0.25">
      <c r="B4" s="4" t="s">
        <v>31</v>
      </c>
      <c r="C4" s="4" t="s">
        <v>31</v>
      </c>
      <c r="D4" s="4" t="s">
        <v>31</v>
      </c>
      <c r="E4" s="4" t="s">
        <v>31</v>
      </c>
      <c r="F4" s="4" t="s">
        <v>31</v>
      </c>
      <c r="G4" s="4" t="s">
        <v>31</v>
      </c>
      <c r="H4" s="13"/>
      <c r="I4" s="13"/>
    </row>
    <row r="5" spans="1:9" x14ac:dyDescent="0.25">
      <c r="B5" s="4" t="s">
        <v>53</v>
      </c>
      <c r="C5" s="8" t="s">
        <v>54</v>
      </c>
      <c r="D5" s="4" t="s">
        <v>53</v>
      </c>
      <c r="E5" s="8" t="s">
        <v>54</v>
      </c>
      <c r="F5" s="4" t="s">
        <v>53</v>
      </c>
      <c r="G5" s="4" t="s">
        <v>31</v>
      </c>
      <c r="H5" s="13"/>
      <c r="I5" s="13"/>
    </row>
    <row r="6" spans="1:9" x14ac:dyDescent="0.25">
      <c r="A6" s="4"/>
      <c r="B6" s="4"/>
      <c r="C6" s="4"/>
      <c r="D6" s="4"/>
      <c r="E6" s="4"/>
      <c r="F6" s="4"/>
      <c r="G6" s="4"/>
      <c r="H6" s="1"/>
      <c r="I6" s="1"/>
    </row>
    <row r="7" spans="1:9" x14ac:dyDescent="0.25">
      <c r="A7" s="4"/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0</v>
      </c>
      <c r="H7" s="23">
        <f>SUM(B7:G7)</f>
        <v>5</v>
      </c>
      <c r="I7" s="23">
        <f>H7*4</f>
        <v>20</v>
      </c>
    </row>
    <row r="13" spans="1:9" ht="15.75" x14ac:dyDescent="0.25">
      <c r="A13" s="3" t="s">
        <v>61</v>
      </c>
      <c r="B13" s="9" t="s">
        <v>23</v>
      </c>
      <c r="C13" s="9" t="s">
        <v>24</v>
      </c>
      <c r="D13" s="9" t="s">
        <v>25</v>
      </c>
      <c r="E13" s="9" t="s">
        <v>26</v>
      </c>
      <c r="F13" s="9" t="s">
        <v>27</v>
      </c>
      <c r="G13" s="9" t="s">
        <v>28</v>
      </c>
      <c r="H13" s="13"/>
      <c r="I13" s="13"/>
    </row>
    <row r="14" spans="1:9" x14ac:dyDescent="0.25">
      <c r="A14">
        <v>2024</v>
      </c>
      <c r="B14" s="4" t="s">
        <v>54</v>
      </c>
      <c r="C14" s="8">
        <v>0.71875</v>
      </c>
      <c r="D14" s="4" t="s">
        <v>54</v>
      </c>
      <c r="E14" s="8">
        <v>0.71875</v>
      </c>
      <c r="F14" s="4" t="s">
        <v>31</v>
      </c>
      <c r="G14" s="4" t="s">
        <v>31</v>
      </c>
      <c r="H14" s="13"/>
      <c r="I14" s="13"/>
    </row>
    <row r="15" spans="1:9" x14ac:dyDescent="0.25">
      <c r="A15" t="s">
        <v>116</v>
      </c>
      <c r="B15" s="4" t="s">
        <v>31</v>
      </c>
      <c r="C15" s="4" t="s">
        <v>31</v>
      </c>
      <c r="D15" s="4" t="s">
        <v>31</v>
      </c>
      <c r="E15" s="4" t="s">
        <v>31</v>
      </c>
      <c r="F15" s="4" t="s">
        <v>31</v>
      </c>
      <c r="G15" s="4" t="s">
        <v>31</v>
      </c>
      <c r="H15" s="13"/>
      <c r="I15" s="13"/>
    </row>
    <row r="16" spans="1:9" x14ac:dyDescent="0.25">
      <c r="B16" s="4" t="s">
        <v>53</v>
      </c>
      <c r="C16" s="8">
        <v>0.84375</v>
      </c>
      <c r="D16" s="4" t="s">
        <v>53</v>
      </c>
      <c r="E16" s="8">
        <v>0.76041666666666663</v>
      </c>
      <c r="F16" s="4" t="s">
        <v>31</v>
      </c>
      <c r="G16" s="4" t="s">
        <v>31</v>
      </c>
      <c r="H16" s="13"/>
      <c r="I16" s="13"/>
    </row>
    <row r="17" spans="1:10" x14ac:dyDescent="0.25">
      <c r="A17" s="4"/>
      <c r="B17" s="4"/>
      <c r="C17" s="4"/>
      <c r="D17" s="4"/>
      <c r="E17" s="4"/>
      <c r="F17" s="4"/>
      <c r="G17" s="4"/>
      <c r="H17" s="1"/>
      <c r="I17" s="1"/>
    </row>
    <row r="18" spans="1:10" x14ac:dyDescent="0.25">
      <c r="A18" s="4"/>
      <c r="B18" s="74">
        <v>1</v>
      </c>
      <c r="C18" s="74">
        <v>2</v>
      </c>
      <c r="D18" s="74">
        <v>1</v>
      </c>
      <c r="E18" s="74">
        <v>1</v>
      </c>
      <c r="F18" s="74">
        <v>0</v>
      </c>
      <c r="G18" s="74">
        <v>0</v>
      </c>
      <c r="H18" s="6">
        <f>SUM(B18:G18)</f>
        <v>5</v>
      </c>
      <c r="I18" s="6">
        <f>H18*4</f>
        <v>20</v>
      </c>
      <c r="J18">
        <f>I18*16.35</f>
        <v>327</v>
      </c>
    </row>
    <row r="20" spans="1:10" x14ac:dyDescent="0.25">
      <c r="A20" t="s">
        <v>98</v>
      </c>
      <c r="B20">
        <v>11.5</v>
      </c>
      <c r="C20">
        <v>11.5</v>
      </c>
      <c r="D20">
        <v>11.5</v>
      </c>
      <c r="E20">
        <v>11.5</v>
      </c>
      <c r="F20">
        <v>0</v>
      </c>
      <c r="G20">
        <v>0</v>
      </c>
      <c r="I20">
        <f>SUM(B20:H20)</f>
        <v>46</v>
      </c>
      <c r="J20">
        <f>I20*4</f>
        <v>184</v>
      </c>
    </row>
    <row r="21" spans="1:10" x14ac:dyDescent="0.25">
      <c r="C21" s="4"/>
      <c r="E21" s="4"/>
    </row>
    <row r="22" spans="1:10" x14ac:dyDescent="0.25">
      <c r="A22" t="s">
        <v>100</v>
      </c>
      <c r="C22" s="4"/>
      <c r="E22" s="4"/>
      <c r="J22">
        <v>0</v>
      </c>
    </row>
    <row r="23" spans="1:10" x14ac:dyDescent="0.25">
      <c r="J23">
        <f>SUM(J18:J22)</f>
        <v>511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62"/>
  <sheetViews>
    <sheetView topLeftCell="A43" workbookViewId="0">
      <selection activeCell="A51" sqref="A51:J55"/>
    </sheetView>
  </sheetViews>
  <sheetFormatPr defaultRowHeight="15" x14ac:dyDescent="0.25"/>
  <cols>
    <col min="9" max="9" width="9.140625" style="13"/>
  </cols>
  <sheetData>
    <row r="1" spans="1:19" x14ac:dyDescent="0.25">
      <c r="S1" s="13"/>
    </row>
    <row r="2" spans="1:19" ht="15.75" x14ac:dyDescent="0.25">
      <c r="A2" s="3" t="s">
        <v>8</v>
      </c>
      <c r="B2" s="9" t="s">
        <v>23</v>
      </c>
      <c r="C2" s="9" t="s">
        <v>24</v>
      </c>
      <c r="D2" s="9" t="s">
        <v>25</v>
      </c>
      <c r="E2" s="9" t="s">
        <v>26</v>
      </c>
      <c r="F2" s="9" t="s">
        <v>27</v>
      </c>
      <c r="G2" s="9" t="s">
        <v>28</v>
      </c>
      <c r="K2" s="3" t="s">
        <v>8</v>
      </c>
      <c r="L2" s="9" t="s">
        <v>23</v>
      </c>
      <c r="M2" s="9" t="s">
        <v>24</v>
      </c>
      <c r="N2" s="9" t="s">
        <v>25</v>
      </c>
      <c r="O2" s="9" t="s">
        <v>26</v>
      </c>
      <c r="P2" s="9" t="s">
        <v>27</v>
      </c>
      <c r="Q2" s="9" t="s">
        <v>28</v>
      </c>
      <c r="S2" s="13"/>
    </row>
    <row r="3" spans="1:19" ht="15.75" x14ac:dyDescent="0.25">
      <c r="A3" s="11"/>
      <c r="B3" s="165" t="s">
        <v>34</v>
      </c>
      <c r="C3" s="166"/>
      <c r="D3" s="166"/>
      <c r="E3" s="166"/>
      <c r="F3" s="166"/>
      <c r="G3" s="167"/>
      <c r="K3" s="11"/>
      <c r="L3" s="165" t="s">
        <v>34</v>
      </c>
      <c r="M3" s="166"/>
      <c r="N3" s="166"/>
      <c r="O3" s="166"/>
      <c r="P3" s="166"/>
      <c r="Q3" s="167"/>
      <c r="S3" s="13"/>
    </row>
    <row r="4" spans="1:19" ht="15.75" x14ac:dyDescent="0.25">
      <c r="A4" s="11"/>
      <c r="B4" s="165" t="s">
        <v>33</v>
      </c>
      <c r="C4" s="166"/>
      <c r="D4" s="166"/>
      <c r="E4" s="166"/>
      <c r="F4" s="166"/>
      <c r="G4" s="167"/>
      <c r="K4" s="11"/>
      <c r="L4" s="165" t="s">
        <v>33</v>
      </c>
      <c r="M4" s="166"/>
      <c r="N4" s="166"/>
      <c r="O4" s="166"/>
      <c r="P4" s="166"/>
      <c r="Q4" s="167"/>
      <c r="S4" s="13"/>
    </row>
    <row r="5" spans="1:19" x14ac:dyDescent="0.25">
      <c r="A5" s="4"/>
      <c r="B5" s="4" t="s">
        <v>31</v>
      </c>
      <c r="C5" s="4" t="s">
        <v>31</v>
      </c>
      <c r="D5" s="8">
        <v>0.41666666666666669</v>
      </c>
      <c r="E5" s="4" t="s">
        <v>31</v>
      </c>
      <c r="F5" s="8">
        <v>0.41666666666666669</v>
      </c>
      <c r="G5" s="4" t="s">
        <v>31</v>
      </c>
      <c r="K5" s="4"/>
      <c r="L5" s="4" t="s">
        <v>31</v>
      </c>
      <c r="M5" s="4" t="s">
        <v>31</v>
      </c>
      <c r="N5" s="4" t="s">
        <v>31</v>
      </c>
      <c r="O5" s="4" t="s">
        <v>31</v>
      </c>
      <c r="P5" s="4" t="s">
        <v>31</v>
      </c>
      <c r="Q5" s="4" t="s">
        <v>31</v>
      </c>
      <c r="S5" s="13"/>
    </row>
    <row r="6" spans="1:19" x14ac:dyDescent="0.25">
      <c r="A6" s="4"/>
      <c r="B6" s="4" t="s">
        <v>31</v>
      </c>
      <c r="C6" s="4" t="s">
        <v>31</v>
      </c>
      <c r="D6" s="4" t="s">
        <v>31</v>
      </c>
      <c r="E6" s="4" t="s">
        <v>31</v>
      </c>
      <c r="F6" s="4" t="s">
        <v>31</v>
      </c>
      <c r="G6" s="4" t="s">
        <v>31</v>
      </c>
      <c r="K6" s="4"/>
      <c r="L6" s="4" t="s">
        <v>31</v>
      </c>
      <c r="M6" s="4" t="s">
        <v>31</v>
      </c>
      <c r="N6" s="4" t="s">
        <v>31</v>
      </c>
      <c r="O6" s="4" t="s">
        <v>31</v>
      </c>
      <c r="P6" s="4" t="s">
        <v>31</v>
      </c>
      <c r="Q6" s="4" t="s">
        <v>31</v>
      </c>
      <c r="S6" s="13"/>
    </row>
    <row r="7" spans="1:19" x14ac:dyDescent="0.25">
      <c r="A7" s="4"/>
      <c r="B7" s="4" t="s">
        <v>31</v>
      </c>
      <c r="C7" s="4" t="s">
        <v>31</v>
      </c>
      <c r="D7" s="8">
        <v>0.45833333333333331</v>
      </c>
      <c r="E7" s="4" t="s">
        <v>31</v>
      </c>
      <c r="F7" s="8">
        <v>0.45833333333333331</v>
      </c>
      <c r="G7" s="4" t="s">
        <v>31</v>
      </c>
      <c r="K7" s="4"/>
      <c r="L7" s="4" t="s">
        <v>31</v>
      </c>
      <c r="M7" s="4" t="s">
        <v>31</v>
      </c>
      <c r="N7" s="4" t="s">
        <v>31</v>
      </c>
      <c r="O7" s="4" t="s">
        <v>31</v>
      </c>
      <c r="P7" s="4" t="s">
        <v>31</v>
      </c>
      <c r="Q7" s="4" t="s">
        <v>31</v>
      </c>
      <c r="S7" s="13"/>
    </row>
    <row r="8" spans="1:19" x14ac:dyDescent="0.25">
      <c r="A8" s="4"/>
      <c r="B8" s="4"/>
      <c r="C8" s="8"/>
      <c r="D8" s="8"/>
      <c r="E8" s="8"/>
      <c r="F8" s="8"/>
      <c r="G8" s="8"/>
      <c r="K8" s="4"/>
      <c r="L8" s="4"/>
      <c r="M8" s="8"/>
      <c r="N8" s="8"/>
      <c r="O8" s="8"/>
      <c r="P8" s="8"/>
      <c r="Q8" s="8"/>
      <c r="S8" s="13"/>
    </row>
    <row r="9" spans="1:19" x14ac:dyDescent="0.25">
      <c r="A9" s="4"/>
      <c r="B9" s="156" t="s">
        <v>39</v>
      </c>
      <c r="C9" s="156"/>
      <c r="D9" s="156"/>
      <c r="E9" s="156"/>
      <c r="F9" s="156"/>
      <c r="G9" s="156"/>
      <c r="K9" s="4"/>
      <c r="L9" s="156" t="s">
        <v>39</v>
      </c>
      <c r="M9" s="156"/>
      <c r="N9" s="156"/>
      <c r="O9" s="156"/>
      <c r="P9" s="156"/>
      <c r="Q9" s="156"/>
      <c r="S9" s="13"/>
    </row>
    <row r="10" spans="1:19" ht="15.75" x14ac:dyDescent="0.25">
      <c r="A10" s="11"/>
      <c r="B10" s="9"/>
      <c r="C10" s="9" t="s">
        <v>35</v>
      </c>
      <c r="D10" s="9" t="s">
        <v>35</v>
      </c>
      <c r="E10" s="9" t="s">
        <v>35</v>
      </c>
      <c r="F10" s="9" t="s">
        <v>35</v>
      </c>
      <c r="G10" s="9"/>
      <c r="K10" s="11"/>
      <c r="L10" s="9"/>
      <c r="M10" s="9" t="s">
        <v>35</v>
      </c>
      <c r="N10" s="9" t="s">
        <v>35</v>
      </c>
      <c r="O10" s="9" t="s">
        <v>35</v>
      </c>
      <c r="P10" s="9" t="s">
        <v>35</v>
      </c>
      <c r="Q10" s="9"/>
      <c r="S10" s="13"/>
    </row>
    <row r="11" spans="1:19" x14ac:dyDescent="0.25">
      <c r="A11" s="4"/>
      <c r="B11" s="4" t="s">
        <v>31</v>
      </c>
      <c r="C11" s="8">
        <v>0.71875</v>
      </c>
      <c r="D11" s="8">
        <v>0.71875</v>
      </c>
      <c r="E11" s="8">
        <v>0.71875</v>
      </c>
      <c r="F11" s="8">
        <v>0.76041666666666663</v>
      </c>
      <c r="G11" s="4"/>
      <c r="K11" s="4"/>
      <c r="L11" s="8">
        <v>0.71875</v>
      </c>
      <c r="M11" s="8">
        <v>0.71875</v>
      </c>
      <c r="N11" s="8">
        <v>0.71875</v>
      </c>
      <c r="O11" s="8">
        <v>0.71875</v>
      </c>
      <c r="P11" s="8">
        <v>0.76041666666666663</v>
      </c>
      <c r="Q11" s="4"/>
      <c r="S11" s="13"/>
    </row>
    <row r="12" spans="1:19" x14ac:dyDescent="0.25">
      <c r="A12" s="4"/>
      <c r="B12" s="4" t="s">
        <v>31</v>
      </c>
      <c r="C12" s="4" t="s">
        <v>31</v>
      </c>
      <c r="D12" s="4" t="s">
        <v>31</v>
      </c>
      <c r="E12" s="4" t="s">
        <v>31</v>
      </c>
      <c r="F12" s="4" t="s">
        <v>31</v>
      </c>
      <c r="G12" s="4"/>
      <c r="K12" s="4"/>
      <c r="L12" s="4" t="s">
        <v>31</v>
      </c>
      <c r="M12" s="4" t="s">
        <v>31</v>
      </c>
      <c r="N12" s="4" t="s">
        <v>31</v>
      </c>
      <c r="O12" s="4" t="s">
        <v>31</v>
      </c>
      <c r="P12" s="4" t="s">
        <v>31</v>
      </c>
      <c r="Q12" s="4"/>
      <c r="S12" s="13"/>
    </row>
    <row r="13" spans="1:19" x14ac:dyDescent="0.25">
      <c r="A13" s="4"/>
      <c r="B13" s="4" t="s">
        <v>31</v>
      </c>
      <c r="C13" s="8">
        <v>0.83333333333333337</v>
      </c>
      <c r="D13" s="8">
        <v>0.83333333333333337</v>
      </c>
      <c r="E13" s="8">
        <v>0.83333333333333337</v>
      </c>
      <c r="F13" s="8">
        <v>0.83333333333333337</v>
      </c>
      <c r="G13" s="4"/>
      <c r="K13" s="4"/>
      <c r="L13" s="8">
        <v>0.76041666666666663</v>
      </c>
      <c r="M13" s="8">
        <v>0.83333333333333337</v>
      </c>
      <c r="N13" s="8">
        <v>0.80208333333333337</v>
      </c>
      <c r="O13" s="8">
        <v>0.83333333333333337</v>
      </c>
      <c r="P13" s="8">
        <v>0.80208333333333337</v>
      </c>
      <c r="Q13" s="4"/>
      <c r="S13" s="13"/>
    </row>
    <row r="14" spans="1:19" x14ac:dyDescent="0.25">
      <c r="A14" s="4"/>
      <c r="B14" s="4"/>
      <c r="C14" s="8"/>
      <c r="D14" s="8"/>
      <c r="E14" s="8"/>
      <c r="F14" s="8"/>
      <c r="G14" s="4"/>
      <c r="K14" s="4"/>
      <c r="L14" s="4"/>
      <c r="M14" s="8"/>
      <c r="N14" s="8"/>
      <c r="O14" s="8"/>
      <c r="P14" s="8"/>
      <c r="Q14" s="4"/>
      <c r="S14" s="13"/>
    </row>
    <row r="15" spans="1:19" x14ac:dyDescent="0.25">
      <c r="B15" s="10">
        <v>0</v>
      </c>
      <c r="C15" s="10">
        <v>2.75</v>
      </c>
      <c r="D15" s="10">
        <v>3.75</v>
      </c>
      <c r="E15" s="10">
        <v>2.75</v>
      </c>
      <c r="F15" s="10">
        <v>2.75</v>
      </c>
      <c r="G15" s="10">
        <v>0</v>
      </c>
      <c r="H15" s="12">
        <f>SUM(C15:G15)</f>
        <v>12</v>
      </c>
      <c r="I15" s="16">
        <f>H15*4</f>
        <v>48</v>
      </c>
      <c r="L15" s="10">
        <v>1</v>
      </c>
      <c r="M15" s="10">
        <v>3</v>
      </c>
      <c r="N15" s="10">
        <v>2</v>
      </c>
      <c r="O15" s="10">
        <v>3</v>
      </c>
      <c r="P15" s="10">
        <v>1</v>
      </c>
      <c r="Q15" s="10">
        <v>0</v>
      </c>
      <c r="R15" s="12">
        <f>SUM(L15:Q15)</f>
        <v>10</v>
      </c>
      <c r="S15" s="16">
        <f>R15*4</f>
        <v>40</v>
      </c>
    </row>
    <row r="18" spans="1:9" ht="15.75" x14ac:dyDescent="0.25">
      <c r="A18" s="3" t="s">
        <v>8</v>
      </c>
      <c r="B18" s="9" t="s">
        <v>23</v>
      </c>
      <c r="C18" s="9" t="s">
        <v>24</v>
      </c>
      <c r="D18" s="9" t="s">
        <v>25</v>
      </c>
      <c r="E18" s="9" t="s">
        <v>26</v>
      </c>
      <c r="F18" s="9" t="s">
        <v>27</v>
      </c>
      <c r="G18" s="9" t="s">
        <v>28</v>
      </c>
    </row>
    <row r="19" spans="1:9" ht="15.75" x14ac:dyDescent="0.25">
      <c r="A19" s="11">
        <v>2021</v>
      </c>
      <c r="B19" s="165" t="s">
        <v>34</v>
      </c>
      <c r="C19" s="166"/>
      <c r="D19" s="166"/>
      <c r="E19" s="166"/>
      <c r="F19" s="166"/>
      <c r="G19" s="167"/>
    </row>
    <row r="20" spans="1:9" ht="15.75" x14ac:dyDescent="0.25">
      <c r="A20" s="11"/>
      <c r="B20" s="165" t="s">
        <v>33</v>
      </c>
      <c r="C20" s="166"/>
      <c r="D20" s="166"/>
      <c r="E20" s="166"/>
      <c r="F20" s="166"/>
      <c r="G20" s="167"/>
    </row>
    <row r="21" spans="1:9" x14ac:dyDescent="0.25">
      <c r="A21" s="4"/>
      <c r="B21" s="4" t="s">
        <v>31</v>
      </c>
      <c r="C21" s="4" t="s">
        <v>31</v>
      </c>
      <c r="D21" s="4" t="s">
        <v>31</v>
      </c>
      <c r="E21" s="4" t="s">
        <v>31</v>
      </c>
      <c r="F21" s="4" t="s">
        <v>31</v>
      </c>
      <c r="G21" s="4" t="s">
        <v>31</v>
      </c>
    </row>
    <row r="22" spans="1:9" x14ac:dyDescent="0.25">
      <c r="A22" s="4"/>
      <c r="B22" s="4" t="s">
        <v>31</v>
      </c>
      <c r="C22" s="4" t="s">
        <v>31</v>
      </c>
      <c r="D22" s="4" t="s">
        <v>31</v>
      </c>
      <c r="E22" s="4" t="s">
        <v>31</v>
      </c>
      <c r="F22" s="4" t="s">
        <v>31</v>
      </c>
      <c r="G22" s="4" t="s">
        <v>31</v>
      </c>
    </row>
    <row r="23" spans="1:9" x14ac:dyDescent="0.25">
      <c r="A23" s="4"/>
      <c r="B23" s="4" t="s">
        <v>31</v>
      </c>
      <c r="C23" s="4" t="s">
        <v>31</v>
      </c>
      <c r="D23" s="4" t="s">
        <v>31</v>
      </c>
      <c r="E23" s="4" t="s">
        <v>31</v>
      </c>
      <c r="F23" s="4" t="s">
        <v>31</v>
      </c>
      <c r="G23" s="4" t="s">
        <v>31</v>
      </c>
    </row>
    <row r="24" spans="1:9" x14ac:dyDescent="0.25">
      <c r="A24" s="4"/>
      <c r="B24" s="4"/>
      <c r="C24" s="8"/>
      <c r="D24" s="8"/>
      <c r="E24" s="8"/>
      <c r="F24" s="8"/>
      <c r="G24" s="8"/>
    </row>
    <row r="25" spans="1:9" x14ac:dyDescent="0.25">
      <c r="A25" s="4"/>
      <c r="B25" s="156" t="s">
        <v>39</v>
      </c>
      <c r="C25" s="156"/>
      <c r="D25" s="156"/>
      <c r="E25" s="156"/>
      <c r="F25" s="156"/>
      <c r="G25" s="156"/>
    </row>
    <row r="26" spans="1:9" ht="15.75" x14ac:dyDescent="0.25">
      <c r="A26" s="11"/>
      <c r="B26" s="9"/>
      <c r="C26" s="9" t="s">
        <v>35</v>
      </c>
      <c r="D26" s="9" t="s">
        <v>35</v>
      </c>
      <c r="E26" s="9" t="s">
        <v>35</v>
      </c>
      <c r="F26" s="9" t="s">
        <v>35</v>
      </c>
      <c r="G26" s="9"/>
    </row>
    <row r="27" spans="1:9" x14ac:dyDescent="0.25">
      <c r="A27" s="4"/>
      <c r="B27" s="8">
        <v>0.71875</v>
      </c>
      <c r="C27" s="8">
        <v>0.71875</v>
      </c>
      <c r="D27" s="8">
        <v>0.71875</v>
      </c>
      <c r="E27" s="8">
        <v>0.71875</v>
      </c>
      <c r="F27" s="8">
        <v>0.76041666666666663</v>
      </c>
      <c r="G27" s="4"/>
    </row>
    <row r="28" spans="1:9" x14ac:dyDescent="0.25">
      <c r="A28" s="4"/>
      <c r="B28" s="4" t="s">
        <v>31</v>
      </c>
      <c r="C28" s="4" t="s">
        <v>31</v>
      </c>
      <c r="D28" s="4" t="s">
        <v>31</v>
      </c>
      <c r="E28" s="4" t="s">
        <v>31</v>
      </c>
      <c r="F28" s="4" t="s">
        <v>31</v>
      </c>
      <c r="G28" s="4"/>
    </row>
    <row r="29" spans="1:9" x14ac:dyDescent="0.25">
      <c r="A29" s="4"/>
      <c r="B29" s="8">
        <v>0.80208333333333337</v>
      </c>
      <c r="C29" s="8">
        <v>0.84375</v>
      </c>
      <c r="D29" s="8">
        <v>0.80208333333333337</v>
      </c>
      <c r="E29" s="8">
        <v>0.84375</v>
      </c>
      <c r="F29" s="8">
        <v>0.80208333333333337</v>
      </c>
      <c r="G29" s="4"/>
    </row>
    <row r="30" spans="1:9" x14ac:dyDescent="0.25">
      <c r="A30" s="4"/>
      <c r="B30" s="4"/>
      <c r="C30" s="8"/>
      <c r="D30" s="8"/>
      <c r="E30" s="8"/>
      <c r="F30" s="8"/>
      <c r="G30" s="4"/>
    </row>
    <row r="31" spans="1:9" x14ac:dyDescent="0.25">
      <c r="B31" s="10">
        <v>2</v>
      </c>
      <c r="C31" s="10">
        <v>3</v>
      </c>
      <c r="D31" s="10">
        <v>2</v>
      </c>
      <c r="E31" s="10">
        <v>3</v>
      </c>
      <c r="F31" s="10">
        <v>1</v>
      </c>
      <c r="G31" s="10">
        <v>0</v>
      </c>
      <c r="H31" s="12">
        <f>SUM(B31:G31)</f>
        <v>11</v>
      </c>
      <c r="I31" s="16">
        <f>H31*4</f>
        <v>44</v>
      </c>
    </row>
    <row r="35" spans="1:9" ht="15.75" x14ac:dyDescent="0.25">
      <c r="A35" s="3" t="s">
        <v>8</v>
      </c>
      <c r="B35" s="9" t="s">
        <v>23</v>
      </c>
      <c r="C35" s="9" t="s">
        <v>24</v>
      </c>
      <c r="D35" s="9" t="s">
        <v>25</v>
      </c>
      <c r="E35" s="9" t="s">
        <v>26</v>
      </c>
      <c r="F35" s="9" t="s">
        <v>27</v>
      </c>
      <c r="G35" s="9" t="s">
        <v>28</v>
      </c>
    </row>
    <row r="36" spans="1:9" ht="15.75" x14ac:dyDescent="0.25">
      <c r="A36" s="11">
        <v>2023</v>
      </c>
      <c r="B36" s="165" t="s">
        <v>34</v>
      </c>
      <c r="C36" s="166"/>
      <c r="D36" s="166"/>
      <c r="E36" s="166"/>
      <c r="F36" s="166"/>
      <c r="G36" s="167"/>
    </row>
    <row r="37" spans="1:9" ht="15.75" x14ac:dyDescent="0.25">
      <c r="A37" s="11"/>
      <c r="B37" s="165" t="s">
        <v>33</v>
      </c>
      <c r="C37" s="166"/>
      <c r="D37" s="166"/>
      <c r="E37" s="166"/>
      <c r="F37" s="166"/>
      <c r="G37" s="167"/>
    </row>
    <row r="38" spans="1:9" x14ac:dyDescent="0.25">
      <c r="A38" s="4"/>
      <c r="B38" s="4" t="s">
        <v>31</v>
      </c>
      <c r="C38" s="4" t="s">
        <v>31</v>
      </c>
      <c r="D38" s="4" t="s">
        <v>31</v>
      </c>
      <c r="E38" s="4" t="s">
        <v>31</v>
      </c>
      <c r="F38" s="4" t="s">
        <v>31</v>
      </c>
      <c r="G38" s="4" t="s">
        <v>31</v>
      </c>
    </row>
    <row r="39" spans="1:9" x14ac:dyDescent="0.25">
      <c r="A39" s="4"/>
      <c r="B39" s="4" t="s">
        <v>31</v>
      </c>
      <c r="C39" s="4" t="s">
        <v>31</v>
      </c>
      <c r="D39" s="4" t="s">
        <v>31</v>
      </c>
      <c r="E39" s="4" t="s">
        <v>31</v>
      </c>
      <c r="F39" s="4" t="s">
        <v>31</v>
      </c>
      <c r="G39" s="4" t="s">
        <v>31</v>
      </c>
    </row>
    <row r="40" spans="1:9" x14ac:dyDescent="0.25">
      <c r="A40" s="4"/>
      <c r="B40" s="4" t="s">
        <v>31</v>
      </c>
      <c r="C40" s="4" t="s">
        <v>31</v>
      </c>
      <c r="D40" s="4" t="s">
        <v>31</v>
      </c>
      <c r="E40" s="4" t="s">
        <v>31</v>
      </c>
      <c r="F40" s="4" t="s">
        <v>31</v>
      </c>
      <c r="G40" s="4" t="s">
        <v>31</v>
      </c>
    </row>
    <row r="41" spans="1:9" x14ac:dyDescent="0.25">
      <c r="A41" s="4"/>
      <c r="B41" s="4"/>
      <c r="C41" s="8"/>
      <c r="D41" s="8"/>
      <c r="E41" s="8"/>
      <c r="F41" s="8"/>
      <c r="G41" s="8"/>
    </row>
    <row r="42" spans="1:9" x14ac:dyDescent="0.25">
      <c r="A42" s="4"/>
      <c r="B42" s="156" t="s">
        <v>39</v>
      </c>
      <c r="C42" s="156"/>
      <c r="D42" s="156"/>
      <c r="E42" s="156"/>
      <c r="F42" s="156"/>
      <c r="G42" s="156"/>
    </row>
    <row r="43" spans="1:9" ht="15.75" x14ac:dyDescent="0.25">
      <c r="A43" s="11"/>
      <c r="B43" s="9"/>
      <c r="C43" s="9" t="s">
        <v>35</v>
      </c>
      <c r="D43" s="9" t="s">
        <v>35</v>
      </c>
      <c r="E43" s="9" t="s">
        <v>35</v>
      </c>
      <c r="F43" s="9" t="s">
        <v>35</v>
      </c>
      <c r="G43" s="9"/>
    </row>
    <row r="44" spans="1:9" x14ac:dyDescent="0.25">
      <c r="A44" s="4"/>
      <c r="B44" s="8">
        <v>0.71875</v>
      </c>
      <c r="C44" s="8">
        <v>0.71875</v>
      </c>
      <c r="D44" s="8">
        <v>0.71875</v>
      </c>
      <c r="E44" s="8">
        <v>0.71875</v>
      </c>
      <c r="F44" s="8">
        <v>0.76041666666666663</v>
      </c>
      <c r="G44" s="4"/>
    </row>
    <row r="45" spans="1:9" x14ac:dyDescent="0.25">
      <c r="A45" s="4"/>
      <c r="B45" s="4" t="s">
        <v>31</v>
      </c>
      <c r="C45" s="4" t="s">
        <v>31</v>
      </c>
      <c r="D45" s="4" t="s">
        <v>31</v>
      </c>
      <c r="E45" s="4" t="s">
        <v>31</v>
      </c>
      <c r="F45" s="4" t="s">
        <v>31</v>
      </c>
      <c r="G45" s="4"/>
    </row>
    <row r="46" spans="1:9" x14ac:dyDescent="0.25">
      <c r="A46" s="4"/>
      <c r="B46" s="8">
        <v>0.80208333333333337</v>
      </c>
      <c r="C46" s="8">
        <v>0.84375</v>
      </c>
      <c r="D46" s="8">
        <v>0.80208333333333337</v>
      </c>
      <c r="E46" s="8">
        <v>0.84375</v>
      </c>
      <c r="F46" s="8">
        <v>0.80208333333333337</v>
      </c>
      <c r="G46" s="4"/>
    </row>
    <row r="47" spans="1:9" x14ac:dyDescent="0.25">
      <c r="A47" s="4"/>
      <c r="B47" s="4"/>
      <c r="C47" s="8"/>
      <c r="D47" s="8"/>
      <c r="E47" s="8"/>
      <c r="F47" s="8"/>
      <c r="G47" s="4"/>
    </row>
    <row r="48" spans="1:9" x14ac:dyDescent="0.25">
      <c r="B48" s="10">
        <v>1</v>
      </c>
      <c r="C48" s="10">
        <v>3</v>
      </c>
      <c r="D48" s="10">
        <v>1</v>
      </c>
      <c r="E48" s="10">
        <v>3</v>
      </c>
      <c r="F48" s="10">
        <v>1</v>
      </c>
      <c r="G48" s="10">
        <v>0</v>
      </c>
      <c r="H48" s="12">
        <f>SUM(B48:G48)</f>
        <v>9</v>
      </c>
      <c r="I48" s="16">
        <f>H48*4</f>
        <v>36</v>
      </c>
    </row>
    <row r="51" spans="1:10" ht="15.75" x14ac:dyDescent="0.25">
      <c r="A51" s="3" t="s">
        <v>8</v>
      </c>
      <c r="B51" s="9" t="s">
        <v>23</v>
      </c>
      <c r="C51" s="9" t="s">
        <v>24</v>
      </c>
      <c r="D51" s="9" t="s">
        <v>25</v>
      </c>
      <c r="E51" s="9" t="s">
        <v>26</v>
      </c>
      <c r="F51" s="9" t="s">
        <v>27</v>
      </c>
      <c r="G51" s="9" t="s">
        <v>28</v>
      </c>
    </row>
    <row r="52" spans="1:10" ht="15.75" x14ac:dyDescent="0.25">
      <c r="A52" s="11">
        <v>2024</v>
      </c>
      <c r="B52" s="9"/>
      <c r="C52" s="9"/>
      <c r="D52" s="9"/>
      <c r="E52" s="9"/>
      <c r="F52" s="9"/>
      <c r="G52" s="9"/>
    </row>
    <row r="53" spans="1:10" x14ac:dyDescent="0.25">
      <c r="A53" s="4" t="s">
        <v>116</v>
      </c>
      <c r="B53" s="8">
        <v>0.76041666666666663</v>
      </c>
      <c r="C53" s="8">
        <v>0.80208333333333337</v>
      </c>
      <c r="D53" s="8">
        <v>0.76041666666666663</v>
      </c>
      <c r="E53" s="8">
        <v>0.80208333333333337</v>
      </c>
      <c r="F53" s="4" t="s">
        <v>31</v>
      </c>
      <c r="G53" s="4" t="s">
        <v>31</v>
      </c>
    </row>
    <row r="54" spans="1:10" x14ac:dyDescent="0.25">
      <c r="A54" s="4"/>
      <c r="B54" s="4" t="s">
        <v>31</v>
      </c>
      <c r="C54" s="4" t="s">
        <v>31</v>
      </c>
      <c r="D54" s="4" t="s">
        <v>31</v>
      </c>
      <c r="E54" s="4" t="s">
        <v>31</v>
      </c>
      <c r="F54" s="4" t="s">
        <v>31</v>
      </c>
      <c r="G54" s="4" t="s">
        <v>31</v>
      </c>
    </row>
    <row r="55" spans="1:10" x14ac:dyDescent="0.25">
      <c r="A55" s="4"/>
      <c r="B55" s="8">
        <v>0.80208333333333337</v>
      </c>
      <c r="C55" s="8">
        <v>0.84375</v>
      </c>
      <c r="D55" s="8">
        <v>0.80208333333333337</v>
      </c>
      <c r="E55" s="8">
        <v>0.84375</v>
      </c>
      <c r="F55" s="4" t="s">
        <v>31</v>
      </c>
      <c r="G55" s="4" t="s">
        <v>31</v>
      </c>
    </row>
    <row r="56" spans="1:10" x14ac:dyDescent="0.25">
      <c r="A56" s="4"/>
      <c r="B56" s="4"/>
      <c r="C56" s="8"/>
      <c r="D56" s="8"/>
      <c r="E56" s="8"/>
      <c r="F56" s="8"/>
      <c r="G56" s="4"/>
    </row>
    <row r="57" spans="1:10" x14ac:dyDescent="0.25">
      <c r="B57" s="74">
        <v>1</v>
      </c>
      <c r="C57" s="74">
        <v>1</v>
      </c>
      <c r="D57" s="74">
        <v>1</v>
      </c>
      <c r="E57" s="74">
        <v>1</v>
      </c>
      <c r="F57" s="74">
        <v>0</v>
      </c>
      <c r="G57" s="74">
        <v>0</v>
      </c>
      <c r="H57" s="78">
        <f>SUM(B57:G57)</f>
        <v>4</v>
      </c>
      <c r="I57" s="76">
        <f>H57*4</f>
        <v>16</v>
      </c>
      <c r="J57">
        <f>I57*16.35</f>
        <v>261.60000000000002</v>
      </c>
    </row>
    <row r="59" spans="1:10" x14ac:dyDescent="0.25">
      <c r="A59" t="s">
        <v>98</v>
      </c>
      <c r="B59">
        <v>11.5</v>
      </c>
      <c r="C59">
        <v>11.5</v>
      </c>
      <c r="D59">
        <v>11.5</v>
      </c>
      <c r="E59">
        <v>11.5</v>
      </c>
      <c r="F59">
        <v>0</v>
      </c>
      <c r="G59">
        <v>0</v>
      </c>
      <c r="I59" s="13">
        <f>SUM(B59:H59)</f>
        <v>46</v>
      </c>
      <c r="J59">
        <f>I59*4</f>
        <v>184</v>
      </c>
    </row>
    <row r="61" spans="1:10" x14ac:dyDescent="0.25">
      <c r="A61" t="s">
        <v>100</v>
      </c>
      <c r="J61">
        <v>0</v>
      </c>
    </row>
    <row r="62" spans="1:10" x14ac:dyDescent="0.25">
      <c r="J62">
        <f>SUM(J57:J61)</f>
        <v>445.6</v>
      </c>
    </row>
  </sheetData>
  <mergeCells count="12">
    <mergeCell ref="B36:G36"/>
    <mergeCell ref="B37:G37"/>
    <mergeCell ref="B42:G42"/>
    <mergeCell ref="B25:G25"/>
    <mergeCell ref="B4:G4"/>
    <mergeCell ref="B9:G9"/>
    <mergeCell ref="B20:G20"/>
    <mergeCell ref="B3:G3"/>
    <mergeCell ref="L3:Q3"/>
    <mergeCell ref="L4:Q4"/>
    <mergeCell ref="L9:Q9"/>
    <mergeCell ref="B19:G19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A0667-F26B-4AFE-8C91-56CAB56B6478}">
  <dimension ref="A3:J26"/>
  <sheetViews>
    <sheetView topLeftCell="A3" workbookViewId="0">
      <selection activeCell="H16" sqref="H16:J16"/>
    </sheetView>
  </sheetViews>
  <sheetFormatPr defaultRowHeight="15" x14ac:dyDescent="0.25"/>
  <cols>
    <col min="1" max="1" width="11.7109375" style="13" customWidth="1"/>
  </cols>
  <sheetData>
    <row r="3" spans="1:10" ht="30" x14ac:dyDescent="0.25">
      <c r="A3" s="2" t="s">
        <v>145</v>
      </c>
      <c r="B3" s="9" t="s">
        <v>23</v>
      </c>
      <c r="C3" s="9" t="s">
        <v>24</v>
      </c>
      <c r="D3" s="9" t="s">
        <v>25</v>
      </c>
      <c r="E3" s="9" t="s">
        <v>26</v>
      </c>
      <c r="F3" s="9" t="s">
        <v>27</v>
      </c>
      <c r="G3" s="9" t="s">
        <v>28</v>
      </c>
      <c r="H3" s="13"/>
      <c r="I3" s="13"/>
    </row>
    <row r="4" spans="1:10" x14ac:dyDescent="0.25">
      <c r="A4" s="13">
        <v>2024</v>
      </c>
      <c r="B4" s="4" t="s">
        <v>31</v>
      </c>
      <c r="C4" s="4" t="s">
        <v>31</v>
      </c>
      <c r="D4" s="8">
        <v>0.375</v>
      </c>
      <c r="E4" s="4" t="s">
        <v>31</v>
      </c>
      <c r="F4" s="8">
        <v>0.375</v>
      </c>
      <c r="G4" s="4" t="s">
        <v>31</v>
      </c>
      <c r="H4" s="13"/>
      <c r="I4" s="13"/>
    </row>
    <row r="5" spans="1:10" x14ac:dyDescent="0.25">
      <c r="A5" s="13" t="s">
        <v>116</v>
      </c>
      <c r="B5" s="4" t="s">
        <v>31</v>
      </c>
      <c r="C5" s="4" t="s">
        <v>31</v>
      </c>
      <c r="D5" s="4" t="s">
        <v>31</v>
      </c>
      <c r="E5" s="4" t="s">
        <v>31</v>
      </c>
      <c r="F5" s="4" t="s">
        <v>31</v>
      </c>
      <c r="G5" s="4" t="s">
        <v>31</v>
      </c>
      <c r="H5" s="13"/>
      <c r="I5" s="13"/>
    </row>
    <row r="6" spans="1:10" x14ac:dyDescent="0.25">
      <c r="B6" s="4" t="s">
        <v>31</v>
      </c>
      <c r="C6" s="4" t="s">
        <v>31</v>
      </c>
      <c r="D6" s="8">
        <v>0.45833333333333331</v>
      </c>
      <c r="E6" s="4" t="s">
        <v>31</v>
      </c>
      <c r="F6" s="8">
        <v>0.45833333333333331</v>
      </c>
      <c r="G6" s="4" t="s">
        <v>31</v>
      </c>
      <c r="H6" s="13"/>
      <c r="I6" s="13"/>
    </row>
    <row r="7" spans="1:10" x14ac:dyDescent="0.25">
      <c r="A7" s="1"/>
      <c r="B7" s="4"/>
      <c r="C7" s="4"/>
      <c r="D7" s="4"/>
      <c r="E7" s="4"/>
      <c r="F7" s="4"/>
      <c r="G7" s="4"/>
      <c r="H7" s="1"/>
      <c r="I7" s="1"/>
    </row>
    <row r="8" spans="1:10" x14ac:dyDescent="0.25">
      <c r="A8" s="1"/>
      <c r="B8" s="74">
        <v>0</v>
      </c>
      <c r="C8" s="74">
        <v>0</v>
      </c>
      <c r="D8" s="74">
        <v>2</v>
      </c>
      <c r="E8" s="74">
        <v>0</v>
      </c>
      <c r="F8" s="74">
        <v>2</v>
      </c>
      <c r="G8" s="74">
        <v>0</v>
      </c>
      <c r="H8" s="6">
        <f>SUM(B8:G8)</f>
        <v>4</v>
      </c>
      <c r="I8" s="6">
        <f>H8*4</f>
        <v>16</v>
      </c>
      <c r="J8">
        <f>I8*16.35</f>
        <v>261.60000000000002</v>
      </c>
    </row>
    <row r="10" spans="1:10" x14ac:dyDescent="0.25">
      <c r="A10" s="13" t="s">
        <v>98</v>
      </c>
      <c r="D10">
        <v>11.5</v>
      </c>
      <c r="F10">
        <v>11.5</v>
      </c>
      <c r="I10">
        <v>24</v>
      </c>
      <c r="J10">
        <f>I10*4</f>
        <v>96</v>
      </c>
    </row>
    <row r="11" spans="1:10" x14ac:dyDescent="0.25">
      <c r="C11" s="4"/>
      <c r="E11" s="4"/>
    </row>
    <row r="12" spans="1:10" x14ac:dyDescent="0.25">
      <c r="A12" s="13" t="s">
        <v>100</v>
      </c>
      <c r="C12" s="4"/>
      <c r="E12" s="4"/>
      <c r="J12">
        <v>0</v>
      </c>
    </row>
    <row r="13" spans="1:10" x14ac:dyDescent="0.25">
      <c r="J13">
        <f>SUM(J8:J12)</f>
        <v>357.6</v>
      </c>
    </row>
    <row r="16" spans="1:10" ht="30" x14ac:dyDescent="0.25">
      <c r="A16" s="2" t="s">
        <v>145</v>
      </c>
      <c r="B16" s="9" t="s">
        <v>23</v>
      </c>
      <c r="C16" s="9" t="s">
        <v>24</v>
      </c>
      <c r="D16" s="9" t="s">
        <v>25</v>
      </c>
      <c r="E16" s="9" t="s">
        <v>26</v>
      </c>
      <c r="F16" s="9" t="s">
        <v>27</v>
      </c>
      <c r="G16" s="9" t="s">
        <v>28</v>
      </c>
      <c r="H16" s="163" t="s">
        <v>146</v>
      </c>
      <c r="I16" s="164"/>
      <c r="J16" s="164"/>
    </row>
    <row r="17" spans="1:10" x14ac:dyDescent="0.25">
      <c r="A17" s="13">
        <v>2024</v>
      </c>
      <c r="B17" s="4" t="s">
        <v>31</v>
      </c>
      <c r="C17" s="4" t="s">
        <v>31</v>
      </c>
      <c r="D17" s="8">
        <v>0.375</v>
      </c>
      <c r="E17" s="4" t="s">
        <v>31</v>
      </c>
      <c r="F17" s="8">
        <v>0.375</v>
      </c>
      <c r="G17" s="4" t="s">
        <v>31</v>
      </c>
      <c r="H17" s="13"/>
      <c r="I17" s="13"/>
    </row>
    <row r="18" spans="1:10" x14ac:dyDescent="0.25">
      <c r="A18" s="13" t="s">
        <v>116</v>
      </c>
      <c r="B18" s="4" t="s">
        <v>31</v>
      </c>
      <c r="C18" s="4" t="s">
        <v>31</v>
      </c>
      <c r="D18" s="4" t="s">
        <v>31</v>
      </c>
      <c r="E18" s="4" t="s">
        <v>31</v>
      </c>
      <c r="F18" s="4" t="s">
        <v>31</v>
      </c>
      <c r="G18" s="4" t="s">
        <v>31</v>
      </c>
      <c r="H18" s="13"/>
      <c r="I18" s="13"/>
    </row>
    <row r="19" spans="1:10" x14ac:dyDescent="0.25">
      <c r="B19" s="4" t="s">
        <v>31</v>
      </c>
      <c r="C19" s="4" t="s">
        <v>31</v>
      </c>
      <c r="D19" s="8">
        <v>0.45833333333333331</v>
      </c>
      <c r="E19" s="4" t="s">
        <v>31</v>
      </c>
      <c r="F19" s="8">
        <v>0.45833333333333331</v>
      </c>
      <c r="G19" s="4" t="s">
        <v>31</v>
      </c>
      <c r="H19" s="13"/>
      <c r="I19" s="13"/>
    </row>
    <row r="20" spans="1:10" x14ac:dyDescent="0.25">
      <c r="A20" s="1"/>
      <c r="B20" s="4"/>
      <c r="C20" s="4"/>
      <c r="D20" s="4"/>
      <c r="E20" s="4"/>
      <c r="F20" s="4"/>
      <c r="G20" s="4"/>
      <c r="H20" s="1"/>
      <c r="I20" s="1"/>
    </row>
    <row r="21" spans="1:10" x14ac:dyDescent="0.25">
      <c r="A21" s="1"/>
      <c r="B21" s="74">
        <v>0</v>
      </c>
      <c r="C21" s="74">
        <v>0</v>
      </c>
      <c r="D21" s="74">
        <v>2</v>
      </c>
      <c r="E21" s="74">
        <v>0</v>
      </c>
      <c r="F21" s="74">
        <v>2</v>
      </c>
      <c r="G21" s="74">
        <v>0</v>
      </c>
      <c r="H21" s="6">
        <f>SUM(B21:G21)</f>
        <v>4</v>
      </c>
      <c r="I21" s="6">
        <f>H21*4</f>
        <v>16</v>
      </c>
      <c r="J21">
        <f>I21*28</f>
        <v>448</v>
      </c>
    </row>
    <row r="23" spans="1:10" x14ac:dyDescent="0.25">
      <c r="A23" s="13" t="s">
        <v>98</v>
      </c>
      <c r="D23">
        <v>11.5</v>
      </c>
      <c r="F23">
        <v>11.5</v>
      </c>
      <c r="I23">
        <v>24</v>
      </c>
      <c r="J23">
        <f>I23*4</f>
        <v>96</v>
      </c>
    </row>
    <row r="24" spans="1:10" x14ac:dyDescent="0.25">
      <c r="C24" s="4"/>
      <c r="E24" s="4"/>
    </row>
    <row r="25" spans="1:10" x14ac:dyDescent="0.25">
      <c r="A25" s="13" t="s">
        <v>100</v>
      </c>
      <c r="C25" s="4"/>
      <c r="E25" s="4"/>
      <c r="J25">
        <v>0</v>
      </c>
    </row>
    <row r="26" spans="1:10" x14ac:dyDescent="0.25">
      <c r="J26">
        <f>SUM(J21:J25)</f>
        <v>544</v>
      </c>
    </row>
  </sheetData>
  <mergeCells count="1">
    <mergeCell ref="H16:J1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DA9EE-2AAF-4E5F-A818-2C4C83640961}">
  <dimension ref="A1:J53"/>
  <sheetViews>
    <sheetView topLeftCell="A22" workbookViewId="0">
      <selection activeCell="M35" sqref="M35"/>
    </sheetView>
  </sheetViews>
  <sheetFormatPr defaultColWidth="8.85546875" defaultRowHeight="15" x14ac:dyDescent="0.25"/>
  <cols>
    <col min="1" max="1" width="1.140625" style="24" customWidth="1"/>
    <col min="2" max="2" width="12.42578125" style="61" customWidth="1"/>
    <col min="3" max="3" width="13.28515625" style="25" customWidth="1"/>
    <col min="4" max="4" width="13.7109375" style="29" customWidth="1"/>
    <col min="5" max="5" width="13.42578125" style="29" customWidth="1"/>
    <col min="6" max="6" width="13.7109375" style="29" customWidth="1"/>
    <col min="7" max="7" width="13.42578125" style="29" customWidth="1"/>
    <col min="8" max="8" width="12.140625" style="30" customWidth="1"/>
    <col min="9" max="16384" width="8.85546875" style="26"/>
  </cols>
  <sheetData>
    <row r="1" spans="2:10" ht="24" thickBot="1" x14ac:dyDescent="0.4">
      <c r="B1" s="135" t="s">
        <v>186</v>
      </c>
      <c r="C1" s="135"/>
      <c r="D1" s="135"/>
      <c r="E1" s="135"/>
      <c r="F1" s="135"/>
      <c r="G1" s="135"/>
      <c r="H1" s="135"/>
    </row>
    <row r="2" spans="2:10" ht="15.75" thickBot="1" x14ac:dyDescent="0.3">
      <c r="B2" s="57" t="s">
        <v>0</v>
      </c>
      <c r="C2" s="42" t="s">
        <v>1</v>
      </c>
      <c r="D2" s="42" t="s">
        <v>2</v>
      </c>
      <c r="E2" s="42" t="s">
        <v>3</v>
      </c>
      <c r="F2" s="42" t="s">
        <v>4</v>
      </c>
      <c r="G2" s="42" t="s">
        <v>5</v>
      </c>
      <c r="H2" s="43" t="s">
        <v>6</v>
      </c>
    </row>
    <row r="3" spans="2:10" x14ac:dyDescent="0.25">
      <c r="B3" s="58" t="s">
        <v>74</v>
      </c>
      <c r="C3" s="89" t="s">
        <v>76</v>
      </c>
      <c r="D3" s="89" t="s">
        <v>76</v>
      </c>
      <c r="E3" s="89" t="s">
        <v>76</v>
      </c>
      <c r="F3" s="89" t="s">
        <v>76</v>
      </c>
      <c r="G3" s="89" t="s">
        <v>76</v>
      </c>
      <c r="H3" s="101" t="s">
        <v>76</v>
      </c>
      <c r="J3" s="88" t="s">
        <v>77</v>
      </c>
    </row>
    <row r="4" spans="2:10" x14ac:dyDescent="0.25">
      <c r="B4" s="59" t="s">
        <v>75</v>
      </c>
      <c r="C4" s="90" t="s">
        <v>76</v>
      </c>
      <c r="D4" s="90" t="s">
        <v>76</v>
      </c>
      <c r="E4" s="90" t="s">
        <v>76</v>
      </c>
      <c r="F4" s="90" t="s">
        <v>76</v>
      </c>
      <c r="G4" s="90" t="s">
        <v>76</v>
      </c>
      <c r="H4" s="102" t="s">
        <v>76</v>
      </c>
    </row>
    <row r="5" spans="2:10" ht="15" customHeight="1" x14ac:dyDescent="0.3">
      <c r="B5" s="59" t="s">
        <v>153</v>
      </c>
      <c r="C5" s="90" t="s">
        <v>76</v>
      </c>
      <c r="D5" s="90" t="s">
        <v>76</v>
      </c>
      <c r="E5" s="90" t="s">
        <v>76</v>
      </c>
      <c r="F5" s="90" t="s">
        <v>76</v>
      </c>
      <c r="G5" s="90" t="s">
        <v>76</v>
      </c>
      <c r="H5" s="131"/>
    </row>
    <row r="6" spans="2:10" ht="15" customHeight="1" x14ac:dyDescent="0.3">
      <c r="B6" s="59" t="s">
        <v>86</v>
      </c>
      <c r="C6" s="128"/>
      <c r="D6" s="128"/>
      <c r="E6" s="128"/>
      <c r="F6" s="128"/>
      <c r="G6" s="128"/>
      <c r="H6" s="66" t="s">
        <v>56</v>
      </c>
    </row>
    <row r="7" spans="2:10" ht="15.6" customHeight="1" x14ac:dyDescent="0.3">
      <c r="B7" s="59" t="s">
        <v>154</v>
      </c>
      <c r="C7" s="128"/>
      <c r="D7" s="128"/>
      <c r="E7" s="128"/>
      <c r="F7" s="128"/>
      <c r="G7" s="128"/>
      <c r="H7" s="66" t="s">
        <v>56</v>
      </c>
    </row>
    <row r="8" spans="2:10" ht="15.6" customHeight="1" x14ac:dyDescent="0.3">
      <c r="B8" s="59" t="s">
        <v>84</v>
      </c>
      <c r="C8" s="132" t="s">
        <v>56</v>
      </c>
      <c r="D8" s="132" t="s">
        <v>56</v>
      </c>
      <c r="E8" s="128"/>
      <c r="F8" s="132" t="s">
        <v>56</v>
      </c>
      <c r="G8" s="128"/>
      <c r="H8" s="131"/>
    </row>
    <row r="9" spans="2:10" ht="22.15" customHeight="1" x14ac:dyDescent="0.3">
      <c r="B9" s="59" t="s">
        <v>83</v>
      </c>
      <c r="C9" s="128"/>
      <c r="D9" s="128"/>
      <c r="E9" s="128"/>
      <c r="F9" s="128"/>
      <c r="G9" s="128"/>
      <c r="H9" s="66" t="s">
        <v>56</v>
      </c>
    </row>
    <row r="10" spans="2:10" ht="22.15" customHeight="1" x14ac:dyDescent="0.3">
      <c r="B10" s="59" t="s">
        <v>155</v>
      </c>
      <c r="C10" s="132" t="s">
        <v>56</v>
      </c>
      <c r="D10" s="132" t="s">
        <v>56</v>
      </c>
      <c r="E10" s="128"/>
      <c r="F10" s="132" t="s">
        <v>56</v>
      </c>
      <c r="G10" s="128"/>
      <c r="H10" s="131"/>
    </row>
    <row r="11" spans="2:10" ht="32.25" customHeight="1" x14ac:dyDescent="0.3">
      <c r="B11" s="59" t="s">
        <v>81</v>
      </c>
      <c r="C11" s="128"/>
      <c r="D11" s="128"/>
      <c r="E11" s="129" t="s">
        <v>185</v>
      </c>
      <c r="F11" s="128"/>
      <c r="G11" s="129" t="s">
        <v>185</v>
      </c>
      <c r="H11" s="131"/>
    </row>
    <row r="12" spans="2:10" ht="22.15" customHeight="1" x14ac:dyDescent="0.3">
      <c r="B12" s="59" t="s">
        <v>85</v>
      </c>
      <c r="C12" s="128"/>
      <c r="D12" s="128"/>
      <c r="E12" s="128"/>
      <c r="F12" s="128"/>
      <c r="G12" s="128"/>
      <c r="H12" s="66" t="s">
        <v>56</v>
      </c>
    </row>
    <row r="13" spans="2:10" ht="22.15" customHeight="1" x14ac:dyDescent="0.3">
      <c r="B13" s="59" t="s">
        <v>156</v>
      </c>
      <c r="C13" s="132" t="s">
        <v>56</v>
      </c>
      <c r="D13" s="128"/>
      <c r="E13" s="128"/>
      <c r="F13" s="128"/>
      <c r="G13" s="128"/>
      <c r="H13" s="131"/>
    </row>
    <row r="14" spans="2:10" ht="51" customHeight="1" x14ac:dyDescent="0.3">
      <c r="B14" s="59" t="s">
        <v>82</v>
      </c>
      <c r="C14" s="128"/>
      <c r="D14" s="130" t="s">
        <v>174</v>
      </c>
      <c r="E14" s="130" t="s">
        <v>172</v>
      </c>
      <c r="F14" s="130" t="s">
        <v>174</v>
      </c>
      <c r="G14" s="130" t="s">
        <v>173</v>
      </c>
      <c r="H14" s="100" t="s">
        <v>175</v>
      </c>
    </row>
    <row r="15" spans="2:10" ht="18.75" x14ac:dyDescent="0.3">
      <c r="B15" s="59" t="s">
        <v>87</v>
      </c>
      <c r="C15" s="132" t="s">
        <v>56</v>
      </c>
      <c r="D15" s="128"/>
      <c r="E15" s="128"/>
      <c r="F15" s="128"/>
      <c r="G15" s="128"/>
      <c r="H15" s="131"/>
    </row>
    <row r="16" spans="2:10" ht="18.75" x14ac:dyDescent="0.3">
      <c r="B16" s="59" t="s">
        <v>79</v>
      </c>
      <c r="C16" s="93" t="s">
        <v>38</v>
      </c>
      <c r="D16" s="93" t="s">
        <v>38</v>
      </c>
      <c r="E16" s="93" t="s">
        <v>38</v>
      </c>
      <c r="F16" s="93" t="s">
        <v>38</v>
      </c>
      <c r="G16" s="93" t="s">
        <v>38</v>
      </c>
      <c r="H16" s="131"/>
    </row>
    <row r="17" spans="1:8" ht="54.75" customHeight="1" thickBot="1" x14ac:dyDescent="0.35">
      <c r="B17" s="60" t="s">
        <v>66</v>
      </c>
      <c r="C17" s="133"/>
      <c r="D17" s="133"/>
      <c r="E17" s="133"/>
      <c r="F17" s="133"/>
      <c r="G17" s="133"/>
      <c r="H17" s="64" t="s">
        <v>175</v>
      </c>
    </row>
    <row r="18" spans="1:8" ht="15.75" thickBot="1" x14ac:dyDescent="0.3"/>
    <row r="19" spans="1:8" x14ac:dyDescent="0.25">
      <c r="B19" s="62" t="s">
        <v>48</v>
      </c>
      <c r="C19" s="27" t="s">
        <v>1</v>
      </c>
      <c r="D19" s="27" t="s">
        <v>2</v>
      </c>
      <c r="E19" s="27" t="s">
        <v>3</v>
      </c>
      <c r="F19" s="27" t="s">
        <v>4</v>
      </c>
      <c r="G19" s="27" t="s">
        <v>5</v>
      </c>
      <c r="H19" s="28" t="s">
        <v>6</v>
      </c>
    </row>
    <row r="20" spans="1:8" ht="31.5" customHeight="1" x14ac:dyDescent="0.3">
      <c r="B20" s="80" t="s">
        <v>51</v>
      </c>
      <c r="C20" s="81" t="s">
        <v>56</v>
      </c>
      <c r="D20" s="81" t="s">
        <v>56</v>
      </c>
      <c r="E20" s="81" t="s">
        <v>56</v>
      </c>
      <c r="F20" s="81" t="s">
        <v>56</v>
      </c>
      <c r="G20" s="81" t="s">
        <v>56</v>
      </c>
      <c r="H20" s="32" t="s">
        <v>41</v>
      </c>
    </row>
    <row r="21" spans="1:8" ht="31.5" customHeight="1" x14ac:dyDescent="0.3">
      <c r="B21" s="59" t="s">
        <v>46</v>
      </c>
      <c r="C21" s="65" t="s">
        <v>180</v>
      </c>
      <c r="D21" s="127" t="s">
        <v>182</v>
      </c>
      <c r="E21" s="65" t="s">
        <v>180</v>
      </c>
      <c r="F21" s="127" t="s">
        <v>182</v>
      </c>
      <c r="G21" s="125" t="s">
        <v>177</v>
      </c>
      <c r="H21" s="32" t="s">
        <v>41</v>
      </c>
    </row>
    <row r="22" spans="1:8" ht="33" customHeight="1" x14ac:dyDescent="0.3">
      <c r="B22" s="59" t="s">
        <v>47</v>
      </c>
      <c r="C22" s="84" t="s">
        <v>181</v>
      </c>
      <c r="D22" s="85" t="s">
        <v>183</v>
      </c>
      <c r="E22" s="84" t="s">
        <v>181</v>
      </c>
      <c r="F22" s="85" t="s">
        <v>183</v>
      </c>
      <c r="G22" s="126" t="s">
        <v>176</v>
      </c>
      <c r="H22" s="32" t="s">
        <v>41</v>
      </c>
    </row>
    <row r="23" spans="1:8" ht="36.6" customHeight="1" x14ac:dyDescent="0.3">
      <c r="B23" s="59" t="s">
        <v>68</v>
      </c>
      <c r="C23" s="110" t="s">
        <v>56</v>
      </c>
      <c r="D23" s="86" t="s">
        <v>184</v>
      </c>
      <c r="E23" s="87" t="s">
        <v>114</v>
      </c>
      <c r="F23" s="86" t="s">
        <v>184</v>
      </c>
      <c r="G23" s="87" t="s">
        <v>114</v>
      </c>
      <c r="H23" s="32" t="s">
        <v>41</v>
      </c>
    </row>
    <row r="24" spans="1:8" ht="16.899999999999999" customHeight="1" x14ac:dyDescent="0.3">
      <c r="B24" s="59" t="s">
        <v>89</v>
      </c>
      <c r="C24" s="137" t="s">
        <v>69</v>
      </c>
      <c r="D24" s="138"/>
      <c r="E24" s="138"/>
      <c r="F24" s="138"/>
      <c r="G24" s="139"/>
      <c r="H24" s="96"/>
    </row>
    <row r="25" spans="1:8" ht="42.75" x14ac:dyDescent="0.3">
      <c r="B25" s="59" t="s">
        <v>90</v>
      </c>
      <c r="C25" s="82" t="s">
        <v>187</v>
      </c>
      <c r="D25" s="82" t="s">
        <v>188</v>
      </c>
      <c r="E25" s="82" t="s">
        <v>187</v>
      </c>
      <c r="F25" s="82" t="s">
        <v>188</v>
      </c>
      <c r="G25" s="81" t="s">
        <v>56</v>
      </c>
      <c r="H25" s="32"/>
    </row>
    <row r="26" spans="1:8" ht="16.5" customHeight="1" x14ac:dyDescent="0.3">
      <c r="B26" s="59" t="s">
        <v>91</v>
      </c>
      <c r="C26" s="137" t="s">
        <v>69</v>
      </c>
      <c r="D26" s="138"/>
      <c r="E26" s="138"/>
      <c r="F26" s="138"/>
      <c r="G26" s="139"/>
      <c r="H26" s="96"/>
    </row>
    <row r="27" spans="1:8" ht="40.5" customHeight="1" x14ac:dyDescent="0.3">
      <c r="B27" s="59" t="s">
        <v>88</v>
      </c>
      <c r="C27" s="82" t="s">
        <v>189</v>
      </c>
      <c r="D27" s="82" t="s">
        <v>190</v>
      </c>
      <c r="E27" s="82" t="s">
        <v>189</v>
      </c>
      <c r="F27" s="82" t="s">
        <v>190</v>
      </c>
      <c r="G27" s="81" t="s">
        <v>56</v>
      </c>
      <c r="H27" s="32" t="s">
        <v>41</v>
      </c>
    </row>
    <row r="28" spans="1:8" ht="42" customHeight="1" x14ac:dyDescent="0.3">
      <c r="B28" s="59" t="s">
        <v>92</v>
      </c>
      <c r="C28" s="82" t="s">
        <v>97</v>
      </c>
      <c r="D28" s="82" t="s">
        <v>189</v>
      </c>
      <c r="E28" s="82" t="s">
        <v>97</v>
      </c>
      <c r="F28" s="82" t="s">
        <v>189</v>
      </c>
      <c r="G28" s="81" t="s">
        <v>56</v>
      </c>
      <c r="H28" s="32"/>
    </row>
    <row r="29" spans="1:8" ht="25.5" customHeight="1" thickBot="1" x14ac:dyDescent="0.35">
      <c r="B29" s="60" t="s">
        <v>57</v>
      </c>
      <c r="C29" s="83" t="s">
        <v>11</v>
      </c>
      <c r="D29" s="83" t="s">
        <v>11</v>
      </c>
      <c r="E29" s="83" t="s">
        <v>11</v>
      </c>
      <c r="F29" s="83" t="s">
        <v>11</v>
      </c>
      <c r="G29" s="83" t="s">
        <v>11</v>
      </c>
      <c r="H29" s="33" t="s">
        <v>41</v>
      </c>
    </row>
    <row r="30" spans="1:8" customFormat="1" ht="25.5" customHeight="1" x14ac:dyDescent="0.3">
      <c r="A30" s="67"/>
      <c r="B30" s="63"/>
      <c r="C30" s="45"/>
      <c r="D30" s="45"/>
      <c r="E30" s="45"/>
      <c r="F30" s="45"/>
      <c r="G30" s="45"/>
      <c r="H30" s="45"/>
    </row>
    <row r="31" spans="1:8" s="47" customFormat="1" ht="13.5" hidden="1" thickBot="1" x14ac:dyDescent="0.25">
      <c r="B31" s="61"/>
      <c r="C31" s="48"/>
      <c r="D31" s="136" t="s">
        <v>55</v>
      </c>
      <c r="E31" s="136"/>
      <c r="F31" s="136"/>
      <c r="G31" s="49" t="s">
        <v>62</v>
      </c>
      <c r="H31" s="48"/>
    </row>
    <row r="32" spans="1:8" s="47" customFormat="1" ht="13.5" thickBot="1" x14ac:dyDescent="0.25">
      <c r="B32" s="61"/>
      <c r="C32" s="48"/>
      <c r="D32" s="48"/>
      <c r="E32" s="48"/>
      <c r="F32" s="48"/>
      <c r="G32" s="49"/>
      <c r="H32" s="48"/>
    </row>
    <row r="33" spans="2:9" s="47" customFormat="1" ht="12.75" x14ac:dyDescent="0.2">
      <c r="B33" s="62" t="s">
        <v>7</v>
      </c>
      <c r="C33" s="50" t="s">
        <v>1</v>
      </c>
      <c r="D33" s="50" t="s">
        <v>2</v>
      </c>
      <c r="E33" s="50" t="s">
        <v>3</v>
      </c>
      <c r="F33" s="50" t="s">
        <v>4</v>
      </c>
      <c r="G33" s="50" t="s">
        <v>5</v>
      </c>
      <c r="H33" s="51" t="s">
        <v>6</v>
      </c>
    </row>
    <row r="34" spans="2:9" s="47" customFormat="1" ht="61.15" customHeight="1" thickBot="1" x14ac:dyDescent="0.25">
      <c r="B34" s="60" t="s">
        <v>194</v>
      </c>
      <c r="C34" s="52" t="s">
        <v>11</v>
      </c>
      <c r="D34" s="134" t="s">
        <v>193</v>
      </c>
      <c r="E34" s="52" t="s">
        <v>11</v>
      </c>
      <c r="F34" s="52" t="s">
        <v>11</v>
      </c>
      <c r="G34" s="52" t="s">
        <v>11</v>
      </c>
      <c r="H34" s="54" t="s">
        <v>11</v>
      </c>
      <c r="I34" s="47" t="s">
        <v>192</v>
      </c>
    </row>
    <row r="35" spans="2:9" s="47" customFormat="1" ht="13.5" thickBot="1" x14ac:dyDescent="0.25">
      <c r="B35" s="61"/>
      <c r="C35" s="48"/>
      <c r="D35" s="55"/>
      <c r="E35" s="55"/>
      <c r="F35" s="55"/>
      <c r="G35" s="55"/>
      <c r="H35" s="56"/>
    </row>
    <row r="36" spans="2:9" s="47" customFormat="1" ht="12.75" x14ac:dyDescent="0.2">
      <c r="B36" s="62" t="s">
        <v>65</v>
      </c>
      <c r="C36" s="50" t="s">
        <v>1</v>
      </c>
      <c r="D36" s="50" t="s">
        <v>2</v>
      </c>
      <c r="E36" s="50" t="s">
        <v>3</v>
      </c>
      <c r="F36" s="50" t="s">
        <v>4</v>
      </c>
      <c r="G36" s="50" t="s">
        <v>5</v>
      </c>
      <c r="H36" s="51" t="s">
        <v>6</v>
      </c>
    </row>
    <row r="37" spans="2:9" s="47" customFormat="1" ht="51.75" thickBot="1" x14ac:dyDescent="0.25">
      <c r="B37" s="60" t="s">
        <v>195</v>
      </c>
      <c r="C37" s="52" t="s">
        <v>11</v>
      </c>
      <c r="D37" s="52" t="s">
        <v>11</v>
      </c>
      <c r="E37" s="53" t="s">
        <v>178</v>
      </c>
      <c r="F37" s="52" t="s">
        <v>11</v>
      </c>
      <c r="G37" s="52" t="s">
        <v>11</v>
      </c>
      <c r="H37" s="54" t="s">
        <v>11</v>
      </c>
      <c r="I37" s="47" t="s">
        <v>191</v>
      </c>
    </row>
    <row r="38" spans="2:9" s="47" customFormat="1" ht="13.5" thickBot="1" x14ac:dyDescent="0.25">
      <c r="B38" s="61"/>
      <c r="C38" s="48"/>
      <c r="D38" s="55"/>
      <c r="E38" s="55"/>
      <c r="F38" s="55"/>
      <c r="G38" s="55"/>
      <c r="H38" s="56"/>
    </row>
    <row r="39" spans="2:9" s="47" customFormat="1" ht="12.75" x14ac:dyDescent="0.2">
      <c r="B39" s="62" t="s">
        <v>70</v>
      </c>
      <c r="C39" s="50" t="s">
        <v>1</v>
      </c>
      <c r="D39" s="50" t="s">
        <v>2</v>
      </c>
      <c r="E39" s="50" t="s">
        <v>3</v>
      </c>
      <c r="F39" s="50" t="s">
        <v>4</v>
      </c>
      <c r="G39" s="50" t="s">
        <v>5</v>
      </c>
      <c r="H39" s="51" t="s">
        <v>6</v>
      </c>
    </row>
    <row r="40" spans="2:9" s="47" customFormat="1" ht="51.6" customHeight="1" thickBot="1" x14ac:dyDescent="0.25">
      <c r="B40" s="60" t="s">
        <v>196</v>
      </c>
      <c r="C40" s="52" t="s">
        <v>11</v>
      </c>
      <c r="D40" s="52" t="s">
        <v>11</v>
      </c>
      <c r="E40" s="53" t="s">
        <v>179</v>
      </c>
      <c r="F40" s="52" t="s">
        <v>11</v>
      </c>
      <c r="G40" s="52" t="s">
        <v>11</v>
      </c>
      <c r="H40" s="54" t="s">
        <v>11</v>
      </c>
      <c r="I40" s="47" t="s">
        <v>191</v>
      </c>
    </row>
    <row r="43" spans="2:9" x14ac:dyDescent="0.25">
      <c r="C43" s="90">
        <v>2023</v>
      </c>
      <c r="D43" s="97">
        <v>2024</v>
      </c>
      <c r="E43" s="97">
        <v>2025</v>
      </c>
    </row>
    <row r="44" spans="2:9" x14ac:dyDescent="0.25">
      <c r="C44" s="90"/>
      <c r="D44" s="97"/>
      <c r="E44" s="97"/>
    </row>
    <row r="45" spans="2:9" x14ac:dyDescent="0.25">
      <c r="B45" s="61" t="s">
        <v>107</v>
      </c>
      <c r="C45" s="98">
        <v>15.45</v>
      </c>
      <c r="D45" s="99">
        <v>16.350000000000001</v>
      </c>
      <c r="E45" s="99"/>
    </row>
    <row r="46" spans="2:9" x14ac:dyDescent="0.25">
      <c r="C46" s="98"/>
      <c r="D46" s="99"/>
      <c r="E46" s="99"/>
    </row>
    <row r="47" spans="2:9" x14ac:dyDescent="0.25">
      <c r="B47" s="61" t="s">
        <v>108</v>
      </c>
      <c r="C47" s="98">
        <v>17.829999999999998</v>
      </c>
      <c r="D47" s="99">
        <v>18.829999999999998</v>
      </c>
      <c r="E47" s="99"/>
    </row>
    <row r="48" spans="2:9" x14ac:dyDescent="0.25">
      <c r="C48" s="98"/>
      <c r="D48" s="99"/>
      <c r="E48" s="99"/>
    </row>
    <row r="49" spans="2:5" x14ac:dyDescent="0.25">
      <c r="B49" s="61" t="s">
        <v>109</v>
      </c>
      <c r="C49" s="98">
        <v>20.57</v>
      </c>
      <c r="D49" s="99">
        <v>21.73</v>
      </c>
      <c r="E49" s="99"/>
    </row>
    <row r="50" spans="2:5" x14ac:dyDescent="0.25">
      <c r="C50" s="98"/>
      <c r="D50" s="99"/>
      <c r="E50" s="99"/>
    </row>
    <row r="51" spans="2:5" x14ac:dyDescent="0.25">
      <c r="B51" s="61" t="s">
        <v>56</v>
      </c>
      <c r="C51" s="98">
        <v>21.4</v>
      </c>
      <c r="D51" s="99">
        <v>22.6</v>
      </c>
      <c r="E51" s="99"/>
    </row>
    <row r="52" spans="2:5" x14ac:dyDescent="0.25">
      <c r="C52" s="90"/>
      <c r="D52" s="97"/>
      <c r="E52" s="97"/>
    </row>
    <row r="53" spans="2:5" x14ac:dyDescent="0.25">
      <c r="B53" s="61" t="s">
        <v>98</v>
      </c>
      <c r="C53" s="90" t="s">
        <v>142</v>
      </c>
      <c r="D53" s="106" t="s">
        <v>142</v>
      </c>
      <c r="E53" s="106"/>
    </row>
  </sheetData>
  <mergeCells count="4">
    <mergeCell ref="B1:H1"/>
    <mergeCell ref="D31:F31"/>
    <mergeCell ref="C24:G24"/>
    <mergeCell ref="C26:G26"/>
  </mergeCells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B2BB-3906-4878-B7F0-0AF1AEFBA0DA}">
  <dimension ref="A1:J61"/>
  <sheetViews>
    <sheetView workbookViewId="0">
      <selection activeCell="D13" sqref="D13"/>
    </sheetView>
  </sheetViews>
  <sheetFormatPr defaultColWidth="8.85546875" defaultRowHeight="15" x14ac:dyDescent="0.25"/>
  <cols>
    <col min="1" max="1" width="5.85546875" style="24" customWidth="1"/>
    <col min="2" max="2" width="12.42578125" style="61" customWidth="1"/>
    <col min="3" max="3" width="13.28515625" style="25" customWidth="1"/>
    <col min="4" max="4" width="13.7109375" style="29" customWidth="1"/>
    <col min="5" max="5" width="13.42578125" style="29" customWidth="1"/>
    <col min="6" max="6" width="13.7109375" style="29" customWidth="1"/>
    <col min="7" max="7" width="12.140625" style="29" customWidth="1"/>
    <col min="8" max="8" width="10" style="30" customWidth="1"/>
    <col min="9" max="16384" width="8.85546875" style="26"/>
  </cols>
  <sheetData>
    <row r="1" spans="2:10" ht="24" thickBot="1" x14ac:dyDescent="0.4">
      <c r="B1" s="135" t="s">
        <v>64</v>
      </c>
      <c r="C1" s="135"/>
      <c r="D1" s="135"/>
      <c r="E1" s="135"/>
      <c r="F1" s="135"/>
      <c r="G1" s="135"/>
      <c r="H1" s="135"/>
    </row>
    <row r="2" spans="2:10" ht="15.75" thickBot="1" x14ac:dyDescent="0.3">
      <c r="B2" s="57" t="s">
        <v>0</v>
      </c>
      <c r="C2" s="42" t="s">
        <v>1</v>
      </c>
      <c r="D2" s="42" t="s">
        <v>2</v>
      </c>
      <c r="E2" s="42" t="s">
        <v>3</v>
      </c>
      <c r="F2" s="42" t="s">
        <v>4</v>
      </c>
      <c r="G2" s="42" t="s">
        <v>5</v>
      </c>
      <c r="H2" s="43" t="s">
        <v>6</v>
      </c>
    </row>
    <row r="3" spans="2:10" x14ac:dyDescent="0.25">
      <c r="B3" s="58" t="s">
        <v>74</v>
      </c>
      <c r="C3" s="89" t="s">
        <v>76</v>
      </c>
      <c r="D3" s="89" t="s">
        <v>76</v>
      </c>
      <c r="E3" s="89" t="s">
        <v>76</v>
      </c>
      <c r="F3" s="89" t="s">
        <v>76</v>
      </c>
      <c r="G3" s="89" t="s">
        <v>76</v>
      </c>
      <c r="H3" s="101" t="s">
        <v>76</v>
      </c>
      <c r="J3" s="88" t="s">
        <v>77</v>
      </c>
    </row>
    <row r="4" spans="2:10" x14ac:dyDescent="0.25">
      <c r="B4" s="59" t="s">
        <v>75</v>
      </c>
      <c r="C4" s="90" t="s">
        <v>76</v>
      </c>
      <c r="D4" s="90" t="s">
        <v>76</v>
      </c>
      <c r="E4" s="90" t="s">
        <v>76</v>
      </c>
      <c r="F4" s="90" t="s">
        <v>76</v>
      </c>
      <c r="G4" s="90" t="s">
        <v>76</v>
      </c>
      <c r="H4" s="102" t="s">
        <v>76</v>
      </c>
    </row>
    <row r="5" spans="2:10" x14ac:dyDescent="0.25">
      <c r="B5" s="141" t="s">
        <v>69</v>
      </c>
      <c r="C5" s="142"/>
      <c r="D5" s="142"/>
      <c r="E5" s="142"/>
      <c r="F5" s="142"/>
      <c r="G5" s="142"/>
      <c r="H5" s="143"/>
    </row>
    <row r="6" spans="2:10" ht="19.5" thickBot="1" x14ac:dyDescent="0.35">
      <c r="B6" s="59" t="s">
        <v>119</v>
      </c>
      <c r="C6" s="91"/>
      <c r="D6" s="95" t="s">
        <v>78</v>
      </c>
      <c r="E6" s="91"/>
      <c r="F6" s="95" t="s">
        <v>78</v>
      </c>
      <c r="G6" s="91"/>
      <c r="H6" s="91"/>
    </row>
    <row r="7" spans="2:10" ht="22.9" customHeight="1" x14ac:dyDescent="0.3">
      <c r="B7" s="59" t="s">
        <v>86</v>
      </c>
      <c r="C7" s="89" t="s">
        <v>76</v>
      </c>
      <c r="D7" s="91"/>
      <c r="E7" s="89" t="s">
        <v>76</v>
      </c>
      <c r="F7" s="91"/>
      <c r="G7" s="89" t="s">
        <v>76</v>
      </c>
      <c r="H7" s="66" t="s">
        <v>56</v>
      </c>
    </row>
    <row r="8" spans="2:10" ht="22.9" customHeight="1" x14ac:dyDescent="0.3">
      <c r="B8" s="59" t="s">
        <v>141</v>
      </c>
      <c r="C8" s="90" t="s">
        <v>76</v>
      </c>
      <c r="D8" s="91"/>
      <c r="E8" s="90" t="s">
        <v>76</v>
      </c>
      <c r="F8" s="91"/>
      <c r="G8" s="90" t="s">
        <v>76</v>
      </c>
      <c r="H8" s="66" t="s">
        <v>56</v>
      </c>
    </row>
    <row r="9" spans="2:10" ht="25.5" customHeight="1" x14ac:dyDescent="0.3">
      <c r="B9" s="59" t="s">
        <v>84</v>
      </c>
      <c r="C9" s="91"/>
      <c r="D9" s="31" t="s">
        <v>56</v>
      </c>
      <c r="E9" s="91"/>
      <c r="F9" s="31" t="s">
        <v>56</v>
      </c>
      <c r="G9" s="91"/>
      <c r="H9" s="92"/>
    </row>
    <row r="10" spans="2:10" ht="21" customHeight="1" x14ac:dyDescent="0.3">
      <c r="B10" s="59" t="s">
        <v>83</v>
      </c>
      <c r="C10" s="91"/>
      <c r="D10" s="91"/>
      <c r="E10" s="91"/>
      <c r="F10" s="91"/>
      <c r="G10" s="91"/>
      <c r="H10" s="66" t="s">
        <v>56</v>
      </c>
    </row>
    <row r="11" spans="2:10" ht="21.6" customHeight="1" x14ac:dyDescent="0.3">
      <c r="B11" s="59" t="s">
        <v>81</v>
      </c>
      <c r="C11" s="91"/>
      <c r="D11" s="91"/>
      <c r="E11" s="44">
        <v>2</v>
      </c>
      <c r="F11" s="91"/>
      <c r="G11" s="44">
        <v>2</v>
      </c>
      <c r="H11" s="92"/>
    </row>
    <row r="12" spans="2:10" ht="22.15" customHeight="1" x14ac:dyDescent="0.3">
      <c r="B12" s="59" t="s">
        <v>85</v>
      </c>
      <c r="C12" s="31" t="s">
        <v>56</v>
      </c>
      <c r="D12" s="31" t="s">
        <v>56</v>
      </c>
      <c r="E12" s="91"/>
      <c r="F12" s="31" t="s">
        <v>56</v>
      </c>
      <c r="G12" s="91"/>
      <c r="H12" s="66" t="s">
        <v>56</v>
      </c>
    </row>
    <row r="13" spans="2:10" ht="21" customHeight="1" x14ac:dyDescent="0.3">
      <c r="B13" s="59" t="s">
        <v>82</v>
      </c>
      <c r="C13" s="91"/>
      <c r="D13" s="91"/>
      <c r="E13" s="44">
        <v>1</v>
      </c>
      <c r="F13" s="91"/>
      <c r="G13" s="44">
        <v>1</v>
      </c>
      <c r="H13" s="100" t="s">
        <v>67</v>
      </c>
    </row>
    <row r="14" spans="2:10" ht="18.75" x14ac:dyDescent="0.3">
      <c r="B14" s="59" t="s">
        <v>80</v>
      </c>
      <c r="C14" s="31" t="s">
        <v>56</v>
      </c>
      <c r="D14" s="31" t="s">
        <v>56</v>
      </c>
      <c r="E14" s="91"/>
      <c r="F14" s="31" t="s">
        <v>56</v>
      </c>
      <c r="G14" s="91"/>
      <c r="H14" s="92"/>
    </row>
    <row r="15" spans="2:10" ht="18.75" x14ac:dyDescent="0.3">
      <c r="B15" s="59" t="s">
        <v>79</v>
      </c>
      <c r="C15" s="93" t="s">
        <v>38</v>
      </c>
      <c r="D15" s="93" t="s">
        <v>38</v>
      </c>
      <c r="E15" s="93" t="s">
        <v>38</v>
      </c>
      <c r="F15" s="93" t="s">
        <v>38</v>
      </c>
      <c r="G15" s="93" t="s">
        <v>38</v>
      </c>
      <c r="H15" s="92"/>
    </row>
    <row r="16" spans="2:10" ht="19.5" thickBot="1" x14ac:dyDescent="0.35">
      <c r="B16" s="60" t="s">
        <v>66</v>
      </c>
      <c r="C16" s="91"/>
      <c r="D16" s="91"/>
      <c r="E16" s="91"/>
      <c r="F16" s="91"/>
      <c r="G16" s="91"/>
      <c r="H16" s="64" t="s">
        <v>67</v>
      </c>
    </row>
    <row r="17" spans="2:8" ht="15.75" thickBot="1" x14ac:dyDescent="0.3"/>
    <row r="18" spans="2:8" x14ac:dyDescent="0.25">
      <c r="B18" s="62" t="s">
        <v>48</v>
      </c>
      <c r="C18" s="27" t="s">
        <v>1</v>
      </c>
      <c r="D18" s="27" t="s">
        <v>2</v>
      </c>
      <c r="E18" s="27" t="s">
        <v>3</v>
      </c>
      <c r="F18" s="27" t="s">
        <v>4</v>
      </c>
      <c r="G18" s="27" t="s">
        <v>5</v>
      </c>
      <c r="H18" s="28" t="s">
        <v>6</v>
      </c>
    </row>
    <row r="19" spans="2:8" ht="23.45" customHeight="1" x14ac:dyDescent="0.3">
      <c r="B19" s="59" t="s">
        <v>128</v>
      </c>
      <c r="C19" s="31" t="s">
        <v>56</v>
      </c>
      <c r="D19" s="31" t="s">
        <v>56</v>
      </c>
      <c r="E19" s="31" t="s">
        <v>56</v>
      </c>
      <c r="F19" s="31" t="s">
        <v>56</v>
      </c>
      <c r="G19" s="31" t="s">
        <v>56</v>
      </c>
      <c r="H19" s="32" t="s">
        <v>41</v>
      </c>
    </row>
    <row r="20" spans="2:8" ht="18.75" x14ac:dyDescent="0.3">
      <c r="B20" s="59" t="s">
        <v>121</v>
      </c>
      <c r="C20" s="145" t="s">
        <v>95</v>
      </c>
      <c r="D20" s="31" t="s">
        <v>56</v>
      </c>
      <c r="E20" s="145" t="s">
        <v>95</v>
      </c>
      <c r="F20" s="31" t="s">
        <v>56</v>
      </c>
      <c r="G20" s="31" t="s">
        <v>56</v>
      </c>
      <c r="H20" s="32" t="s">
        <v>41</v>
      </c>
    </row>
    <row r="21" spans="2:8" ht="18.75" x14ac:dyDescent="0.3">
      <c r="B21" s="59" t="s">
        <v>120</v>
      </c>
      <c r="C21" s="146"/>
      <c r="D21" s="31" t="s">
        <v>56</v>
      </c>
      <c r="E21" s="146"/>
      <c r="F21" s="31" t="s">
        <v>56</v>
      </c>
      <c r="G21" s="31" t="s">
        <v>56</v>
      </c>
      <c r="H21" s="32" t="s">
        <v>41</v>
      </c>
    </row>
    <row r="22" spans="2:8" ht="18.75" x14ac:dyDescent="0.3">
      <c r="B22" s="59" t="s">
        <v>122</v>
      </c>
      <c r="C22" s="147" t="s">
        <v>93</v>
      </c>
      <c r="D22" s="149" t="s">
        <v>94</v>
      </c>
      <c r="E22" s="147" t="s">
        <v>93</v>
      </c>
      <c r="F22" s="149" t="s">
        <v>94</v>
      </c>
      <c r="G22" s="31" t="s">
        <v>56</v>
      </c>
      <c r="H22" s="32" t="s">
        <v>41</v>
      </c>
    </row>
    <row r="23" spans="2:8" ht="18.75" x14ac:dyDescent="0.3">
      <c r="B23" s="59" t="s">
        <v>123</v>
      </c>
      <c r="C23" s="148"/>
      <c r="D23" s="150"/>
      <c r="E23" s="148"/>
      <c r="F23" s="150"/>
      <c r="G23" s="31" t="s">
        <v>56</v>
      </c>
      <c r="H23" s="32" t="s">
        <v>41</v>
      </c>
    </row>
    <row r="24" spans="2:8" ht="18.75" x14ac:dyDescent="0.3">
      <c r="B24" s="59" t="s">
        <v>127</v>
      </c>
      <c r="C24" s="144" t="s">
        <v>69</v>
      </c>
      <c r="D24" s="144"/>
      <c r="E24" s="144"/>
      <c r="F24" s="144"/>
      <c r="G24" s="144"/>
      <c r="H24" s="32" t="s">
        <v>41</v>
      </c>
    </row>
    <row r="25" spans="2:8" ht="19.899999999999999" customHeight="1" x14ac:dyDescent="0.3">
      <c r="B25" s="59" t="s">
        <v>124</v>
      </c>
      <c r="C25" s="31" t="s">
        <v>56</v>
      </c>
      <c r="D25" s="151" t="s">
        <v>96</v>
      </c>
      <c r="E25" s="153">
        <v>3</v>
      </c>
      <c r="F25" s="151" t="s">
        <v>96</v>
      </c>
      <c r="G25" s="153">
        <v>3</v>
      </c>
      <c r="H25" s="32" t="s">
        <v>41</v>
      </c>
    </row>
    <row r="26" spans="2:8" ht="19.899999999999999" customHeight="1" x14ac:dyDescent="0.3">
      <c r="B26" s="59" t="s">
        <v>125</v>
      </c>
      <c r="C26" s="31" t="s">
        <v>56</v>
      </c>
      <c r="D26" s="152"/>
      <c r="E26" s="154"/>
      <c r="F26" s="152"/>
      <c r="G26" s="154"/>
      <c r="H26" s="32" t="s">
        <v>41</v>
      </c>
    </row>
    <row r="27" spans="2:8" ht="16.899999999999999" customHeight="1" x14ac:dyDescent="0.3">
      <c r="B27" s="59" t="s">
        <v>89</v>
      </c>
      <c r="C27" s="144" t="s">
        <v>69</v>
      </c>
      <c r="D27" s="144"/>
      <c r="E27" s="144"/>
      <c r="F27" s="144"/>
      <c r="G27" s="144"/>
      <c r="H27" s="32" t="s">
        <v>41</v>
      </c>
    </row>
    <row r="28" spans="2:8" ht="16.899999999999999" customHeight="1" x14ac:dyDescent="0.3">
      <c r="B28" s="59" t="s">
        <v>129</v>
      </c>
      <c r="C28" s="103"/>
      <c r="D28" s="103"/>
      <c r="E28" s="103"/>
      <c r="F28" s="103"/>
      <c r="G28" s="31" t="s">
        <v>56</v>
      </c>
      <c r="H28" s="32" t="s">
        <v>41</v>
      </c>
    </row>
    <row r="29" spans="2:8" ht="33" customHeight="1" x14ac:dyDescent="0.3">
      <c r="B29" s="59" t="s">
        <v>90</v>
      </c>
      <c r="C29" s="82">
        <v>2</v>
      </c>
      <c r="D29" s="82">
        <v>1</v>
      </c>
      <c r="E29" s="82">
        <v>2</v>
      </c>
      <c r="F29" s="82">
        <v>1</v>
      </c>
      <c r="G29" s="103"/>
      <c r="H29" s="32" t="s">
        <v>41</v>
      </c>
    </row>
    <row r="30" spans="2:8" ht="33" customHeight="1" x14ac:dyDescent="0.3">
      <c r="B30" s="59" t="s">
        <v>130</v>
      </c>
      <c r="C30" s="103"/>
      <c r="D30" s="103"/>
      <c r="E30" s="103"/>
      <c r="F30" s="103"/>
      <c r="G30" s="31" t="s">
        <v>56</v>
      </c>
      <c r="H30" s="32" t="s">
        <v>41</v>
      </c>
    </row>
    <row r="31" spans="2:8" ht="16.5" customHeight="1" x14ac:dyDescent="0.3">
      <c r="B31" s="59" t="s">
        <v>91</v>
      </c>
      <c r="C31" s="144" t="s">
        <v>69</v>
      </c>
      <c r="D31" s="144"/>
      <c r="E31" s="144"/>
      <c r="F31" s="144"/>
      <c r="G31" s="144"/>
      <c r="H31" s="32" t="s">
        <v>41</v>
      </c>
    </row>
    <row r="32" spans="2:8" ht="22.9" customHeight="1" x14ac:dyDescent="0.3">
      <c r="B32" s="59" t="s">
        <v>88</v>
      </c>
      <c r="C32" s="82">
        <v>1</v>
      </c>
      <c r="D32" s="82">
        <v>2</v>
      </c>
      <c r="E32" s="82">
        <v>1</v>
      </c>
      <c r="F32" s="82">
        <v>2</v>
      </c>
      <c r="G32" s="103"/>
      <c r="H32" s="32" t="s">
        <v>41</v>
      </c>
    </row>
    <row r="33" spans="2:8" ht="22.9" customHeight="1" x14ac:dyDescent="0.3">
      <c r="B33" s="59" t="s">
        <v>131</v>
      </c>
      <c r="C33" s="103"/>
      <c r="D33" s="103"/>
      <c r="E33" s="103"/>
      <c r="F33" s="103"/>
      <c r="G33" s="31" t="s">
        <v>56</v>
      </c>
      <c r="H33" s="32"/>
    </row>
    <row r="34" spans="2:8" ht="35.450000000000003" customHeight="1" x14ac:dyDescent="0.3">
      <c r="B34" s="59" t="s">
        <v>133</v>
      </c>
      <c r="C34" s="103"/>
      <c r="D34" s="103"/>
      <c r="E34" s="103"/>
      <c r="F34" s="103"/>
      <c r="G34" s="94" t="s">
        <v>132</v>
      </c>
      <c r="H34" s="32"/>
    </row>
    <row r="35" spans="2:8" ht="25.15" customHeight="1" x14ac:dyDescent="0.3">
      <c r="B35" s="59" t="s">
        <v>92</v>
      </c>
      <c r="C35" s="82" t="s">
        <v>126</v>
      </c>
      <c r="D35" s="82">
        <v>1</v>
      </c>
      <c r="E35" s="82" t="s">
        <v>126</v>
      </c>
      <c r="F35" s="82">
        <v>1</v>
      </c>
      <c r="G35" s="103"/>
      <c r="H35" s="32" t="s">
        <v>41</v>
      </c>
    </row>
    <row r="36" spans="2:8" ht="25.5" customHeight="1" thickBot="1" x14ac:dyDescent="0.35">
      <c r="B36" s="60" t="s">
        <v>57</v>
      </c>
      <c r="C36" s="83" t="s">
        <v>58</v>
      </c>
      <c r="D36" s="83" t="s">
        <v>59</v>
      </c>
      <c r="E36" s="83" t="s">
        <v>58</v>
      </c>
      <c r="F36" s="83" t="s">
        <v>11</v>
      </c>
      <c r="G36" s="83" t="s">
        <v>11</v>
      </c>
      <c r="H36" s="33" t="s">
        <v>41</v>
      </c>
    </row>
    <row r="37" spans="2:8" ht="15.75" customHeight="1" thickBot="1" x14ac:dyDescent="0.35">
      <c r="B37" s="63"/>
      <c r="C37" s="45"/>
      <c r="D37" s="45"/>
      <c r="E37" s="45"/>
      <c r="F37" s="45"/>
      <c r="G37" s="45"/>
      <c r="H37" s="45"/>
    </row>
    <row r="38" spans="2:8" s="47" customFormat="1" ht="13.5" hidden="1" thickBot="1" x14ac:dyDescent="0.25">
      <c r="B38" s="61"/>
      <c r="C38" s="48"/>
      <c r="D38" s="136" t="s">
        <v>55</v>
      </c>
      <c r="E38" s="136"/>
      <c r="F38" s="136"/>
      <c r="G38" s="49" t="s">
        <v>62</v>
      </c>
      <c r="H38" s="48"/>
    </row>
    <row r="39" spans="2:8" s="47" customFormat="1" ht="12.75" x14ac:dyDescent="0.2">
      <c r="B39" s="62" t="s">
        <v>7</v>
      </c>
      <c r="C39" s="50" t="s">
        <v>1</v>
      </c>
      <c r="D39" s="50" t="s">
        <v>2</v>
      </c>
      <c r="E39" s="50" t="s">
        <v>3</v>
      </c>
      <c r="F39" s="50" t="s">
        <v>4</v>
      </c>
      <c r="G39" s="50" t="s">
        <v>5</v>
      </c>
      <c r="H39" s="51" t="s">
        <v>6</v>
      </c>
    </row>
    <row r="40" spans="2:8" s="47" customFormat="1" ht="61.15" customHeight="1" thickBot="1" x14ac:dyDescent="0.25">
      <c r="B40" s="60" t="s">
        <v>112</v>
      </c>
      <c r="C40" s="52" t="s">
        <v>11</v>
      </c>
      <c r="D40" s="53" t="s">
        <v>135</v>
      </c>
      <c r="E40" s="52" t="s">
        <v>11</v>
      </c>
      <c r="F40" s="52" t="s">
        <v>11</v>
      </c>
      <c r="G40" s="52" t="s">
        <v>11</v>
      </c>
      <c r="H40" s="54" t="s">
        <v>11</v>
      </c>
    </row>
    <row r="41" spans="2:8" s="47" customFormat="1" ht="13.5" thickBot="1" x14ac:dyDescent="0.25">
      <c r="B41" s="61"/>
      <c r="C41" s="48"/>
      <c r="D41" s="55" t="s">
        <v>134</v>
      </c>
      <c r="E41" s="55"/>
      <c r="F41" s="55"/>
      <c r="G41" s="55"/>
      <c r="H41" s="56"/>
    </row>
    <row r="42" spans="2:8" s="47" customFormat="1" ht="12.75" x14ac:dyDescent="0.2">
      <c r="B42" s="62" t="s">
        <v>65</v>
      </c>
      <c r="C42" s="50" t="s">
        <v>1</v>
      </c>
      <c r="D42" s="50" t="s">
        <v>2</v>
      </c>
      <c r="E42" s="50" t="s">
        <v>3</v>
      </c>
      <c r="F42" s="50" t="s">
        <v>4</v>
      </c>
      <c r="G42" s="50" t="s">
        <v>5</v>
      </c>
      <c r="H42" s="51" t="s">
        <v>6</v>
      </c>
    </row>
    <row r="43" spans="2:8" s="47" customFormat="1" ht="51.75" thickBot="1" x14ac:dyDescent="0.25">
      <c r="B43" s="60" t="s">
        <v>111</v>
      </c>
      <c r="C43" s="52" t="s">
        <v>11</v>
      </c>
      <c r="D43" s="52" t="s">
        <v>11</v>
      </c>
      <c r="E43" s="53" t="s">
        <v>136</v>
      </c>
      <c r="F43" s="52" t="s">
        <v>11</v>
      </c>
      <c r="G43" s="52" t="s">
        <v>11</v>
      </c>
      <c r="H43" s="54" t="s">
        <v>11</v>
      </c>
    </row>
    <row r="44" spans="2:8" s="47" customFormat="1" ht="13.5" thickBot="1" x14ac:dyDescent="0.25">
      <c r="B44" s="61"/>
      <c r="C44" s="48"/>
      <c r="D44" s="55"/>
      <c r="E44" s="55"/>
      <c r="F44" s="55"/>
      <c r="G44" s="55"/>
      <c r="H44" s="56"/>
    </row>
    <row r="45" spans="2:8" s="47" customFormat="1" ht="12.75" x14ac:dyDescent="0.2">
      <c r="B45" s="62" t="s">
        <v>70</v>
      </c>
      <c r="C45" s="50" t="s">
        <v>1</v>
      </c>
      <c r="D45" s="50" t="s">
        <v>2</v>
      </c>
      <c r="E45" s="50" t="s">
        <v>3</v>
      </c>
      <c r="F45" s="50" t="s">
        <v>4</v>
      </c>
      <c r="G45" s="50" t="s">
        <v>5</v>
      </c>
      <c r="H45" s="51" t="s">
        <v>6</v>
      </c>
    </row>
    <row r="46" spans="2:8" s="47" customFormat="1" ht="51.6" customHeight="1" thickBot="1" x14ac:dyDescent="0.25">
      <c r="B46" s="60" t="s">
        <v>113</v>
      </c>
      <c r="C46" s="52" t="s">
        <v>11</v>
      </c>
      <c r="D46" s="52" t="s">
        <v>11</v>
      </c>
      <c r="E46" s="53" t="s">
        <v>137</v>
      </c>
      <c r="F46" s="52" t="s">
        <v>11</v>
      </c>
      <c r="G46" s="52" t="s">
        <v>11</v>
      </c>
      <c r="H46" s="54" t="s">
        <v>11</v>
      </c>
    </row>
    <row r="48" spans="2:8" ht="16.149999999999999" customHeight="1" x14ac:dyDescent="0.25">
      <c r="B48" s="140" t="s">
        <v>73</v>
      </c>
      <c r="C48" s="140"/>
      <c r="D48" s="140"/>
      <c r="E48" s="140"/>
      <c r="F48" s="140"/>
      <c r="G48" s="140"/>
      <c r="H48" s="140"/>
    </row>
    <row r="49" spans="2:8" ht="16.149999999999999" customHeight="1" x14ac:dyDescent="0.25">
      <c r="B49" s="140" t="s">
        <v>101</v>
      </c>
      <c r="C49" s="140"/>
      <c r="D49" s="140"/>
      <c r="E49" s="140"/>
      <c r="F49" s="140"/>
      <c r="G49" s="140"/>
      <c r="H49" s="140"/>
    </row>
    <row r="50" spans="2:8" ht="16.149999999999999" customHeight="1" x14ac:dyDescent="0.25">
      <c r="B50" s="140" t="s">
        <v>103</v>
      </c>
      <c r="C50" s="140"/>
      <c r="D50" s="140"/>
      <c r="E50" s="140"/>
      <c r="F50" s="140"/>
      <c r="G50" s="140"/>
      <c r="H50" s="140"/>
    </row>
    <row r="51" spans="2:8" ht="16.149999999999999" customHeight="1" x14ac:dyDescent="0.25">
      <c r="B51" s="140" t="s">
        <v>102</v>
      </c>
      <c r="C51" s="140"/>
      <c r="D51" s="140"/>
      <c r="E51" s="140"/>
      <c r="F51" s="140"/>
      <c r="G51" s="140"/>
      <c r="H51" s="140"/>
    </row>
    <row r="53" spans="2:8" x14ac:dyDescent="0.25">
      <c r="C53" s="90">
        <v>2023</v>
      </c>
      <c r="D53" s="97" t="s">
        <v>110</v>
      </c>
      <c r="E53" s="97" t="s">
        <v>197</v>
      </c>
    </row>
    <row r="54" spans="2:8" x14ac:dyDescent="0.25">
      <c r="C54" s="90"/>
      <c r="D54" s="97"/>
      <c r="E54" s="97"/>
    </row>
    <row r="55" spans="2:8" x14ac:dyDescent="0.25">
      <c r="B55" s="61" t="s">
        <v>107</v>
      </c>
      <c r="C55" s="98">
        <v>15.45</v>
      </c>
      <c r="D55" s="99">
        <v>16.350000000000001</v>
      </c>
      <c r="E55" s="99"/>
    </row>
    <row r="56" spans="2:8" x14ac:dyDescent="0.25">
      <c r="C56" s="98"/>
      <c r="D56" s="99"/>
      <c r="E56" s="99"/>
    </row>
    <row r="57" spans="2:8" x14ac:dyDescent="0.25">
      <c r="B57" s="61" t="s">
        <v>108</v>
      </c>
      <c r="C57" s="98">
        <v>17.829999999999998</v>
      </c>
      <c r="D57" s="99">
        <v>18.850000000000001</v>
      </c>
      <c r="E57" s="99"/>
    </row>
    <row r="58" spans="2:8" x14ac:dyDescent="0.25">
      <c r="C58" s="98"/>
      <c r="D58" s="99"/>
      <c r="E58" s="99"/>
    </row>
    <row r="59" spans="2:8" x14ac:dyDescent="0.25">
      <c r="B59" s="61" t="s">
        <v>109</v>
      </c>
      <c r="C59" s="98">
        <v>20.57</v>
      </c>
      <c r="D59" s="99">
        <v>21.75</v>
      </c>
      <c r="E59" s="99"/>
    </row>
    <row r="60" spans="2:8" x14ac:dyDescent="0.25">
      <c r="C60" s="98"/>
      <c r="D60" s="99"/>
      <c r="E60" s="99"/>
    </row>
    <row r="61" spans="2:8" x14ac:dyDescent="0.25">
      <c r="B61" s="61" t="s">
        <v>56</v>
      </c>
      <c r="C61" s="98">
        <v>21.4</v>
      </c>
      <c r="D61" s="99">
        <v>22.6</v>
      </c>
      <c r="E61" s="99"/>
    </row>
  </sheetData>
  <mergeCells count="20">
    <mergeCell ref="G25:G26"/>
    <mergeCell ref="C24:G24"/>
    <mergeCell ref="B49:H49"/>
    <mergeCell ref="B50:H50"/>
    <mergeCell ref="B51:H51"/>
    <mergeCell ref="B48:H48"/>
    <mergeCell ref="B1:H1"/>
    <mergeCell ref="B5:H5"/>
    <mergeCell ref="C27:G27"/>
    <mergeCell ref="C31:G31"/>
    <mergeCell ref="D38:F38"/>
    <mergeCell ref="C20:C21"/>
    <mergeCell ref="E20:E21"/>
    <mergeCell ref="C22:C23"/>
    <mergeCell ref="E22:E23"/>
    <mergeCell ref="D22:D23"/>
    <mergeCell ref="F22:F23"/>
    <mergeCell ref="D25:D26"/>
    <mergeCell ref="E25:E26"/>
    <mergeCell ref="F25:F26"/>
  </mergeCells>
  <pageMargins left="0.19685039370078741" right="0.19685039370078741" top="0.19685039370078741" bottom="0.19685039370078741" header="0.31496062992125984" footer="0.31496062992125984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workbookViewId="0">
      <selection activeCell="D10" sqref="D10"/>
    </sheetView>
  </sheetViews>
  <sheetFormatPr defaultColWidth="8.85546875" defaultRowHeight="15.75" x14ac:dyDescent="0.25"/>
  <cols>
    <col min="1" max="1" width="8.85546875" style="37"/>
    <col min="2" max="2" width="11.42578125" style="36" customWidth="1"/>
    <col min="3" max="8" width="7.28515625" style="37" customWidth="1"/>
    <col min="9" max="10" width="8.85546875" style="46"/>
    <col min="11" max="11" width="13.28515625" style="71" customWidth="1"/>
    <col min="12" max="16384" width="8.85546875" style="34"/>
  </cols>
  <sheetData>
    <row r="1" spans="1:12" ht="30" customHeight="1" x14ac:dyDescent="0.25">
      <c r="A1" s="155" t="s">
        <v>198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36"/>
    </row>
    <row r="2" spans="1:12" ht="30" customHeight="1" x14ac:dyDescent="0.25">
      <c r="B2" s="46"/>
      <c r="C2" s="46"/>
      <c r="D2" s="46"/>
      <c r="E2" s="46"/>
      <c r="F2" s="46"/>
      <c r="G2" s="46"/>
      <c r="H2" s="46"/>
      <c r="K2" s="46"/>
      <c r="L2" s="46"/>
    </row>
    <row r="3" spans="1:12" ht="30" customHeight="1" x14ac:dyDescent="0.25">
      <c r="B3" s="38"/>
      <c r="C3" s="35">
        <v>2</v>
      </c>
      <c r="D3" s="35">
        <v>3</v>
      </c>
      <c r="E3" s="35">
        <v>4</v>
      </c>
      <c r="F3" s="35">
        <v>5</v>
      </c>
      <c r="G3" s="35">
        <v>6</v>
      </c>
      <c r="H3" s="68" t="s">
        <v>6</v>
      </c>
      <c r="I3" s="69" t="s">
        <v>105</v>
      </c>
      <c r="J3" s="70" t="s">
        <v>106</v>
      </c>
      <c r="K3" s="37"/>
    </row>
    <row r="4" spans="1:12" ht="30" customHeight="1" x14ac:dyDescent="0.25">
      <c r="B4" s="38"/>
      <c r="C4" s="35"/>
      <c r="D4" s="35"/>
      <c r="E4" s="35"/>
      <c r="F4" s="35"/>
      <c r="G4" s="35"/>
      <c r="H4" s="35"/>
      <c r="I4" s="72"/>
      <c r="J4" s="73"/>
      <c r="K4" s="37"/>
    </row>
    <row r="5" spans="1:12" ht="30" customHeight="1" x14ac:dyDescent="0.25">
      <c r="A5" s="37">
        <v>1</v>
      </c>
      <c r="B5" s="39" t="s">
        <v>60</v>
      </c>
      <c r="C5" s="40">
        <v>2</v>
      </c>
      <c r="D5" s="40">
        <v>3</v>
      </c>
      <c r="E5" s="40">
        <v>3</v>
      </c>
      <c r="F5" s="40">
        <v>3</v>
      </c>
      <c r="G5" s="40">
        <v>1</v>
      </c>
      <c r="H5" s="40">
        <v>2</v>
      </c>
      <c r="I5" s="72">
        <f t="shared" ref="I5:I9" si="0">C5+D5+E5+F5+G5+H5</f>
        <v>14</v>
      </c>
      <c r="J5" s="70">
        <f t="shared" ref="J5:J9" si="1">I5*4</f>
        <v>56</v>
      </c>
      <c r="K5" s="37" t="s">
        <v>104</v>
      </c>
    </row>
    <row r="6" spans="1:12" ht="30" customHeight="1" x14ac:dyDescent="0.25">
      <c r="A6" s="37">
        <v>2</v>
      </c>
      <c r="B6" s="39" t="s">
        <v>150</v>
      </c>
      <c r="C6" s="40">
        <v>1</v>
      </c>
      <c r="D6" s="40">
        <v>3</v>
      </c>
      <c r="E6" s="40">
        <v>1</v>
      </c>
      <c r="F6" s="40">
        <v>3</v>
      </c>
      <c r="G6" s="40">
        <v>0</v>
      </c>
      <c r="H6" s="40">
        <v>2</v>
      </c>
      <c r="I6" s="72">
        <f>SUM(C6:H6)</f>
        <v>10</v>
      </c>
      <c r="J6" s="70">
        <f>I6*4</f>
        <v>40</v>
      </c>
      <c r="K6" s="37" t="s">
        <v>104</v>
      </c>
    </row>
    <row r="7" spans="1:12" ht="30" customHeight="1" x14ac:dyDescent="0.25">
      <c r="A7" s="37">
        <v>3</v>
      </c>
      <c r="B7" s="41" t="s">
        <v>151</v>
      </c>
      <c r="C7" s="40">
        <v>1</v>
      </c>
      <c r="D7" s="40">
        <v>3</v>
      </c>
      <c r="E7" s="40">
        <v>1</v>
      </c>
      <c r="F7" s="40">
        <v>3</v>
      </c>
      <c r="G7" s="171">
        <v>1</v>
      </c>
      <c r="H7" s="40">
        <v>2</v>
      </c>
      <c r="I7" s="72">
        <f>SUM(C7:H7)</f>
        <v>11</v>
      </c>
      <c r="J7" s="70">
        <f>I7*4</f>
        <v>44</v>
      </c>
      <c r="K7" s="37" t="s">
        <v>104</v>
      </c>
    </row>
    <row r="8" spans="1:12" ht="30" customHeight="1" x14ac:dyDescent="0.25">
      <c r="A8" s="37">
        <v>4</v>
      </c>
      <c r="B8" s="39" t="s">
        <v>10</v>
      </c>
      <c r="C8" s="40">
        <v>4</v>
      </c>
      <c r="D8" s="40">
        <v>7</v>
      </c>
      <c r="E8" s="40">
        <v>7</v>
      </c>
      <c r="F8" s="40">
        <v>6</v>
      </c>
      <c r="G8" s="40">
        <v>4</v>
      </c>
      <c r="H8" s="40">
        <v>2</v>
      </c>
      <c r="I8" s="72">
        <f t="shared" si="0"/>
        <v>30</v>
      </c>
      <c r="J8" s="70">
        <f t="shared" si="1"/>
        <v>120</v>
      </c>
      <c r="K8" s="37" t="s">
        <v>104</v>
      </c>
    </row>
    <row r="9" spans="1:12" ht="30" customHeight="1" x14ac:dyDescent="0.25">
      <c r="A9" s="37">
        <v>5</v>
      </c>
      <c r="B9" s="39" t="s">
        <v>50</v>
      </c>
      <c r="C9" s="40">
        <v>3</v>
      </c>
      <c r="D9" s="40">
        <v>4</v>
      </c>
      <c r="E9" s="40">
        <v>3</v>
      </c>
      <c r="F9" s="40">
        <v>3</v>
      </c>
      <c r="G9" s="40">
        <v>1</v>
      </c>
      <c r="H9" s="40">
        <v>2</v>
      </c>
      <c r="I9" s="72">
        <f t="shared" si="0"/>
        <v>16</v>
      </c>
      <c r="J9" s="70">
        <f t="shared" si="1"/>
        <v>64</v>
      </c>
      <c r="K9" s="37" t="s">
        <v>104</v>
      </c>
    </row>
    <row r="10" spans="1:12" ht="30" customHeight="1" x14ac:dyDescent="0.25"/>
  </sheetData>
  <autoFilter ref="A4:K9" xr:uid="{00000000-0001-0000-0200-000000000000}">
    <sortState xmlns:xlrd2="http://schemas.microsoft.com/office/spreadsheetml/2017/richdata2" ref="A5:K9">
      <sortCondition ref="B4:B9"/>
    </sortState>
  </autoFilter>
  <mergeCells count="1">
    <mergeCell ref="A1:K1"/>
  </mergeCells>
  <pageMargins left="0.511811024" right="0.511811024" top="0.78740157499999996" bottom="0.78740157499999996" header="0.31496062000000002" footer="0.31496062000000002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5"/>
  <sheetViews>
    <sheetView topLeftCell="A77" workbookViewId="0">
      <selection activeCell="B93" sqref="B93"/>
    </sheetView>
  </sheetViews>
  <sheetFormatPr defaultRowHeight="15" x14ac:dyDescent="0.25"/>
  <cols>
    <col min="7" max="7" width="8.85546875" style="4"/>
    <col min="8" max="9" width="8.85546875" style="13"/>
  </cols>
  <sheetData>
    <row r="1" spans="1:11" ht="15.75" x14ac:dyDescent="0.25">
      <c r="A1" s="3" t="s">
        <v>9</v>
      </c>
      <c r="B1" s="9" t="s">
        <v>23</v>
      </c>
      <c r="C1" s="9" t="s">
        <v>24</v>
      </c>
      <c r="D1" s="9" t="s">
        <v>25</v>
      </c>
      <c r="E1" s="9" t="s">
        <v>26</v>
      </c>
      <c r="F1" s="9" t="s">
        <v>27</v>
      </c>
      <c r="G1" s="9" t="s">
        <v>28</v>
      </c>
    </row>
    <row r="2" spans="1:11" x14ac:dyDescent="0.25">
      <c r="A2" s="11">
        <v>2021</v>
      </c>
      <c r="B2" s="156" t="s">
        <v>36</v>
      </c>
      <c r="C2" s="156"/>
      <c r="D2" s="156"/>
      <c r="E2" s="156"/>
      <c r="F2" s="156"/>
      <c r="G2" s="156"/>
    </row>
    <row r="3" spans="1:11" x14ac:dyDescent="0.25">
      <c r="A3" s="4"/>
      <c r="B3" s="8">
        <v>0.71875</v>
      </c>
      <c r="C3" s="8">
        <v>0.71875</v>
      </c>
      <c r="D3" s="8">
        <v>0.71875</v>
      </c>
      <c r="E3" s="8">
        <v>0.71875</v>
      </c>
      <c r="F3" s="8">
        <v>0.71875</v>
      </c>
      <c r="G3" s="4" t="s">
        <v>31</v>
      </c>
    </row>
    <row r="4" spans="1:11" x14ac:dyDescent="0.25">
      <c r="A4" s="4"/>
      <c r="B4" s="4" t="s">
        <v>31</v>
      </c>
      <c r="C4" s="4" t="s">
        <v>31</v>
      </c>
      <c r="D4" s="4" t="s">
        <v>31</v>
      </c>
      <c r="E4" s="4" t="s">
        <v>31</v>
      </c>
      <c r="F4" s="4" t="s">
        <v>31</v>
      </c>
      <c r="G4" s="4" t="s">
        <v>31</v>
      </c>
    </row>
    <row r="5" spans="1:11" x14ac:dyDescent="0.25">
      <c r="A5" s="4"/>
      <c r="B5" s="8">
        <v>0.84375</v>
      </c>
      <c r="C5" s="8">
        <v>0.84375</v>
      </c>
      <c r="D5" s="8">
        <v>0.84375</v>
      </c>
      <c r="E5" s="8">
        <v>0.84375</v>
      </c>
      <c r="F5" s="8">
        <v>0.84375</v>
      </c>
      <c r="G5" s="4" t="s">
        <v>31</v>
      </c>
    </row>
    <row r="6" spans="1:11" x14ac:dyDescent="0.25">
      <c r="A6" s="4"/>
      <c r="B6" s="4"/>
      <c r="C6" s="8"/>
      <c r="D6" s="8"/>
      <c r="E6" s="8"/>
      <c r="F6" s="8"/>
    </row>
    <row r="7" spans="1:11" x14ac:dyDescent="0.25">
      <c r="B7" s="10">
        <v>3</v>
      </c>
      <c r="C7" s="10">
        <v>3</v>
      </c>
      <c r="D7" s="10">
        <v>3</v>
      </c>
      <c r="E7" s="10">
        <v>3</v>
      </c>
      <c r="F7" s="10">
        <v>2</v>
      </c>
      <c r="G7" s="10">
        <v>0</v>
      </c>
      <c r="H7" s="16">
        <f>SUM(B7:G7)</f>
        <v>14</v>
      </c>
      <c r="I7" s="16">
        <f>H7*4</f>
        <v>56</v>
      </c>
    </row>
    <row r="8" spans="1:11" x14ac:dyDescent="0.25">
      <c r="D8" s="4"/>
      <c r="E8" s="4"/>
      <c r="F8" s="4"/>
      <c r="H8" s="4"/>
      <c r="I8" s="4"/>
      <c r="J8" s="13"/>
      <c r="K8" s="13"/>
    </row>
    <row r="9" spans="1:11" x14ac:dyDescent="0.25">
      <c r="D9" s="4"/>
      <c r="E9" s="4"/>
      <c r="F9" s="4"/>
      <c r="H9" s="4"/>
      <c r="I9" s="4"/>
      <c r="J9" s="13"/>
      <c r="K9" s="13"/>
    </row>
    <row r="11" spans="1:11" ht="15.75" x14ac:dyDescent="0.25">
      <c r="A11" s="3" t="s">
        <v>9</v>
      </c>
      <c r="B11" s="9" t="s">
        <v>23</v>
      </c>
      <c r="C11" s="9" t="s">
        <v>24</v>
      </c>
      <c r="D11" s="9" t="s">
        <v>25</v>
      </c>
      <c r="E11" s="9" t="s">
        <v>26</v>
      </c>
      <c r="F11" s="9" t="s">
        <v>27</v>
      </c>
      <c r="G11" s="9" t="s">
        <v>28</v>
      </c>
    </row>
    <row r="12" spans="1:11" x14ac:dyDescent="0.25">
      <c r="A12" s="11">
        <v>2023</v>
      </c>
      <c r="B12" s="156" t="s">
        <v>36</v>
      </c>
      <c r="C12" s="156"/>
      <c r="D12" s="156"/>
      <c r="E12" s="156"/>
      <c r="F12" s="156"/>
      <c r="G12" s="156"/>
    </row>
    <row r="13" spans="1:11" x14ac:dyDescent="0.25">
      <c r="A13" s="4"/>
      <c r="B13" s="8">
        <v>0.58333333333333337</v>
      </c>
      <c r="C13" s="8">
        <v>0.58333333333333337</v>
      </c>
      <c r="D13" s="8">
        <v>0.58333333333333337</v>
      </c>
      <c r="E13" s="8">
        <v>0.58333333333333337</v>
      </c>
      <c r="F13" s="8">
        <v>0.58333333333333337</v>
      </c>
      <c r="G13" s="4" t="s">
        <v>31</v>
      </c>
    </row>
    <row r="14" spans="1:11" x14ac:dyDescent="0.25">
      <c r="A14" s="4"/>
      <c r="B14" s="4" t="s">
        <v>31</v>
      </c>
      <c r="C14" s="4" t="s">
        <v>31</v>
      </c>
      <c r="D14" s="4" t="s">
        <v>31</v>
      </c>
      <c r="E14" s="4" t="s">
        <v>31</v>
      </c>
      <c r="F14" s="4" t="s">
        <v>31</v>
      </c>
      <c r="G14" s="4" t="s">
        <v>31</v>
      </c>
    </row>
    <row r="15" spans="1:11" x14ac:dyDescent="0.25">
      <c r="A15" s="4"/>
      <c r="B15" s="8">
        <v>0.71875</v>
      </c>
      <c r="C15" s="8">
        <v>0.71875</v>
      </c>
      <c r="D15" s="8">
        <v>0.71875</v>
      </c>
      <c r="E15" s="8">
        <v>0.71875</v>
      </c>
      <c r="F15" s="8">
        <v>0.71875</v>
      </c>
      <c r="G15" s="4" t="s">
        <v>31</v>
      </c>
    </row>
    <row r="16" spans="1:11" x14ac:dyDescent="0.25">
      <c r="A16" s="4"/>
      <c r="B16" s="4"/>
      <c r="C16" s="8"/>
      <c r="D16" s="8"/>
      <c r="E16" s="8"/>
      <c r="F16" s="8"/>
    </row>
    <row r="17" spans="1:9" x14ac:dyDescent="0.25">
      <c r="B17" s="10">
        <v>3.25</v>
      </c>
      <c r="C17" s="10">
        <v>3.25</v>
      </c>
      <c r="D17" s="10">
        <v>3.25</v>
      </c>
      <c r="E17" s="10">
        <v>3.25</v>
      </c>
      <c r="F17" s="10">
        <v>3.25</v>
      </c>
      <c r="G17" s="10">
        <v>0</v>
      </c>
      <c r="H17" s="16">
        <f>SUM(B17:G17)</f>
        <v>16.25</v>
      </c>
      <c r="I17" s="16">
        <f>H17*4</f>
        <v>65</v>
      </c>
    </row>
    <row r="21" spans="1:9" ht="15.75" x14ac:dyDescent="0.25">
      <c r="A21" s="3" t="s">
        <v>9</v>
      </c>
      <c r="B21" s="9" t="s">
        <v>23</v>
      </c>
      <c r="C21" s="9" t="s">
        <v>24</v>
      </c>
      <c r="D21" s="9" t="s">
        <v>25</v>
      </c>
      <c r="E21" s="9" t="s">
        <v>26</v>
      </c>
      <c r="F21" s="9" t="s">
        <v>27</v>
      </c>
      <c r="G21" s="9" t="s">
        <v>28</v>
      </c>
      <c r="H21"/>
      <c r="I21"/>
    </row>
    <row r="22" spans="1:9" x14ac:dyDescent="0.25">
      <c r="A22" s="11">
        <v>2023</v>
      </c>
      <c r="B22" s="156" t="s">
        <v>36</v>
      </c>
      <c r="C22" s="156"/>
      <c r="D22" s="156"/>
      <c r="E22" s="156"/>
      <c r="F22" s="156"/>
      <c r="G22" s="156"/>
    </row>
    <row r="23" spans="1:9" x14ac:dyDescent="0.25">
      <c r="A23" s="11" t="s">
        <v>71</v>
      </c>
      <c r="B23" s="8">
        <v>0.625</v>
      </c>
      <c r="C23" s="8">
        <v>0.625</v>
      </c>
      <c r="D23" s="8">
        <v>0.58333333333333337</v>
      </c>
      <c r="E23" s="8">
        <v>0.625</v>
      </c>
      <c r="F23" s="8">
        <v>0.58333333333333337</v>
      </c>
      <c r="G23" s="4" t="s">
        <v>31</v>
      </c>
    </row>
    <row r="24" spans="1:9" x14ac:dyDescent="0.25">
      <c r="A24" s="4">
        <v>23</v>
      </c>
      <c r="B24" s="4" t="s">
        <v>31</v>
      </c>
      <c r="C24" s="4" t="s">
        <v>31</v>
      </c>
      <c r="D24" s="4" t="s">
        <v>31</v>
      </c>
      <c r="E24" s="4" t="s">
        <v>31</v>
      </c>
      <c r="F24" s="4" t="s">
        <v>31</v>
      </c>
      <c r="G24" s="4" t="s">
        <v>31</v>
      </c>
    </row>
    <row r="25" spans="1:9" x14ac:dyDescent="0.25">
      <c r="A25" s="4" t="s">
        <v>72</v>
      </c>
      <c r="B25" s="8">
        <v>0.71875</v>
      </c>
      <c r="C25" s="8">
        <v>0.71875</v>
      </c>
      <c r="D25" s="8">
        <v>0.71875</v>
      </c>
      <c r="E25" s="8">
        <v>0.71875</v>
      </c>
      <c r="F25" s="8">
        <v>0.71875</v>
      </c>
      <c r="G25" s="4" t="s">
        <v>31</v>
      </c>
    </row>
    <row r="26" spans="1:9" x14ac:dyDescent="0.25">
      <c r="A26" s="4"/>
      <c r="B26" s="4"/>
      <c r="C26" s="8"/>
      <c r="D26" s="8"/>
      <c r="E26" s="8"/>
      <c r="F26" s="8"/>
    </row>
    <row r="27" spans="1:9" x14ac:dyDescent="0.25">
      <c r="B27" s="74">
        <v>2.25</v>
      </c>
      <c r="C27" s="74">
        <v>2.25</v>
      </c>
      <c r="D27" s="75">
        <v>3.25</v>
      </c>
      <c r="E27" s="74">
        <v>2.25</v>
      </c>
      <c r="F27" s="75">
        <v>3.25</v>
      </c>
      <c r="G27" s="75"/>
      <c r="H27" s="76">
        <f>SUM(B27:G27)</f>
        <v>13.25</v>
      </c>
      <c r="I27" s="77">
        <f>H27*4</f>
        <v>53</v>
      </c>
    </row>
    <row r="31" spans="1:9" ht="15.75" x14ac:dyDescent="0.25">
      <c r="A31" s="3" t="s">
        <v>9</v>
      </c>
      <c r="B31" s="9" t="s">
        <v>23</v>
      </c>
      <c r="C31" s="9" t="s">
        <v>24</v>
      </c>
      <c r="D31" s="9" t="s">
        <v>25</v>
      </c>
      <c r="E31" s="9" t="s">
        <v>26</v>
      </c>
      <c r="F31" s="9" t="s">
        <v>27</v>
      </c>
      <c r="G31" s="9" t="s">
        <v>28</v>
      </c>
      <c r="H31"/>
      <c r="I31"/>
    </row>
    <row r="32" spans="1:9" x14ac:dyDescent="0.25">
      <c r="A32" s="11">
        <v>2024</v>
      </c>
      <c r="B32" s="156" t="s">
        <v>36</v>
      </c>
      <c r="C32" s="156"/>
      <c r="D32" s="156"/>
      <c r="E32" s="156"/>
      <c r="F32" s="156"/>
      <c r="G32" s="156"/>
    </row>
    <row r="33" spans="1:10" x14ac:dyDescent="0.25">
      <c r="A33" s="4" t="s">
        <v>140</v>
      </c>
      <c r="B33" s="8">
        <v>0.625</v>
      </c>
      <c r="C33" s="8">
        <v>0.625</v>
      </c>
      <c r="D33" s="8">
        <v>0.625</v>
      </c>
      <c r="E33" s="8">
        <v>0.625</v>
      </c>
      <c r="F33" s="8">
        <v>0.67708333333333337</v>
      </c>
      <c r="G33" s="4" t="s">
        <v>31</v>
      </c>
    </row>
    <row r="34" spans="1:10" x14ac:dyDescent="0.25">
      <c r="A34" s="4"/>
      <c r="B34" s="4" t="s">
        <v>31</v>
      </c>
      <c r="C34" s="4" t="s">
        <v>31</v>
      </c>
      <c r="D34" s="4" t="s">
        <v>31</v>
      </c>
      <c r="E34" s="4" t="s">
        <v>31</v>
      </c>
      <c r="F34" s="4" t="s">
        <v>31</v>
      </c>
      <c r="G34" s="4" t="s">
        <v>31</v>
      </c>
    </row>
    <row r="35" spans="1:10" x14ac:dyDescent="0.25">
      <c r="A35" s="4"/>
      <c r="B35" s="8">
        <v>0.66666666666666663</v>
      </c>
      <c r="C35" s="8">
        <v>0.71875</v>
      </c>
      <c r="D35" s="8">
        <v>0.71875</v>
      </c>
      <c r="E35" s="8">
        <v>0.71875</v>
      </c>
      <c r="F35" s="8">
        <v>0.71875</v>
      </c>
      <c r="G35" s="4" t="s">
        <v>31</v>
      </c>
    </row>
    <row r="36" spans="1:10" x14ac:dyDescent="0.25">
      <c r="A36" s="4"/>
      <c r="B36" s="4"/>
      <c r="C36" s="8"/>
      <c r="D36" s="8"/>
      <c r="E36" s="8"/>
      <c r="F36" s="8"/>
    </row>
    <row r="37" spans="1:10" x14ac:dyDescent="0.25">
      <c r="B37" s="74">
        <v>1</v>
      </c>
      <c r="C37" s="74">
        <v>2.25</v>
      </c>
      <c r="D37" s="74">
        <v>2.25</v>
      </c>
      <c r="E37" s="74">
        <v>2.25</v>
      </c>
      <c r="F37" s="74">
        <v>1</v>
      </c>
      <c r="G37" s="74"/>
      <c r="H37" s="76">
        <f>SUM(B37:G37)</f>
        <v>8.75</v>
      </c>
      <c r="I37" s="79">
        <f>H37*4</f>
        <v>35</v>
      </c>
      <c r="J37">
        <f>I37*21.75</f>
        <v>761.25</v>
      </c>
    </row>
    <row r="39" spans="1:10" x14ac:dyDescent="0.25">
      <c r="A39" t="s">
        <v>98</v>
      </c>
      <c r="B39">
        <v>11.5</v>
      </c>
      <c r="C39">
        <v>11.5</v>
      </c>
      <c r="D39">
        <v>11.5</v>
      </c>
      <c r="E39">
        <v>11.5</v>
      </c>
      <c r="F39">
        <v>11.5</v>
      </c>
      <c r="I39" s="13">
        <f>SUM(B39:H39)</f>
        <v>57.5</v>
      </c>
      <c r="J39">
        <f>I39*4</f>
        <v>230</v>
      </c>
    </row>
    <row r="41" spans="1:10" x14ac:dyDescent="0.25">
      <c r="A41" t="s">
        <v>100</v>
      </c>
      <c r="J41">
        <v>339</v>
      </c>
    </row>
    <row r="42" spans="1:10" x14ac:dyDescent="0.25">
      <c r="J42" s="104">
        <f>SUM(J37:J41)</f>
        <v>1330.25</v>
      </c>
    </row>
    <row r="46" spans="1:10" ht="15.75" x14ac:dyDescent="0.25">
      <c r="A46" s="3" t="s">
        <v>9</v>
      </c>
      <c r="B46" s="9" t="s">
        <v>23</v>
      </c>
      <c r="C46" s="9" t="s">
        <v>24</v>
      </c>
      <c r="D46" s="9" t="s">
        <v>25</v>
      </c>
      <c r="E46" s="9" t="s">
        <v>26</v>
      </c>
      <c r="F46" s="9" t="s">
        <v>27</v>
      </c>
      <c r="G46" s="9" t="s">
        <v>28</v>
      </c>
      <c r="H46"/>
      <c r="I46"/>
    </row>
    <row r="47" spans="1:10" x14ac:dyDescent="0.25">
      <c r="A47" s="111" t="s">
        <v>158</v>
      </c>
      <c r="B47" s="156" t="s">
        <v>160</v>
      </c>
      <c r="C47" s="156"/>
      <c r="D47" s="156"/>
      <c r="E47" s="156"/>
      <c r="F47" s="156"/>
      <c r="G47" s="156"/>
    </row>
    <row r="48" spans="1:10" x14ac:dyDescent="0.25">
      <c r="A48" s="4">
        <v>2024</v>
      </c>
      <c r="B48" s="109"/>
      <c r="C48" s="109"/>
      <c r="D48" s="109"/>
      <c r="E48" s="109"/>
      <c r="F48" s="109"/>
      <c r="G48" s="109"/>
    </row>
    <row r="49" spans="1:10" x14ac:dyDescent="0.25">
      <c r="A49" s="4" t="s">
        <v>140</v>
      </c>
      <c r="B49" s="109"/>
      <c r="C49" s="109"/>
      <c r="D49" s="4"/>
      <c r="E49" s="109"/>
      <c r="F49" s="4"/>
      <c r="G49" s="109"/>
    </row>
    <row r="50" spans="1:10" x14ac:dyDescent="0.25">
      <c r="A50" s="111"/>
      <c r="B50" s="109"/>
      <c r="C50" s="109"/>
      <c r="D50" s="109"/>
      <c r="E50" s="109"/>
      <c r="F50" s="109"/>
      <c r="G50" s="109"/>
    </row>
    <row r="51" spans="1:10" x14ac:dyDescent="0.25">
      <c r="A51" s="111"/>
      <c r="B51" s="157" t="s">
        <v>161</v>
      </c>
      <c r="C51" s="158"/>
      <c r="D51" s="158"/>
      <c r="E51" s="158"/>
      <c r="F51" s="158"/>
      <c r="G51" s="159"/>
    </row>
    <row r="52" spans="1:10" x14ac:dyDescent="0.25">
      <c r="A52" s="4"/>
      <c r="B52" s="8" t="s">
        <v>159</v>
      </c>
      <c r="C52" s="8">
        <v>0.71875</v>
      </c>
      <c r="D52" s="8" t="s">
        <v>159</v>
      </c>
      <c r="E52" s="8">
        <v>0.71875</v>
      </c>
      <c r="F52" s="4" t="s">
        <v>31</v>
      </c>
      <c r="G52" s="4" t="s">
        <v>31</v>
      </c>
    </row>
    <row r="53" spans="1:10" x14ac:dyDescent="0.25">
      <c r="A53" s="4"/>
      <c r="B53" s="4" t="s">
        <v>31</v>
      </c>
      <c r="C53" s="4" t="s">
        <v>31</v>
      </c>
      <c r="D53" s="4" t="s">
        <v>31</v>
      </c>
      <c r="E53" s="4" t="s">
        <v>31</v>
      </c>
      <c r="F53" s="4" t="s">
        <v>31</v>
      </c>
      <c r="G53" s="4" t="s">
        <v>31</v>
      </c>
    </row>
    <row r="54" spans="1:10" x14ac:dyDescent="0.25">
      <c r="A54" s="4"/>
      <c r="B54" s="8">
        <v>0.80208333333333337</v>
      </c>
      <c r="C54" s="8">
        <v>0.84375</v>
      </c>
      <c r="D54" s="8">
        <v>0.80208333333333337</v>
      </c>
      <c r="E54" s="8">
        <v>0.84375</v>
      </c>
      <c r="F54" s="4" t="s">
        <v>31</v>
      </c>
      <c r="G54" s="4" t="s">
        <v>31</v>
      </c>
    </row>
    <row r="55" spans="1:10" x14ac:dyDescent="0.25">
      <c r="A55" s="4"/>
      <c r="B55" s="4"/>
      <c r="C55" s="8"/>
      <c r="D55" s="8"/>
      <c r="E55" s="8"/>
      <c r="F55" s="8"/>
    </row>
    <row r="56" spans="1:10" x14ac:dyDescent="0.25">
      <c r="B56" s="74">
        <v>2</v>
      </c>
      <c r="C56" s="74">
        <v>3</v>
      </c>
      <c r="D56" s="74">
        <v>2</v>
      </c>
      <c r="E56" s="74">
        <v>3</v>
      </c>
      <c r="F56" s="74">
        <v>0</v>
      </c>
      <c r="G56" s="74"/>
      <c r="H56" s="76">
        <f>SUM(B56:G56)</f>
        <v>10</v>
      </c>
      <c r="I56" s="79">
        <f>H56*4</f>
        <v>40</v>
      </c>
      <c r="J56">
        <f>I56*21.75</f>
        <v>870</v>
      </c>
    </row>
    <row r="57" spans="1:10" x14ac:dyDescent="0.25">
      <c r="I57" s="13" t="s">
        <v>164</v>
      </c>
      <c r="J57">
        <f>J56/30*5</f>
        <v>145</v>
      </c>
    </row>
    <row r="58" spans="1:10" x14ac:dyDescent="0.25">
      <c r="A58" t="s">
        <v>98</v>
      </c>
      <c r="B58">
        <v>11.5</v>
      </c>
      <c r="C58">
        <v>11.5</v>
      </c>
      <c r="D58">
        <v>11.5</v>
      </c>
      <c r="E58">
        <v>11.5</v>
      </c>
      <c r="F58">
        <v>0</v>
      </c>
      <c r="I58" s="13">
        <f>SUM(B58:H58)</f>
        <v>46</v>
      </c>
      <c r="J58">
        <f>I58*4</f>
        <v>184</v>
      </c>
    </row>
    <row r="60" spans="1:10" x14ac:dyDescent="0.25">
      <c r="A60" t="s">
        <v>100</v>
      </c>
      <c r="J60">
        <f>SUM(J56:J59)</f>
        <v>1199</v>
      </c>
    </row>
    <row r="61" spans="1:10" x14ac:dyDescent="0.25">
      <c r="J61" s="104"/>
    </row>
    <row r="64" spans="1:10" ht="15.75" x14ac:dyDescent="0.25">
      <c r="A64" s="3" t="s">
        <v>9</v>
      </c>
      <c r="B64" s="9" t="s">
        <v>23</v>
      </c>
      <c r="C64" s="9" t="s">
        <v>24</v>
      </c>
      <c r="D64" s="9" t="s">
        <v>25</v>
      </c>
      <c r="E64" s="9" t="s">
        <v>26</v>
      </c>
      <c r="F64" s="9" t="s">
        <v>27</v>
      </c>
      <c r="G64" s="9" t="s">
        <v>28</v>
      </c>
      <c r="H64"/>
      <c r="I64"/>
    </row>
    <row r="65" spans="1:10" x14ac:dyDescent="0.25">
      <c r="A65" s="111" t="s">
        <v>158</v>
      </c>
      <c r="B65" s="156" t="s">
        <v>160</v>
      </c>
      <c r="C65" s="156"/>
      <c r="D65" s="156"/>
      <c r="E65" s="156"/>
      <c r="F65" s="156"/>
      <c r="G65" s="156"/>
    </row>
    <row r="66" spans="1:10" x14ac:dyDescent="0.25">
      <c r="A66" s="4">
        <v>2024</v>
      </c>
      <c r="B66" s="8" t="s">
        <v>100</v>
      </c>
      <c r="C66" s="109">
        <v>0.41666666666666669</v>
      </c>
      <c r="D66" s="109">
        <v>0.375</v>
      </c>
      <c r="E66" s="109">
        <v>0.41666666666666669</v>
      </c>
      <c r="F66" s="109">
        <v>0.375</v>
      </c>
      <c r="G66" s="109">
        <v>0.41666666666666669</v>
      </c>
    </row>
    <row r="67" spans="1:10" x14ac:dyDescent="0.25">
      <c r="A67" s="4" t="s">
        <v>140</v>
      </c>
      <c r="B67" s="8" t="s">
        <v>100</v>
      </c>
      <c r="C67" s="4" t="s">
        <v>31</v>
      </c>
      <c r="D67" s="4" t="s">
        <v>31</v>
      </c>
      <c r="E67" s="4" t="s">
        <v>31</v>
      </c>
      <c r="F67" s="4" t="s">
        <v>31</v>
      </c>
      <c r="G67" s="4" t="s">
        <v>31</v>
      </c>
    </row>
    <row r="68" spans="1:10" x14ac:dyDescent="0.25">
      <c r="A68" s="111"/>
      <c r="B68" s="8" t="s">
        <v>100</v>
      </c>
      <c r="C68" s="109">
        <v>0.45833333333333331</v>
      </c>
      <c r="D68" s="109">
        <v>0.45833333333333331</v>
      </c>
      <c r="E68" s="109">
        <v>0.45833333333333331</v>
      </c>
      <c r="F68" s="109">
        <v>0.45833333333333331</v>
      </c>
      <c r="G68" s="109">
        <v>0.5</v>
      </c>
    </row>
    <row r="69" spans="1:10" x14ac:dyDescent="0.25">
      <c r="A69" s="114" t="s">
        <v>162</v>
      </c>
      <c r="B69" s="157" t="s">
        <v>161</v>
      </c>
      <c r="C69" s="158"/>
      <c r="D69" s="158"/>
      <c r="E69" s="158"/>
      <c r="F69" s="158"/>
      <c r="G69" s="159"/>
    </row>
    <row r="70" spans="1:10" x14ac:dyDescent="0.25">
      <c r="A70" s="115" t="s">
        <v>163</v>
      </c>
      <c r="B70" s="8">
        <v>0.71875</v>
      </c>
      <c r="C70" s="8">
        <v>0.71875</v>
      </c>
      <c r="D70" s="8">
        <v>0.71875</v>
      </c>
      <c r="E70" s="8">
        <v>0.71875</v>
      </c>
      <c r="F70" s="4" t="s">
        <v>100</v>
      </c>
      <c r="G70" s="4" t="s">
        <v>31</v>
      </c>
    </row>
    <row r="71" spans="1:10" x14ac:dyDescent="0.25">
      <c r="A71" s="4"/>
      <c r="B71" s="4" t="s">
        <v>31</v>
      </c>
      <c r="C71" s="4" t="s">
        <v>31</v>
      </c>
      <c r="D71" s="4" t="s">
        <v>31</v>
      </c>
      <c r="E71" s="4" t="s">
        <v>31</v>
      </c>
      <c r="F71" s="4" t="s">
        <v>100</v>
      </c>
      <c r="G71" s="4" t="s">
        <v>31</v>
      </c>
    </row>
    <row r="72" spans="1:10" x14ac:dyDescent="0.25">
      <c r="A72" s="4"/>
      <c r="B72" s="8">
        <v>0.80208333333333337</v>
      </c>
      <c r="C72" s="8">
        <v>0.84375</v>
      </c>
      <c r="D72" s="8">
        <v>0.80208333333333337</v>
      </c>
      <c r="E72" s="8">
        <v>0.84375</v>
      </c>
      <c r="F72" s="4" t="s">
        <v>100</v>
      </c>
      <c r="G72" s="4" t="s">
        <v>31</v>
      </c>
    </row>
    <row r="73" spans="1:10" x14ac:dyDescent="0.25">
      <c r="A73" s="4"/>
      <c r="B73" s="4"/>
      <c r="C73" s="8"/>
      <c r="D73" s="8"/>
      <c r="E73" s="8"/>
      <c r="F73" s="8"/>
    </row>
    <row r="74" spans="1:10" x14ac:dyDescent="0.25">
      <c r="B74" s="74">
        <v>2</v>
      </c>
      <c r="C74" s="74">
        <v>4</v>
      </c>
      <c r="D74" s="74">
        <v>4</v>
      </c>
      <c r="E74" s="74">
        <v>4</v>
      </c>
      <c r="F74" s="74">
        <v>2</v>
      </c>
      <c r="G74" s="74">
        <v>2</v>
      </c>
      <c r="H74" s="76">
        <f>SUM(B74:G74)</f>
        <v>18</v>
      </c>
      <c r="I74" s="79">
        <f>H74*4</f>
        <v>72</v>
      </c>
      <c r="J74">
        <f>I74*21.75</f>
        <v>1566</v>
      </c>
    </row>
    <row r="75" spans="1:10" x14ac:dyDescent="0.25">
      <c r="I75" s="13" t="s">
        <v>164</v>
      </c>
      <c r="J75">
        <f>J74/30*5</f>
        <v>261</v>
      </c>
    </row>
    <row r="76" spans="1:10" x14ac:dyDescent="0.25">
      <c r="A76" t="s">
        <v>98</v>
      </c>
      <c r="B76">
        <v>11.5</v>
      </c>
      <c r="C76">
        <v>11.5</v>
      </c>
      <c r="D76">
        <v>11.5</v>
      </c>
      <c r="E76">
        <v>11.5</v>
      </c>
      <c r="F76">
        <v>11.5</v>
      </c>
      <c r="G76" s="4">
        <v>11.5</v>
      </c>
      <c r="I76" s="13">
        <f>SUM(B76:H76)</f>
        <v>69</v>
      </c>
      <c r="J76">
        <f>I76*4</f>
        <v>276</v>
      </c>
    </row>
    <row r="78" spans="1:10" x14ac:dyDescent="0.25">
      <c r="A78" t="s">
        <v>100</v>
      </c>
      <c r="J78">
        <f>SUM(J74:J77)</f>
        <v>2103</v>
      </c>
    </row>
    <row r="81" spans="1:10" ht="15.75" x14ac:dyDescent="0.25">
      <c r="A81" s="3" t="s">
        <v>9</v>
      </c>
      <c r="B81" s="9" t="s">
        <v>23</v>
      </c>
      <c r="C81" s="9" t="s">
        <v>24</v>
      </c>
      <c r="D81" s="9" t="s">
        <v>25</v>
      </c>
      <c r="E81" s="9" t="s">
        <v>26</v>
      </c>
      <c r="F81" s="9" t="s">
        <v>27</v>
      </c>
      <c r="G81" s="9" t="s">
        <v>28</v>
      </c>
      <c r="H81"/>
      <c r="I81"/>
    </row>
    <row r="82" spans="1:10" x14ac:dyDescent="0.25">
      <c r="A82" s="111" t="s">
        <v>158</v>
      </c>
      <c r="B82" s="156" t="s">
        <v>160</v>
      </c>
      <c r="C82" s="156"/>
      <c r="D82" s="156"/>
      <c r="E82" s="156"/>
      <c r="F82" s="156"/>
      <c r="G82" s="156"/>
    </row>
    <row r="83" spans="1:10" x14ac:dyDescent="0.25">
      <c r="A83" s="4">
        <v>2024</v>
      </c>
      <c r="B83" s="8" t="s">
        <v>100</v>
      </c>
      <c r="C83" s="109">
        <v>0.41666666666666669</v>
      </c>
      <c r="D83" s="109">
        <v>0.375</v>
      </c>
      <c r="E83" s="109">
        <v>0.41666666666666669</v>
      </c>
      <c r="F83" s="109">
        <v>0.375</v>
      </c>
      <c r="G83" s="109">
        <v>0.41666666666666669</v>
      </c>
    </row>
    <row r="84" spans="1:10" x14ac:dyDescent="0.25">
      <c r="A84" s="4" t="s">
        <v>140</v>
      </c>
      <c r="B84" s="8" t="s">
        <v>100</v>
      </c>
      <c r="C84" s="4" t="s">
        <v>31</v>
      </c>
      <c r="D84" s="4" t="s">
        <v>31</v>
      </c>
      <c r="E84" s="4" t="s">
        <v>31</v>
      </c>
      <c r="F84" s="4" t="s">
        <v>31</v>
      </c>
      <c r="G84" s="4" t="s">
        <v>31</v>
      </c>
    </row>
    <row r="85" spans="1:10" x14ac:dyDescent="0.25">
      <c r="A85" s="111"/>
      <c r="B85" s="8" t="s">
        <v>100</v>
      </c>
      <c r="C85" s="109">
        <v>0.45833333333333331</v>
      </c>
      <c r="D85" s="109">
        <v>0.45833333333333331</v>
      </c>
      <c r="E85" s="109">
        <v>0.45833333333333331</v>
      </c>
      <c r="F85" s="109">
        <v>0.45833333333333331</v>
      </c>
      <c r="G85" s="109">
        <v>0.5</v>
      </c>
    </row>
    <row r="86" spans="1:10" x14ac:dyDescent="0.25">
      <c r="A86" s="117" t="s">
        <v>165</v>
      </c>
      <c r="B86" s="157" t="s">
        <v>161</v>
      </c>
      <c r="C86" s="158"/>
      <c r="D86" s="158"/>
      <c r="E86" s="158"/>
      <c r="F86" s="158"/>
      <c r="G86" s="159"/>
    </row>
    <row r="87" spans="1:10" x14ac:dyDescent="0.25">
      <c r="A87" s="118" t="s">
        <v>166</v>
      </c>
      <c r="B87" s="8">
        <v>0.71875</v>
      </c>
      <c r="C87" s="8">
        <v>0.71875</v>
      </c>
      <c r="D87" s="8">
        <v>0.71875</v>
      </c>
      <c r="E87" s="8">
        <v>0.71875</v>
      </c>
      <c r="F87" s="4" t="s">
        <v>100</v>
      </c>
      <c r="G87" s="4" t="s">
        <v>31</v>
      </c>
    </row>
    <row r="88" spans="1:10" x14ac:dyDescent="0.25">
      <c r="A88" s="118" t="s">
        <v>167</v>
      </c>
      <c r="B88" s="4" t="s">
        <v>31</v>
      </c>
      <c r="C88" s="4" t="s">
        <v>31</v>
      </c>
      <c r="D88" s="4" t="s">
        <v>31</v>
      </c>
      <c r="E88" s="4" t="s">
        <v>31</v>
      </c>
      <c r="F88" s="4" t="s">
        <v>100</v>
      </c>
      <c r="G88" s="4" t="s">
        <v>31</v>
      </c>
    </row>
    <row r="89" spans="1:10" x14ac:dyDescent="0.25">
      <c r="A89" s="119">
        <v>45505</v>
      </c>
      <c r="B89" s="8">
        <v>0.80208333333333337</v>
      </c>
      <c r="C89" s="120">
        <v>0.875</v>
      </c>
      <c r="D89" s="8">
        <v>0.80208333333333337</v>
      </c>
      <c r="E89" s="8">
        <v>0.84375</v>
      </c>
      <c r="F89" s="4" t="s">
        <v>100</v>
      </c>
      <c r="G89" s="4" t="s">
        <v>31</v>
      </c>
    </row>
    <row r="90" spans="1:10" x14ac:dyDescent="0.25">
      <c r="A90" s="4"/>
      <c r="B90" s="4"/>
      <c r="C90" s="8"/>
      <c r="D90" s="8"/>
      <c r="E90" s="8"/>
      <c r="F90" s="8"/>
    </row>
    <row r="91" spans="1:10" x14ac:dyDescent="0.25">
      <c r="B91" s="74">
        <v>2</v>
      </c>
      <c r="C91" s="121">
        <v>5</v>
      </c>
      <c r="D91" s="74">
        <v>4</v>
      </c>
      <c r="E91" s="74">
        <v>4</v>
      </c>
      <c r="F91" s="74">
        <v>2</v>
      </c>
      <c r="G91" s="74">
        <v>2</v>
      </c>
      <c r="H91" s="76">
        <f>SUM(B91:G91)</f>
        <v>19</v>
      </c>
      <c r="I91" s="79">
        <f>H91*4</f>
        <v>76</v>
      </c>
      <c r="J91">
        <f>I91*21.75</f>
        <v>1653</v>
      </c>
    </row>
    <row r="92" spans="1:10" x14ac:dyDescent="0.25">
      <c r="I92" s="13" t="s">
        <v>164</v>
      </c>
      <c r="J92">
        <f>J91/30*5</f>
        <v>275.5</v>
      </c>
    </row>
    <row r="93" spans="1:10" x14ac:dyDescent="0.25">
      <c r="A93" t="s">
        <v>98</v>
      </c>
      <c r="B93">
        <v>11.5</v>
      </c>
      <c r="C93">
        <v>11.5</v>
      </c>
      <c r="D93">
        <v>11.5</v>
      </c>
      <c r="E93">
        <v>11.5</v>
      </c>
      <c r="F93">
        <v>11.5</v>
      </c>
      <c r="G93" s="4">
        <v>11.5</v>
      </c>
      <c r="I93" s="13">
        <f>SUM(B93:H93)</f>
        <v>69</v>
      </c>
      <c r="J93">
        <f>I93*4</f>
        <v>276</v>
      </c>
    </row>
    <row r="95" spans="1:10" x14ac:dyDescent="0.25">
      <c r="A95" t="s">
        <v>100</v>
      </c>
      <c r="J95">
        <f>SUM(J91:J94)</f>
        <v>2204.5</v>
      </c>
    </row>
  </sheetData>
  <mergeCells count="10">
    <mergeCell ref="B82:G82"/>
    <mergeCell ref="B86:G86"/>
    <mergeCell ref="B65:G65"/>
    <mergeCell ref="B69:G69"/>
    <mergeCell ref="B51:G51"/>
    <mergeCell ref="B2:G2"/>
    <mergeCell ref="B12:G12"/>
    <mergeCell ref="B32:G32"/>
    <mergeCell ref="B22:G22"/>
    <mergeCell ref="B47:G4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CCE6D-B855-43BF-B484-C8B57AAC60C2}">
  <dimension ref="A2:J30"/>
  <sheetViews>
    <sheetView topLeftCell="A9" workbookViewId="0">
      <selection activeCell="A18" sqref="A18:I26"/>
    </sheetView>
  </sheetViews>
  <sheetFormatPr defaultRowHeight="15" x14ac:dyDescent="0.25"/>
  <cols>
    <col min="1" max="1" width="10.5703125" style="13" customWidth="1"/>
    <col min="2" max="10" width="8.85546875" style="4"/>
  </cols>
  <sheetData>
    <row r="2" spans="1:10" ht="15.75" x14ac:dyDescent="0.25">
      <c r="A2" s="2" t="s">
        <v>60</v>
      </c>
      <c r="B2" s="9" t="s">
        <v>23</v>
      </c>
      <c r="C2" s="9" t="s">
        <v>24</v>
      </c>
      <c r="D2" s="9" t="s">
        <v>25</v>
      </c>
      <c r="E2" s="9" t="s">
        <v>26</v>
      </c>
      <c r="F2" s="9" t="s">
        <v>27</v>
      </c>
      <c r="G2" s="9" t="s">
        <v>28</v>
      </c>
      <c r="H2" s="1"/>
      <c r="I2" s="1"/>
    </row>
    <row r="3" spans="1:10" x14ac:dyDescent="0.25">
      <c r="A3" s="112">
        <v>2024</v>
      </c>
      <c r="B3" s="8">
        <v>0.625</v>
      </c>
      <c r="C3" s="8">
        <v>0.625</v>
      </c>
      <c r="D3" s="8">
        <v>0.625</v>
      </c>
      <c r="E3" s="8">
        <v>0.625</v>
      </c>
      <c r="F3" s="8">
        <v>0.67708333333333337</v>
      </c>
      <c r="G3" s="8">
        <v>0.41666666666666669</v>
      </c>
      <c r="H3" s="1"/>
      <c r="I3" s="1"/>
    </row>
    <row r="4" spans="1:10" x14ac:dyDescent="0.25">
      <c r="A4" s="1" t="s">
        <v>116</v>
      </c>
      <c r="B4" s="4" t="s">
        <v>31</v>
      </c>
      <c r="C4" s="4" t="s">
        <v>31</v>
      </c>
      <c r="D4" s="4" t="s">
        <v>31</v>
      </c>
      <c r="E4" s="4" t="s">
        <v>31</v>
      </c>
      <c r="F4" s="4" t="s">
        <v>31</v>
      </c>
      <c r="G4" s="4" t="s">
        <v>31</v>
      </c>
      <c r="H4" s="1"/>
      <c r="I4" s="1"/>
    </row>
    <row r="5" spans="1:10" x14ac:dyDescent="0.25">
      <c r="A5" s="112"/>
      <c r="B5" s="8">
        <v>0.66666666666666663</v>
      </c>
      <c r="C5" s="8">
        <v>0.71875</v>
      </c>
      <c r="D5" s="8">
        <v>0.71875</v>
      </c>
      <c r="E5" s="8">
        <v>0.71875</v>
      </c>
      <c r="F5" s="8">
        <v>0.71875</v>
      </c>
      <c r="G5" s="8">
        <v>0.5</v>
      </c>
      <c r="H5" s="1"/>
      <c r="I5" s="1"/>
    </row>
    <row r="6" spans="1:10" x14ac:dyDescent="0.25">
      <c r="A6" s="112"/>
      <c r="B6" s="4" t="s">
        <v>31</v>
      </c>
      <c r="C6" s="4" t="s">
        <v>31</v>
      </c>
      <c r="D6" s="4" t="s">
        <v>31</v>
      </c>
      <c r="E6" s="4" t="s">
        <v>31</v>
      </c>
      <c r="F6" s="4" t="s">
        <v>31</v>
      </c>
      <c r="G6" s="4" t="s">
        <v>31</v>
      </c>
      <c r="H6" s="1"/>
      <c r="I6" s="1"/>
    </row>
    <row r="7" spans="1:10" x14ac:dyDescent="0.25">
      <c r="A7" s="112"/>
      <c r="B7" s="8">
        <v>0.76041666666666663</v>
      </c>
      <c r="C7" s="8">
        <v>0.79166666666666663</v>
      </c>
      <c r="D7" s="8">
        <v>0.76041666666666663</v>
      </c>
      <c r="E7" s="8">
        <v>0.79166666666666663</v>
      </c>
      <c r="F7" s="4" t="s">
        <v>31</v>
      </c>
      <c r="G7" s="4" t="s">
        <v>31</v>
      </c>
      <c r="H7" s="1"/>
      <c r="I7" s="1"/>
    </row>
    <row r="8" spans="1:10" x14ac:dyDescent="0.25">
      <c r="A8" s="112"/>
      <c r="B8" s="4" t="s">
        <v>31</v>
      </c>
      <c r="C8" s="4" t="s">
        <v>31</v>
      </c>
      <c r="D8" s="4" t="s">
        <v>31</v>
      </c>
      <c r="E8" s="4" t="s">
        <v>31</v>
      </c>
      <c r="F8" s="4" t="s">
        <v>31</v>
      </c>
      <c r="G8" s="4" t="s">
        <v>31</v>
      </c>
      <c r="H8" s="1"/>
      <c r="I8" s="1"/>
    </row>
    <row r="9" spans="1:10" x14ac:dyDescent="0.25">
      <c r="A9" s="1"/>
      <c r="B9" s="8">
        <v>0.80208333333333337</v>
      </c>
      <c r="C9" s="8">
        <v>0.83333333333333337</v>
      </c>
      <c r="D9" s="8">
        <v>0.80208333333333337</v>
      </c>
      <c r="E9" s="8">
        <v>0.83333333333333337</v>
      </c>
      <c r="F9" s="4" t="s">
        <v>31</v>
      </c>
      <c r="G9" s="4" t="s">
        <v>31</v>
      </c>
      <c r="H9" s="1"/>
      <c r="I9" s="1"/>
    </row>
    <row r="10" spans="1:10" x14ac:dyDescent="0.25">
      <c r="A10" s="1"/>
      <c r="B10" s="74">
        <v>2</v>
      </c>
      <c r="C10" s="74">
        <v>3</v>
      </c>
      <c r="D10" s="74">
        <v>3</v>
      </c>
      <c r="E10" s="74">
        <v>3</v>
      </c>
      <c r="F10" s="74">
        <v>1</v>
      </c>
      <c r="G10" s="74">
        <v>2</v>
      </c>
      <c r="H10" s="6">
        <f>SUM(B10:G10)</f>
        <v>14</v>
      </c>
      <c r="I10" s="6">
        <f>H10*4</f>
        <v>56</v>
      </c>
      <c r="J10" s="4">
        <f>I10*16.35</f>
        <v>915.60000000000014</v>
      </c>
    </row>
    <row r="12" spans="1:10" x14ac:dyDescent="0.25">
      <c r="A12" s="13" t="s">
        <v>98</v>
      </c>
      <c r="B12" s="4">
        <v>11.5</v>
      </c>
      <c r="C12" s="4">
        <v>11.5</v>
      </c>
      <c r="D12" s="4">
        <v>11.5</v>
      </c>
      <c r="E12" s="4">
        <v>11.5</v>
      </c>
      <c r="F12" s="4">
        <v>11.5</v>
      </c>
      <c r="G12" s="4">
        <v>11.5</v>
      </c>
      <c r="I12" s="4">
        <f>SUM(C12:H12)</f>
        <v>57.5</v>
      </c>
      <c r="J12" s="4">
        <f>I12*4</f>
        <v>230</v>
      </c>
    </row>
    <row r="14" spans="1:10" x14ac:dyDescent="0.25">
      <c r="J14" s="4">
        <f>SUM(J10:J13)</f>
        <v>1145.6000000000001</v>
      </c>
    </row>
    <row r="18" spans="1:10" ht="15.75" x14ac:dyDescent="0.25">
      <c r="A18" s="2" t="s">
        <v>60</v>
      </c>
      <c r="B18" s="9" t="s">
        <v>23</v>
      </c>
      <c r="C18" s="9" t="s">
        <v>24</v>
      </c>
      <c r="D18" s="9" t="s">
        <v>25</v>
      </c>
      <c r="E18" s="9" t="s">
        <v>26</v>
      </c>
      <c r="F18" s="9" t="s">
        <v>27</v>
      </c>
      <c r="G18" s="9" t="s">
        <v>28</v>
      </c>
      <c r="H18" s="1"/>
      <c r="I18" s="1"/>
    </row>
    <row r="19" spans="1:10" ht="26.25" x14ac:dyDescent="0.25">
      <c r="A19" s="113" t="s">
        <v>157</v>
      </c>
      <c r="B19" s="8">
        <v>0.625</v>
      </c>
      <c r="C19" s="8">
        <v>0.625</v>
      </c>
      <c r="D19" s="8">
        <v>0.625</v>
      </c>
      <c r="E19" s="8">
        <v>0.625</v>
      </c>
      <c r="F19" s="8">
        <v>0.67708333333333337</v>
      </c>
      <c r="G19" s="8">
        <v>0.41666666666666669</v>
      </c>
      <c r="H19" s="1"/>
      <c r="I19" s="1"/>
    </row>
    <row r="20" spans="1:10" x14ac:dyDescent="0.25">
      <c r="A20" s="1" t="s">
        <v>116</v>
      </c>
      <c r="B20" s="4" t="s">
        <v>31</v>
      </c>
      <c r="C20" s="4" t="s">
        <v>31</v>
      </c>
      <c r="D20" s="4" t="s">
        <v>31</v>
      </c>
      <c r="E20" s="4" t="s">
        <v>31</v>
      </c>
      <c r="F20" s="4" t="s">
        <v>31</v>
      </c>
      <c r="G20" s="4" t="s">
        <v>31</v>
      </c>
      <c r="H20" s="1"/>
      <c r="I20" s="1"/>
    </row>
    <row r="21" spans="1:10" x14ac:dyDescent="0.25">
      <c r="A21" s="112"/>
      <c r="B21" s="8">
        <v>0.66666666666666663</v>
      </c>
      <c r="C21" s="8">
        <v>0.71875</v>
      </c>
      <c r="D21" s="8">
        <v>0.71875</v>
      </c>
      <c r="E21" s="8">
        <v>0.71875</v>
      </c>
      <c r="F21" s="8">
        <v>0.71875</v>
      </c>
      <c r="G21" s="8">
        <v>0.5</v>
      </c>
      <c r="H21" s="1"/>
      <c r="I21" s="1"/>
    </row>
    <row r="22" spans="1:10" x14ac:dyDescent="0.25">
      <c r="A22" s="112"/>
      <c r="B22" s="4" t="s">
        <v>31</v>
      </c>
      <c r="C22" s="4" t="s">
        <v>31</v>
      </c>
      <c r="D22" s="4" t="s">
        <v>31</v>
      </c>
      <c r="E22" s="4" t="s">
        <v>31</v>
      </c>
      <c r="F22" s="4" t="s">
        <v>31</v>
      </c>
      <c r="G22" s="4" t="s">
        <v>31</v>
      </c>
      <c r="H22" s="1"/>
      <c r="I22" s="1"/>
    </row>
    <row r="23" spans="1:10" x14ac:dyDescent="0.25">
      <c r="A23" s="122" t="s">
        <v>168</v>
      </c>
      <c r="B23" s="4" t="s">
        <v>31</v>
      </c>
      <c r="C23" s="4" t="s">
        <v>31</v>
      </c>
      <c r="D23" s="123">
        <v>0.75</v>
      </c>
      <c r="E23" s="4" t="s">
        <v>31</v>
      </c>
      <c r="F23" s="4" t="s">
        <v>31</v>
      </c>
      <c r="G23" s="4" t="s">
        <v>31</v>
      </c>
      <c r="H23" s="1"/>
      <c r="I23" s="1"/>
    </row>
    <row r="24" spans="1:10" x14ac:dyDescent="0.25">
      <c r="A24" s="112"/>
      <c r="B24" s="4" t="s">
        <v>31</v>
      </c>
      <c r="C24" s="4" t="s">
        <v>31</v>
      </c>
      <c r="D24" s="124" t="s">
        <v>31</v>
      </c>
      <c r="E24" s="4" t="s">
        <v>31</v>
      </c>
      <c r="F24" s="4" t="s">
        <v>31</v>
      </c>
      <c r="G24" s="4" t="s">
        <v>31</v>
      </c>
      <c r="H24" s="1"/>
      <c r="I24" s="1"/>
    </row>
    <row r="25" spans="1:10" x14ac:dyDescent="0.25">
      <c r="A25" s="1"/>
      <c r="B25" s="4" t="s">
        <v>31</v>
      </c>
      <c r="C25" s="4" t="s">
        <v>31</v>
      </c>
      <c r="D25" s="123">
        <v>0.79166666666666663</v>
      </c>
      <c r="E25" s="4" t="s">
        <v>31</v>
      </c>
      <c r="F25" s="4" t="s">
        <v>31</v>
      </c>
      <c r="G25" s="4" t="s">
        <v>31</v>
      </c>
      <c r="H25" s="1"/>
      <c r="I25" s="1"/>
    </row>
    <row r="26" spans="1:10" x14ac:dyDescent="0.25">
      <c r="A26" s="1"/>
      <c r="B26" s="74">
        <v>1</v>
      </c>
      <c r="C26" s="74">
        <v>2</v>
      </c>
      <c r="D26" s="74">
        <v>3</v>
      </c>
      <c r="E26" s="74">
        <v>2</v>
      </c>
      <c r="F26" s="74">
        <v>1</v>
      </c>
      <c r="G26" s="74">
        <v>2</v>
      </c>
      <c r="H26" s="6">
        <f>SUM(B26:G26)</f>
        <v>11</v>
      </c>
      <c r="I26" s="6">
        <f>H26*4</f>
        <v>44</v>
      </c>
      <c r="J26" s="4">
        <f>I26*16.35</f>
        <v>719.40000000000009</v>
      </c>
    </row>
    <row r="28" spans="1:10" x14ac:dyDescent="0.25">
      <c r="A28" s="13" t="s">
        <v>98</v>
      </c>
      <c r="B28" s="4">
        <v>11.5</v>
      </c>
      <c r="C28" s="4">
        <v>11.5</v>
      </c>
      <c r="D28" s="4">
        <v>11.5</v>
      </c>
      <c r="E28" s="4">
        <v>11.5</v>
      </c>
      <c r="F28" s="4">
        <v>11.5</v>
      </c>
      <c r="G28" s="4">
        <v>11.5</v>
      </c>
      <c r="I28" s="4">
        <f>SUM(C28:H28)</f>
        <v>57.5</v>
      </c>
      <c r="J28" s="4">
        <f>I28*4</f>
        <v>230</v>
      </c>
    </row>
    <row r="30" spans="1:10" x14ac:dyDescent="0.25">
      <c r="J30" s="4">
        <f>SUM(J26:J29)</f>
        <v>949.40000000000009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BFB75-0FFB-4F6D-A9C3-50D3652AFFF8}">
  <dimension ref="A3:J13"/>
  <sheetViews>
    <sheetView workbookViewId="0">
      <selection activeCell="O10" sqref="O10"/>
    </sheetView>
  </sheetViews>
  <sheetFormatPr defaultRowHeight="15" x14ac:dyDescent="0.25"/>
  <cols>
    <col min="1" max="1" width="9.28515625" style="13" customWidth="1"/>
  </cols>
  <sheetData>
    <row r="3" spans="1:10" ht="30" x14ac:dyDescent="0.25">
      <c r="A3" s="2" t="s">
        <v>115</v>
      </c>
      <c r="B3" s="9" t="s">
        <v>23</v>
      </c>
      <c r="C3" s="9" t="s">
        <v>24</v>
      </c>
      <c r="D3" s="9" t="s">
        <v>25</v>
      </c>
      <c r="E3" s="9" t="s">
        <v>26</v>
      </c>
      <c r="F3" s="9" t="s">
        <v>27</v>
      </c>
      <c r="G3" s="9" t="s">
        <v>28</v>
      </c>
      <c r="H3" s="13"/>
      <c r="I3" s="13"/>
    </row>
    <row r="4" spans="1:10" x14ac:dyDescent="0.25">
      <c r="A4" s="13">
        <v>2024</v>
      </c>
      <c r="B4" s="8">
        <v>0.76041666666666663</v>
      </c>
      <c r="C4" s="8">
        <v>0.71875</v>
      </c>
      <c r="D4" s="8">
        <v>0.77083333333333337</v>
      </c>
      <c r="E4" s="8">
        <v>0.71875</v>
      </c>
      <c r="F4" s="120">
        <v>0.41666666666666669</v>
      </c>
      <c r="G4" s="8">
        <v>0.41666666666666669</v>
      </c>
      <c r="H4" s="13"/>
      <c r="I4" s="13"/>
    </row>
    <row r="5" spans="1:10" x14ac:dyDescent="0.25">
      <c r="A5" s="13" t="s">
        <v>116</v>
      </c>
      <c r="B5" s="4" t="s">
        <v>31</v>
      </c>
      <c r="C5" s="4" t="s">
        <v>31</v>
      </c>
      <c r="D5" s="4" t="s">
        <v>31</v>
      </c>
      <c r="E5" s="4" t="s">
        <v>31</v>
      </c>
      <c r="F5" s="116" t="s">
        <v>31</v>
      </c>
      <c r="G5" s="4" t="s">
        <v>31</v>
      </c>
      <c r="H5" s="13"/>
      <c r="I5" s="13"/>
    </row>
    <row r="6" spans="1:10" x14ac:dyDescent="0.25">
      <c r="B6" s="8">
        <v>0.80208333333333337</v>
      </c>
      <c r="C6" s="8">
        <v>0.84375</v>
      </c>
      <c r="D6" s="8">
        <v>0.8125</v>
      </c>
      <c r="E6" s="8">
        <v>0.84375</v>
      </c>
      <c r="F6" s="120">
        <v>0.45833333333333331</v>
      </c>
      <c r="G6" s="8">
        <v>0.5</v>
      </c>
      <c r="H6" s="13"/>
      <c r="I6" s="13"/>
    </row>
    <row r="7" spans="1:10" x14ac:dyDescent="0.25">
      <c r="A7" s="1"/>
      <c r="B7" s="4"/>
      <c r="C7" s="4"/>
      <c r="D7" s="4"/>
      <c r="E7" s="4"/>
      <c r="F7" s="116"/>
      <c r="G7" s="4"/>
      <c r="H7" s="1"/>
      <c r="I7" s="1"/>
    </row>
    <row r="8" spans="1:10" x14ac:dyDescent="0.25">
      <c r="A8" s="1"/>
      <c r="B8" s="74">
        <v>1</v>
      </c>
      <c r="C8" s="74">
        <v>3</v>
      </c>
      <c r="D8" s="74">
        <v>1</v>
      </c>
      <c r="E8" s="74">
        <v>3</v>
      </c>
      <c r="F8" s="121">
        <v>1</v>
      </c>
      <c r="G8" s="74">
        <v>2</v>
      </c>
      <c r="H8" s="6">
        <f>SUM(B8:G8)</f>
        <v>11</v>
      </c>
      <c r="I8" s="6">
        <f>H8*4</f>
        <v>44</v>
      </c>
      <c r="J8">
        <f>I8*16.35</f>
        <v>719.40000000000009</v>
      </c>
    </row>
    <row r="9" spans="1:10" x14ac:dyDescent="0.25">
      <c r="F9" s="104"/>
    </row>
    <row r="10" spans="1:10" x14ac:dyDescent="0.25">
      <c r="A10" s="13" t="s">
        <v>98</v>
      </c>
      <c r="B10">
        <v>11.5</v>
      </c>
      <c r="C10">
        <v>11.5</v>
      </c>
      <c r="D10">
        <v>11.5</v>
      </c>
      <c r="E10">
        <v>11.5</v>
      </c>
      <c r="F10" s="104">
        <v>11.5</v>
      </c>
      <c r="G10">
        <v>11.5</v>
      </c>
      <c r="I10">
        <f>SUM(B10:H10)</f>
        <v>69</v>
      </c>
      <c r="J10">
        <f>I10*4</f>
        <v>276</v>
      </c>
    </row>
    <row r="11" spans="1:10" x14ac:dyDescent="0.25">
      <c r="C11" s="4"/>
      <c r="E11" s="4"/>
      <c r="F11" s="116" t="s">
        <v>165</v>
      </c>
    </row>
    <row r="12" spans="1:10" x14ac:dyDescent="0.25">
      <c r="C12" s="4"/>
      <c r="E12" s="4"/>
      <c r="F12" s="116" t="s">
        <v>169</v>
      </c>
      <c r="J12">
        <v>0</v>
      </c>
    </row>
    <row r="13" spans="1:10" x14ac:dyDescent="0.25">
      <c r="J13">
        <f>SUM(J8:J12)</f>
        <v>995.40000000000009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C2125-D504-43B8-876D-E69DE3B16C1E}">
  <dimension ref="A3:J26"/>
  <sheetViews>
    <sheetView topLeftCell="A9" workbookViewId="0">
      <selection activeCell="A16" sqref="A16:I22"/>
    </sheetView>
  </sheetViews>
  <sheetFormatPr defaultRowHeight="15" x14ac:dyDescent="0.25"/>
  <cols>
    <col min="1" max="1" width="11.7109375" style="13" customWidth="1"/>
  </cols>
  <sheetData>
    <row r="3" spans="1:10" ht="30" x14ac:dyDescent="0.25">
      <c r="A3" s="2" t="s">
        <v>144</v>
      </c>
      <c r="B3" s="9" t="s">
        <v>23</v>
      </c>
      <c r="C3" s="9" t="s">
        <v>24</v>
      </c>
      <c r="D3" s="9" t="s">
        <v>25</v>
      </c>
      <c r="E3" s="9" t="s">
        <v>26</v>
      </c>
      <c r="F3" s="9" t="s">
        <v>27</v>
      </c>
      <c r="G3" s="9" t="s">
        <v>28</v>
      </c>
      <c r="H3" s="13"/>
      <c r="I3" s="13"/>
    </row>
    <row r="4" spans="1:10" x14ac:dyDescent="0.25">
      <c r="A4" s="13">
        <v>2024</v>
      </c>
      <c r="B4" s="8">
        <v>0.76041666666666663</v>
      </c>
      <c r="C4" s="8">
        <v>0.71875</v>
      </c>
      <c r="D4" s="8">
        <v>0.77083333333333337</v>
      </c>
      <c r="E4" s="8">
        <v>0.71875</v>
      </c>
      <c r="F4" s="4" t="s">
        <v>31</v>
      </c>
      <c r="G4" s="8">
        <v>0.41666666666666669</v>
      </c>
      <c r="H4" s="13"/>
      <c r="I4" s="13"/>
    </row>
    <row r="5" spans="1:10" x14ac:dyDescent="0.25">
      <c r="A5" s="13" t="s">
        <v>116</v>
      </c>
      <c r="B5" s="4" t="s">
        <v>31</v>
      </c>
      <c r="C5" s="4" t="s">
        <v>31</v>
      </c>
      <c r="D5" s="4" t="s">
        <v>31</v>
      </c>
      <c r="E5" s="4" t="s">
        <v>31</v>
      </c>
      <c r="F5" s="4" t="s">
        <v>31</v>
      </c>
      <c r="G5" s="4" t="s">
        <v>31</v>
      </c>
      <c r="H5" s="13"/>
      <c r="I5" s="13"/>
    </row>
    <row r="6" spans="1:10" x14ac:dyDescent="0.25">
      <c r="B6" s="8">
        <v>0.80208333333333337</v>
      </c>
      <c r="C6" s="8">
        <v>0.84375</v>
      </c>
      <c r="D6" s="8">
        <v>0.80208333333333337</v>
      </c>
      <c r="E6" s="8">
        <v>0.84375</v>
      </c>
      <c r="F6" s="4" t="s">
        <v>31</v>
      </c>
      <c r="G6" s="8">
        <v>0.5</v>
      </c>
      <c r="H6" s="13"/>
      <c r="I6" s="13"/>
    </row>
    <row r="7" spans="1:10" x14ac:dyDescent="0.25">
      <c r="A7" s="1"/>
      <c r="B7" s="4"/>
      <c r="C7" s="4"/>
      <c r="D7" s="4"/>
      <c r="E7" s="4"/>
      <c r="F7" s="4"/>
      <c r="G7" s="4"/>
      <c r="H7" s="1"/>
      <c r="I7" s="1"/>
    </row>
    <row r="8" spans="1:10" x14ac:dyDescent="0.25">
      <c r="A8" s="1"/>
      <c r="B8" s="74">
        <v>1</v>
      </c>
      <c r="C8" s="74">
        <v>3</v>
      </c>
      <c r="D8" s="74">
        <v>1</v>
      </c>
      <c r="E8" s="74">
        <v>3</v>
      </c>
      <c r="F8" s="74">
        <v>0</v>
      </c>
      <c r="G8" s="74">
        <v>2</v>
      </c>
      <c r="H8" s="6">
        <f>SUM(B8:G8)</f>
        <v>10</v>
      </c>
      <c r="I8" s="6">
        <f>H8*4</f>
        <v>40</v>
      </c>
      <c r="J8">
        <f>I8*16.35</f>
        <v>654</v>
      </c>
    </row>
    <row r="10" spans="1:10" x14ac:dyDescent="0.25">
      <c r="A10" s="13" t="s">
        <v>98</v>
      </c>
      <c r="B10">
        <v>11.5</v>
      </c>
      <c r="C10">
        <v>11.5</v>
      </c>
      <c r="D10">
        <v>11.5</v>
      </c>
      <c r="E10">
        <v>11.5</v>
      </c>
      <c r="F10">
        <v>0</v>
      </c>
      <c r="G10">
        <v>11.5</v>
      </c>
      <c r="I10">
        <f>SUM(B10:H10)</f>
        <v>57.5</v>
      </c>
      <c r="J10">
        <f>I10*4</f>
        <v>230</v>
      </c>
    </row>
    <row r="11" spans="1:10" x14ac:dyDescent="0.25">
      <c r="C11" s="4"/>
      <c r="E11" s="4"/>
    </row>
    <row r="12" spans="1:10" x14ac:dyDescent="0.25">
      <c r="A12" s="13" t="s">
        <v>100</v>
      </c>
      <c r="C12" s="4"/>
      <c r="E12" s="4"/>
      <c r="J12">
        <v>0</v>
      </c>
    </row>
    <row r="13" spans="1:10" x14ac:dyDescent="0.25">
      <c r="J13">
        <f>SUM(J8:J12)</f>
        <v>884</v>
      </c>
    </row>
    <row r="16" spans="1:10" ht="30" x14ac:dyDescent="0.25">
      <c r="A16" s="2" t="s">
        <v>144</v>
      </c>
      <c r="B16" s="9" t="s">
        <v>23</v>
      </c>
      <c r="C16" s="9" t="s">
        <v>24</v>
      </c>
      <c r="D16" s="9" t="s">
        <v>25</v>
      </c>
      <c r="E16" s="9" t="s">
        <v>26</v>
      </c>
      <c r="F16" s="9" t="s">
        <v>27</v>
      </c>
      <c r="G16" s="9" t="s">
        <v>28</v>
      </c>
      <c r="H16" s="13"/>
      <c r="I16" s="13"/>
    </row>
    <row r="17" spans="1:10" x14ac:dyDescent="0.25">
      <c r="A17" s="13">
        <v>2024</v>
      </c>
      <c r="B17" s="8">
        <v>0.76041666666666663</v>
      </c>
      <c r="C17" s="8">
        <v>0.71875</v>
      </c>
      <c r="D17" s="8">
        <v>0.77083333333333337</v>
      </c>
      <c r="E17" s="8">
        <v>0.71875</v>
      </c>
      <c r="F17" s="4" t="s">
        <v>31</v>
      </c>
      <c r="G17" s="8">
        <v>0.41666666666666669</v>
      </c>
      <c r="H17" s="13"/>
      <c r="I17" s="13"/>
    </row>
    <row r="18" spans="1:10" x14ac:dyDescent="0.25">
      <c r="A18" s="13" t="s">
        <v>116</v>
      </c>
      <c r="B18" s="4" t="s">
        <v>31</v>
      </c>
      <c r="C18" s="4" t="s">
        <v>31</v>
      </c>
      <c r="D18" s="4" t="s">
        <v>31</v>
      </c>
      <c r="E18" s="4" t="s">
        <v>31</v>
      </c>
      <c r="F18" s="4" t="s">
        <v>31</v>
      </c>
      <c r="G18" s="4" t="s">
        <v>31</v>
      </c>
      <c r="H18" s="13"/>
      <c r="I18" s="13"/>
    </row>
    <row r="19" spans="1:10" x14ac:dyDescent="0.25">
      <c r="A19" s="117" t="s">
        <v>165</v>
      </c>
      <c r="B19" s="8">
        <v>0.80208333333333337</v>
      </c>
      <c r="C19" s="120">
        <v>0.875</v>
      </c>
      <c r="D19" s="8">
        <v>0.80208333333333337</v>
      </c>
      <c r="E19" s="8">
        <v>0.84375</v>
      </c>
      <c r="F19" s="4" t="s">
        <v>31</v>
      </c>
      <c r="G19" s="8">
        <v>0.5</v>
      </c>
      <c r="H19" s="13"/>
      <c r="I19" s="13"/>
    </row>
    <row r="20" spans="1:10" x14ac:dyDescent="0.25">
      <c r="A20" s="118" t="s">
        <v>166</v>
      </c>
      <c r="B20" s="4"/>
      <c r="C20" s="4"/>
      <c r="D20" s="4"/>
      <c r="E20" s="4"/>
      <c r="F20" s="4"/>
      <c r="G20" s="4"/>
      <c r="H20" s="1"/>
      <c r="I20" s="1"/>
    </row>
    <row r="21" spans="1:10" x14ac:dyDescent="0.25">
      <c r="A21" s="118" t="s">
        <v>167</v>
      </c>
      <c r="B21" s="74">
        <v>1</v>
      </c>
      <c r="C21" s="121">
        <v>4</v>
      </c>
      <c r="D21" s="74">
        <v>1</v>
      </c>
      <c r="E21" s="74">
        <v>3</v>
      </c>
      <c r="F21" s="74">
        <v>0</v>
      </c>
      <c r="G21" s="74">
        <v>2</v>
      </c>
      <c r="H21" s="6">
        <f>SUM(B21:G21)</f>
        <v>11</v>
      </c>
      <c r="I21" s="6">
        <f>H21*4</f>
        <v>44</v>
      </c>
      <c r="J21">
        <f>I21*16.35</f>
        <v>719.40000000000009</v>
      </c>
    </row>
    <row r="22" spans="1:10" x14ac:dyDescent="0.25">
      <c r="A22" s="119">
        <v>45505</v>
      </c>
    </row>
    <row r="23" spans="1:10" x14ac:dyDescent="0.25">
      <c r="A23" s="13" t="s">
        <v>98</v>
      </c>
      <c r="B23">
        <v>11.5</v>
      </c>
      <c r="C23">
        <v>11.5</v>
      </c>
      <c r="D23">
        <v>11.5</v>
      </c>
      <c r="E23">
        <v>11.5</v>
      </c>
      <c r="F23">
        <v>0</v>
      </c>
      <c r="G23">
        <v>11.5</v>
      </c>
      <c r="I23">
        <f>SUM(B23:H23)</f>
        <v>57.5</v>
      </c>
      <c r="J23">
        <f>I23*4</f>
        <v>230</v>
      </c>
    </row>
    <row r="24" spans="1:10" x14ac:dyDescent="0.25">
      <c r="C24" s="4"/>
      <c r="E24" s="4"/>
    </row>
    <row r="25" spans="1:10" x14ac:dyDescent="0.25">
      <c r="A25" s="13" t="s">
        <v>100</v>
      </c>
      <c r="C25" s="4"/>
      <c r="E25" s="4"/>
      <c r="J25">
        <v>0</v>
      </c>
    </row>
    <row r="26" spans="1:10" x14ac:dyDescent="0.25">
      <c r="J26">
        <f>SUM(J21:J25)</f>
        <v>949.40000000000009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S121"/>
  <sheetViews>
    <sheetView topLeftCell="A90" zoomScale="75" zoomScaleNormal="75" workbookViewId="0">
      <selection activeCell="L112" sqref="L112"/>
    </sheetView>
  </sheetViews>
  <sheetFormatPr defaultRowHeight="15" x14ac:dyDescent="0.25"/>
  <cols>
    <col min="2" max="2" width="8.28515625" style="4" customWidth="1"/>
    <col min="3" max="7" width="8.28515625" customWidth="1"/>
    <col min="8" max="8" width="7.85546875" style="17" customWidth="1"/>
    <col min="9" max="9" width="8.85546875" style="17"/>
    <col min="10" max="10" width="7.28515625" customWidth="1"/>
  </cols>
  <sheetData>
    <row r="2" spans="1:19" ht="15.75" x14ac:dyDescent="0.25">
      <c r="A2" s="3" t="s">
        <v>10</v>
      </c>
      <c r="B2" s="9" t="s">
        <v>23</v>
      </c>
      <c r="C2" s="9" t="s">
        <v>24</v>
      </c>
      <c r="D2" s="9" t="s">
        <v>25</v>
      </c>
      <c r="E2" s="9" t="s">
        <v>26</v>
      </c>
      <c r="F2" s="9" t="s">
        <v>27</v>
      </c>
      <c r="G2" s="9" t="s">
        <v>28</v>
      </c>
      <c r="K2" s="11"/>
      <c r="L2" s="7"/>
      <c r="M2" s="7"/>
      <c r="N2" s="7"/>
      <c r="O2" s="7"/>
      <c r="P2" s="7"/>
      <c r="Q2" s="7"/>
      <c r="R2" s="17"/>
      <c r="S2" s="17"/>
    </row>
    <row r="3" spans="1:19" x14ac:dyDescent="0.25">
      <c r="A3" s="4">
        <v>2020</v>
      </c>
      <c r="B3" s="156" t="s">
        <v>36</v>
      </c>
      <c r="C3" s="156"/>
      <c r="D3" s="156"/>
      <c r="E3" s="156"/>
      <c r="F3" s="156"/>
      <c r="G3" s="156"/>
      <c r="K3" s="4"/>
      <c r="L3" s="160"/>
      <c r="M3" s="160"/>
      <c r="N3" s="160"/>
      <c r="O3" s="160"/>
      <c r="P3" s="160"/>
      <c r="Q3" s="160"/>
      <c r="R3" s="17"/>
      <c r="S3" s="17"/>
    </row>
    <row r="4" spans="1:19" ht="64.5" customHeight="1" x14ac:dyDescent="0.25">
      <c r="A4" s="4"/>
      <c r="B4" s="4" t="s">
        <v>31</v>
      </c>
      <c r="C4" s="8">
        <v>0.70833333333333337</v>
      </c>
      <c r="D4" s="8">
        <v>0.70833333333333337</v>
      </c>
      <c r="E4" s="8">
        <v>0.70833333333333337</v>
      </c>
      <c r="F4" s="8">
        <v>0.70833333333333337</v>
      </c>
      <c r="G4" s="8">
        <v>0.3430555555555555</v>
      </c>
      <c r="H4" s="18" t="s">
        <v>42</v>
      </c>
      <c r="K4" s="4"/>
      <c r="L4" s="8"/>
      <c r="M4" s="8"/>
      <c r="N4" s="8"/>
      <c r="O4" s="8"/>
      <c r="P4" s="8"/>
      <c r="Q4" s="4"/>
      <c r="R4" s="18"/>
      <c r="S4" s="17"/>
    </row>
    <row r="5" spans="1:19" x14ac:dyDescent="0.25">
      <c r="A5" s="4"/>
      <c r="B5" s="4" t="s">
        <v>31</v>
      </c>
      <c r="C5" s="4" t="s">
        <v>31</v>
      </c>
      <c r="D5" s="4" t="s">
        <v>31</v>
      </c>
      <c r="E5" s="4" t="s">
        <v>31</v>
      </c>
      <c r="F5" s="4" t="s">
        <v>31</v>
      </c>
      <c r="G5" s="4" t="s">
        <v>31</v>
      </c>
      <c r="K5" s="4"/>
      <c r="L5" s="4"/>
      <c r="M5" s="4"/>
      <c r="N5" s="4"/>
      <c r="O5" s="4"/>
      <c r="P5" s="4"/>
      <c r="Q5" s="4"/>
      <c r="R5" s="17"/>
      <c r="S5" s="17"/>
    </row>
    <row r="6" spans="1:19" x14ac:dyDescent="0.25">
      <c r="A6" s="4"/>
      <c r="B6" s="4" t="s">
        <v>31</v>
      </c>
      <c r="C6" s="8">
        <v>0.83333333333333337</v>
      </c>
      <c r="D6" s="8">
        <v>0.79166666666666663</v>
      </c>
      <c r="E6" s="8">
        <v>0.83333333333333337</v>
      </c>
      <c r="F6" s="8">
        <v>0.79166666666666663</v>
      </c>
      <c r="G6" s="8">
        <v>0.5</v>
      </c>
      <c r="K6" s="4"/>
      <c r="L6" s="8"/>
      <c r="M6" s="8"/>
      <c r="N6" s="8"/>
      <c r="O6" s="8"/>
      <c r="P6" s="8"/>
      <c r="Q6" s="4"/>
      <c r="R6" s="17"/>
      <c r="S6" s="17"/>
    </row>
    <row r="7" spans="1:19" x14ac:dyDescent="0.25">
      <c r="A7" s="4"/>
      <c r="C7" s="8"/>
      <c r="D7" s="8"/>
      <c r="E7" s="8"/>
      <c r="F7" s="8"/>
      <c r="G7" s="4"/>
      <c r="K7" s="4"/>
      <c r="L7" s="4"/>
      <c r="M7" s="8"/>
      <c r="N7" s="8"/>
      <c r="O7" s="8"/>
      <c r="P7" s="8"/>
      <c r="Q7" s="4"/>
      <c r="R7" s="17"/>
      <c r="S7" s="17"/>
    </row>
    <row r="8" spans="1:19" x14ac:dyDescent="0.25">
      <c r="B8" s="10">
        <v>0</v>
      </c>
      <c r="C8" s="10">
        <v>3</v>
      </c>
      <c r="D8" s="10">
        <v>2</v>
      </c>
      <c r="E8" s="10">
        <v>3</v>
      </c>
      <c r="F8" s="10">
        <v>2</v>
      </c>
      <c r="G8" s="10">
        <v>2</v>
      </c>
      <c r="H8" s="16">
        <f>SUM(B8:G8)</f>
        <v>12</v>
      </c>
      <c r="I8" s="13">
        <f>H8*4</f>
        <v>48</v>
      </c>
      <c r="L8" s="4"/>
      <c r="M8" s="4"/>
      <c r="N8" s="4"/>
      <c r="O8" s="4"/>
      <c r="P8" s="4"/>
      <c r="Q8" s="4"/>
      <c r="R8" s="13"/>
      <c r="S8" s="13"/>
    </row>
    <row r="9" spans="1:19" x14ac:dyDescent="0.25">
      <c r="H9" s="13"/>
      <c r="I9" s="13"/>
    </row>
    <row r="11" spans="1:19" ht="15.75" x14ac:dyDescent="0.25">
      <c r="A11" s="3" t="s">
        <v>10</v>
      </c>
      <c r="B11" s="9" t="s">
        <v>23</v>
      </c>
      <c r="C11" s="9" t="s">
        <v>24</v>
      </c>
      <c r="D11" s="9" t="s">
        <v>25</v>
      </c>
      <c r="E11" s="9" t="s">
        <v>26</v>
      </c>
      <c r="F11" s="9" t="s">
        <v>27</v>
      </c>
      <c r="G11" s="9" t="s">
        <v>28</v>
      </c>
      <c r="H11" s="13"/>
      <c r="I11" s="13"/>
    </row>
    <row r="12" spans="1:19" x14ac:dyDescent="0.25">
      <c r="A12" s="11">
        <v>2021</v>
      </c>
      <c r="B12" s="156" t="s">
        <v>36</v>
      </c>
      <c r="C12" s="156"/>
      <c r="D12" s="156"/>
      <c r="E12" s="156"/>
      <c r="F12" s="156"/>
      <c r="G12" s="156"/>
      <c r="H12" s="13"/>
      <c r="I12" s="13"/>
    </row>
    <row r="13" spans="1:19" x14ac:dyDescent="0.25">
      <c r="A13" s="4"/>
      <c r="B13" s="8">
        <v>0.71875</v>
      </c>
      <c r="C13" s="8">
        <v>0.71875</v>
      </c>
      <c r="D13" s="8">
        <v>0.71875</v>
      </c>
      <c r="E13" s="8">
        <v>0.71875</v>
      </c>
      <c r="F13" s="8">
        <v>0.76041666666666663</v>
      </c>
      <c r="G13" s="4" t="s">
        <v>31</v>
      </c>
      <c r="H13" s="13"/>
      <c r="I13" s="13"/>
    </row>
    <row r="14" spans="1:19" x14ac:dyDescent="0.25">
      <c r="A14" s="4"/>
      <c r="B14" s="4" t="s">
        <v>31</v>
      </c>
      <c r="C14" s="4" t="s">
        <v>31</v>
      </c>
      <c r="D14" s="4" t="s">
        <v>31</v>
      </c>
      <c r="E14" s="4" t="s">
        <v>31</v>
      </c>
      <c r="F14" s="4" t="s">
        <v>31</v>
      </c>
      <c r="G14" s="4" t="s">
        <v>31</v>
      </c>
      <c r="H14" s="13"/>
      <c r="I14" s="13"/>
    </row>
    <row r="15" spans="1:19" x14ac:dyDescent="0.25">
      <c r="A15" s="4"/>
      <c r="B15" s="8">
        <v>0.84375</v>
      </c>
      <c r="C15" s="8">
        <v>0.84375</v>
      </c>
      <c r="D15" s="8">
        <v>0.84375</v>
      </c>
      <c r="E15" s="8">
        <v>0.84375</v>
      </c>
      <c r="F15" s="8">
        <v>0.84375</v>
      </c>
      <c r="G15" s="4" t="s">
        <v>31</v>
      </c>
      <c r="H15" s="13"/>
      <c r="I15" s="13"/>
    </row>
    <row r="16" spans="1:19" x14ac:dyDescent="0.25">
      <c r="A16" s="4"/>
      <c r="C16" s="8"/>
      <c r="D16" s="8"/>
      <c r="E16" s="8"/>
      <c r="F16" s="8"/>
      <c r="G16" s="4"/>
      <c r="H16" s="13"/>
      <c r="I16" s="13"/>
    </row>
    <row r="17" spans="1:9" x14ac:dyDescent="0.25">
      <c r="B17" s="10">
        <v>3</v>
      </c>
      <c r="C17" s="10">
        <v>3</v>
      </c>
      <c r="D17" s="10">
        <v>3</v>
      </c>
      <c r="E17" s="10">
        <v>3</v>
      </c>
      <c r="F17" s="10">
        <v>2</v>
      </c>
      <c r="G17" s="10">
        <v>0</v>
      </c>
      <c r="H17" s="16">
        <f>SUM(B17:G17)</f>
        <v>14</v>
      </c>
      <c r="I17" s="16">
        <f>H17*4</f>
        <v>56</v>
      </c>
    </row>
    <row r="18" spans="1:9" x14ac:dyDescent="0.25">
      <c r="H18"/>
      <c r="I18"/>
    </row>
    <row r="20" spans="1:9" ht="15.75" x14ac:dyDescent="0.25">
      <c r="A20" s="3" t="s">
        <v>10</v>
      </c>
      <c r="B20" s="9" t="s">
        <v>23</v>
      </c>
      <c r="C20" s="9" t="s">
        <v>24</v>
      </c>
      <c r="D20" s="9" t="s">
        <v>25</v>
      </c>
      <c r="E20" s="9" t="s">
        <v>26</v>
      </c>
      <c r="F20" s="9" t="s">
        <v>27</v>
      </c>
      <c r="G20" s="9" t="s">
        <v>28</v>
      </c>
      <c r="H20" s="13"/>
      <c r="I20" s="13"/>
    </row>
    <row r="21" spans="1:9" x14ac:dyDescent="0.25">
      <c r="A21" s="11">
        <v>2023</v>
      </c>
      <c r="B21" s="156" t="s">
        <v>36</v>
      </c>
      <c r="C21" s="156"/>
      <c r="D21" s="156"/>
      <c r="E21" s="156"/>
      <c r="F21" s="156"/>
      <c r="G21" s="156"/>
      <c r="H21" s="13"/>
      <c r="I21" s="13"/>
    </row>
    <row r="22" spans="1:9" x14ac:dyDescent="0.25">
      <c r="A22" s="4"/>
      <c r="B22" s="8">
        <v>0.71875</v>
      </c>
      <c r="C22" s="8">
        <v>0.71875</v>
      </c>
      <c r="D22" s="8">
        <v>0.71875</v>
      </c>
      <c r="E22" s="8">
        <v>0.71875</v>
      </c>
      <c r="F22" s="8">
        <v>0.76041666666666663</v>
      </c>
      <c r="G22" s="4" t="s">
        <v>31</v>
      </c>
      <c r="H22" s="13"/>
      <c r="I22" s="13"/>
    </row>
    <row r="23" spans="1:9" x14ac:dyDescent="0.25">
      <c r="A23" s="4"/>
      <c r="B23" s="4" t="s">
        <v>31</v>
      </c>
      <c r="C23" s="4" t="s">
        <v>31</v>
      </c>
      <c r="D23" s="4" t="s">
        <v>31</v>
      </c>
      <c r="E23" s="4" t="s">
        <v>31</v>
      </c>
      <c r="F23" s="4" t="s">
        <v>31</v>
      </c>
      <c r="G23" s="4" t="s">
        <v>31</v>
      </c>
      <c r="H23" s="13"/>
      <c r="I23" s="13"/>
    </row>
    <row r="24" spans="1:9" x14ac:dyDescent="0.25">
      <c r="A24" s="4"/>
      <c r="B24" s="8">
        <v>0.84375</v>
      </c>
      <c r="C24" s="8">
        <v>0.84375</v>
      </c>
      <c r="D24" s="8">
        <v>0.84375</v>
      </c>
      <c r="E24" s="8">
        <v>0.84375</v>
      </c>
      <c r="F24" s="8">
        <v>0.84375</v>
      </c>
      <c r="G24" s="4" t="s">
        <v>31</v>
      </c>
      <c r="H24" s="13"/>
      <c r="I24" s="13"/>
    </row>
    <row r="25" spans="1:9" x14ac:dyDescent="0.25">
      <c r="A25" s="4"/>
      <c r="C25" s="8"/>
      <c r="D25" s="8"/>
      <c r="E25" s="8"/>
      <c r="F25" s="8"/>
      <c r="G25" s="4"/>
      <c r="H25" s="13"/>
      <c r="I25" s="13"/>
    </row>
    <row r="26" spans="1:9" x14ac:dyDescent="0.25">
      <c r="B26" s="10">
        <v>3</v>
      </c>
      <c r="C26" s="10">
        <v>3</v>
      </c>
      <c r="D26" s="10">
        <v>3</v>
      </c>
      <c r="E26" s="10">
        <v>3</v>
      </c>
      <c r="F26" s="10">
        <v>2</v>
      </c>
      <c r="G26" s="10">
        <v>0</v>
      </c>
      <c r="H26" s="16">
        <f>SUM(B26:G26)</f>
        <v>14</v>
      </c>
      <c r="I26" s="16">
        <f>H26*4</f>
        <v>56</v>
      </c>
    </row>
    <row r="29" spans="1:9" ht="15.75" x14ac:dyDescent="0.25">
      <c r="A29" s="3" t="s">
        <v>10</v>
      </c>
      <c r="B29" s="9" t="s">
        <v>23</v>
      </c>
      <c r="C29" s="9" t="s">
        <v>24</v>
      </c>
      <c r="D29" s="9" t="s">
        <v>25</v>
      </c>
      <c r="E29" s="9" t="s">
        <v>26</v>
      </c>
      <c r="F29" s="9" t="s">
        <v>27</v>
      </c>
      <c r="G29" s="9" t="s">
        <v>28</v>
      </c>
      <c r="H29" s="13"/>
      <c r="I29" s="13"/>
    </row>
    <row r="30" spans="1:9" x14ac:dyDescent="0.25">
      <c r="A30" s="11">
        <v>2024</v>
      </c>
      <c r="B30" s="156" t="s">
        <v>36</v>
      </c>
      <c r="C30" s="156"/>
      <c r="D30" s="156"/>
      <c r="E30" s="156"/>
      <c r="F30" s="156"/>
      <c r="G30" s="156"/>
      <c r="H30" s="13"/>
      <c r="I30" s="13"/>
    </row>
    <row r="31" spans="1:9" x14ac:dyDescent="0.25">
      <c r="A31" s="4" t="s">
        <v>117</v>
      </c>
      <c r="B31" s="8">
        <v>0.625</v>
      </c>
      <c r="C31" s="8">
        <v>0.625</v>
      </c>
      <c r="D31" s="8">
        <v>0.625</v>
      </c>
      <c r="E31" s="8">
        <v>0.625</v>
      </c>
      <c r="F31" s="8">
        <v>0.67708333333333337</v>
      </c>
      <c r="G31" s="8">
        <v>0.41666666666666669</v>
      </c>
      <c r="H31" s="13"/>
      <c r="I31" s="13"/>
    </row>
    <row r="32" spans="1:9" x14ac:dyDescent="0.25">
      <c r="A32" s="4"/>
      <c r="B32" s="4" t="s">
        <v>31</v>
      </c>
      <c r="C32" s="4" t="s">
        <v>31</v>
      </c>
      <c r="D32" s="4" t="s">
        <v>31</v>
      </c>
      <c r="E32" s="4" t="s">
        <v>31</v>
      </c>
      <c r="F32" s="4" t="s">
        <v>31</v>
      </c>
      <c r="G32" s="4" t="s">
        <v>31</v>
      </c>
      <c r="H32" s="13"/>
      <c r="I32" s="13"/>
    </row>
    <row r="33" spans="1:10" x14ac:dyDescent="0.25">
      <c r="A33" s="4"/>
      <c r="B33" s="8">
        <v>0.66666666666666663</v>
      </c>
      <c r="C33" s="8">
        <v>0.66666666666666663</v>
      </c>
      <c r="D33" s="8">
        <v>0.66666666666666663</v>
      </c>
      <c r="E33" s="8">
        <v>0.66666666666666663</v>
      </c>
      <c r="F33" s="8">
        <v>0.71875</v>
      </c>
      <c r="G33" s="8">
        <v>0.5</v>
      </c>
      <c r="H33" s="13"/>
      <c r="I33" s="13"/>
    </row>
    <row r="34" spans="1:10" x14ac:dyDescent="0.25">
      <c r="A34" s="4" t="s">
        <v>138</v>
      </c>
      <c r="B34" s="105"/>
      <c r="C34" s="105"/>
      <c r="D34" s="105"/>
      <c r="E34" s="105"/>
      <c r="F34" s="105"/>
      <c r="G34" s="4" t="s">
        <v>31</v>
      </c>
      <c r="H34" s="13"/>
      <c r="I34" s="13"/>
    </row>
    <row r="35" spans="1:10" x14ac:dyDescent="0.25">
      <c r="A35" s="4"/>
      <c r="B35" s="8">
        <v>0.67708333333333337</v>
      </c>
      <c r="C35" s="8">
        <v>0.67708333333333337</v>
      </c>
      <c r="D35" s="8">
        <v>0.67708333333333337</v>
      </c>
      <c r="E35" s="8">
        <v>0.67708333333333337</v>
      </c>
      <c r="F35" s="4" t="s">
        <v>31</v>
      </c>
      <c r="G35" s="4"/>
      <c r="H35" s="13"/>
      <c r="I35" s="13"/>
    </row>
    <row r="36" spans="1:10" x14ac:dyDescent="0.25">
      <c r="A36" s="4"/>
      <c r="B36" s="4" t="s">
        <v>31</v>
      </c>
      <c r="C36" s="4" t="s">
        <v>31</v>
      </c>
      <c r="D36" s="4" t="s">
        <v>31</v>
      </c>
      <c r="E36" s="4" t="s">
        <v>31</v>
      </c>
      <c r="F36" s="4" t="s">
        <v>31</v>
      </c>
      <c r="G36" s="4" t="s">
        <v>31</v>
      </c>
      <c r="H36" s="13"/>
      <c r="I36" s="13"/>
    </row>
    <row r="37" spans="1:10" x14ac:dyDescent="0.25">
      <c r="A37" s="4"/>
      <c r="B37" s="8">
        <v>0.71875</v>
      </c>
      <c r="C37" s="8">
        <v>0.71875</v>
      </c>
      <c r="D37" s="8">
        <v>0.71875</v>
      </c>
      <c r="E37" s="8">
        <v>0.71875</v>
      </c>
      <c r="F37" s="4" t="s">
        <v>31</v>
      </c>
      <c r="G37" s="4"/>
      <c r="H37" s="13"/>
      <c r="I37" s="13"/>
    </row>
    <row r="38" spans="1:10" x14ac:dyDescent="0.25">
      <c r="A38" s="4" t="s">
        <v>138</v>
      </c>
      <c r="B38" s="105"/>
      <c r="C38" s="105"/>
      <c r="D38" s="105"/>
      <c r="E38" s="105"/>
      <c r="F38" s="105"/>
      <c r="G38" s="4" t="s">
        <v>31</v>
      </c>
      <c r="H38" s="13"/>
      <c r="I38" s="13"/>
    </row>
    <row r="39" spans="1:10" x14ac:dyDescent="0.25">
      <c r="A39" s="4"/>
      <c r="B39" s="8">
        <v>0.72916666666666663</v>
      </c>
      <c r="C39" s="8">
        <v>0.72916666666666663</v>
      </c>
      <c r="D39" s="8">
        <v>0.72916666666666663</v>
      </c>
      <c r="E39" s="8">
        <v>0.72916666666666663</v>
      </c>
      <c r="F39" s="4" t="s">
        <v>31</v>
      </c>
      <c r="G39" s="4"/>
      <c r="H39" s="13"/>
      <c r="I39" s="13"/>
    </row>
    <row r="40" spans="1:10" x14ac:dyDescent="0.25">
      <c r="A40" s="4"/>
      <c r="B40" s="4" t="s">
        <v>31</v>
      </c>
      <c r="C40" s="4" t="s">
        <v>31</v>
      </c>
      <c r="D40" s="4" t="s">
        <v>31</v>
      </c>
      <c r="E40" s="4" t="s">
        <v>31</v>
      </c>
      <c r="F40" s="4" t="s">
        <v>31</v>
      </c>
      <c r="G40" s="4"/>
      <c r="H40" s="13"/>
      <c r="I40" s="13"/>
    </row>
    <row r="41" spans="1:10" x14ac:dyDescent="0.25">
      <c r="A41" s="4"/>
      <c r="B41" s="8">
        <v>0.76041666666666663</v>
      </c>
      <c r="C41" s="8">
        <v>0.76041666666666663</v>
      </c>
      <c r="D41" s="8">
        <v>0.76041666666666663</v>
      </c>
      <c r="E41" s="8">
        <v>0.76041666666666663</v>
      </c>
      <c r="F41" s="4" t="s">
        <v>31</v>
      </c>
      <c r="G41" s="4"/>
      <c r="H41" s="13"/>
      <c r="I41" s="13"/>
    </row>
    <row r="42" spans="1:10" x14ac:dyDescent="0.25">
      <c r="A42" s="4" t="s">
        <v>138</v>
      </c>
      <c r="B42" s="105"/>
      <c r="C42" s="105"/>
      <c r="D42" s="105"/>
      <c r="E42" s="105"/>
      <c r="F42" s="105"/>
      <c r="G42" s="4" t="s">
        <v>31</v>
      </c>
      <c r="H42" s="13"/>
      <c r="I42" s="13"/>
    </row>
    <row r="43" spans="1:10" x14ac:dyDescent="0.25">
      <c r="B43" s="8">
        <v>0.77083333333333337</v>
      </c>
      <c r="C43" s="8">
        <v>0.77083333333333337</v>
      </c>
      <c r="D43" s="8">
        <v>0.77083333333333337</v>
      </c>
      <c r="E43" s="8">
        <v>0.77083333333333337</v>
      </c>
      <c r="F43" s="4" t="s">
        <v>31</v>
      </c>
    </row>
    <row r="44" spans="1:10" x14ac:dyDescent="0.25">
      <c r="B44" s="4" t="s">
        <v>31</v>
      </c>
      <c r="C44" s="4" t="s">
        <v>31</v>
      </c>
      <c r="D44" s="4" t="s">
        <v>31</v>
      </c>
      <c r="E44" s="4" t="s">
        <v>31</v>
      </c>
      <c r="F44" s="4" t="s">
        <v>31</v>
      </c>
    </row>
    <row r="45" spans="1:10" x14ac:dyDescent="0.25">
      <c r="A45" s="4"/>
      <c r="B45" s="8">
        <v>0.84375</v>
      </c>
      <c r="C45" s="8">
        <v>0.83333333333333337</v>
      </c>
      <c r="D45" s="8">
        <v>0.84375</v>
      </c>
      <c r="E45" s="8">
        <v>0.83333333333333337</v>
      </c>
      <c r="F45" s="4" t="s">
        <v>31</v>
      </c>
      <c r="G45" s="4" t="s">
        <v>31</v>
      </c>
      <c r="H45" s="13"/>
      <c r="I45" s="13"/>
    </row>
    <row r="46" spans="1:10" x14ac:dyDescent="0.25">
      <c r="B46" s="74">
        <v>3</v>
      </c>
      <c r="C46" s="74">
        <v>5</v>
      </c>
      <c r="D46" s="74">
        <v>5</v>
      </c>
      <c r="E46" s="74">
        <v>5</v>
      </c>
      <c r="F46" s="74">
        <v>2</v>
      </c>
      <c r="G46" s="74">
        <v>2</v>
      </c>
      <c r="H46" s="76">
        <f>SUM(B46:G46)</f>
        <v>22</v>
      </c>
      <c r="I46" s="76">
        <f>H46*4</f>
        <v>88</v>
      </c>
      <c r="J46">
        <f>I46*18.85</f>
        <v>1658.8000000000002</v>
      </c>
    </row>
    <row r="47" spans="1:10" x14ac:dyDescent="0.25">
      <c r="F47" t="s">
        <v>139</v>
      </c>
    </row>
    <row r="48" spans="1:10" x14ac:dyDescent="0.25">
      <c r="A48" t="s">
        <v>98</v>
      </c>
      <c r="B48" s="4">
        <v>11.5</v>
      </c>
      <c r="C48">
        <v>11.5</v>
      </c>
      <c r="D48">
        <v>11.5</v>
      </c>
      <c r="E48">
        <v>11.5</v>
      </c>
      <c r="F48">
        <v>11.5</v>
      </c>
      <c r="G48">
        <v>11.5</v>
      </c>
      <c r="I48" s="17">
        <f>SUM(B48:H48)</f>
        <v>69</v>
      </c>
      <c r="J48">
        <f>I48*4</f>
        <v>276</v>
      </c>
    </row>
    <row r="50" spans="1:10" x14ac:dyDescent="0.25">
      <c r="A50" t="s">
        <v>99</v>
      </c>
      <c r="J50">
        <v>0</v>
      </c>
    </row>
    <row r="51" spans="1:10" x14ac:dyDescent="0.25">
      <c r="J51">
        <f>SUM(J46:J50)</f>
        <v>1934.8000000000002</v>
      </c>
    </row>
    <row r="54" spans="1:10" ht="15.75" x14ac:dyDescent="0.25">
      <c r="A54" s="3" t="s">
        <v>10</v>
      </c>
      <c r="B54" s="9" t="s">
        <v>23</v>
      </c>
      <c r="C54" s="9" t="s">
        <v>24</v>
      </c>
      <c r="D54" s="9" t="s">
        <v>25</v>
      </c>
      <c r="E54" s="9" t="s">
        <v>26</v>
      </c>
      <c r="F54" s="9" t="s">
        <v>27</v>
      </c>
      <c r="G54" s="9" t="s">
        <v>28</v>
      </c>
      <c r="H54" s="163" t="s">
        <v>147</v>
      </c>
      <c r="I54" s="164"/>
      <c r="J54" s="164"/>
    </row>
    <row r="55" spans="1:10" x14ac:dyDescent="0.25">
      <c r="A55" s="11">
        <v>2024</v>
      </c>
      <c r="B55" s="156" t="s">
        <v>36</v>
      </c>
      <c r="C55" s="156"/>
      <c r="D55" s="156"/>
      <c r="E55" s="156"/>
      <c r="F55" s="156"/>
      <c r="G55" s="156"/>
      <c r="H55" s="13"/>
      <c r="I55" s="13"/>
    </row>
    <row r="56" spans="1:10" x14ac:dyDescent="0.25">
      <c r="A56" s="4" t="s">
        <v>117</v>
      </c>
      <c r="B56" s="8"/>
      <c r="C56" s="8"/>
      <c r="D56" s="8">
        <v>0.375</v>
      </c>
      <c r="E56" s="8"/>
      <c r="F56" s="8">
        <v>0.375</v>
      </c>
      <c r="G56" s="8"/>
      <c r="H56" s="13"/>
      <c r="I56" s="13"/>
    </row>
    <row r="57" spans="1:10" x14ac:dyDescent="0.25">
      <c r="A57" s="4"/>
      <c r="B57" s="8"/>
      <c r="C57" s="8"/>
      <c r="D57" s="8" t="s">
        <v>31</v>
      </c>
      <c r="E57" s="8"/>
      <c r="F57" s="8" t="s">
        <v>31</v>
      </c>
      <c r="G57" s="8"/>
      <c r="H57" s="13"/>
      <c r="I57" s="13"/>
    </row>
    <row r="58" spans="1:10" x14ac:dyDescent="0.25">
      <c r="A58" s="4"/>
      <c r="B58" s="8"/>
      <c r="C58" s="8"/>
      <c r="D58" s="8">
        <v>0.45833333333333331</v>
      </c>
      <c r="E58" s="8"/>
      <c r="F58" s="8">
        <v>0.45833333333333331</v>
      </c>
      <c r="G58" s="8"/>
      <c r="H58" s="13"/>
      <c r="I58" s="13"/>
    </row>
    <row r="59" spans="1:10" x14ac:dyDescent="0.25">
      <c r="A59" s="4" t="s">
        <v>138</v>
      </c>
      <c r="B59" s="105"/>
      <c r="C59" s="105"/>
      <c r="D59" s="105"/>
      <c r="E59" s="105"/>
      <c r="F59" s="105"/>
      <c r="G59" s="4" t="s">
        <v>31</v>
      </c>
      <c r="H59" s="13"/>
      <c r="I59" s="13"/>
    </row>
    <row r="60" spans="1:10" x14ac:dyDescent="0.25">
      <c r="A60" s="4" t="s">
        <v>117</v>
      </c>
      <c r="B60" s="8">
        <v>0.625</v>
      </c>
      <c r="C60" s="8">
        <v>0.625</v>
      </c>
      <c r="D60" s="8">
        <v>0.625</v>
      </c>
      <c r="E60" s="8">
        <v>0.625</v>
      </c>
      <c r="F60" s="8">
        <v>0.58333333333333337</v>
      </c>
      <c r="G60" s="8">
        <v>0.41666666666666669</v>
      </c>
      <c r="H60" s="13"/>
      <c r="I60" s="13"/>
    </row>
    <row r="61" spans="1:10" x14ac:dyDescent="0.25">
      <c r="A61" s="4"/>
      <c r="B61" s="4" t="s">
        <v>31</v>
      </c>
      <c r="C61" s="4" t="s">
        <v>31</v>
      </c>
      <c r="D61" s="4" t="s">
        <v>31</v>
      </c>
      <c r="E61" s="4" t="s">
        <v>31</v>
      </c>
      <c r="F61" s="4" t="s">
        <v>31</v>
      </c>
      <c r="G61" s="4" t="s">
        <v>31</v>
      </c>
      <c r="H61" s="13"/>
      <c r="I61" s="13"/>
    </row>
    <row r="62" spans="1:10" x14ac:dyDescent="0.25">
      <c r="A62" s="4"/>
      <c r="B62" s="8">
        <v>0.66666666666666663</v>
      </c>
      <c r="C62" s="8">
        <v>0.66666666666666663</v>
      </c>
      <c r="D62" s="8">
        <v>0.66666666666666663</v>
      </c>
      <c r="E62" s="8">
        <v>0.66666666666666663</v>
      </c>
      <c r="F62" s="8">
        <v>0.625</v>
      </c>
      <c r="G62" s="8">
        <v>0.5</v>
      </c>
      <c r="H62" s="13"/>
      <c r="I62" s="13"/>
    </row>
    <row r="63" spans="1:10" x14ac:dyDescent="0.25">
      <c r="A63" s="4" t="s">
        <v>138</v>
      </c>
      <c r="B63" s="105"/>
      <c r="C63" s="105"/>
      <c r="D63" s="105"/>
      <c r="E63" s="105"/>
      <c r="F63" s="105"/>
      <c r="G63" s="4" t="s">
        <v>31</v>
      </c>
      <c r="H63" s="13"/>
      <c r="I63" s="13"/>
    </row>
    <row r="64" spans="1:10" x14ac:dyDescent="0.25">
      <c r="A64" s="4"/>
      <c r="B64" s="8"/>
      <c r="C64" s="8">
        <v>0.67708333333333337</v>
      </c>
      <c r="D64" s="8">
        <v>0.67708333333333337</v>
      </c>
      <c r="E64" s="8">
        <v>0.67708333333333337</v>
      </c>
      <c r="F64" s="8">
        <v>0.67708333333333337</v>
      </c>
      <c r="G64" s="4"/>
      <c r="H64" s="13"/>
      <c r="I64" s="13"/>
    </row>
    <row r="65" spans="1:10" x14ac:dyDescent="0.25">
      <c r="A65" s="4"/>
      <c r="C65" s="4" t="s">
        <v>31</v>
      </c>
      <c r="D65" s="4" t="s">
        <v>31</v>
      </c>
      <c r="E65" s="4" t="s">
        <v>31</v>
      </c>
      <c r="F65" s="4" t="s">
        <v>31</v>
      </c>
      <c r="G65" s="4" t="s">
        <v>31</v>
      </c>
      <c r="H65" s="13"/>
      <c r="I65" s="13"/>
    </row>
    <row r="66" spans="1:10" x14ac:dyDescent="0.25">
      <c r="A66" s="4"/>
      <c r="B66" s="8"/>
      <c r="C66" s="8">
        <v>0.71875</v>
      </c>
      <c r="D66" s="8">
        <v>0.71875</v>
      </c>
      <c r="E66" s="8">
        <v>0.71875</v>
      </c>
      <c r="F66" s="8">
        <v>0.71875</v>
      </c>
      <c r="G66" s="4"/>
      <c r="H66" s="13"/>
      <c r="I66" s="13"/>
    </row>
    <row r="67" spans="1:10" x14ac:dyDescent="0.25">
      <c r="A67" s="4" t="s">
        <v>138</v>
      </c>
      <c r="B67" s="105"/>
      <c r="C67" s="105"/>
      <c r="D67" s="105"/>
      <c r="E67" s="105"/>
      <c r="F67" s="105"/>
      <c r="G67" s="4" t="s">
        <v>31</v>
      </c>
      <c r="H67" s="13"/>
      <c r="I67" s="13"/>
    </row>
    <row r="68" spans="1:10" x14ac:dyDescent="0.25">
      <c r="A68" s="4"/>
      <c r="B68" s="8">
        <v>0.72916666666666663</v>
      </c>
      <c r="C68" s="8">
        <v>0.72916666666666663</v>
      </c>
      <c r="D68" s="8">
        <v>0.72916666666666663</v>
      </c>
      <c r="E68" s="8">
        <v>0.72916666666666663</v>
      </c>
      <c r="F68" s="4" t="s">
        <v>31</v>
      </c>
      <c r="G68" s="4"/>
      <c r="H68" s="13"/>
      <c r="I68" s="13"/>
    </row>
    <row r="69" spans="1:10" x14ac:dyDescent="0.25">
      <c r="A69" s="4"/>
      <c r="B69" s="4" t="s">
        <v>31</v>
      </c>
      <c r="C69" s="4" t="s">
        <v>31</v>
      </c>
      <c r="D69" s="4" t="s">
        <v>31</v>
      </c>
      <c r="E69" s="4" t="s">
        <v>31</v>
      </c>
      <c r="F69" s="4" t="s">
        <v>31</v>
      </c>
      <c r="G69" s="4"/>
      <c r="H69" s="13"/>
      <c r="I69" s="13"/>
    </row>
    <row r="70" spans="1:10" x14ac:dyDescent="0.25">
      <c r="A70" s="4"/>
      <c r="B70" s="8">
        <v>0.76041666666666663</v>
      </c>
      <c r="C70" s="8">
        <v>0.76041666666666663</v>
      </c>
      <c r="D70" s="8">
        <v>0.76041666666666663</v>
      </c>
      <c r="E70" s="8">
        <v>0.76041666666666663</v>
      </c>
      <c r="F70" s="4" t="s">
        <v>31</v>
      </c>
      <c r="G70" s="4"/>
      <c r="H70" s="13"/>
      <c r="I70" s="13"/>
    </row>
    <row r="71" spans="1:10" x14ac:dyDescent="0.25">
      <c r="A71" s="4" t="s">
        <v>138</v>
      </c>
      <c r="B71" s="105"/>
      <c r="C71" s="105"/>
      <c r="D71" s="105"/>
      <c r="E71" s="105"/>
      <c r="F71" s="105"/>
      <c r="G71" s="4" t="s">
        <v>31</v>
      </c>
      <c r="H71" s="13"/>
      <c r="I71" s="13"/>
    </row>
    <row r="72" spans="1:10" x14ac:dyDescent="0.25">
      <c r="B72" s="8">
        <v>0.77083333333333337</v>
      </c>
      <c r="C72" s="8">
        <v>0.77083333333333337</v>
      </c>
      <c r="D72" s="8">
        <v>0.77083333333333337</v>
      </c>
      <c r="E72" s="8">
        <v>0.77083333333333337</v>
      </c>
      <c r="F72" s="4" t="s">
        <v>31</v>
      </c>
    </row>
    <row r="73" spans="1:10" x14ac:dyDescent="0.25">
      <c r="B73" s="4" t="s">
        <v>31</v>
      </c>
      <c r="C73" s="4" t="s">
        <v>31</v>
      </c>
      <c r="D73" s="4" t="s">
        <v>31</v>
      </c>
      <c r="E73" s="4" t="s">
        <v>31</v>
      </c>
      <c r="F73" s="4" t="s">
        <v>31</v>
      </c>
    </row>
    <row r="74" spans="1:10" x14ac:dyDescent="0.25">
      <c r="A74" s="4"/>
      <c r="B74" s="8">
        <v>0.80208333333333337</v>
      </c>
      <c r="C74" s="8">
        <v>0.83333333333333337</v>
      </c>
      <c r="D74" s="8">
        <v>0.84375</v>
      </c>
      <c r="E74" s="8">
        <v>0.83333333333333337</v>
      </c>
      <c r="F74" s="4" t="s">
        <v>31</v>
      </c>
      <c r="G74" s="4" t="s">
        <v>31</v>
      </c>
      <c r="H74" s="13"/>
      <c r="I74" s="13"/>
    </row>
    <row r="75" spans="1:10" x14ac:dyDescent="0.25">
      <c r="A75" s="4" t="s">
        <v>138</v>
      </c>
      <c r="B75" s="105"/>
      <c r="C75" s="105"/>
      <c r="D75" s="105"/>
      <c r="E75" s="105"/>
      <c r="F75" s="105"/>
      <c r="G75" s="4" t="s">
        <v>31</v>
      </c>
      <c r="H75" s="13"/>
      <c r="I75" s="13"/>
    </row>
    <row r="76" spans="1:10" x14ac:dyDescent="0.25">
      <c r="B76" s="8">
        <v>0.80208333333333337</v>
      </c>
      <c r="C76" s="8">
        <v>0.77083333333333337</v>
      </c>
      <c r="D76" s="8">
        <v>0.77083333333333337</v>
      </c>
      <c r="E76" s="8">
        <v>0.77083333333333337</v>
      </c>
      <c r="F76" s="4" t="s">
        <v>31</v>
      </c>
    </row>
    <row r="77" spans="1:10" x14ac:dyDescent="0.25">
      <c r="B77" s="4" t="s">
        <v>31</v>
      </c>
      <c r="C77" s="4" t="s">
        <v>31</v>
      </c>
      <c r="D77" s="4" t="s">
        <v>31</v>
      </c>
      <c r="E77" s="4" t="s">
        <v>31</v>
      </c>
      <c r="F77" s="4" t="s">
        <v>31</v>
      </c>
    </row>
    <row r="78" spans="1:10" x14ac:dyDescent="0.25">
      <c r="A78" s="4"/>
      <c r="B78" s="8">
        <v>0.84375</v>
      </c>
      <c r="C78" s="8">
        <v>0.83333333333333337</v>
      </c>
      <c r="D78" s="8">
        <v>0.84375</v>
      </c>
      <c r="E78" s="8">
        <v>0.83333333333333337</v>
      </c>
      <c r="F78" s="4" t="s">
        <v>31</v>
      </c>
      <c r="G78" s="4" t="s">
        <v>31</v>
      </c>
      <c r="H78" s="13"/>
      <c r="I78" s="13"/>
    </row>
    <row r="79" spans="1:10" x14ac:dyDescent="0.25">
      <c r="B79" s="74">
        <v>4</v>
      </c>
      <c r="C79" s="74">
        <v>5</v>
      </c>
      <c r="D79" s="74">
        <v>7</v>
      </c>
      <c r="E79" s="74">
        <v>5</v>
      </c>
      <c r="F79" s="74">
        <v>4</v>
      </c>
      <c r="G79" s="74">
        <v>2</v>
      </c>
      <c r="H79" s="76">
        <f>SUM(B79:G79)</f>
        <v>27</v>
      </c>
      <c r="I79" s="76">
        <f>H79*4</f>
        <v>108</v>
      </c>
      <c r="J79">
        <f>I79*18.85</f>
        <v>2035.8000000000002</v>
      </c>
    </row>
    <row r="80" spans="1:10" x14ac:dyDescent="0.25">
      <c r="F80" t="s">
        <v>139</v>
      </c>
    </row>
    <row r="81" spans="1:10" x14ac:dyDescent="0.25">
      <c r="A81" t="s">
        <v>98</v>
      </c>
      <c r="B81" s="4">
        <v>11.5</v>
      </c>
      <c r="C81">
        <v>11.5</v>
      </c>
      <c r="D81">
        <v>11.5</v>
      </c>
      <c r="E81">
        <v>11.5</v>
      </c>
      <c r="F81">
        <v>11.5</v>
      </c>
      <c r="G81">
        <v>11.5</v>
      </c>
      <c r="I81" s="17">
        <f>SUM(B81:H81)</f>
        <v>69</v>
      </c>
      <c r="J81">
        <f>I81*4</f>
        <v>276</v>
      </c>
    </row>
    <row r="82" spans="1:10" x14ac:dyDescent="0.25">
      <c r="A82" s="108" t="s">
        <v>148</v>
      </c>
      <c r="D82">
        <v>11.5</v>
      </c>
      <c r="F82">
        <v>11.5</v>
      </c>
      <c r="I82" s="17">
        <f>SUM(B82:H82)</f>
        <v>23</v>
      </c>
      <c r="J82">
        <f>I82*4</f>
        <v>92</v>
      </c>
    </row>
    <row r="83" spans="1:10" x14ac:dyDescent="0.25">
      <c r="A83" t="s">
        <v>99</v>
      </c>
      <c r="J83">
        <v>0</v>
      </c>
    </row>
    <row r="84" spans="1:10" x14ac:dyDescent="0.25">
      <c r="J84">
        <f>SUM(J79:J83)</f>
        <v>2403.8000000000002</v>
      </c>
    </row>
    <row r="87" spans="1:10" ht="15.75" x14ac:dyDescent="0.25">
      <c r="A87" s="3" t="s">
        <v>10</v>
      </c>
      <c r="B87" s="9" t="s">
        <v>23</v>
      </c>
      <c r="C87" s="9" t="s">
        <v>24</v>
      </c>
      <c r="D87" s="9" t="s">
        <v>25</v>
      </c>
      <c r="E87" s="9" t="s">
        <v>26</v>
      </c>
      <c r="F87" s="9" t="s">
        <v>27</v>
      </c>
      <c r="G87" s="9" t="s">
        <v>28</v>
      </c>
      <c r="H87" s="161" t="s">
        <v>147</v>
      </c>
      <c r="I87" s="162"/>
      <c r="J87" s="162"/>
    </row>
    <row r="88" spans="1:10" x14ac:dyDescent="0.25">
      <c r="A88" s="11">
        <v>2024</v>
      </c>
      <c r="B88" s="156" t="s">
        <v>36</v>
      </c>
      <c r="C88" s="156"/>
      <c r="D88" s="156"/>
      <c r="E88" s="156"/>
      <c r="F88" s="156"/>
      <c r="G88" s="156"/>
      <c r="H88" s="13"/>
      <c r="I88" s="13"/>
    </row>
    <row r="89" spans="1:10" x14ac:dyDescent="0.25">
      <c r="A89" s="4" t="s">
        <v>117</v>
      </c>
      <c r="B89" s="8"/>
      <c r="C89" s="120">
        <v>0.41666666666666669</v>
      </c>
      <c r="D89" s="8">
        <v>0.375</v>
      </c>
      <c r="E89" s="120">
        <v>0.41666666666666669</v>
      </c>
      <c r="F89" s="8">
        <v>0.375</v>
      </c>
      <c r="G89" s="8"/>
      <c r="H89" s="13"/>
      <c r="I89" s="13"/>
    </row>
    <row r="90" spans="1:10" x14ac:dyDescent="0.25">
      <c r="A90" s="4"/>
      <c r="B90" s="8"/>
      <c r="C90" s="120" t="s">
        <v>31</v>
      </c>
      <c r="D90" s="8" t="s">
        <v>31</v>
      </c>
      <c r="E90" s="120" t="s">
        <v>31</v>
      </c>
      <c r="F90" s="8" t="s">
        <v>31</v>
      </c>
      <c r="G90" s="8"/>
      <c r="H90" s="13"/>
      <c r="I90" s="13"/>
    </row>
    <row r="91" spans="1:10" x14ac:dyDescent="0.25">
      <c r="A91" s="4"/>
      <c r="B91" s="8"/>
      <c r="C91" s="120">
        <v>0.45833333333333331</v>
      </c>
      <c r="D91" s="8">
        <v>0.45833333333333331</v>
      </c>
      <c r="E91" s="120">
        <v>0.45833333333333331</v>
      </c>
      <c r="F91" s="8">
        <v>0.45833333333333331</v>
      </c>
      <c r="G91" s="8"/>
      <c r="H91" s="13"/>
      <c r="I91" s="13"/>
    </row>
    <row r="92" spans="1:10" x14ac:dyDescent="0.25">
      <c r="A92" s="4" t="s">
        <v>138</v>
      </c>
      <c r="B92" s="105"/>
      <c r="C92" s="105"/>
      <c r="D92" s="105"/>
      <c r="E92" s="105"/>
      <c r="F92" s="105"/>
      <c r="G92" s="105"/>
      <c r="H92" s="13"/>
      <c r="I92" s="13"/>
    </row>
    <row r="93" spans="1:10" x14ac:dyDescent="0.25">
      <c r="A93" s="4" t="s">
        <v>117</v>
      </c>
      <c r="B93" s="8">
        <v>0.625</v>
      </c>
      <c r="C93" s="8">
        <v>0.625</v>
      </c>
      <c r="D93" s="8">
        <v>0.625</v>
      </c>
      <c r="E93" s="8">
        <v>0.625</v>
      </c>
      <c r="F93" s="8">
        <v>0.58333333333333337</v>
      </c>
      <c r="G93" s="8">
        <v>0.41666666666666669</v>
      </c>
      <c r="H93" s="13"/>
      <c r="I93" s="13"/>
    </row>
    <row r="94" spans="1:10" x14ac:dyDescent="0.25">
      <c r="A94" s="4"/>
      <c r="B94" s="4" t="s">
        <v>31</v>
      </c>
      <c r="C94" s="4" t="s">
        <v>31</v>
      </c>
      <c r="D94" s="4" t="s">
        <v>31</v>
      </c>
      <c r="E94" s="4" t="s">
        <v>31</v>
      </c>
      <c r="F94" s="4" t="s">
        <v>31</v>
      </c>
      <c r="G94" s="4" t="s">
        <v>31</v>
      </c>
      <c r="H94" s="13"/>
      <c r="I94" s="13"/>
    </row>
    <row r="95" spans="1:10" x14ac:dyDescent="0.25">
      <c r="A95" s="4"/>
      <c r="B95" s="8">
        <v>0.66666666666666663</v>
      </c>
      <c r="C95" s="8">
        <v>0.66666666666666663</v>
      </c>
      <c r="D95" s="8">
        <v>0.66666666666666663</v>
      </c>
      <c r="E95" s="8">
        <v>0.66666666666666663</v>
      </c>
      <c r="F95" s="8">
        <v>0.625</v>
      </c>
      <c r="G95" s="8">
        <v>0.5</v>
      </c>
      <c r="H95" s="13"/>
      <c r="I95" s="13"/>
    </row>
    <row r="96" spans="1:10" x14ac:dyDescent="0.25">
      <c r="A96" s="4" t="s">
        <v>138</v>
      </c>
      <c r="B96" s="105"/>
      <c r="C96" s="105"/>
      <c r="D96" s="105"/>
      <c r="E96" s="105"/>
      <c r="F96" s="105"/>
      <c r="G96" s="105"/>
      <c r="H96" s="13"/>
      <c r="I96" s="13"/>
    </row>
    <row r="97" spans="1:9" x14ac:dyDescent="0.25">
      <c r="A97" s="4"/>
      <c r="B97" s="8"/>
      <c r="C97" s="8">
        <v>0.67708333333333337</v>
      </c>
      <c r="D97" s="8">
        <v>0.67708333333333337</v>
      </c>
      <c r="E97" s="8">
        <v>0.67708333333333337</v>
      </c>
      <c r="F97" s="8">
        <v>0.67708333333333337</v>
      </c>
      <c r="G97" s="4"/>
      <c r="H97" s="13"/>
      <c r="I97" s="13"/>
    </row>
    <row r="98" spans="1:9" x14ac:dyDescent="0.25">
      <c r="A98" s="4"/>
      <c r="C98" s="4" t="s">
        <v>31</v>
      </c>
      <c r="D98" s="4" t="s">
        <v>31</v>
      </c>
      <c r="E98" s="4" t="s">
        <v>31</v>
      </c>
      <c r="F98" s="4" t="s">
        <v>31</v>
      </c>
      <c r="G98" s="4" t="s">
        <v>31</v>
      </c>
      <c r="H98" s="13"/>
      <c r="I98" s="13"/>
    </row>
    <row r="99" spans="1:9" x14ac:dyDescent="0.25">
      <c r="A99" s="4"/>
      <c r="B99" s="8"/>
      <c r="C99" s="8">
        <v>0.71875</v>
      </c>
      <c r="D99" s="8">
        <v>0.71875</v>
      </c>
      <c r="E99" s="8">
        <v>0.71875</v>
      </c>
      <c r="F99" s="8">
        <v>0.71875</v>
      </c>
      <c r="G99" s="4"/>
      <c r="H99" s="13"/>
      <c r="I99" s="13"/>
    </row>
    <row r="100" spans="1:9" x14ac:dyDescent="0.25">
      <c r="A100" s="4" t="s">
        <v>138</v>
      </c>
      <c r="B100" s="105"/>
      <c r="C100" s="105"/>
      <c r="D100" s="105"/>
      <c r="E100" s="105"/>
      <c r="F100" s="105"/>
      <c r="G100" s="105"/>
      <c r="H100" s="13"/>
      <c r="I100" s="13"/>
    </row>
    <row r="101" spans="1:9" x14ac:dyDescent="0.25">
      <c r="A101" s="4"/>
      <c r="B101" s="8">
        <v>0.72916666666666663</v>
      </c>
      <c r="C101" s="8">
        <v>0.72916666666666663</v>
      </c>
      <c r="D101" s="8">
        <v>0.72916666666666663</v>
      </c>
      <c r="E101" s="8">
        <v>0.72916666666666663</v>
      </c>
      <c r="F101" s="4" t="s">
        <v>31</v>
      </c>
      <c r="G101" s="4"/>
      <c r="H101" s="13"/>
      <c r="I101" s="13"/>
    </row>
    <row r="102" spans="1:9" x14ac:dyDescent="0.25">
      <c r="A102" s="4"/>
      <c r="B102" s="4" t="s">
        <v>31</v>
      </c>
      <c r="C102" s="4" t="s">
        <v>31</v>
      </c>
      <c r="D102" s="4" t="s">
        <v>31</v>
      </c>
      <c r="E102" s="4" t="s">
        <v>31</v>
      </c>
      <c r="F102" s="4" t="s">
        <v>31</v>
      </c>
      <c r="G102" s="4"/>
      <c r="H102" s="13"/>
      <c r="I102" s="13"/>
    </row>
    <row r="103" spans="1:9" x14ac:dyDescent="0.25">
      <c r="A103" s="4"/>
      <c r="B103" s="8">
        <v>0.76041666666666663</v>
      </c>
      <c r="C103" s="8">
        <v>0.76041666666666663</v>
      </c>
      <c r="D103" s="8">
        <v>0.76041666666666663</v>
      </c>
      <c r="E103" s="8">
        <v>0.76041666666666663</v>
      </c>
      <c r="F103" s="4" t="s">
        <v>31</v>
      </c>
      <c r="G103" s="4"/>
      <c r="H103" s="13"/>
      <c r="I103" s="13"/>
    </row>
    <row r="104" spans="1:9" x14ac:dyDescent="0.25">
      <c r="A104" s="4" t="s">
        <v>138</v>
      </c>
      <c r="B104" s="105"/>
      <c r="C104" s="105"/>
      <c r="D104" s="105"/>
      <c r="E104" s="105"/>
      <c r="F104" s="105"/>
      <c r="G104" s="105"/>
      <c r="H104" s="13"/>
      <c r="I104" s="13"/>
    </row>
    <row r="105" spans="1:9" x14ac:dyDescent="0.25">
      <c r="B105" s="8">
        <v>0.77083333333333337</v>
      </c>
      <c r="C105" s="8">
        <v>0.77083333333333337</v>
      </c>
      <c r="D105" s="8">
        <v>0.77083333333333337</v>
      </c>
      <c r="E105" s="8">
        <v>0.77083333333333337</v>
      </c>
      <c r="F105" s="4" t="s">
        <v>31</v>
      </c>
    </row>
    <row r="106" spans="1:9" x14ac:dyDescent="0.25">
      <c r="B106" s="4" t="s">
        <v>31</v>
      </c>
      <c r="C106" s="4" t="s">
        <v>31</v>
      </c>
      <c r="D106" s="4" t="s">
        <v>31</v>
      </c>
      <c r="E106" s="4" t="s">
        <v>31</v>
      </c>
      <c r="F106" s="4" t="s">
        <v>31</v>
      </c>
    </row>
    <row r="107" spans="1:9" x14ac:dyDescent="0.25">
      <c r="A107" s="4"/>
      <c r="B107" s="8">
        <v>0.80208333333333337</v>
      </c>
      <c r="C107" s="8">
        <v>0.80208333333333337</v>
      </c>
      <c r="D107" s="8">
        <v>0.80208333333333337</v>
      </c>
      <c r="E107" s="8" t="s">
        <v>170</v>
      </c>
      <c r="F107" s="4" t="s">
        <v>31</v>
      </c>
      <c r="G107" s="4"/>
      <c r="H107" s="13"/>
      <c r="I107" s="13"/>
    </row>
    <row r="108" spans="1:9" x14ac:dyDescent="0.25">
      <c r="A108" s="4" t="s">
        <v>138</v>
      </c>
      <c r="B108" s="105"/>
      <c r="C108" s="105"/>
      <c r="D108" s="105"/>
      <c r="E108" s="105"/>
      <c r="F108" s="105"/>
      <c r="G108" s="105"/>
      <c r="H108" s="13"/>
      <c r="I108" s="13"/>
    </row>
    <row r="109" spans="1:9" x14ac:dyDescent="0.25">
      <c r="B109" s="8">
        <v>0.80208333333333337</v>
      </c>
      <c r="C109" s="8">
        <v>0.80208333333333337</v>
      </c>
      <c r="D109" s="8">
        <v>0.80208333333333337</v>
      </c>
      <c r="E109" s="8">
        <v>0.80208333333333337</v>
      </c>
      <c r="F109" s="4" t="s">
        <v>31</v>
      </c>
    </row>
    <row r="110" spans="1:9" x14ac:dyDescent="0.25">
      <c r="B110" s="4" t="s">
        <v>31</v>
      </c>
      <c r="C110" s="4" t="s">
        <v>31</v>
      </c>
      <c r="D110" s="4" t="s">
        <v>31</v>
      </c>
      <c r="E110" s="4" t="s">
        <v>31</v>
      </c>
      <c r="F110" s="4" t="s">
        <v>31</v>
      </c>
    </row>
    <row r="111" spans="1:9" x14ac:dyDescent="0.25">
      <c r="A111" s="4"/>
      <c r="B111" s="8">
        <v>0.84375</v>
      </c>
      <c r="C111" s="8">
        <v>0.83333333333333337</v>
      </c>
      <c r="D111" s="8">
        <v>0.84375</v>
      </c>
      <c r="E111" s="8">
        <v>0.83333333333333337</v>
      </c>
      <c r="F111" s="4" t="s">
        <v>31</v>
      </c>
      <c r="G111" s="4"/>
      <c r="H111" s="13"/>
      <c r="I111" s="13"/>
    </row>
    <row r="112" spans="1:9" x14ac:dyDescent="0.25">
      <c r="A112" s="4" t="s">
        <v>138</v>
      </c>
      <c r="B112" s="105"/>
      <c r="C112" s="105"/>
      <c r="D112" s="105"/>
      <c r="E112" s="105"/>
      <c r="F112" s="105"/>
      <c r="G112" s="105"/>
      <c r="H112" s="13"/>
      <c r="I112" s="13"/>
    </row>
    <row r="113" spans="1:10" x14ac:dyDescent="0.25">
      <c r="A113" s="117" t="s">
        <v>165</v>
      </c>
      <c r="B113" s="4" t="s">
        <v>31</v>
      </c>
      <c r="C113" s="8">
        <v>0.83333333333333337</v>
      </c>
      <c r="D113" s="4" t="s">
        <v>31</v>
      </c>
      <c r="E113" s="4" t="s">
        <v>31</v>
      </c>
      <c r="F113" s="4" t="s">
        <v>31</v>
      </c>
    </row>
    <row r="114" spans="1:10" x14ac:dyDescent="0.25">
      <c r="A114" s="118" t="s">
        <v>166</v>
      </c>
      <c r="B114" s="4" t="s">
        <v>31</v>
      </c>
      <c r="C114" s="4" t="s">
        <v>31</v>
      </c>
      <c r="D114" s="4" t="s">
        <v>31</v>
      </c>
      <c r="E114" s="4" t="s">
        <v>31</v>
      </c>
      <c r="F114" s="4" t="s">
        <v>31</v>
      </c>
    </row>
    <row r="115" spans="1:10" x14ac:dyDescent="0.25">
      <c r="A115" s="118" t="s">
        <v>167</v>
      </c>
      <c r="B115" s="4" t="s">
        <v>31</v>
      </c>
      <c r="C115" s="120">
        <v>0.875</v>
      </c>
      <c r="D115" s="4" t="s">
        <v>31</v>
      </c>
      <c r="E115" s="4" t="s">
        <v>31</v>
      </c>
      <c r="F115" s="4" t="s">
        <v>31</v>
      </c>
      <c r="G115" s="4"/>
      <c r="H115" s="13"/>
      <c r="I115" s="13"/>
    </row>
    <row r="116" spans="1:10" x14ac:dyDescent="0.25">
      <c r="A116" s="119">
        <v>45505</v>
      </c>
      <c r="B116" s="74">
        <v>4</v>
      </c>
      <c r="C116" s="121">
        <v>7</v>
      </c>
      <c r="D116" s="74">
        <v>7</v>
      </c>
      <c r="E116" s="121">
        <v>6</v>
      </c>
      <c r="F116" s="74">
        <v>4</v>
      </c>
      <c r="G116" s="74">
        <v>2</v>
      </c>
      <c r="H116" s="76">
        <f>SUM(B116:G116)</f>
        <v>30</v>
      </c>
      <c r="I116" s="76">
        <f>H116*4</f>
        <v>120</v>
      </c>
      <c r="J116">
        <f>I116*18.85</f>
        <v>2262</v>
      </c>
    </row>
    <row r="117" spans="1:10" x14ac:dyDescent="0.25">
      <c r="F117" t="s">
        <v>139</v>
      </c>
    </row>
    <row r="118" spans="1:10" x14ac:dyDescent="0.25">
      <c r="A118" t="s">
        <v>171</v>
      </c>
      <c r="B118" s="4">
        <v>11.5</v>
      </c>
      <c r="C118">
        <v>11.5</v>
      </c>
      <c r="D118">
        <v>11.5</v>
      </c>
      <c r="E118">
        <v>11.5</v>
      </c>
      <c r="F118">
        <v>11.5</v>
      </c>
      <c r="G118">
        <v>11.5</v>
      </c>
      <c r="I118" s="17">
        <f>SUM(B118:H118)</f>
        <v>69</v>
      </c>
      <c r="J118">
        <f>I118*4</f>
        <v>276</v>
      </c>
    </row>
    <row r="119" spans="1:10" x14ac:dyDescent="0.25">
      <c r="A119" s="108"/>
    </row>
    <row r="120" spans="1:10" x14ac:dyDescent="0.25">
      <c r="J120">
        <v>0</v>
      </c>
    </row>
    <row r="121" spans="1:10" x14ac:dyDescent="0.25">
      <c r="J121">
        <f>SUM(J116:J120)</f>
        <v>2538</v>
      </c>
    </row>
  </sheetData>
  <mergeCells count="9">
    <mergeCell ref="L3:Q3"/>
    <mergeCell ref="B12:G12"/>
    <mergeCell ref="B21:G21"/>
    <mergeCell ref="H87:J87"/>
    <mergeCell ref="B88:G88"/>
    <mergeCell ref="B30:G30"/>
    <mergeCell ref="B55:G55"/>
    <mergeCell ref="H54:J54"/>
    <mergeCell ref="B3:G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18</vt:i4>
      </vt:variant>
    </vt:vector>
  </HeadingPairs>
  <TitlesOfParts>
    <vt:vector size="18" baseType="lpstr">
      <vt:lpstr>2025</vt:lpstr>
      <vt:lpstr>HRS 2024 2o semestre</vt:lpstr>
      <vt:lpstr>HRS RESUMIDO</vt:lpstr>
      <vt:lpstr>RESUMO</vt:lpstr>
      <vt:lpstr>mariana</vt:lpstr>
      <vt:lpstr>allana</vt:lpstr>
      <vt:lpstr>isa bonora</vt:lpstr>
      <vt:lpstr>gi ressinetti</vt:lpstr>
      <vt:lpstr>roger</vt:lpstr>
      <vt:lpstr>stefane</vt:lpstr>
      <vt:lpstr>nicole</vt:lpstr>
      <vt:lpstr>gabriela</vt:lpstr>
      <vt:lpstr>thamires</vt:lpstr>
      <vt:lpstr>angelica</vt:lpstr>
      <vt:lpstr>ivanilda</vt:lpstr>
      <vt:lpstr>gi furlan</vt:lpstr>
      <vt:lpstr>luiza</vt:lpstr>
      <vt:lpstr>amanda terciotti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Sanches</dc:creator>
  <cp:lastModifiedBy>JULIANA B SANCHES</cp:lastModifiedBy>
  <cp:lastPrinted>2024-10-24T13:38:53Z</cp:lastPrinted>
  <dcterms:created xsi:type="dcterms:W3CDTF">2017-08-14T01:52:08Z</dcterms:created>
  <dcterms:modified xsi:type="dcterms:W3CDTF">2024-12-16T18:03:03Z</dcterms:modified>
</cp:coreProperties>
</file>