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GRÁFICOS" sheetId="2" r:id="rId5"/>
  </sheets>
  <definedNames/>
  <calcPr/>
  <extLst>
    <ext uri="GoogleSheetsCustomDataVersion1">
      <go:sheetsCustomData xmlns:go="http://customooxmlschemas.google.com/" r:id="rId6" roundtripDataSignature="AMtx7mg6vtj4JP9KQltjOPYRsY4k4+bpZA=="/>
    </ext>
  </extLst>
</workbook>
</file>

<file path=xl/sharedStrings.xml><?xml version="1.0" encoding="utf-8"?>
<sst xmlns="http://schemas.openxmlformats.org/spreadsheetml/2006/main" count="871" uniqueCount="272">
  <si>
    <t>Nº</t>
  </si>
  <si>
    <t>V/M</t>
  </si>
  <si>
    <t>ATIVIDADE</t>
  </si>
  <si>
    <t>DATA</t>
  </si>
  <si>
    <t>Dia da Semana</t>
  </si>
  <si>
    <t>NOME</t>
  </si>
  <si>
    <t>IDADE</t>
  </si>
  <si>
    <t>SEXO</t>
  </si>
  <si>
    <t>LOCAL</t>
  </si>
  <si>
    <t>LUA</t>
  </si>
  <si>
    <t>LESÃO</t>
  </si>
  <si>
    <t>PRAIA</t>
  </si>
  <si>
    <t>MUNICÍPIO</t>
  </si>
  <si>
    <t>DIA</t>
  </si>
  <si>
    <t>MÊS</t>
  </si>
  <si>
    <t>ANO</t>
  </si>
  <si>
    <t>M</t>
  </si>
  <si>
    <t>Banhista</t>
  </si>
  <si>
    <t>JUN</t>
  </si>
  <si>
    <t>DOM</t>
  </si>
  <si>
    <t>U. M. G.</t>
  </si>
  <si>
    <t>?</t>
  </si>
  <si>
    <t>Igreja de Piedade</t>
  </si>
  <si>
    <t>Nv</t>
  </si>
  <si>
    <t>Antebraço, coxa e nádega</t>
  </si>
  <si>
    <t>Piedade</t>
  </si>
  <si>
    <t>Jaboatão dos Guararapes</t>
  </si>
  <si>
    <t>SET</t>
  </si>
  <si>
    <t>QUI</t>
  </si>
  <si>
    <t>E. P. S.</t>
  </si>
  <si>
    <t>Castelinho</t>
  </si>
  <si>
    <t>Tronco</t>
  </si>
  <si>
    <t>Boa Viagem</t>
  </si>
  <si>
    <t>Recife</t>
  </si>
  <si>
    <t>V</t>
  </si>
  <si>
    <t>Surfista</t>
  </si>
  <si>
    <t>E. R. C.</t>
  </si>
  <si>
    <t>Acaiaca</t>
  </si>
  <si>
    <t>Mg</t>
  </si>
  <si>
    <t>Perna</t>
  </si>
  <si>
    <t>JAN</t>
  </si>
  <si>
    <t>SÁB</t>
  </si>
  <si>
    <t>C. R. S. V.</t>
  </si>
  <si>
    <t xml:space="preserve">Hotel Britônie </t>
  </si>
  <si>
    <t>MAR</t>
  </si>
  <si>
    <t>J. R. C. G.</t>
  </si>
  <si>
    <t>Paiva</t>
  </si>
  <si>
    <t>Pé</t>
  </si>
  <si>
    <t xml:space="preserve">Paiva </t>
  </si>
  <si>
    <t>Cabo de Santo Agostinho</t>
  </si>
  <si>
    <t>QUA</t>
  </si>
  <si>
    <t>R. A. R. S.</t>
  </si>
  <si>
    <t>Cr</t>
  </si>
  <si>
    <t>Coxa</t>
  </si>
  <si>
    <t>FEV</t>
  </si>
  <si>
    <t>TER</t>
  </si>
  <si>
    <t>S. A. G. S.</t>
  </si>
  <si>
    <t>Perna e pé</t>
  </si>
  <si>
    <t>A. G. D. F.</t>
  </si>
  <si>
    <t>JUL</t>
  </si>
  <si>
    <t>SEX</t>
  </si>
  <si>
    <t>S. P. S.</t>
  </si>
  <si>
    <t>A. G. S.</t>
  </si>
  <si>
    <t>C. F. G. M.</t>
  </si>
  <si>
    <t>Ch</t>
  </si>
  <si>
    <t>Pé decepado</t>
  </si>
  <si>
    <t>OUT</t>
  </si>
  <si>
    <t>SEG</t>
  </si>
  <si>
    <t>E. J. S.</t>
  </si>
  <si>
    <t>Identidade desconhecida</t>
  </si>
  <si>
    <r>
      <rPr>
        <rFont val="Arial"/>
        <color theme="1"/>
        <sz val="8.0"/>
      </rPr>
      <t>?</t>
    </r>
    <r>
      <rPr>
        <rFont val="Arial"/>
        <color theme="0"/>
        <sz val="8.0"/>
      </rPr>
      <t>.</t>
    </r>
  </si>
  <si>
    <t>DEZ</t>
  </si>
  <si>
    <t>L. G. L.</t>
  </si>
  <si>
    <t>J. O. A.</t>
  </si>
  <si>
    <t>T. C. L.</t>
  </si>
  <si>
    <t>Prox. Hosp. Aeronáutica</t>
  </si>
  <si>
    <t>H. M. S.</t>
  </si>
  <si>
    <t xml:space="preserve">Bar Picanha do Tio Dadá </t>
  </si>
  <si>
    <t>C. R. F. F.</t>
  </si>
  <si>
    <t>Danger</t>
  </si>
  <si>
    <t>Braço</t>
  </si>
  <si>
    <t xml:space="preserve">Candeias </t>
  </si>
  <si>
    <t>AGO</t>
  </si>
  <si>
    <t>A. F. S. F.</t>
  </si>
  <si>
    <t>2º Jardim</t>
  </si>
  <si>
    <t>Coxa e antebraço</t>
  </si>
  <si>
    <t>ABR</t>
  </si>
  <si>
    <t>M. S. S.</t>
  </si>
  <si>
    <t>nº 2802</t>
  </si>
  <si>
    <t>Tronco e coxa</t>
  </si>
  <si>
    <t>L. H. M.</t>
  </si>
  <si>
    <t>Restaurante Costa do Sol</t>
  </si>
  <si>
    <t>Barra de Jangada</t>
  </si>
  <si>
    <t>G. J. F. J.</t>
  </si>
  <si>
    <t>Mão</t>
  </si>
  <si>
    <t>MAI</t>
  </si>
  <si>
    <t>J. R. P. A.</t>
  </si>
  <si>
    <t>Antebraço esquerdo</t>
  </si>
  <si>
    <t>J. A. S.</t>
  </si>
  <si>
    <t>P. F. S.</t>
  </si>
  <si>
    <t>Barraca de coco nº 29</t>
  </si>
  <si>
    <t>Tronco e braço</t>
  </si>
  <si>
    <t>?.</t>
  </si>
  <si>
    <t>Tronco,braço e perna</t>
  </si>
  <si>
    <t>R. R. M.</t>
  </si>
  <si>
    <t>Ed. Vilas Boas</t>
  </si>
  <si>
    <t>J. C. B. C.</t>
  </si>
  <si>
    <t>Hotel Grand Mercure</t>
  </si>
  <si>
    <t>Coxa e perna</t>
  </si>
  <si>
    <t>NOV</t>
  </si>
  <si>
    <t>Coxa e braço</t>
  </si>
  <si>
    <t>C. H. B. P.</t>
  </si>
  <si>
    <t>Mãos e perna</t>
  </si>
  <si>
    <t>A. C. S.</t>
  </si>
  <si>
    <t>Posto 6</t>
  </si>
  <si>
    <t>C. A. B.</t>
  </si>
  <si>
    <t>F. F. S.</t>
  </si>
  <si>
    <t>Perna e panturilha</t>
  </si>
  <si>
    <t>P. F. A. F.</t>
  </si>
  <si>
    <t>Brasília Teimosa</t>
  </si>
  <si>
    <t>Pina</t>
  </si>
  <si>
    <t>M. C. C. S.</t>
  </si>
  <si>
    <t>Mãos e antebraço</t>
  </si>
  <si>
    <t>F. J. C.</t>
  </si>
  <si>
    <t>Perna (amputada na coxa)</t>
  </si>
  <si>
    <t>L. S. A.</t>
  </si>
  <si>
    <t>Enc. Esq. de membros inferiores e pé</t>
  </si>
  <si>
    <t>T. A. . M.</t>
  </si>
  <si>
    <t xml:space="preserve">Pau Amarelo </t>
  </si>
  <si>
    <t>Paulista</t>
  </si>
  <si>
    <t>E. H. S.</t>
  </si>
  <si>
    <t>A. S. L. J.</t>
  </si>
  <si>
    <t>1º Jardim</t>
  </si>
  <si>
    <t>Perna (panturilha)</t>
  </si>
  <si>
    <t>O. O. S.</t>
  </si>
  <si>
    <t>N. B. B.</t>
  </si>
  <si>
    <t>F</t>
  </si>
  <si>
    <t>Coxa e nádegas</t>
  </si>
  <si>
    <t>W. P. S.</t>
  </si>
  <si>
    <t>Mão e perna</t>
  </si>
  <si>
    <t>W. S.</t>
  </si>
  <si>
    <t xml:space="preserve">Edf. Portugal </t>
  </si>
  <si>
    <t>Perna (panturilha) e Mão (dedo amputado)</t>
  </si>
  <si>
    <t>J. I. P.</t>
  </si>
  <si>
    <t>Perna esquerda (Panturrilha e Pé)</t>
  </si>
  <si>
    <t>R. A. C.</t>
  </si>
  <si>
    <t>2º jardim</t>
  </si>
  <si>
    <t>Coxa esquerda (parte posterior) e perna esquerda (parte anterior)</t>
  </si>
  <si>
    <t>H. P. B.</t>
  </si>
  <si>
    <t>Praia de Del Chifre</t>
  </si>
  <si>
    <t>Coxa esquerda</t>
  </si>
  <si>
    <t>Del Chifre</t>
  </si>
  <si>
    <t>Olinda</t>
  </si>
  <si>
    <t>Identidade Desconhecida</t>
  </si>
  <si>
    <t>Coxa e panturrilha direita, coxa esquerda, tronco, ombro e braço direito.</t>
  </si>
  <si>
    <t>Pontas de Pedras</t>
  </si>
  <si>
    <t xml:space="preserve"> Goiana</t>
  </si>
  <si>
    <t>W. L.S.</t>
  </si>
  <si>
    <t>Nádegas, mão direita arrancada e bolsa escrotal levemente lesionada.</t>
  </si>
  <si>
    <t>R. R. G. F.</t>
  </si>
  <si>
    <t>Panturrilha esquerda, com fratura exposta.</t>
  </si>
  <si>
    <t>G. T. B. F.</t>
  </si>
  <si>
    <t>Nádegas, tronco e pernas.</t>
  </si>
  <si>
    <t>M. D. L. S.</t>
  </si>
  <si>
    <t>Coxa e panturrilha direita.</t>
  </si>
  <si>
    <t>J. P. P.</t>
  </si>
  <si>
    <t>Coxa esquerda, pé direito, joelho direito e panturrilha direita.</t>
  </si>
  <si>
    <t>T. J. O. S.</t>
  </si>
  <si>
    <t>Praia de Enseada dos Corais</t>
  </si>
  <si>
    <t>Coxa direita, panturrilhas direita e esquerda</t>
  </si>
  <si>
    <t>R. S. S.</t>
  </si>
  <si>
    <t>Próx. o Edifício El Greco nº6500</t>
  </si>
  <si>
    <t>Tronco, coxa esquerda, braço direito, joelho e perna esquerdos</t>
  </si>
  <si>
    <t>J. R. T. S.</t>
  </si>
  <si>
    <t>Tronco, terço distal da perna esquerda e joelho direito</t>
  </si>
  <si>
    <t>B. S. G.</t>
  </si>
  <si>
    <t>Em frente ao Edf. Anabella, nº4772</t>
  </si>
  <si>
    <t>Panturrilha e coxa esquerda</t>
  </si>
  <si>
    <t>D. G. M.</t>
  </si>
  <si>
    <t>P. D. I. M.</t>
  </si>
  <si>
    <t>Perna direita, perna esquerda, braço direito e braço esquerdo.</t>
  </si>
  <si>
    <t>J. E. F. S.</t>
  </si>
  <si>
    <t>Perna esquerda e parte da genitália</t>
  </si>
  <si>
    <t>M. C. S.</t>
  </si>
  <si>
    <t>Perna direita e Mão direita</t>
  </si>
  <si>
    <t>I. J. S.</t>
  </si>
  <si>
    <t>Quadril, Glútel esquerto e Perna esquerda</t>
  </si>
  <si>
    <t>A. S. L. G. S.</t>
  </si>
  <si>
    <t>Membro Inferior Esquerdo</t>
  </si>
  <si>
    <t>G. C. F.</t>
  </si>
  <si>
    <t>Membro Inferior Direito</t>
  </si>
  <si>
    <t>K. T. F.</t>
  </si>
  <si>
    <t>Golden Beach</t>
  </si>
  <si>
    <t>Membro Superior Esquerdo</t>
  </si>
  <si>
    <t>*Legenda:</t>
  </si>
  <si>
    <t xml:space="preserve"> M = Morto</t>
  </si>
  <si>
    <t xml:space="preserve"> V = Vivo</t>
  </si>
  <si>
    <t>? = Desconhecido</t>
  </si>
  <si>
    <t xml:space="preserve">1 - Consequências dos Incidentes </t>
  </si>
  <si>
    <t>Mortes</t>
  </si>
  <si>
    <t>Vivos</t>
  </si>
  <si>
    <t>TOTAL</t>
  </si>
  <si>
    <t>2 - Óbitos/Atividade</t>
  </si>
  <si>
    <t>Surfistas</t>
  </si>
  <si>
    <t>Banhistas</t>
  </si>
  <si>
    <t>3 - Feridos/Atividade</t>
  </si>
  <si>
    <t>4 - Idade das Vítimas</t>
  </si>
  <si>
    <t>14-25</t>
  </si>
  <si>
    <t>26-59</t>
  </si>
  <si>
    <t>Idade desconhecida</t>
  </si>
  <si>
    <t>5 - Incidentes/Atividade</t>
  </si>
  <si>
    <t>6 - Incidentes/Fases da lua</t>
  </si>
  <si>
    <t>Lua Nova</t>
  </si>
  <si>
    <t>Lua Crescente</t>
  </si>
  <si>
    <t>Lua Cheia</t>
  </si>
  <si>
    <t>Lua Minguante</t>
  </si>
  <si>
    <t>7 - Incidentes/Mês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</si>
  <si>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</si>
  <si>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</si>
  <si>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</si>
  <si>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</si>
  <si>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</si>
  <si>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</si>
  <si>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</si>
  <si>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</si>
  <si>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</si>
  <si>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</si>
  <si>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</si>
  <si>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</si>
  <si>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8 - Incidentes/Trimestre</t>
  </si>
  <si>
    <t xml:space="preserve">1º Trimestre </t>
  </si>
  <si>
    <t xml:space="preserve">2º Trimestre </t>
  </si>
  <si>
    <t xml:space="preserve">3º Trimestre </t>
  </si>
  <si>
    <t xml:space="preserve">4º Trimestre </t>
  </si>
  <si>
    <t>9 - Incidentes/Dia da semana</t>
  </si>
  <si>
    <t>Domingo</t>
  </si>
  <si>
    <t>Segunda</t>
  </si>
  <si>
    <t>Terça</t>
  </si>
  <si>
    <t>Quarta</t>
  </si>
  <si>
    <t>Quinta</t>
  </si>
  <si>
    <t>Sexta</t>
  </si>
  <si>
    <t>Sábado</t>
  </si>
  <si>
    <t xml:space="preserve">TOTAL </t>
  </si>
  <si>
    <t>10 - Incidentes/Município/Distrito</t>
  </si>
  <si>
    <t xml:space="preserve">Jab. dos Guararapes </t>
  </si>
  <si>
    <t>Cabo</t>
  </si>
  <si>
    <t>Goiana</t>
  </si>
  <si>
    <t>11 - Incidentes x Praias</t>
  </si>
  <si>
    <t>Enceada dos Corais</t>
  </si>
  <si>
    <t xml:space="preserve">Barra de Jangada </t>
  </si>
  <si>
    <t>Candeias</t>
  </si>
  <si>
    <t>Pau Amarelo</t>
  </si>
  <si>
    <t>Pontas de Pedra</t>
  </si>
  <si>
    <t xml:space="preserve">12 - Nº de Incidentes por localidade </t>
  </si>
  <si>
    <t>Deconhecido</t>
  </si>
  <si>
    <t>2º Jardim- Boa viagem</t>
  </si>
  <si>
    <t>Próx.  Hosp. da Aeronáutica</t>
  </si>
  <si>
    <t xml:space="preserve">Próx. ao Ed. AnaBella, 4772 </t>
  </si>
  <si>
    <t xml:space="preserve">Próx. ao Ed. Portugal </t>
  </si>
  <si>
    <t>Próx. Ao Hotel Grand Mercure</t>
  </si>
  <si>
    <t>Próx. Ao Ed. El Greco, 6500</t>
  </si>
  <si>
    <t>Em frente ao nº 2802. Boa Viagem</t>
  </si>
  <si>
    <t xml:space="preserve">Em frente ao Ed. Villas Boas </t>
  </si>
  <si>
    <t>Em frente à Picanha do Tio Dadá</t>
  </si>
  <si>
    <t>Em frente a Barraca de coco 29</t>
  </si>
  <si>
    <t>Em frente ao Hotel Britônie</t>
  </si>
  <si>
    <t>Em frente ao Hotel Golden Beach</t>
  </si>
  <si>
    <t>Primeiro Jardim</t>
  </si>
  <si>
    <t>13 - Incidentes/Sexo</t>
  </si>
  <si>
    <t>Masculino</t>
  </si>
  <si>
    <t>Feminino</t>
  </si>
  <si>
    <t xml:space="preserve"> Não Identificado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</si>
</sst>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sz val="7.0"/>
      <color theme="1"/>
      <name val="Calibri"/>
    </font>
    <font>
      <b/>
      <sz val="11.0"/>
      <color theme="1"/>
      <name val="Calibri"/>
    </font>
    <font/>
    <font>
      <b/>
      <sz val="8.0"/>
      <color theme="1"/>
      <name val="Arial"/>
    </font>
    <font>
      <b/>
      <sz val="7.0"/>
      <color theme="1"/>
      <name val="Arial"/>
    </font>
    <font>
      <sz val="8.0"/>
      <color theme="1"/>
      <name val="Arial"/>
    </font>
    <font>
      <sz val="7.0"/>
      <color theme="1"/>
      <name val="Arial"/>
    </font>
    <font>
      <sz val="9.0"/>
      <color theme="1"/>
      <name val="Arial"/>
    </font>
    <font>
      <sz val="8.0"/>
      <color rgb="FF000000"/>
      <name val="Arial"/>
    </font>
    <font>
      <sz val="8.0"/>
      <color rgb="FF333333"/>
      <name val="Trebuchet MS"/>
    </font>
    <font>
      <sz val="7.0"/>
      <color rgb="FF000000"/>
      <name val="Arial"/>
    </font>
    <font>
      <sz val="10.0"/>
      <color theme="1"/>
      <name val="Calibri"/>
    </font>
    <font>
      <b/>
      <sz val="10.0"/>
      <color theme="1"/>
      <name val="Calibri"/>
    </font>
    <font>
      <b/>
      <i/>
      <u/>
      <sz val="16.0"/>
      <color rgb="FFFF0000"/>
      <name val="Algerian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</fills>
  <borders count="3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8" fillId="0" fontId="7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13" numFmtId="0" xfId="0" applyFont="1"/>
    <xf borderId="21" fillId="2" fontId="14" numFmtId="0" xfId="0" applyAlignment="1" applyBorder="1" applyFill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0" fillId="0" fontId="13" numFmtId="0" xfId="0" applyAlignment="1" applyFont="1">
      <alignment horizontal="center"/>
    </xf>
    <xf borderId="24" fillId="3" fontId="13" numFmtId="0" xfId="0" applyAlignment="1" applyBorder="1" applyFill="1" applyFont="1">
      <alignment horizontal="center" vertical="center"/>
    </xf>
    <xf borderId="24" fillId="3" fontId="13" numFmtId="0" xfId="0" applyAlignment="1" applyBorder="1" applyFont="1">
      <alignment horizontal="center" shrinkToFit="0" vertical="center" wrapText="1"/>
    </xf>
    <xf borderId="24" fillId="3" fontId="13" numFmtId="10" xfId="0" applyAlignment="1" applyBorder="1" applyFont="1" applyNumberFormat="1">
      <alignment horizontal="center"/>
    </xf>
    <xf borderId="0" fillId="0" fontId="13" numFmtId="10" xfId="0" applyAlignment="1" applyFont="1" applyNumberFormat="1">
      <alignment horizontal="center"/>
    </xf>
    <xf borderId="24" fillId="0" fontId="13" numFmtId="0" xfId="0" applyAlignment="1" applyBorder="1" applyFont="1">
      <alignment horizontal="center"/>
    </xf>
    <xf borderId="24" fillId="0" fontId="13" numFmtId="9" xfId="0" applyAlignment="1" applyBorder="1" applyFont="1" applyNumberFormat="1">
      <alignment horizontal="center"/>
    </xf>
    <xf borderId="0" fillId="0" fontId="13" numFmtId="9" xfId="0" applyAlignment="1" applyFont="1" applyNumberFormat="1">
      <alignment horizontal="center"/>
    </xf>
    <xf borderId="21" fillId="2" fontId="14" numFmtId="0" xfId="0" applyAlignment="1" applyBorder="1" applyFont="1">
      <alignment horizontal="center"/>
    </xf>
    <xf borderId="24" fillId="4" fontId="13" numFmtId="0" xfId="0" applyAlignment="1" applyBorder="1" applyFill="1" applyFont="1">
      <alignment horizontal="center" shrinkToFit="0" vertical="center" wrapText="1"/>
    </xf>
    <xf borderId="24" fillId="4" fontId="13" numFmtId="9" xfId="0" applyAlignment="1" applyBorder="1" applyFont="1" applyNumberFormat="1">
      <alignment horizontal="center"/>
    </xf>
    <xf borderId="25" fillId="4" fontId="13" numFmtId="0" xfId="0" applyAlignment="1" applyBorder="1" applyFont="1">
      <alignment horizontal="center" shrinkToFit="0" vertical="center" wrapText="1"/>
    </xf>
    <xf borderId="25" fillId="4" fontId="13" numFmtId="9" xfId="0" applyAlignment="1" applyBorder="1" applyFont="1" applyNumberFormat="1">
      <alignment horizontal="center"/>
    </xf>
    <xf borderId="24" fillId="0" fontId="13" numFmtId="10" xfId="0" applyAlignment="1" applyBorder="1" applyFont="1" applyNumberFormat="1">
      <alignment horizontal="center"/>
    </xf>
    <xf borderId="0" fillId="0" fontId="14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shrinkToFit="0" vertical="center" wrapText="1"/>
    </xf>
    <xf borderId="26" fillId="3" fontId="13" numFmtId="0" xfId="0" applyAlignment="1" applyBorder="1" applyFont="1">
      <alignment horizontal="center" shrinkToFit="0" vertical="center" wrapText="1"/>
    </xf>
    <xf borderId="27" fillId="3" fontId="13" numFmtId="10" xfId="0" applyAlignment="1" applyBorder="1" applyFont="1" applyNumberFormat="1">
      <alignment horizontal="center"/>
    </xf>
    <xf borderId="28" fillId="3" fontId="13" numFmtId="0" xfId="0" applyAlignment="1" applyBorder="1" applyFont="1">
      <alignment horizontal="center" shrinkToFit="0" vertical="center" wrapText="1"/>
    </xf>
    <xf borderId="29" fillId="3" fontId="13" numFmtId="10" xfId="0" applyAlignment="1" applyBorder="1" applyFont="1" applyNumberFormat="1">
      <alignment horizontal="center"/>
    </xf>
    <xf borderId="24" fillId="0" fontId="13" numFmtId="0" xfId="0" applyAlignment="1" applyBorder="1" applyFont="1">
      <alignment horizontal="center" vertical="center"/>
    </xf>
    <xf borderId="24" fillId="0" fontId="13" numFmtId="0" xfId="0" applyAlignment="1" applyBorder="1" applyFont="1">
      <alignment horizontal="center" shrinkToFit="0" vertical="center" wrapText="1"/>
    </xf>
    <xf borderId="21" fillId="3" fontId="13" numFmtId="0" xfId="0" applyAlignment="1" applyBorder="1" applyFont="1">
      <alignment horizontal="center"/>
    </xf>
    <xf borderId="24" fillId="3" fontId="13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30" fillId="3" fontId="13" numFmtId="0" xfId="0" applyAlignment="1" applyBorder="1" applyFont="1">
      <alignment horizontal="center"/>
    </xf>
    <xf borderId="31" fillId="3" fontId="13" numFmtId="0" xfId="0" applyAlignment="1" applyBorder="1" applyFont="1">
      <alignment horizontal="center"/>
    </xf>
    <xf borderId="21" fillId="0" fontId="1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/>
    </xf>
    <xf borderId="0" fillId="0" fontId="16" numFmtId="0" xfId="0" applyAlignment="1" applyFont="1">
      <alignment vertical="center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Consequências dos Incidentes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1919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dados!$H$83:$H$84</c:f>
            </c:strRef>
          </c:cat>
          <c:val>
            <c:numRef>
              <c:f>dados!$I$83:$I$84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Incidentes/Município/Distrito</a:t>
            </a:r>
          </a:p>
        </c:rich>
      </c:tx>
      <c:overlay val="0"/>
    </c:title>
    <c:plotArea>
      <c:layout>
        <c:manualLayout>
          <c:xMode val="edge"/>
          <c:yMode val="edge"/>
          <c:x val="0.02459579713963726"/>
          <c:y val="0.1681127488463598"/>
          <c:w val="0.9537882924240252"/>
          <c:h val="0.4845573039668802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dados!$H$157:$H$162</c:f>
            </c:strRef>
          </c:cat>
          <c:val>
            <c:numRef>
              <c:f>dados!$I$157:$I$162</c:f>
              <c:numCache/>
            </c:numRef>
          </c:val>
        </c:ser>
        <c:overlap val="100"/>
        <c:axId val="1834437576"/>
        <c:axId val="397560263"/>
      </c:barChart>
      <c:catAx>
        <c:axId val="183443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560263"/>
      </c:catAx>
      <c:valAx>
        <c:axId val="397560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437576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 x Praias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dados!$H$171:$H$180</c:f>
            </c:strRef>
          </c:cat>
          <c:val>
            <c:numRef>
              <c:f>dados!$I$171:$I$180</c:f>
              <c:numCache/>
            </c:numRef>
          </c:val>
        </c:ser>
        <c:axId val="590026492"/>
        <c:axId val="1941181837"/>
      </c:barChart>
      <c:catAx>
        <c:axId val="59002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181837"/>
      </c:catAx>
      <c:valAx>
        <c:axId val="1941181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2649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Incidentes/Sexo 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4494772750827477"/>
          <c:y val="0.20039002139864517"/>
          <c:w val="0.9615614611480002"/>
          <c:h val="0.642205933013806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11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1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1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dados!$G$212:$G$215</c:f>
            </c:strRef>
          </c:cat>
          <c:val>
            <c:numRef>
              <c:f>dados!$I$212:$I$215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 x localidade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dados!$G$185:$G$208</c:f>
            </c:strRef>
          </c:cat>
          <c:val>
            <c:numRef>
              <c:f>dados!$I$185:$I$208</c:f>
              <c:numCache/>
            </c:numRef>
          </c:val>
        </c:ser>
        <c:axId val="1854756386"/>
        <c:axId val="938183742"/>
      </c:barChart>
      <c:catAx>
        <c:axId val="185475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938183742"/>
      </c:catAx>
      <c:valAx>
        <c:axId val="93818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5638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Óbitos/Atividade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52333796296296295"/>
          <c:y val="0.10274087301587301"/>
          <c:w val="0.777656712962963"/>
          <c:h val="0.8681523809523809"/>
        </c:manualLayout>
      </c:layout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F81B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dados!$H$89</c:f>
            </c:strRef>
          </c:cat>
          <c:val>
            <c:numRef>
              <c:f>dados!$H$90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Feridos/Atividade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0884758693986368"/>
          <c:y val="0.11706351312827468"/>
          <c:w val="0.7062441676611952"/>
          <c:h val="0.788824497787736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explosion val="7"/>
            <c:spPr>
              <a:solidFill>
                <a:srgbClr val="FF090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dados!$H$95:$H$96</c:f>
            </c:strRef>
          </c:cat>
          <c:val>
            <c:numRef>
              <c:f>dados!$I$95:$I$96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18234778162529774"/>
          <c:y val="0.7830027426346987"/>
        </c:manualLayout>
      </c:layout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Idade das Vítimas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638788209022754"/>
          <c:y val="0.14088947214931466"/>
          <c:w val="0.5916651666042316"/>
          <c:h val="0.7618317617705195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F0909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dados!$H$101:$H$103</c:f>
            </c:strRef>
          </c:cat>
          <c:val>
            <c:numRef>
              <c:f>dados!$I$101:$I$103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Incidentes/Atividade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2397083945596368"/>
          <c:y val="0.16934461932900274"/>
          <c:w val="0.688499638999184"/>
          <c:h val="0.7770591701519136"/>
        </c:manualLayout>
      </c:layout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F090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dados!$H$108:$H$109</c:f>
            </c:strRef>
          </c:cat>
          <c:val>
            <c:numRef>
              <c:f>dados!$I$108:$I$109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 Incidentes/Fases da lua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79743858494038"/>
          <c:y val="0.12352616117160112"/>
          <c:w val="0.5616323367801694"/>
          <c:h val="0.876473838828398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F0909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dados!$H$114:$H$117</c:f>
            </c:strRef>
          </c:cat>
          <c:val>
            <c:numRef>
              <c:f>dados!$I$114:$I$117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dados!$H$122:$H$133</c:f>
            </c:strRef>
          </c:cat>
          <c:val>
            <c:numRef>
              <c:f>dados!$I$122:$I$133</c:f>
              <c:numCache/>
            </c:numRef>
          </c:val>
        </c:ser>
        <c:axId val="1939002248"/>
        <c:axId val="1648549335"/>
      </c:barChart>
      <c:catAx>
        <c:axId val="193900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549335"/>
      </c:catAx>
      <c:valAx>
        <c:axId val="1648549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0224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Incidentes/Trimestre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151065757975684"/>
          <c:y val="0.06666480307492637"/>
          <c:w val="0.7651665995003278"/>
          <c:h val="0.8745809414466131"/>
        </c:manualLayout>
      </c:layout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F81BD"/>
              </a:solidFill>
            </c:spPr>
          </c:dPt>
          <c:dPt>
            <c:idx val="1"/>
            <c:explosion val="10"/>
            <c:spPr>
              <a:solidFill>
                <a:srgbClr val="FF0909"/>
              </a:solidFill>
            </c:spPr>
          </c:dPt>
          <c:dPt>
            <c:idx val="2"/>
            <c:explosion val="15"/>
            <c:spPr>
              <a:solidFill>
                <a:srgbClr val="9BBB59"/>
              </a:solidFill>
            </c:spPr>
          </c:dPt>
          <c:dPt>
            <c:idx val="3"/>
            <c:explosion val="10"/>
            <c:spPr>
              <a:solidFill>
                <a:srgbClr val="8064A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dados!$H$138:$H$141</c:f>
            </c:strRef>
          </c:cat>
          <c:val>
            <c:numRef>
              <c:f>dados!$I$138:$I$141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layout>
        <c:manualLayout>
          <c:xMode val="edge"/>
          <c:yMode val="edge"/>
          <c:x val="0.03791135122485559"/>
          <c:y val="0.7692048120601008"/>
        </c:manualLayout>
      </c:layout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Incidentes/Dia da semana</a:t>
            </a:r>
          </a:p>
        </c:rich>
      </c:tx>
      <c:layout>
        <c:manualLayout>
          <c:xMode val="edge"/>
          <c:yMode val="edge"/>
          <c:x val="0.3190347769028871"/>
          <c:y val="0.037037037037037035"/>
        </c:manualLayout>
      </c:layout>
      <c:overlay val="0"/>
    </c:title>
    <c:plotArea>
      <c:layout>
        <c:manualLayout>
          <c:xMode val="edge"/>
          <c:yMode val="edge"/>
          <c:x val="0.17652519205181852"/>
          <c:y val="0.18043999708369787"/>
          <c:w val="0.7790302609273648"/>
          <c:h val="0.7547451881014873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dados!$H$146:$H$152</c:f>
            </c:strRef>
          </c:cat>
          <c:val>
            <c:numRef>
              <c:f>dados!$I$146:$I$152</c:f>
              <c:numCache/>
            </c:numRef>
          </c:val>
        </c:ser>
        <c:axId val="1414311536"/>
        <c:axId val="745530629"/>
      </c:barChart>
      <c:catAx>
        <c:axId val="14143115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530629"/>
      </c:catAx>
      <c:valAx>
        <c:axId val="745530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31153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4</xdr:row>
      <xdr:rowOff>171450</xdr:rowOff>
    </xdr:from>
    <xdr:ext cx="2028825" cy="238125"/>
    <xdr:sp>
      <xdr:nvSpPr>
        <xdr:cNvPr id="3" name="Shape 3"/>
        <xdr:cNvSpPr txBox="1"/>
      </xdr:nvSpPr>
      <xdr:spPr>
        <a:xfrm>
          <a:off x="4336350" y="3665700"/>
          <a:ext cx="2019300" cy="2286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Atualizado em</a:t>
          </a:r>
          <a:r>
            <a:rPr b="1"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08/03/2023</a:t>
          </a:r>
          <a:endParaRPr b="1" sz="12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1268075" cy="981075"/>
    <xdr:pic>
      <xdr:nvPicPr>
        <xdr:cNvPr descr="http://www.portaisgoverno.pe.gov.br/image/image_gallery?uuid=8b147798-e5fd-46ca-8521-56fdd4220016&amp;groupId=124015&amp;t=1356703087750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3400425" cy="2705100"/>
    <xdr:graphicFrame>
      <xdr:nvGraphicFramePr>
        <xdr:cNvPr id="12490179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19</xdr:row>
      <xdr:rowOff>0</xdr:rowOff>
    </xdr:from>
    <xdr:ext cx="3400425" cy="2609850"/>
    <xdr:graphicFrame>
      <xdr:nvGraphicFramePr>
        <xdr:cNvPr id="8082737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600075</xdr:colOff>
      <xdr:row>35</xdr:row>
      <xdr:rowOff>28575</xdr:rowOff>
    </xdr:from>
    <xdr:ext cx="3438525" cy="2667000"/>
    <xdr:graphicFrame>
      <xdr:nvGraphicFramePr>
        <xdr:cNvPr id="162501533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51</xdr:row>
      <xdr:rowOff>0</xdr:rowOff>
    </xdr:from>
    <xdr:ext cx="3400425" cy="3209925"/>
    <xdr:graphicFrame>
      <xdr:nvGraphicFramePr>
        <xdr:cNvPr id="10430140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70</xdr:row>
      <xdr:rowOff>0</xdr:rowOff>
    </xdr:from>
    <xdr:ext cx="3371850" cy="2867025"/>
    <xdr:graphicFrame>
      <xdr:nvGraphicFramePr>
        <xdr:cNvPr id="169706349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38100</xdr:colOff>
      <xdr:row>87</xdr:row>
      <xdr:rowOff>66675</xdr:rowOff>
    </xdr:from>
    <xdr:ext cx="3362325" cy="2400300"/>
    <xdr:graphicFrame>
      <xdr:nvGraphicFramePr>
        <xdr:cNvPr id="207213010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276225</xdr:colOff>
      <xdr:row>101</xdr:row>
      <xdr:rowOff>180975</xdr:rowOff>
    </xdr:from>
    <xdr:ext cx="5200650" cy="2714625"/>
    <xdr:graphicFrame>
      <xdr:nvGraphicFramePr>
        <xdr:cNvPr id="149549314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247650</xdr:colOff>
      <xdr:row>116</xdr:row>
      <xdr:rowOff>171450</xdr:rowOff>
    </xdr:from>
    <xdr:ext cx="3371850" cy="2638425"/>
    <xdr:graphicFrame>
      <xdr:nvGraphicFramePr>
        <xdr:cNvPr id="34045059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266700</xdr:colOff>
      <xdr:row>131</xdr:row>
      <xdr:rowOff>38100</xdr:rowOff>
    </xdr:from>
    <xdr:ext cx="4086225" cy="2819400"/>
    <xdr:graphicFrame>
      <xdr:nvGraphicFramePr>
        <xdr:cNvPr id="4359593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155</xdr:row>
      <xdr:rowOff>142875</xdr:rowOff>
    </xdr:from>
    <xdr:ext cx="5105400" cy="3952875"/>
    <xdr:graphicFrame>
      <xdr:nvGraphicFramePr>
        <xdr:cNvPr id="37163064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285750</xdr:colOff>
      <xdr:row>177</xdr:row>
      <xdr:rowOff>114300</xdr:rowOff>
    </xdr:from>
    <xdr:ext cx="5334000" cy="3381375"/>
    <xdr:graphicFrame>
      <xdr:nvGraphicFramePr>
        <xdr:cNvPr id="18543598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0</xdr:colOff>
      <xdr:row>229</xdr:row>
      <xdr:rowOff>180975</xdr:rowOff>
    </xdr:from>
    <xdr:ext cx="4229100" cy="3038475"/>
    <xdr:graphicFrame>
      <xdr:nvGraphicFramePr>
        <xdr:cNvPr id="194463095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19050</xdr:colOff>
      <xdr:row>202</xdr:row>
      <xdr:rowOff>57150</xdr:rowOff>
    </xdr:from>
    <xdr:ext cx="5791200" cy="4429125"/>
    <xdr:graphicFrame>
      <xdr:nvGraphicFramePr>
        <xdr:cNvPr id="124305185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3.86"/>
    <col customWidth="1" min="3" max="3" width="9.14"/>
    <col customWidth="1" min="4" max="4" width="3.57"/>
    <col customWidth="1" min="5" max="6" width="4.43"/>
    <col customWidth="1" min="7" max="7" width="7.0"/>
    <col customWidth="1" min="8" max="8" width="28.57"/>
    <col customWidth="1" min="9" max="9" width="8.86"/>
    <col customWidth="1" min="10" max="10" width="9.71"/>
    <col customWidth="1" min="11" max="11" width="17.0"/>
    <col customWidth="1" min="12" max="12" width="4.14"/>
    <col customWidth="1" min="13" max="13" width="14.71"/>
    <col customWidth="1" min="14" max="14" width="21.29"/>
    <col customWidth="1" min="15" max="15" width="27.57"/>
    <col customWidth="1" min="16" max="16" width="9.14"/>
    <col customWidth="1" min="17" max="17" width="9.43"/>
    <col customWidth="1" min="18" max="26" width="8.71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3"/>
      <c r="N4" s="4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3"/>
      <c r="N5" s="6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3.25" customHeight="1">
      <c r="A7" s="11" t="s">
        <v>0</v>
      </c>
      <c r="B7" s="11" t="s">
        <v>1</v>
      </c>
      <c r="C7" s="11" t="s">
        <v>2</v>
      </c>
      <c r="D7" s="12" t="s">
        <v>3</v>
      </c>
      <c r="E7" s="13"/>
      <c r="F7" s="14"/>
      <c r="G7" s="15" t="s">
        <v>4</v>
      </c>
      <c r="H7" s="16" t="s">
        <v>5</v>
      </c>
      <c r="I7" s="11" t="s">
        <v>6</v>
      </c>
      <c r="J7" s="11" t="s">
        <v>7</v>
      </c>
      <c r="K7" s="11" t="s">
        <v>8</v>
      </c>
      <c r="L7" s="11" t="s">
        <v>9</v>
      </c>
      <c r="M7" s="15" t="s">
        <v>10</v>
      </c>
      <c r="N7" s="11" t="s">
        <v>11</v>
      </c>
      <c r="O7" s="11" t="s">
        <v>12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7"/>
      <c r="B8" s="17"/>
      <c r="C8" s="17"/>
      <c r="D8" s="18" t="s">
        <v>13</v>
      </c>
      <c r="E8" s="19" t="s">
        <v>14</v>
      </c>
      <c r="F8" s="20" t="s">
        <v>15</v>
      </c>
      <c r="G8" s="17"/>
      <c r="H8" s="10"/>
      <c r="I8" s="17"/>
      <c r="J8" s="17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1.0</v>
      </c>
      <c r="B9" s="21" t="s">
        <v>16</v>
      </c>
      <c r="C9" s="22" t="s">
        <v>17</v>
      </c>
      <c r="D9" s="22">
        <v>28.0</v>
      </c>
      <c r="E9" s="21" t="s">
        <v>18</v>
      </c>
      <c r="F9" s="23">
        <v>1992.0</v>
      </c>
      <c r="G9" s="21" t="s">
        <v>19</v>
      </c>
      <c r="H9" s="23" t="s">
        <v>20</v>
      </c>
      <c r="I9" s="21" t="s">
        <v>21</v>
      </c>
      <c r="J9" s="21" t="s">
        <v>16</v>
      </c>
      <c r="K9" s="21" t="s">
        <v>22</v>
      </c>
      <c r="L9" s="21" t="s">
        <v>23</v>
      </c>
      <c r="M9" s="24" t="s">
        <v>24</v>
      </c>
      <c r="N9" s="21" t="s">
        <v>25</v>
      </c>
      <c r="O9" s="21" t="s">
        <v>26</v>
      </c>
      <c r="P9" s="1"/>
      <c r="Q9" s="25"/>
      <c r="R9" s="1"/>
      <c r="S9" s="1"/>
      <c r="T9" s="1"/>
      <c r="U9" s="1"/>
      <c r="V9" s="1"/>
      <c r="W9" s="1"/>
      <c r="X9" s="1"/>
      <c r="Y9" s="1"/>
      <c r="Z9" s="1"/>
    </row>
    <row r="10">
      <c r="A10" s="21">
        <v>2.0</v>
      </c>
      <c r="B10" s="21" t="s">
        <v>16</v>
      </c>
      <c r="C10" s="22" t="s">
        <v>17</v>
      </c>
      <c r="D10" s="22">
        <v>10.0</v>
      </c>
      <c r="E10" s="21" t="s">
        <v>27</v>
      </c>
      <c r="F10" s="23">
        <v>1992.0</v>
      </c>
      <c r="G10" s="26" t="s">
        <v>28</v>
      </c>
      <c r="H10" s="23" t="s">
        <v>29</v>
      </c>
      <c r="I10" s="21">
        <v>31.0</v>
      </c>
      <c r="J10" s="21" t="s">
        <v>16</v>
      </c>
      <c r="K10" s="21" t="s">
        <v>30</v>
      </c>
      <c r="L10" s="21" t="s">
        <v>23</v>
      </c>
      <c r="M10" s="24" t="s">
        <v>31</v>
      </c>
      <c r="N10" s="21" t="s">
        <v>32</v>
      </c>
      <c r="O10" s="21" t="s">
        <v>33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1">
        <v>3.0</v>
      </c>
      <c r="B11" s="21" t="s">
        <v>34</v>
      </c>
      <c r="C11" s="22" t="s">
        <v>35</v>
      </c>
      <c r="D11" s="22">
        <v>17.0</v>
      </c>
      <c r="E11" s="21" t="s">
        <v>27</v>
      </c>
      <c r="F11" s="23">
        <v>1992.0</v>
      </c>
      <c r="G11" s="27" t="s">
        <v>28</v>
      </c>
      <c r="H11" s="23" t="s">
        <v>36</v>
      </c>
      <c r="I11" s="21">
        <v>21.0</v>
      </c>
      <c r="J11" s="21" t="s">
        <v>16</v>
      </c>
      <c r="K11" s="21" t="s">
        <v>37</v>
      </c>
      <c r="L11" s="21" t="s">
        <v>38</v>
      </c>
      <c r="M11" s="24" t="s">
        <v>39</v>
      </c>
      <c r="N11" s="21" t="s">
        <v>32</v>
      </c>
      <c r="O11" s="21" t="s">
        <v>33</v>
      </c>
      <c r="P11" s="1"/>
      <c r="Q11" s="25"/>
      <c r="R11" s="1"/>
      <c r="S11" s="1"/>
      <c r="T11" s="1"/>
      <c r="U11" s="1"/>
      <c r="V11" s="1"/>
      <c r="W11" s="1"/>
      <c r="X11" s="1"/>
      <c r="Y11" s="1"/>
      <c r="Z11" s="1"/>
    </row>
    <row r="12">
      <c r="A12" s="21">
        <v>4.0</v>
      </c>
      <c r="B12" s="21" t="s">
        <v>34</v>
      </c>
      <c r="C12" s="28" t="s">
        <v>35</v>
      </c>
      <c r="D12" s="29">
        <v>23.0</v>
      </c>
      <c r="E12" s="27" t="s">
        <v>40</v>
      </c>
      <c r="F12" s="30">
        <v>1993.0</v>
      </c>
      <c r="G12" s="21" t="s">
        <v>41</v>
      </c>
      <c r="H12" s="23" t="s">
        <v>42</v>
      </c>
      <c r="I12" s="21">
        <v>14.0</v>
      </c>
      <c r="J12" s="21" t="s">
        <v>16</v>
      </c>
      <c r="K12" s="21" t="s">
        <v>43</v>
      </c>
      <c r="L12" s="21" t="s">
        <v>23</v>
      </c>
      <c r="M12" s="24" t="s">
        <v>39</v>
      </c>
      <c r="N12" s="21" t="s">
        <v>25</v>
      </c>
      <c r="O12" s="21" t="s">
        <v>26</v>
      </c>
      <c r="P12" s="1"/>
      <c r="Q12" s="25"/>
      <c r="R12" s="1"/>
      <c r="S12" s="1"/>
      <c r="T12" s="1"/>
      <c r="U12" s="1"/>
      <c r="V12" s="1"/>
      <c r="W12" s="1"/>
      <c r="X12" s="1"/>
      <c r="Y12" s="1"/>
      <c r="Z12" s="1"/>
    </row>
    <row r="13">
      <c r="A13" s="21">
        <v>5.0</v>
      </c>
      <c r="B13" s="21" t="s">
        <v>34</v>
      </c>
      <c r="C13" s="22" t="s">
        <v>35</v>
      </c>
      <c r="D13" s="22">
        <v>27.0</v>
      </c>
      <c r="E13" s="21" t="s">
        <v>44</v>
      </c>
      <c r="F13" s="23">
        <v>1993.0</v>
      </c>
      <c r="G13" s="21" t="s">
        <v>41</v>
      </c>
      <c r="H13" s="23" t="s">
        <v>45</v>
      </c>
      <c r="I13" s="21">
        <v>17.0</v>
      </c>
      <c r="J13" s="21" t="s">
        <v>16</v>
      </c>
      <c r="K13" s="21" t="s">
        <v>46</v>
      </c>
      <c r="L13" s="21" t="s">
        <v>23</v>
      </c>
      <c r="M13" s="24" t="s">
        <v>47</v>
      </c>
      <c r="N13" s="21" t="s">
        <v>48</v>
      </c>
      <c r="O13" s="21" t="s">
        <v>49</v>
      </c>
      <c r="P13" s="1"/>
      <c r="Q13" s="25"/>
      <c r="R13" s="1"/>
      <c r="S13" s="1"/>
      <c r="T13" s="1"/>
      <c r="U13" s="1"/>
      <c r="V13" s="1"/>
      <c r="W13" s="1"/>
      <c r="X13" s="1"/>
      <c r="Y13" s="1"/>
      <c r="Z13" s="1"/>
    </row>
    <row r="14">
      <c r="A14" s="21">
        <v>6.0</v>
      </c>
      <c r="B14" s="21" t="s">
        <v>16</v>
      </c>
      <c r="C14" s="22" t="s">
        <v>17</v>
      </c>
      <c r="D14" s="29">
        <v>30.0</v>
      </c>
      <c r="E14" s="27" t="s">
        <v>18</v>
      </c>
      <c r="F14" s="30">
        <v>1993.0</v>
      </c>
      <c r="G14" s="21" t="s">
        <v>50</v>
      </c>
      <c r="H14" s="23" t="s">
        <v>51</v>
      </c>
      <c r="I14" s="21">
        <v>27.0</v>
      </c>
      <c r="J14" s="21" t="s">
        <v>16</v>
      </c>
      <c r="K14" s="21" t="s">
        <v>30</v>
      </c>
      <c r="L14" s="21" t="s">
        <v>52</v>
      </c>
      <c r="M14" s="24" t="s">
        <v>53</v>
      </c>
      <c r="N14" s="21" t="s">
        <v>32</v>
      </c>
      <c r="O14" s="21" t="s">
        <v>33</v>
      </c>
      <c r="P14" s="1"/>
      <c r="Q14" s="25"/>
      <c r="R14" s="1"/>
      <c r="S14" s="1"/>
      <c r="T14" s="1"/>
      <c r="U14" s="1"/>
      <c r="V14" s="1"/>
      <c r="W14" s="1"/>
      <c r="X14" s="1"/>
      <c r="Y14" s="1"/>
      <c r="Z14" s="1"/>
    </row>
    <row r="15">
      <c r="A15" s="21">
        <v>7.0</v>
      </c>
      <c r="B15" s="21" t="s">
        <v>34</v>
      </c>
      <c r="C15" s="22" t="s">
        <v>35</v>
      </c>
      <c r="D15" s="22">
        <v>1.0</v>
      </c>
      <c r="E15" s="21" t="s">
        <v>54</v>
      </c>
      <c r="F15" s="23">
        <v>1994.0</v>
      </c>
      <c r="G15" s="26" t="s">
        <v>55</v>
      </c>
      <c r="H15" s="23" t="s">
        <v>56</v>
      </c>
      <c r="I15" s="21">
        <v>15.0</v>
      </c>
      <c r="J15" s="21" t="s">
        <v>16</v>
      </c>
      <c r="K15" s="21" t="s">
        <v>21</v>
      </c>
      <c r="L15" s="21" t="s">
        <v>38</v>
      </c>
      <c r="M15" s="24" t="s">
        <v>57</v>
      </c>
      <c r="N15" s="21" t="s">
        <v>25</v>
      </c>
      <c r="O15" s="21" t="s">
        <v>26</v>
      </c>
      <c r="P15" s="1"/>
      <c r="Q15" s="25"/>
      <c r="R15" s="1"/>
      <c r="S15" s="1"/>
      <c r="T15" s="1"/>
      <c r="U15" s="1"/>
      <c r="V15" s="1"/>
      <c r="W15" s="1"/>
      <c r="X15" s="1"/>
      <c r="Y15" s="1"/>
      <c r="Z15" s="1"/>
    </row>
    <row r="16">
      <c r="A16" s="21">
        <v>8.0</v>
      </c>
      <c r="B16" s="21" t="s">
        <v>34</v>
      </c>
      <c r="C16" s="22" t="s">
        <v>35</v>
      </c>
      <c r="D16" s="29">
        <v>1.0</v>
      </c>
      <c r="E16" s="27" t="s">
        <v>44</v>
      </c>
      <c r="F16" s="30">
        <v>1994.0</v>
      </c>
      <c r="G16" s="21" t="s">
        <v>55</v>
      </c>
      <c r="H16" s="23" t="s">
        <v>58</v>
      </c>
      <c r="I16" s="21">
        <v>25.0</v>
      </c>
      <c r="J16" s="21" t="s">
        <v>16</v>
      </c>
      <c r="K16" s="21" t="s">
        <v>37</v>
      </c>
      <c r="L16" s="21" t="s">
        <v>38</v>
      </c>
      <c r="M16" s="24" t="s">
        <v>39</v>
      </c>
      <c r="N16" s="21" t="s">
        <v>32</v>
      </c>
      <c r="O16" s="21" t="s">
        <v>33</v>
      </c>
      <c r="P16" s="1"/>
      <c r="Q16" s="25"/>
      <c r="R16" s="1"/>
      <c r="S16" s="1"/>
      <c r="T16" s="1"/>
      <c r="U16" s="1"/>
      <c r="V16" s="1"/>
      <c r="W16" s="1"/>
      <c r="X16" s="1"/>
      <c r="Y16" s="1"/>
      <c r="Z16" s="1"/>
    </row>
    <row r="17">
      <c r="A17" s="21">
        <v>9.0</v>
      </c>
      <c r="B17" s="21" t="s">
        <v>34</v>
      </c>
      <c r="C17" s="22" t="s">
        <v>35</v>
      </c>
      <c r="D17" s="22">
        <v>8.0</v>
      </c>
      <c r="E17" s="21" t="s">
        <v>59</v>
      </c>
      <c r="F17" s="23">
        <v>1994.0</v>
      </c>
      <c r="G17" s="21" t="s">
        <v>60</v>
      </c>
      <c r="H17" s="23" t="s">
        <v>61</v>
      </c>
      <c r="I17" s="21">
        <v>20.0</v>
      </c>
      <c r="J17" s="21" t="s">
        <v>16</v>
      </c>
      <c r="K17" s="21" t="s">
        <v>30</v>
      </c>
      <c r="L17" s="21" t="s">
        <v>23</v>
      </c>
      <c r="M17" s="24" t="s">
        <v>39</v>
      </c>
      <c r="N17" s="21" t="s">
        <v>32</v>
      </c>
      <c r="O17" s="21" t="s">
        <v>33</v>
      </c>
      <c r="P17" s="1"/>
      <c r="Q17" s="25"/>
      <c r="R17" s="1"/>
      <c r="S17" s="1"/>
      <c r="T17" s="1"/>
      <c r="U17" s="1"/>
      <c r="V17" s="1"/>
      <c r="W17" s="1"/>
      <c r="X17" s="1"/>
      <c r="Y17" s="1"/>
      <c r="Z17" s="1"/>
    </row>
    <row r="18">
      <c r="A18" s="21">
        <v>10.0</v>
      </c>
      <c r="B18" s="21" t="s">
        <v>16</v>
      </c>
      <c r="C18" s="22" t="s">
        <v>17</v>
      </c>
      <c r="D18" s="29">
        <v>9.0</v>
      </c>
      <c r="E18" s="27" t="s">
        <v>59</v>
      </c>
      <c r="F18" s="30">
        <v>1994.0</v>
      </c>
      <c r="G18" s="27" t="s">
        <v>41</v>
      </c>
      <c r="H18" s="23" t="s">
        <v>62</v>
      </c>
      <c r="I18" s="21">
        <v>19.0</v>
      </c>
      <c r="J18" s="21" t="s">
        <v>16</v>
      </c>
      <c r="K18" s="21" t="s">
        <v>30</v>
      </c>
      <c r="L18" s="21" t="s">
        <v>23</v>
      </c>
      <c r="M18" s="24" t="s">
        <v>31</v>
      </c>
      <c r="N18" s="21" t="s">
        <v>32</v>
      </c>
      <c r="O18" s="21" t="s">
        <v>33</v>
      </c>
      <c r="P18" s="1"/>
      <c r="Q18" s="25"/>
      <c r="R18" s="1"/>
      <c r="S18" s="1"/>
      <c r="T18" s="1"/>
      <c r="U18" s="1"/>
      <c r="V18" s="1"/>
      <c r="W18" s="1"/>
      <c r="X18" s="1"/>
      <c r="Y18" s="1"/>
      <c r="Z18" s="1"/>
    </row>
    <row r="19">
      <c r="A19" s="21">
        <v>11.0</v>
      </c>
      <c r="B19" s="21" t="s">
        <v>34</v>
      </c>
      <c r="C19" s="22" t="s">
        <v>35</v>
      </c>
      <c r="D19" s="22">
        <v>24.0</v>
      </c>
      <c r="E19" s="21" t="s">
        <v>59</v>
      </c>
      <c r="F19" s="23">
        <v>1994.0</v>
      </c>
      <c r="G19" s="21" t="s">
        <v>19</v>
      </c>
      <c r="H19" s="23" t="s">
        <v>63</v>
      </c>
      <c r="I19" s="21">
        <v>15.0</v>
      </c>
      <c r="J19" s="21" t="s">
        <v>16</v>
      </c>
      <c r="K19" s="21" t="s">
        <v>37</v>
      </c>
      <c r="L19" s="21" t="s">
        <v>64</v>
      </c>
      <c r="M19" s="24" t="s">
        <v>65</v>
      </c>
      <c r="N19" s="21" t="s">
        <v>32</v>
      </c>
      <c r="O19" s="21" t="s">
        <v>33</v>
      </c>
      <c r="P19" s="1"/>
      <c r="Q19" s="25"/>
      <c r="R19" s="1"/>
      <c r="S19" s="1"/>
      <c r="T19" s="1"/>
      <c r="U19" s="1"/>
      <c r="V19" s="1"/>
      <c r="W19" s="1"/>
      <c r="X19" s="1"/>
      <c r="Y19" s="1"/>
      <c r="Z19" s="1"/>
    </row>
    <row r="20">
      <c r="A20" s="21">
        <v>12.0</v>
      </c>
      <c r="B20" s="21" t="s">
        <v>34</v>
      </c>
      <c r="C20" s="22" t="s">
        <v>35</v>
      </c>
      <c r="D20" s="29">
        <v>17.0</v>
      </c>
      <c r="E20" s="27" t="s">
        <v>66</v>
      </c>
      <c r="F20" s="30">
        <v>1994.0</v>
      </c>
      <c r="G20" s="21" t="s">
        <v>67</v>
      </c>
      <c r="H20" s="23" t="s">
        <v>68</v>
      </c>
      <c r="I20" s="21">
        <v>23.0</v>
      </c>
      <c r="J20" s="21" t="s">
        <v>16</v>
      </c>
      <c r="K20" s="21" t="s">
        <v>22</v>
      </c>
      <c r="L20" s="21" t="s">
        <v>64</v>
      </c>
      <c r="M20" s="24" t="s">
        <v>47</v>
      </c>
      <c r="N20" s="21" t="s">
        <v>25</v>
      </c>
      <c r="O20" s="21" t="s">
        <v>26</v>
      </c>
      <c r="P20" s="1"/>
      <c r="Q20" s="25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1">
        <v>13.0</v>
      </c>
      <c r="B21" s="21" t="s">
        <v>34</v>
      </c>
      <c r="C21" s="22" t="s">
        <v>35</v>
      </c>
      <c r="D21" s="22">
        <v>18.0</v>
      </c>
      <c r="E21" s="21" t="s">
        <v>66</v>
      </c>
      <c r="F21" s="23">
        <v>1994.0</v>
      </c>
      <c r="G21" s="21" t="s">
        <v>55</v>
      </c>
      <c r="H21" s="23" t="s">
        <v>69</v>
      </c>
      <c r="I21" s="21" t="s">
        <v>21</v>
      </c>
      <c r="J21" s="21" t="s">
        <v>70</v>
      </c>
      <c r="K21" s="21" t="s">
        <v>21</v>
      </c>
      <c r="L21" s="21" t="s">
        <v>64</v>
      </c>
      <c r="M21" s="24" t="s">
        <v>47</v>
      </c>
      <c r="N21" s="21" t="s">
        <v>25</v>
      </c>
      <c r="O21" s="21" t="s">
        <v>26</v>
      </c>
      <c r="P21" s="1"/>
      <c r="Q21" s="25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1">
        <v>14.0</v>
      </c>
      <c r="B22" s="21" t="s">
        <v>16</v>
      </c>
      <c r="C22" s="22" t="s">
        <v>35</v>
      </c>
      <c r="D22" s="22">
        <v>1.0</v>
      </c>
      <c r="E22" s="21" t="s">
        <v>71</v>
      </c>
      <c r="F22" s="23">
        <v>1994.0</v>
      </c>
      <c r="G22" s="21" t="s">
        <v>28</v>
      </c>
      <c r="H22" s="23" t="s">
        <v>72</v>
      </c>
      <c r="I22" s="21">
        <v>21.0</v>
      </c>
      <c r="J22" s="21" t="s">
        <v>16</v>
      </c>
      <c r="K22" s="21" t="s">
        <v>46</v>
      </c>
      <c r="L22" s="21" t="s">
        <v>23</v>
      </c>
      <c r="M22" s="24" t="s">
        <v>53</v>
      </c>
      <c r="N22" s="21" t="s">
        <v>48</v>
      </c>
      <c r="O22" s="21" t="s">
        <v>49</v>
      </c>
      <c r="P22" s="1"/>
      <c r="Q22" s="25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1">
        <v>15.0</v>
      </c>
      <c r="B23" s="21" t="s">
        <v>34</v>
      </c>
      <c r="C23" s="22" t="s">
        <v>35</v>
      </c>
      <c r="D23" s="28">
        <v>11.0</v>
      </c>
      <c r="E23" s="26" t="s">
        <v>71</v>
      </c>
      <c r="F23" s="31">
        <v>1994.0</v>
      </c>
      <c r="G23" s="21" t="s">
        <v>19</v>
      </c>
      <c r="H23" s="23" t="s">
        <v>73</v>
      </c>
      <c r="I23" s="21">
        <v>19.0</v>
      </c>
      <c r="J23" s="21" t="s">
        <v>16</v>
      </c>
      <c r="K23" s="21" t="s">
        <v>46</v>
      </c>
      <c r="L23" s="21" t="s">
        <v>52</v>
      </c>
      <c r="M23" s="24" t="s">
        <v>53</v>
      </c>
      <c r="N23" s="21" t="s">
        <v>48</v>
      </c>
      <c r="O23" s="21" t="s">
        <v>49</v>
      </c>
      <c r="P23" s="1"/>
      <c r="Q23" s="25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1">
        <v>16.0</v>
      </c>
      <c r="B24" s="21" t="s">
        <v>34</v>
      </c>
      <c r="C24" s="22" t="s">
        <v>35</v>
      </c>
      <c r="D24" s="22">
        <v>13.0</v>
      </c>
      <c r="E24" s="21" t="s">
        <v>71</v>
      </c>
      <c r="F24" s="23">
        <v>1994.0</v>
      </c>
      <c r="G24" s="21" t="s">
        <v>55</v>
      </c>
      <c r="H24" s="23" t="s">
        <v>74</v>
      </c>
      <c r="I24" s="21">
        <v>17.0</v>
      </c>
      <c r="J24" s="21" t="s">
        <v>16</v>
      </c>
      <c r="K24" s="21" t="s">
        <v>75</v>
      </c>
      <c r="L24" s="21" t="s">
        <v>64</v>
      </c>
      <c r="M24" s="24" t="s">
        <v>39</v>
      </c>
      <c r="N24" s="21" t="s">
        <v>25</v>
      </c>
      <c r="O24" s="21" t="s">
        <v>26</v>
      </c>
      <c r="P24" s="1"/>
      <c r="Q24" s="25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1">
        <v>17.0</v>
      </c>
      <c r="B25" s="21" t="s">
        <v>34</v>
      </c>
      <c r="C25" s="22" t="s">
        <v>35</v>
      </c>
      <c r="D25" s="22">
        <v>2.0</v>
      </c>
      <c r="E25" s="21" t="s">
        <v>40</v>
      </c>
      <c r="F25" s="23">
        <v>1995.0</v>
      </c>
      <c r="G25" s="21" t="s">
        <v>67</v>
      </c>
      <c r="H25" s="23" t="s">
        <v>76</v>
      </c>
      <c r="I25" s="21">
        <v>17.0</v>
      </c>
      <c r="J25" s="21" t="s">
        <v>16</v>
      </c>
      <c r="K25" s="21" t="s">
        <v>77</v>
      </c>
      <c r="L25" s="21" t="s">
        <v>23</v>
      </c>
      <c r="M25" s="24" t="s">
        <v>39</v>
      </c>
      <c r="N25" s="21" t="s">
        <v>25</v>
      </c>
      <c r="O25" s="21" t="s">
        <v>26</v>
      </c>
      <c r="P25" s="1"/>
      <c r="Q25" s="25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1">
        <v>18.0</v>
      </c>
      <c r="B26" s="21" t="s">
        <v>16</v>
      </c>
      <c r="C26" s="22" t="s">
        <v>35</v>
      </c>
      <c r="D26" s="28">
        <v>7.0</v>
      </c>
      <c r="E26" s="26" t="s">
        <v>59</v>
      </c>
      <c r="F26" s="31">
        <v>1995.0</v>
      </c>
      <c r="G26" s="21" t="s">
        <v>60</v>
      </c>
      <c r="H26" s="23" t="s">
        <v>78</v>
      </c>
      <c r="I26" s="21">
        <v>24.0</v>
      </c>
      <c r="J26" s="21" t="s">
        <v>16</v>
      </c>
      <c r="K26" s="21" t="s">
        <v>79</v>
      </c>
      <c r="L26" s="21" t="s">
        <v>52</v>
      </c>
      <c r="M26" s="24" t="s">
        <v>80</v>
      </c>
      <c r="N26" s="21" t="s">
        <v>81</v>
      </c>
      <c r="O26" s="21" t="s">
        <v>26</v>
      </c>
      <c r="P26" s="1"/>
      <c r="Q26" s="25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1">
        <v>19.0</v>
      </c>
      <c r="B27" s="21" t="s">
        <v>34</v>
      </c>
      <c r="C27" s="22" t="s">
        <v>35</v>
      </c>
      <c r="D27" s="22">
        <v>27.0</v>
      </c>
      <c r="E27" s="21" t="s">
        <v>82</v>
      </c>
      <c r="F27" s="23">
        <v>1995.0</v>
      </c>
      <c r="G27" s="21" t="s">
        <v>19</v>
      </c>
      <c r="H27" s="23" t="s">
        <v>83</v>
      </c>
      <c r="I27" s="21">
        <v>18.0</v>
      </c>
      <c r="J27" s="21" t="s">
        <v>16</v>
      </c>
      <c r="K27" s="21" t="s">
        <v>84</v>
      </c>
      <c r="L27" s="21" t="s">
        <v>23</v>
      </c>
      <c r="M27" s="24" t="s">
        <v>85</v>
      </c>
      <c r="N27" s="21" t="s">
        <v>32</v>
      </c>
      <c r="O27" s="21" t="s">
        <v>33</v>
      </c>
      <c r="P27" s="1"/>
      <c r="Q27" s="25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1">
        <v>20.0</v>
      </c>
      <c r="B28" s="21" t="s">
        <v>16</v>
      </c>
      <c r="C28" s="22" t="s">
        <v>17</v>
      </c>
      <c r="D28" s="22">
        <v>7.0</v>
      </c>
      <c r="E28" s="21" t="s">
        <v>86</v>
      </c>
      <c r="F28" s="23">
        <v>1996.0</v>
      </c>
      <c r="G28" s="27" t="s">
        <v>19</v>
      </c>
      <c r="H28" s="23" t="s">
        <v>87</v>
      </c>
      <c r="I28" s="21" t="s">
        <v>21</v>
      </c>
      <c r="J28" s="21" t="s">
        <v>16</v>
      </c>
      <c r="K28" s="21" t="s">
        <v>88</v>
      </c>
      <c r="L28" s="21" t="s">
        <v>38</v>
      </c>
      <c r="M28" s="24" t="s">
        <v>89</v>
      </c>
      <c r="N28" s="21" t="s">
        <v>32</v>
      </c>
      <c r="O28" s="21" t="s">
        <v>33</v>
      </c>
      <c r="P28" s="1"/>
      <c r="Q28" s="25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1">
        <v>21.0</v>
      </c>
      <c r="B29" s="21" t="s">
        <v>34</v>
      </c>
      <c r="C29" s="22" t="s">
        <v>35</v>
      </c>
      <c r="D29" s="21">
        <v>28.0</v>
      </c>
      <c r="E29" s="21" t="s">
        <v>66</v>
      </c>
      <c r="F29" s="23">
        <v>1996.0</v>
      </c>
      <c r="G29" s="21" t="s">
        <v>67</v>
      </c>
      <c r="H29" s="23" t="s">
        <v>90</v>
      </c>
      <c r="I29" s="21">
        <v>16.0</v>
      </c>
      <c r="J29" s="21" t="s">
        <v>16</v>
      </c>
      <c r="K29" s="24" t="s">
        <v>91</v>
      </c>
      <c r="L29" s="21" t="s">
        <v>64</v>
      </c>
      <c r="M29" s="24" t="s">
        <v>39</v>
      </c>
      <c r="N29" s="21" t="s">
        <v>92</v>
      </c>
      <c r="O29" s="21" t="s">
        <v>26</v>
      </c>
      <c r="P29" s="1"/>
      <c r="Q29" s="25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1">
        <v>22.0</v>
      </c>
      <c r="B30" s="21" t="s">
        <v>34</v>
      </c>
      <c r="C30" s="22" t="s">
        <v>35</v>
      </c>
      <c r="D30" s="22">
        <v>28.0</v>
      </c>
      <c r="E30" s="21" t="s">
        <v>66</v>
      </c>
      <c r="F30" s="23">
        <v>1996.0</v>
      </c>
      <c r="G30" s="27" t="s">
        <v>67</v>
      </c>
      <c r="H30" s="23" t="s">
        <v>93</v>
      </c>
      <c r="I30" s="21">
        <v>16.0</v>
      </c>
      <c r="J30" s="21" t="s">
        <v>16</v>
      </c>
      <c r="K30" s="24" t="s">
        <v>91</v>
      </c>
      <c r="L30" s="21" t="s">
        <v>64</v>
      </c>
      <c r="M30" s="24" t="s">
        <v>94</v>
      </c>
      <c r="N30" s="21" t="s">
        <v>92</v>
      </c>
      <c r="O30" s="21" t="s">
        <v>26</v>
      </c>
      <c r="P30" s="1"/>
      <c r="Q30" s="25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21">
        <v>23.0</v>
      </c>
      <c r="B31" s="21" t="s">
        <v>34</v>
      </c>
      <c r="C31" s="28" t="s">
        <v>35</v>
      </c>
      <c r="D31" s="22">
        <v>17.0</v>
      </c>
      <c r="E31" s="21" t="s">
        <v>95</v>
      </c>
      <c r="F31" s="23">
        <v>1997.0</v>
      </c>
      <c r="G31" s="21" t="s">
        <v>41</v>
      </c>
      <c r="H31" s="23" t="s">
        <v>96</v>
      </c>
      <c r="I31" s="21">
        <v>32.0</v>
      </c>
      <c r="J31" s="21" t="s">
        <v>16</v>
      </c>
      <c r="K31" s="21" t="s">
        <v>37</v>
      </c>
      <c r="L31" s="21" t="s">
        <v>64</v>
      </c>
      <c r="M31" s="24" t="s">
        <v>97</v>
      </c>
      <c r="N31" s="21" t="s">
        <v>32</v>
      </c>
      <c r="O31" s="21" t="s">
        <v>33</v>
      </c>
      <c r="P31" s="1"/>
      <c r="Q31" s="25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1">
        <v>24.0</v>
      </c>
      <c r="B32" s="21" t="s">
        <v>34</v>
      </c>
      <c r="C32" s="22" t="s">
        <v>35</v>
      </c>
      <c r="D32" s="29">
        <v>2.0</v>
      </c>
      <c r="E32" s="27" t="s">
        <v>59</v>
      </c>
      <c r="F32" s="30">
        <v>1997.0</v>
      </c>
      <c r="G32" s="21" t="s">
        <v>50</v>
      </c>
      <c r="H32" s="23" t="s">
        <v>98</v>
      </c>
      <c r="I32" s="21">
        <v>24.0</v>
      </c>
      <c r="J32" s="21" t="s">
        <v>16</v>
      </c>
      <c r="K32" s="21" t="s">
        <v>46</v>
      </c>
      <c r="L32" s="21" t="s">
        <v>23</v>
      </c>
      <c r="M32" s="24" t="s">
        <v>39</v>
      </c>
      <c r="N32" s="21" t="s">
        <v>48</v>
      </c>
      <c r="O32" s="21" t="s">
        <v>49</v>
      </c>
      <c r="P32" s="1"/>
      <c r="Q32" s="25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1">
        <v>25.0</v>
      </c>
      <c r="B33" s="21" t="s">
        <v>16</v>
      </c>
      <c r="C33" s="22" t="s">
        <v>17</v>
      </c>
      <c r="D33" s="22">
        <v>16.0</v>
      </c>
      <c r="E33" s="21" t="s">
        <v>27</v>
      </c>
      <c r="F33" s="23">
        <v>1997.0</v>
      </c>
      <c r="G33" s="21" t="s">
        <v>55</v>
      </c>
      <c r="H33" s="23" t="s">
        <v>99</v>
      </c>
      <c r="I33" s="21">
        <v>25.0</v>
      </c>
      <c r="J33" s="21" t="s">
        <v>16</v>
      </c>
      <c r="K33" s="21" t="s">
        <v>100</v>
      </c>
      <c r="L33" s="21" t="s">
        <v>64</v>
      </c>
      <c r="M33" s="24" t="s">
        <v>101</v>
      </c>
      <c r="N33" s="21" t="s">
        <v>32</v>
      </c>
      <c r="O33" s="21" t="s">
        <v>33</v>
      </c>
      <c r="P33" s="1"/>
      <c r="Q33" s="25"/>
      <c r="R33" s="1"/>
      <c r="S33" s="1"/>
      <c r="T33" s="1"/>
      <c r="U33" s="1"/>
      <c r="V33" s="1"/>
      <c r="W33" s="1"/>
      <c r="X33" s="1"/>
      <c r="Y33" s="1"/>
      <c r="Z33" s="1"/>
    </row>
    <row r="34" ht="23.25" customHeight="1">
      <c r="A34" s="21">
        <v>26.0</v>
      </c>
      <c r="B34" s="21" t="s">
        <v>16</v>
      </c>
      <c r="C34" s="22" t="s">
        <v>17</v>
      </c>
      <c r="D34" s="29">
        <v>1.0</v>
      </c>
      <c r="E34" s="27" t="s">
        <v>86</v>
      </c>
      <c r="F34" s="30">
        <v>1998.0</v>
      </c>
      <c r="G34" s="21" t="s">
        <v>50</v>
      </c>
      <c r="H34" s="23" t="s">
        <v>69</v>
      </c>
      <c r="I34" s="21">
        <v>25.0</v>
      </c>
      <c r="J34" s="21" t="s">
        <v>102</v>
      </c>
      <c r="K34" s="21" t="s">
        <v>84</v>
      </c>
      <c r="L34" s="21" t="s">
        <v>23</v>
      </c>
      <c r="M34" s="24" t="s">
        <v>103</v>
      </c>
      <c r="N34" s="21" t="s">
        <v>32</v>
      </c>
      <c r="O34" s="21" t="s">
        <v>33</v>
      </c>
      <c r="P34" s="1"/>
      <c r="Q34" s="25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1">
        <v>27.0</v>
      </c>
      <c r="B35" s="21" t="s">
        <v>34</v>
      </c>
      <c r="C35" s="22" t="s">
        <v>35</v>
      </c>
      <c r="D35" s="22">
        <v>26.0</v>
      </c>
      <c r="E35" s="21" t="s">
        <v>59</v>
      </c>
      <c r="F35" s="23">
        <v>1998.0</v>
      </c>
      <c r="G35" s="27" t="s">
        <v>19</v>
      </c>
      <c r="H35" s="23" t="s">
        <v>104</v>
      </c>
      <c r="I35" s="21">
        <v>16.0</v>
      </c>
      <c r="J35" s="21" t="s">
        <v>16</v>
      </c>
      <c r="K35" s="21" t="s">
        <v>105</v>
      </c>
      <c r="L35" s="21" t="s">
        <v>23</v>
      </c>
      <c r="M35" s="24" t="s">
        <v>47</v>
      </c>
      <c r="N35" s="21" t="s">
        <v>32</v>
      </c>
      <c r="O35" s="21" t="s">
        <v>33</v>
      </c>
      <c r="P35" s="1"/>
      <c r="Q35" s="25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1">
        <v>28.0</v>
      </c>
      <c r="B36" s="21" t="s">
        <v>34</v>
      </c>
      <c r="C36" s="22" t="s">
        <v>35</v>
      </c>
      <c r="D36" s="29">
        <v>4.0</v>
      </c>
      <c r="E36" s="27" t="s">
        <v>66</v>
      </c>
      <c r="F36" s="30">
        <v>1998.0</v>
      </c>
      <c r="G36" s="21" t="s">
        <v>19</v>
      </c>
      <c r="H36" s="23" t="s">
        <v>106</v>
      </c>
      <c r="I36" s="21">
        <v>17.0</v>
      </c>
      <c r="J36" s="21" t="s">
        <v>16</v>
      </c>
      <c r="K36" s="21" t="s">
        <v>107</v>
      </c>
      <c r="L36" s="21" t="s">
        <v>64</v>
      </c>
      <c r="M36" s="24" t="s">
        <v>108</v>
      </c>
      <c r="N36" s="21" t="s">
        <v>32</v>
      </c>
      <c r="O36" s="21" t="s">
        <v>33</v>
      </c>
      <c r="P36" s="1"/>
      <c r="Q36" s="25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1">
        <v>29.0</v>
      </c>
      <c r="B37" s="21" t="s">
        <v>16</v>
      </c>
      <c r="C37" s="22" t="s">
        <v>35</v>
      </c>
      <c r="D37" s="22">
        <v>2.0</v>
      </c>
      <c r="E37" s="21" t="s">
        <v>109</v>
      </c>
      <c r="F37" s="23">
        <v>1998.0</v>
      </c>
      <c r="G37" s="21" t="s">
        <v>67</v>
      </c>
      <c r="H37" s="23" t="s">
        <v>78</v>
      </c>
      <c r="I37" s="21">
        <v>20.0</v>
      </c>
      <c r="J37" s="21" t="s">
        <v>16</v>
      </c>
      <c r="K37" s="21" t="s">
        <v>84</v>
      </c>
      <c r="L37" s="21" t="s">
        <v>64</v>
      </c>
      <c r="M37" s="24" t="s">
        <v>110</v>
      </c>
      <c r="N37" s="21" t="s">
        <v>32</v>
      </c>
      <c r="O37" s="21" t="s">
        <v>33</v>
      </c>
      <c r="P37" s="1"/>
      <c r="Q37" s="25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1">
        <v>30.0</v>
      </c>
      <c r="B38" s="21" t="s">
        <v>34</v>
      </c>
      <c r="C38" s="22" t="s">
        <v>35</v>
      </c>
      <c r="D38" s="29">
        <v>1.0</v>
      </c>
      <c r="E38" s="27" t="s">
        <v>95</v>
      </c>
      <c r="F38" s="30">
        <v>1999.0</v>
      </c>
      <c r="G38" s="21" t="s">
        <v>41</v>
      </c>
      <c r="H38" s="23" t="s">
        <v>111</v>
      </c>
      <c r="I38" s="21">
        <v>21.0</v>
      </c>
      <c r="J38" s="21" t="s">
        <v>16</v>
      </c>
      <c r="K38" s="21" t="s">
        <v>37</v>
      </c>
      <c r="L38" s="21" t="s">
        <v>64</v>
      </c>
      <c r="M38" s="24" t="s">
        <v>112</v>
      </c>
      <c r="N38" s="21" t="s">
        <v>32</v>
      </c>
      <c r="O38" s="21" t="s">
        <v>33</v>
      </c>
      <c r="P38" s="1"/>
      <c r="Q38" s="25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1">
        <v>31.0</v>
      </c>
      <c r="B39" s="21" t="s">
        <v>34</v>
      </c>
      <c r="C39" s="22" t="s">
        <v>17</v>
      </c>
      <c r="D39" s="22">
        <v>26.0</v>
      </c>
      <c r="E39" s="21" t="s">
        <v>71</v>
      </c>
      <c r="F39" s="23">
        <v>1999.0</v>
      </c>
      <c r="G39" s="21" t="s">
        <v>19</v>
      </c>
      <c r="H39" s="23" t="s">
        <v>113</v>
      </c>
      <c r="I39" s="21">
        <v>18.0</v>
      </c>
      <c r="J39" s="21" t="s">
        <v>16</v>
      </c>
      <c r="K39" s="21" t="s">
        <v>114</v>
      </c>
      <c r="L39" s="21" t="s">
        <v>64</v>
      </c>
      <c r="M39" s="24" t="s">
        <v>39</v>
      </c>
      <c r="N39" s="21" t="s">
        <v>32</v>
      </c>
      <c r="O39" s="21" t="s">
        <v>33</v>
      </c>
      <c r="P39" s="1"/>
      <c r="Q39" s="25"/>
      <c r="R39" s="1"/>
      <c r="S39" s="1"/>
      <c r="T39" s="1"/>
      <c r="U39" s="1"/>
      <c r="V39" s="1"/>
      <c r="W39" s="1"/>
      <c r="X39" s="1"/>
      <c r="Y39" s="1"/>
      <c r="Z39" s="1"/>
    </row>
    <row r="40" ht="23.25" customHeight="1">
      <c r="A40" s="21">
        <v>32.0</v>
      </c>
      <c r="B40" s="21" t="s">
        <v>16</v>
      </c>
      <c r="C40" s="22" t="s">
        <v>17</v>
      </c>
      <c r="D40" s="29">
        <v>3.0</v>
      </c>
      <c r="E40" s="27" t="s">
        <v>44</v>
      </c>
      <c r="F40" s="30">
        <v>2001.0</v>
      </c>
      <c r="G40" s="21" t="s">
        <v>41</v>
      </c>
      <c r="H40" s="23" t="s">
        <v>115</v>
      </c>
      <c r="I40" s="21">
        <v>19.0</v>
      </c>
      <c r="J40" s="21" t="s">
        <v>16</v>
      </c>
      <c r="K40" s="21" t="s">
        <v>37</v>
      </c>
      <c r="L40" s="21" t="s">
        <v>52</v>
      </c>
      <c r="M40" s="24" t="s">
        <v>103</v>
      </c>
      <c r="N40" s="21" t="s">
        <v>32</v>
      </c>
      <c r="O40" s="21" t="s">
        <v>33</v>
      </c>
      <c r="P40" s="1"/>
      <c r="Q40" s="25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1">
        <v>33.0</v>
      </c>
      <c r="B41" s="21" t="s">
        <v>16</v>
      </c>
      <c r="C41" s="22" t="s">
        <v>17</v>
      </c>
      <c r="D41" s="22">
        <v>3.0</v>
      </c>
      <c r="E41" s="21" t="s">
        <v>40</v>
      </c>
      <c r="F41" s="23">
        <v>2002.0</v>
      </c>
      <c r="G41" s="21" t="s">
        <v>28</v>
      </c>
      <c r="H41" s="23" t="s">
        <v>69</v>
      </c>
      <c r="I41" s="21" t="s">
        <v>21</v>
      </c>
      <c r="J41" s="21" t="s">
        <v>102</v>
      </c>
      <c r="K41" s="21" t="s">
        <v>21</v>
      </c>
      <c r="L41" s="21" t="s">
        <v>23</v>
      </c>
      <c r="M41" s="24" t="s">
        <v>31</v>
      </c>
      <c r="N41" s="21" t="s">
        <v>81</v>
      </c>
      <c r="O41" s="21" t="s">
        <v>26</v>
      </c>
      <c r="P41" s="1"/>
      <c r="Q41" s="25"/>
      <c r="R41" s="1"/>
      <c r="S41" s="1"/>
      <c r="T41" s="1"/>
      <c r="U41" s="1"/>
      <c r="V41" s="1"/>
      <c r="W41" s="1"/>
      <c r="X41" s="1"/>
      <c r="Y41" s="1"/>
      <c r="Z41" s="1"/>
    </row>
    <row r="42" ht="28.5" customHeight="1">
      <c r="A42" s="21">
        <v>34.0</v>
      </c>
      <c r="B42" s="21" t="s">
        <v>16</v>
      </c>
      <c r="C42" s="22" t="s">
        <v>17</v>
      </c>
      <c r="D42" s="22">
        <v>24.0</v>
      </c>
      <c r="E42" s="21" t="s">
        <v>44</v>
      </c>
      <c r="F42" s="23">
        <v>2002.0</v>
      </c>
      <c r="G42" s="27" t="s">
        <v>19</v>
      </c>
      <c r="H42" s="23" t="s">
        <v>116</v>
      </c>
      <c r="I42" s="21" t="s">
        <v>21</v>
      </c>
      <c r="J42" s="21" t="s">
        <v>16</v>
      </c>
      <c r="K42" s="21" t="s">
        <v>37</v>
      </c>
      <c r="L42" s="21" t="s">
        <v>52</v>
      </c>
      <c r="M42" s="24" t="s">
        <v>117</v>
      </c>
      <c r="N42" s="21" t="s">
        <v>32</v>
      </c>
      <c r="O42" s="21" t="s">
        <v>33</v>
      </c>
      <c r="P42" s="1"/>
      <c r="Q42" s="25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1">
        <v>35.0</v>
      </c>
      <c r="B43" s="21" t="s">
        <v>34</v>
      </c>
      <c r="C43" s="22" t="s">
        <v>35</v>
      </c>
      <c r="D43" s="28">
        <v>10.0</v>
      </c>
      <c r="E43" s="26" t="s">
        <v>95</v>
      </c>
      <c r="F43" s="31">
        <v>2002.0</v>
      </c>
      <c r="G43" s="21" t="s">
        <v>60</v>
      </c>
      <c r="H43" s="23" t="s">
        <v>118</v>
      </c>
      <c r="I43" s="21">
        <v>40.0</v>
      </c>
      <c r="J43" s="21" t="s">
        <v>16</v>
      </c>
      <c r="K43" s="21" t="s">
        <v>119</v>
      </c>
      <c r="L43" s="21" t="s">
        <v>23</v>
      </c>
      <c r="M43" s="24" t="s">
        <v>39</v>
      </c>
      <c r="N43" s="21" t="s">
        <v>120</v>
      </c>
      <c r="O43" s="21" t="s">
        <v>33</v>
      </c>
      <c r="P43" s="1"/>
      <c r="Q43" s="25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1">
        <v>36.0</v>
      </c>
      <c r="B44" s="21" t="s">
        <v>34</v>
      </c>
      <c r="C44" s="22" t="s">
        <v>35</v>
      </c>
      <c r="D44" s="22">
        <v>9.0</v>
      </c>
      <c r="E44" s="21" t="s">
        <v>59</v>
      </c>
      <c r="F44" s="23">
        <v>2002.0</v>
      </c>
      <c r="G44" s="21" t="s">
        <v>55</v>
      </c>
      <c r="H44" s="23" t="s">
        <v>121</v>
      </c>
      <c r="I44" s="21">
        <v>22.0</v>
      </c>
      <c r="J44" s="21" t="s">
        <v>16</v>
      </c>
      <c r="K44" s="21" t="s">
        <v>75</v>
      </c>
      <c r="L44" s="21" t="s">
        <v>23</v>
      </c>
      <c r="M44" s="24" t="s">
        <v>122</v>
      </c>
      <c r="N44" s="21" t="s">
        <v>25</v>
      </c>
      <c r="O44" s="21" t="s">
        <v>26</v>
      </c>
      <c r="P44" s="1"/>
      <c r="Q44" s="25"/>
      <c r="R44" s="1"/>
      <c r="S44" s="1"/>
      <c r="T44" s="1"/>
      <c r="U44" s="1"/>
      <c r="V44" s="1"/>
      <c r="W44" s="1"/>
      <c r="X44" s="1"/>
      <c r="Y44" s="1"/>
      <c r="Z44" s="1"/>
    </row>
    <row r="45" ht="36.0" customHeight="1">
      <c r="A45" s="21">
        <v>37.0</v>
      </c>
      <c r="B45" s="21" t="s">
        <v>34</v>
      </c>
      <c r="C45" s="22" t="s">
        <v>17</v>
      </c>
      <c r="D45" s="22">
        <v>16.0</v>
      </c>
      <c r="E45" s="21" t="s">
        <v>27</v>
      </c>
      <c r="F45" s="23">
        <v>2002.0</v>
      </c>
      <c r="G45" s="27" t="s">
        <v>67</v>
      </c>
      <c r="H45" s="23" t="s">
        <v>123</v>
      </c>
      <c r="I45" s="21">
        <v>18.0</v>
      </c>
      <c r="J45" s="21" t="s">
        <v>16</v>
      </c>
      <c r="K45" s="21" t="s">
        <v>22</v>
      </c>
      <c r="L45" s="21" t="s">
        <v>52</v>
      </c>
      <c r="M45" s="24" t="s">
        <v>124</v>
      </c>
      <c r="N45" s="21" t="s">
        <v>25</v>
      </c>
      <c r="O45" s="21" t="s">
        <v>26</v>
      </c>
      <c r="P45" s="1"/>
      <c r="Q45" s="25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1">
        <v>38.0</v>
      </c>
      <c r="B46" s="21" t="s">
        <v>16</v>
      </c>
      <c r="C46" s="32" t="s">
        <v>17</v>
      </c>
      <c r="D46" s="29">
        <v>14.0</v>
      </c>
      <c r="E46" s="27" t="s">
        <v>66</v>
      </c>
      <c r="F46" s="30">
        <v>2002.0</v>
      </c>
      <c r="G46" s="21" t="s">
        <v>67</v>
      </c>
      <c r="H46" s="23" t="s">
        <v>125</v>
      </c>
      <c r="I46" s="21">
        <v>36.0</v>
      </c>
      <c r="J46" s="21" t="s">
        <v>16</v>
      </c>
      <c r="K46" s="21" t="s">
        <v>22</v>
      </c>
      <c r="L46" s="21" t="s">
        <v>52</v>
      </c>
      <c r="M46" s="24" t="s">
        <v>126</v>
      </c>
      <c r="N46" s="21" t="s">
        <v>25</v>
      </c>
      <c r="O46" s="21" t="s">
        <v>26</v>
      </c>
      <c r="P46" s="1"/>
      <c r="Q46" s="25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21">
        <v>39.0</v>
      </c>
      <c r="B47" s="21" t="s">
        <v>34</v>
      </c>
      <c r="C47" s="22" t="s">
        <v>35</v>
      </c>
      <c r="D47" s="22">
        <v>23.0</v>
      </c>
      <c r="E47" s="21" t="s">
        <v>86</v>
      </c>
      <c r="F47" s="23">
        <v>2003.0</v>
      </c>
      <c r="G47" s="21" t="s">
        <v>50</v>
      </c>
      <c r="H47" s="23" t="s">
        <v>127</v>
      </c>
      <c r="I47" s="21">
        <v>17.0</v>
      </c>
      <c r="J47" s="21" t="s">
        <v>16</v>
      </c>
      <c r="K47" s="21" t="s">
        <v>21</v>
      </c>
      <c r="L47" s="21" t="s">
        <v>38</v>
      </c>
      <c r="M47" s="24" t="s">
        <v>117</v>
      </c>
      <c r="N47" s="21" t="s">
        <v>128</v>
      </c>
      <c r="O47" s="21" t="s">
        <v>129</v>
      </c>
      <c r="P47" s="1"/>
      <c r="Q47" s="25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1">
        <v>40.0</v>
      </c>
      <c r="B48" s="21" t="s">
        <v>16</v>
      </c>
      <c r="C48" s="28" t="s">
        <v>17</v>
      </c>
      <c r="D48" s="29">
        <v>29.0</v>
      </c>
      <c r="E48" s="27" t="s">
        <v>54</v>
      </c>
      <c r="F48" s="30">
        <v>2004.0</v>
      </c>
      <c r="G48" s="21" t="s">
        <v>19</v>
      </c>
      <c r="H48" s="23" t="s">
        <v>130</v>
      </c>
      <c r="I48" s="21">
        <v>29.0</v>
      </c>
      <c r="J48" s="21" t="s">
        <v>16</v>
      </c>
      <c r="K48" s="21" t="s">
        <v>22</v>
      </c>
      <c r="L48" s="21" t="s">
        <v>52</v>
      </c>
      <c r="M48" s="24" t="s">
        <v>53</v>
      </c>
      <c r="N48" s="21" t="s">
        <v>25</v>
      </c>
      <c r="O48" s="21" t="s">
        <v>26</v>
      </c>
      <c r="P48" s="1"/>
      <c r="Q48" s="25"/>
      <c r="R48" s="1"/>
      <c r="S48" s="1"/>
      <c r="T48" s="1"/>
      <c r="U48" s="1"/>
      <c r="V48" s="1"/>
      <c r="W48" s="1"/>
      <c r="X48" s="1"/>
      <c r="Y48" s="1"/>
      <c r="Z48" s="1"/>
    </row>
    <row r="49" ht="25.5" customHeight="1">
      <c r="A49" s="21">
        <v>41.0</v>
      </c>
      <c r="B49" s="21" t="s">
        <v>34</v>
      </c>
      <c r="C49" s="22" t="s">
        <v>35</v>
      </c>
      <c r="D49" s="22">
        <v>29.0</v>
      </c>
      <c r="E49" s="21" t="s">
        <v>44</v>
      </c>
      <c r="F49" s="23">
        <v>2004.0</v>
      </c>
      <c r="G49" s="27" t="s">
        <v>67</v>
      </c>
      <c r="H49" s="23" t="s">
        <v>131</v>
      </c>
      <c r="I49" s="21">
        <v>22.0</v>
      </c>
      <c r="J49" s="21" t="s">
        <v>16</v>
      </c>
      <c r="K49" s="21" t="s">
        <v>132</v>
      </c>
      <c r="L49" s="21" t="s">
        <v>52</v>
      </c>
      <c r="M49" s="24" t="s">
        <v>133</v>
      </c>
      <c r="N49" s="21" t="s">
        <v>32</v>
      </c>
      <c r="O49" s="21" t="s">
        <v>33</v>
      </c>
      <c r="P49" s="1"/>
      <c r="Q49" s="25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1">
        <v>42.0</v>
      </c>
      <c r="B50" s="21" t="s">
        <v>16</v>
      </c>
      <c r="C50" s="22" t="s">
        <v>17</v>
      </c>
      <c r="D50" s="29">
        <v>1.0</v>
      </c>
      <c r="E50" s="27" t="s">
        <v>95</v>
      </c>
      <c r="F50" s="30">
        <v>2004.0</v>
      </c>
      <c r="G50" s="21" t="s">
        <v>41</v>
      </c>
      <c r="H50" s="23" t="s">
        <v>134</v>
      </c>
      <c r="I50" s="21">
        <v>22.0</v>
      </c>
      <c r="J50" s="21" t="s">
        <v>16</v>
      </c>
      <c r="K50" s="21" t="s">
        <v>22</v>
      </c>
      <c r="L50" s="21" t="s">
        <v>52</v>
      </c>
      <c r="M50" s="24" t="s">
        <v>103</v>
      </c>
      <c r="N50" s="21" t="s">
        <v>25</v>
      </c>
      <c r="O50" s="21" t="s">
        <v>26</v>
      </c>
      <c r="P50" s="1"/>
      <c r="Q50" s="25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1">
        <v>43.0</v>
      </c>
      <c r="B51" s="21" t="s">
        <v>34</v>
      </c>
      <c r="C51" s="22" t="s">
        <v>17</v>
      </c>
      <c r="D51" s="22">
        <v>22.0</v>
      </c>
      <c r="E51" s="21" t="s">
        <v>95</v>
      </c>
      <c r="F51" s="23">
        <v>2004.0</v>
      </c>
      <c r="G51" s="27" t="s">
        <v>41</v>
      </c>
      <c r="H51" s="23" t="s">
        <v>135</v>
      </c>
      <c r="I51" s="21">
        <v>24.0</v>
      </c>
      <c r="J51" s="21" t="s">
        <v>136</v>
      </c>
      <c r="K51" s="21" t="s">
        <v>75</v>
      </c>
      <c r="L51" s="21" t="s">
        <v>23</v>
      </c>
      <c r="M51" s="24" t="s">
        <v>137</v>
      </c>
      <c r="N51" s="21" t="s">
        <v>25</v>
      </c>
      <c r="O51" s="21" t="s">
        <v>26</v>
      </c>
      <c r="P51" s="1"/>
      <c r="Q51" s="25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1">
        <v>44.0</v>
      </c>
      <c r="B52" s="21" t="s">
        <v>34</v>
      </c>
      <c r="C52" s="22" t="s">
        <v>17</v>
      </c>
      <c r="D52" s="22">
        <v>23.0</v>
      </c>
      <c r="E52" s="21" t="s">
        <v>95</v>
      </c>
      <c r="F52" s="23">
        <v>2004.0</v>
      </c>
      <c r="G52" s="21" t="s">
        <v>19</v>
      </c>
      <c r="H52" s="23" t="s">
        <v>138</v>
      </c>
      <c r="I52" s="21">
        <v>18.0</v>
      </c>
      <c r="J52" s="21" t="s">
        <v>16</v>
      </c>
      <c r="K52" s="21" t="s">
        <v>22</v>
      </c>
      <c r="L52" s="21" t="s">
        <v>23</v>
      </c>
      <c r="M52" s="24" t="s">
        <v>139</v>
      </c>
      <c r="N52" s="21" t="s">
        <v>25</v>
      </c>
      <c r="O52" s="21" t="s">
        <v>26</v>
      </c>
      <c r="P52" s="1"/>
      <c r="Q52" s="25"/>
      <c r="R52" s="1"/>
      <c r="S52" s="1"/>
      <c r="T52" s="1"/>
      <c r="U52" s="1"/>
      <c r="V52" s="1"/>
      <c r="W52" s="1"/>
      <c r="X52" s="1"/>
      <c r="Y52" s="1"/>
      <c r="Z52" s="1"/>
    </row>
    <row r="53" ht="47.25" customHeight="1">
      <c r="A53" s="21">
        <v>45.0</v>
      </c>
      <c r="B53" s="21" t="s">
        <v>34</v>
      </c>
      <c r="C53" s="22" t="s">
        <v>17</v>
      </c>
      <c r="D53" s="21">
        <v>21.0</v>
      </c>
      <c r="E53" s="21" t="s">
        <v>82</v>
      </c>
      <c r="F53" s="23">
        <v>2004.0</v>
      </c>
      <c r="G53" s="27" t="s">
        <v>41</v>
      </c>
      <c r="H53" s="23" t="s">
        <v>140</v>
      </c>
      <c r="I53" s="21">
        <v>25.0</v>
      </c>
      <c r="J53" s="21" t="s">
        <v>16</v>
      </c>
      <c r="K53" s="21" t="s">
        <v>141</v>
      </c>
      <c r="L53" s="21" t="s">
        <v>23</v>
      </c>
      <c r="M53" s="24" t="s">
        <v>142</v>
      </c>
      <c r="N53" s="21" t="s">
        <v>32</v>
      </c>
      <c r="O53" s="21" t="s">
        <v>33</v>
      </c>
      <c r="P53" s="1"/>
      <c r="Q53" s="25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1">
        <v>46.0</v>
      </c>
      <c r="B54" s="21" t="s">
        <v>16</v>
      </c>
      <c r="C54" s="22" t="s">
        <v>17</v>
      </c>
      <c r="D54" s="29">
        <v>8.0</v>
      </c>
      <c r="E54" s="21" t="s">
        <v>27</v>
      </c>
      <c r="F54" s="23">
        <v>2004.0</v>
      </c>
      <c r="G54" s="21" t="s">
        <v>50</v>
      </c>
      <c r="H54" s="23" t="s">
        <v>69</v>
      </c>
      <c r="I54" s="21" t="s">
        <v>21</v>
      </c>
      <c r="J54" s="21" t="s">
        <v>102</v>
      </c>
      <c r="K54" s="21" t="s">
        <v>119</v>
      </c>
      <c r="L54" s="21" t="s">
        <v>38</v>
      </c>
      <c r="M54" s="24" t="s">
        <v>21</v>
      </c>
      <c r="N54" s="21" t="s">
        <v>120</v>
      </c>
      <c r="O54" s="21" t="s">
        <v>33</v>
      </c>
      <c r="P54" s="1"/>
      <c r="Q54" s="25"/>
      <c r="R54" s="1"/>
      <c r="S54" s="1"/>
      <c r="T54" s="1"/>
      <c r="U54" s="1"/>
      <c r="V54" s="1"/>
      <c r="W54" s="1"/>
      <c r="X54" s="1"/>
      <c r="Y54" s="1"/>
      <c r="Z54" s="1"/>
    </row>
    <row r="55" ht="37.5" customHeight="1">
      <c r="A55" s="21">
        <v>47.0</v>
      </c>
      <c r="B55" s="21" t="s">
        <v>34</v>
      </c>
      <c r="C55" s="22" t="s">
        <v>17</v>
      </c>
      <c r="D55" s="33">
        <v>9.0</v>
      </c>
      <c r="E55" s="27" t="s">
        <v>86</v>
      </c>
      <c r="F55" s="30">
        <v>2006.0</v>
      </c>
      <c r="G55" s="21" t="s">
        <v>19</v>
      </c>
      <c r="H55" s="23" t="s">
        <v>143</v>
      </c>
      <c r="I55" s="21">
        <v>35.0</v>
      </c>
      <c r="J55" s="21" t="s">
        <v>16</v>
      </c>
      <c r="K55" s="21" t="s">
        <v>22</v>
      </c>
      <c r="L55" s="21" t="s">
        <v>52</v>
      </c>
      <c r="M55" s="24" t="s">
        <v>144</v>
      </c>
      <c r="N55" s="21" t="s">
        <v>25</v>
      </c>
      <c r="O55" s="21" t="s">
        <v>26</v>
      </c>
      <c r="P55" s="1"/>
      <c r="Q55" s="25"/>
      <c r="R55" s="1"/>
      <c r="S55" s="1"/>
      <c r="T55" s="1"/>
      <c r="U55" s="1"/>
      <c r="V55" s="1"/>
      <c r="W55" s="1"/>
      <c r="X55" s="1"/>
      <c r="Y55" s="1"/>
      <c r="Z55" s="1"/>
    </row>
    <row r="56" ht="52.5" customHeight="1">
      <c r="A56" s="21">
        <v>48.0</v>
      </c>
      <c r="B56" s="21" t="s">
        <v>34</v>
      </c>
      <c r="C56" s="22" t="s">
        <v>17</v>
      </c>
      <c r="D56" s="22">
        <v>21.0</v>
      </c>
      <c r="E56" s="21" t="s">
        <v>95</v>
      </c>
      <c r="F56" s="23">
        <v>2006.0</v>
      </c>
      <c r="G56" s="21" t="s">
        <v>19</v>
      </c>
      <c r="H56" s="23" t="s">
        <v>145</v>
      </c>
      <c r="I56" s="21">
        <v>33.0</v>
      </c>
      <c r="J56" s="21" t="s">
        <v>16</v>
      </c>
      <c r="K56" s="21" t="s">
        <v>146</v>
      </c>
      <c r="L56" s="21" t="s">
        <v>38</v>
      </c>
      <c r="M56" s="24" t="s">
        <v>147</v>
      </c>
      <c r="N56" s="21" t="s">
        <v>32</v>
      </c>
      <c r="O56" s="21" t="s">
        <v>33</v>
      </c>
      <c r="P56" s="1"/>
      <c r="Q56" s="25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1">
        <v>49.0</v>
      </c>
      <c r="B57" s="21" t="s">
        <v>16</v>
      </c>
      <c r="C57" s="22" t="s">
        <v>35</v>
      </c>
      <c r="D57" s="22">
        <v>18.0</v>
      </c>
      <c r="E57" s="21" t="s">
        <v>18</v>
      </c>
      <c r="F57" s="23">
        <v>2006.0</v>
      </c>
      <c r="G57" s="27" t="s">
        <v>19</v>
      </c>
      <c r="H57" s="23" t="s">
        <v>148</v>
      </c>
      <c r="I57" s="21">
        <v>27.0</v>
      </c>
      <c r="J57" s="21" t="s">
        <v>16</v>
      </c>
      <c r="K57" s="21" t="s">
        <v>149</v>
      </c>
      <c r="L57" s="21" t="s">
        <v>38</v>
      </c>
      <c r="M57" s="24" t="s">
        <v>150</v>
      </c>
      <c r="N57" s="21" t="s">
        <v>151</v>
      </c>
      <c r="O57" s="21" t="s">
        <v>152</v>
      </c>
      <c r="P57" s="1"/>
      <c r="Q57" s="25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1">
        <v>50.0</v>
      </c>
      <c r="B58" s="21" t="s">
        <v>16</v>
      </c>
      <c r="C58" s="22" t="s">
        <v>17</v>
      </c>
      <c r="D58" s="22">
        <v>10.0</v>
      </c>
      <c r="E58" s="21" t="s">
        <v>59</v>
      </c>
      <c r="F58" s="23">
        <v>2006.0</v>
      </c>
      <c r="G58" s="21" t="s">
        <v>67</v>
      </c>
      <c r="H58" s="23" t="s">
        <v>153</v>
      </c>
      <c r="I58" s="21" t="s">
        <v>21</v>
      </c>
      <c r="J58" s="21" t="s">
        <v>16</v>
      </c>
      <c r="K58" s="21" t="s">
        <v>21</v>
      </c>
      <c r="L58" s="21" t="s">
        <v>52</v>
      </c>
      <c r="M58" s="24" t="s">
        <v>154</v>
      </c>
      <c r="N58" s="21" t="s">
        <v>155</v>
      </c>
      <c r="O58" s="21" t="s">
        <v>156</v>
      </c>
      <c r="P58" s="1"/>
      <c r="Q58" s="25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1">
        <v>51.0</v>
      </c>
      <c r="B59" s="21" t="s">
        <v>34</v>
      </c>
      <c r="C59" s="22" t="s">
        <v>17</v>
      </c>
      <c r="D59" s="28">
        <v>1.0</v>
      </c>
      <c r="E59" s="26" t="s">
        <v>18</v>
      </c>
      <c r="F59" s="31">
        <v>2008.0</v>
      </c>
      <c r="G59" s="27" t="s">
        <v>19</v>
      </c>
      <c r="H59" s="23" t="s">
        <v>157</v>
      </c>
      <c r="I59" s="21">
        <v>14.0</v>
      </c>
      <c r="J59" s="21" t="s">
        <v>16</v>
      </c>
      <c r="K59" s="21" t="s">
        <v>22</v>
      </c>
      <c r="L59" s="21" t="s">
        <v>23</v>
      </c>
      <c r="M59" s="24" t="s">
        <v>158</v>
      </c>
      <c r="N59" s="21" t="s">
        <v>25</v>
      </c>
      <c r="O59" s="21" t="s">
        <v>26</v>
      </c>
      <c r="P59" s="1"/>
      <c r="Q59" s="25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1">
        <v>52.0</v>
      </c>
      <c r="B60" s="21" t="s">
        <v>34</v>
      </c>
      <c r="C60" s="22" t="s">
        <v>35</v>
      </c>
      <c r="D60" s="22">
        <v>11.0</v>
      </c>
      <c r="E60" s="21" t="s">
        <v>18</v>
      </c>
      <c r="F60" s="23">
        <v>2008.0</v>
      </c>
      <c r="G60" s="21" t="s">
        <v>50</v>
      </c>
      <c r="H60" s="23" t="s">
        <v>159</v>
      </c>
      <c r="I60" s="21">
        <v>14.0</v>
      </c>
      <c r="J60" s="21" t="s">
        <v>16</v>
      </c>
      <c r="K60" s="21" t="s">
        <v>149</v>
      </c>
      <c r="L60" s="21" t="s">
        <v>52</v>
      </c>
      <c r="M60" s="24" t="s">
        <v>160</v>
      </c>
      <c r="N60" s="21" t="s">
        <v>151</v>
      </c>
      <c r="O60" s="21" t="s">
        <v>152</v>
      </c>
      <c r="P60" s="1"/>
      <c r="Q60" s="25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1">
        <v>53.0</v>
      </c>
      <c r="B61" s="21" t="s">
        <v>16</v>
      </c>
      <c r="C61" s="22" t="s">
        <v>17</v>
      </c>
      <c r="D61" s="22">
        <v>7.0</v>
      </c>
      <c r="E61" s="21" t="s">
        <v>27</v>
      </c>
      <c r="F61" s="23">
        <v>2009.0</v>
      </c>
      <c r="G61" s="21" t="s">
        <v>55</v>
      </c>
      <c r="H61" s="23" t="s">
        <v>161</v>
      </c>
      <c r="I61" s="21">
        <v>15.0</v>
      </c>
      <c r="J61" s="21" t="s">
        <v>16</v>
      </c>
      <c r="K61" s="21" t="s">
        <v>22</v>
      </c>
      <c r="L61" s="21" t="s">
        <v>64</v>
      </c>
      <c r="M61" s="24" t="s">
        <v>162</v>
      </c>
      <c r="N61" s="21" t="s">
        <v>25</v>
      </c>
      <c r="O61" s="21" t="s">
        <v>26</v>
      </c>
      <c r="P61" s="1"/>
      <c r="Q61" s="25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1">
        <v>54.0</v>
      </c>
      <c r="B62" s="21" t="s">
        <v>34</v>
      </c>
      <c r="C62" s="22" t="s">
        <v>35</v>
      </c>
      <c r="D62" s="22">
        <v>29.0</v>
      </c>
      <c r="E62" s="21" t="s">
        <v>18</v>
      </c>
      <c r="F62" s="23">
        <v>2011.0</v>
      </c>
      <c r="G62" s="21" t="s">
        <v>50</v>
      </c>
      <c r="H62" s="23" t="s">
        <v>163</v>
      </c>
      <c r="I62" s="21">
        <v>21.0</v>
      </c>
      <c r="J62" s="21" t="s">
        <v>16</v>
      </c>
      <c r="K62" s="21" t="s">
        <v>119</v>
      </c>
      <c r="L62" s="21" t="s">
        <v>23</v>
      </c>
      <c r="M62" s="24" t="s">
        <v>164</v>
      </c>
      <c r="N62" s="21" t="s">
        <v>120</v>
      </c>
      <c r="O62" s="21" t="s">
        <v>33</v>
      </c>
      <c r="P62" s="1"/>
      <c r="Q62" s="25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1">
        <v>55.0</v>
      </c>
      <c r="B63" s="21" t="s">
        <v>34</v>
      </c>
      <c r="C63" s="22" t="s">
        <v>35</v>
      </c>
      <c r="D63" s="22">
        <v>12.0</v>
      </c>
      <c r="E63" s="21" t="s">
        <v>109</v>
      </c>
      <c r="F63" s="23">
        <v>2011.0</v>
      </c>
      <c r="G63" s="21" t="s">
        <v>41</v>
      </c>
      <c r="H63" s="23" t="s">
        <v>165</v>
      </c>
      <c r="I63" s="21">
        <v>35.0</v>
      </c>
      <c r="J63" s="21" t="s">
        <v>16</v>
      </c>
      <c r="K63" s="21" t="s">
        <v>149</v>
      </c>
      <c r="L63" s="21" t="s">
        <v>64</v>
      </c>
      <c r="M63" s="24" t="s">
        <v>166</v>
      </c>
      <c r="N63" s="21" t="s">
        <v>151</v>
      </c>
      <c r="O63" s="21" t="s">
        <v>152</v>
      </c>
      <c r="P63" s="1"/>
      <c r="Q63" s="25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1">
        <v>56.0</v>
      </c>
      <c r="B64" s="21" t="s">
        <v>16</v>
      </c>
      <c r="C64" s="22" t="s">
        <v>17</v>
      </c>
      <c r="D64" s="22">
        <v>26.0</v>
      </c>
      <c r="E64" s="21" t="s">
        <v>82</v>
      </c>
      <c r="F64" s="34">
        <v>2012.0</v>
      </c>
      <c r="G64" s="21" t="s">
        <v>19</v>
      </c>
      <c r="H64" s="23" t="s">
        <v>167</v>
      </c>
      <c r="I64" s="21">
        <v>18.0</v>
      </c>
      <c r="J64" s="21" t="s">
        <v>16</v>
      </c>
      <c r="K64" s="21" t="s">
        <v>168</v>
      </c>
      <c r="L64" s="21" t="s">
        <v>52</v>
      </c>
      <c r="M64" s="24" t="s">
        <v>169</v>
      </c>
      <c r="N64" s="21" t="s">
        <v>168</v>
      </c>
      <c r="O64" s="21" t="s">
        <v>49</v>
      </c>
      <c r="P64" s="1"/>
      <c r="Q64" s="25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1">
        <v>57.0</v>
      </c>
      <c r="B65" s="21" t="s">
        <v>16</v>
      </c>
      <c r="C65" s="28" t="s">
        <v>17</v>
      </c>
      <c r="D65" s="22">
        <v>23.0</v>
      </c>
      <c r="E65" s="21" t="s">
        <v>27</v>
      </c>
      <c r="F65" s="23">
        <v>2012.0</v>
      </c>
      <c r="G65" s="26" t="s">
        <v>19</v>
      </c>
      <c r="H65" s="23" t="s">
        <v>170</v>
      </c>
      <c r="I65" s="21">
        <v>16.0</v>
      </c>
      <c r="J65" s="21" t="s">
        <v>16</v>
      </c>
      <c r="K65" s="21" t="s">
        <v>171</v>
      </c>
      <c r="L65" s="21" t="s">
        <v>64</v>
      </c>
      <c r="M65" s="24" t="s">
        <v>172</v>
      </c>
      <c r="N65" s="21" t="s">
        <v>32</v>
      </c>
      <c r="O65" s="21" t="s">
        <v>33</v>
      </c>
      <c r="P65" s="1"/>
      <c r="Q65" s="25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1">
        <v>58.0</v>
      </c>
      <c r="B66" s="21" t="s">
        <v>16</v>
      </c>
      <c r="C66" s="22" t="s">
        <v>17</v>
      </c>
      <c r="D66" s="22">
        <v>25.0</v>
      </c>
      <c r="E66" s="21" t="s">
        <v>95</v>
      </c>
      <c r="F66" s="23">
        <v>2013.0</v>
      </c>
      <c r="G66" s="27" t="s">
        <v>41</v>
      </c>
      <c r="H66" s="23" t="s">
        <v>173</v>
      </c>
      <c r="I66" s="21">
        <v>41.0</v>
      </c>
      <c r="J66" s="21" t="s">
        <v>16</v>
      </c>
      <c r="K66" s="21" t="s">
        <v>168</v>
      </c>
      <c r="L66" s="21" t="s">
        <v>64</v>
      </c>
      <c r="M66" s="24" t="s">
        <v>174</v>
      </c>
      <c r="N66" s="21" t="s">
        <v>168</v>
      </c>
      <c r="O66" s="21" t="s">
        <v>49</v>
      </c>
      <c r="P66" s="1"/>
      <c r="Q66" s="25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1">
        <v>59.0</v>
      </c>
      <c r="B67" s="21" t="s">
        <v>16</v>
      </c>
      <c r="C67" s="22" t="s">
        <v>17</v>
      </c>
      <c r="D67" s="22">
        <v>22.0</v>
      </c>
      <c r="E67" s="21" t="s">
        <v>59</v>
      </c>
      <c r="F67" s="23">
        <v>2013.0</v>
      </c>
      <c r="G67" s="21" t="s">
        <v>67</v>
      </c>
      <c r="H67" s="23" t="s">
        <v>175</v>
      </c>
      <c r="I67" s="21">
        <v>18.0</v>
      </c>
      <c r="J67" s="21" t="s">
        <v>136</v>
      </c>
      <c r="K67" s="21" t="s">
        <v>176</v>
      </c>
      <c r="L67" s="21" t="s">
        <v>64</v>
      </c>
      <c r="M67" s="24" t="s">
        <v>177</v>
      </c>
      <c r="N67" s="21" t="s">
        <v>32</v>
      </c>
      <c r="O67" s="21" t="s">
        <v>33</v>
      </c>
      <c r="P67" s="1"/>
      <c r="Q67" s="25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1">
        <v>60.0</v>
      </c>
      <c r="B68" s="21" t="s">
        <v>34</v>
      </c>
      <c r="C68" s="22" t="s">
        <v>35</v>
      </c>
      <c r="D68" s="22">
        <v>31.0</v>
      </c>
      <c r="E68" s="21" t="s">
        <v>44</v>
      </c>
      <c r="F68" s="23">
        <v>2015.0</v>
      </c>
      <c r="G68" s="21" t="s">
        <v>55</v>
      </c>
      <c r="H68" s="23" t="s">
        <v>178</v>
      </c>
      <c r="I68" s="21">
        <v>23.0</v>
      </c>
      <c r="J68" s="21" t="s">
        <v>16</v>
      </c>
      <c r="K68" s="21" t="s">
        <v>149</v>
      </c>
      <c r="L68" s="21" t="s">
        <v>52</v>
      </c>
      <c r="M68" s="24" t="s">
        <v>150</v>
      </c>
      <c r="N68" s="21" t="s">
        <v>151</v>
      </c>
      <c r="O68" s="21" t="s">
        <v>152</v>
      </c>
      <c r="P68" s="1"/>
      <c r="Q68" s="25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5">
        <v>61.0</v>
      </c>
      <c r="B69" s="33" t="s">
        <v>34</v>
      </c>
      <c r="C69" s="33" t="s">
        <v>17</v>
      </c>
      <c r="D69" s="22">
        <v>15.0</v>
      </c>
      <c r="E69" s="21" t="s">
        <v>86</v>
      </c>
      <c r="F69" s="36">
        <v>2018.0</v>
      </c>
      <c r="G69" s="37" t="s">
        <v>19</v>
      </c>
      <c r="H69" s="38" t="s">
        <v>179</v>
      </c>
      <c r="I69" s="39">
        <v>34.0</v>
      </c>
      <c r="J69" s="33" t="s">
        <v>16</v>
      </c>
      <c r="K69" s="39" t="s">
        <v>22</v>
      </c>
      <c r="L69" s="39" t="s">
        <v>38</v>
      </c>
      <c r="M69" s="40" t="s">
        <v>180</v>
      </c>
      <c r="N69" s="41" t="s">
        <v>25</v>
      </c>
      <c r="O69" s="33" t="s">
        <v>26</v>
      </c>
      <c r="P69" s="1"/>
      <c r="Q69" s="25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42">
        <v>62.0</v>
      </c>
      <c r="B70" s="33" t="s">
        <v>16</v>
      </c>
      <c r="C70" s="21" t="s">
        <v>17</v>
      </c>
      <c r="D70" s="22">
        <v>3.0</v>
      </c>
      <c r="E70" s="21" t="s">
        <v>18</v>
      </c>
      <c r="F70" s="36">
        <v>2018.0</v>
      </c>
      <c r="G70" s="43" t="s">
        <v>19</v>
      </c>
      <c r="H70" s="38" t="s">
        <v>181</v>
      </c>
      <c r="I70" s="39">
        <v>18.0</v>
      </c>
      <c r="J70" s="33" t="s">
        <v>16</v>
      </c>
      <c r="K70" s="43" t="s">
        <v>22</v>
      </c>
      <c r="L70" s="39" t="s">
        <v>38</v>
      </c>
      <c r="M70" s="40" t="s">
        <v>182</v>
      </c>
      <c r="N70" s="43" t="s">
        <v>25</v>
      </c>
      <c r="O70" s="33" t="s">
        <v>26</v>
      </c>
      <c r="P70" s="1"/>
      <c r="Q70" s="25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42">
        <v>63.0</v>
      </c>
      <c r="B71" s="22" t="s">
        <v>16</v>
      </c>
      <c r="C71" s="28" t="s">
        <v>17</v>
      </c>
      <c r="D71" s="22">
        <v>10.0</v>
      </c>
      <c r="E71" s="21" t="s">
        <v>59</v>
      </c>
      <c r="F71" s="36">
        <v>2021.0</v>
      </c>
      <c r="G71" s="44" t="s">
        <v>41</v>
      </c>
      <c r="H71" s="45" t="s">
        <v>183</v>
      </c>
      <c r="I71" s="41">
        <v>51.0</v>
      </c>
      <c r="J71" s="22" t="s">
        <v>16</v>
      </c>
      <c r="K71" s="43" t="s">
        <v>22</v>
      </c>
      <c r="L71" s="41" t="s">
        <v>23</v>
      </c>
      <c r="M71" s="46" t="s">
        <v>184</v>
      </c>
      <c r="N71" s="47" t="s">
        <v>25</v>
      </c>
      <c r="O71" s="21" t="s">
        <v>26</v>
      </c>
      <c r="P71" s="48"/>
      <c r="Q71" s="25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42">
        <v>64.0</v>
      </c>
      <c r="B72" s="21" t="s">
        <v>34</v>
      </c>
      <c r="C72" s="49" t="s">
        <v>17</v>
      </c>
      <c r="D72" s="22">
        <v>25.0</v>
      </c>
      <c r="E72" s="21" t="s">
        <v>59</v>
      </c>
      <c r="F72" s="36">
        <v>2021.0</v>
      </c>
      <c r="G72" s="39" t="s">
        <v>19</v>
      </c>
      <c r="H72" s="38" t="s">
        <v>185</v>
      </c>
      <c r="I72" s="43">
        <v>32.0</v>
      </c>
      <c r="J72" s="49" t="s">
        <v>16</v>
      </c>
      <c r="K72" s="50" t="s">
        <v>22</v>
      </c>
      <c r="L72" s="43" t="s">
        <v>64</v>
      </c>
      <c r="M72" s="51" t="s">
        <v>186</v>
      </c>
      <c r="N72" s="50" t="s">
        <v>25</v>
      </c>
      <c r="O72" s="33" t="s">
        <v>26</v>
      </c>
      <c r="P72" s="1"/>
      <c r="Q72" s="25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2">
        <v>65.0</v>
      </c>
      <c r="B73" s="23" t="s">
        <v>34</v>
      </c>
      <c r="C73" s="33" t="s">
        <v>35</v>
      </c>
      <c r="D73" s="22">
        <v>20.0</v>
      </c>
      <c r="E73" s="21" t="s">
        <v>54</v>
      </c>
      <c r="F73" s="36">
        <v>2023.0</v>
      </c>
      <c r="G73" s="39" t="s">
        <v>67</v>
      </c>
      <c r="H73" s="38" t="s">
        <v>187</v>
      </c>
      <c r="I73" s="53">
        <v>32.0</v>
      </c>
      <c r="J73" s="54" t="s">
        <v>16</v>
      </c>
      <c r="K73" s="21" t="s">
        <v>149</v>
      </c>
      <c r="L73" s="43" t="s">
        <v>23</v>
      </c>
      <c r="M73" s="55" t="s">
        <v>188</v>
      </c>
      <c r="N73" s="43" t="s">
        <v>151</v>
      </c>
      <c r="O73" s="21" t="s">
        <v>152</v>
      </c>
      <c r="P73" s="1"/>
      <c r="Q73" s="25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52">
        <v>66.0</v>
      </c>
      <c r="B74" s="23" t="s">
        <v>34</v>
      </c>
      <c r="C74" s="33" t="s">
        <v>17</v>
      </c>
      <c r="D74" s="30">
        <v>5.0</v>
      </c>
      <c r="E74" s="27" t="s">
        <v>44</v>
      </c>
      <c r="F74" s="56">
        <v>2023.0</v>
      </c>
      <c r="G74" s="43" t="s">
        <v>19</v>
      </c>
      <c r="H74" s="45" t="s">
        <v>189</v>
      </c>
      <c r="I74" s="43">
        <v>14.0</v>
      </c>
      <c r="J74" s="54" t="s">
        <v>16</v>
      </c>
      <c r="K74" s="57" t="s">
        <v>22</v>
      </c>
      <c r="L74" s="53" t="s">
        <v>64</v>
      </c>
      <c r="M74" s="51" t="s">
        <v>190</v>
      </c>
      <c r="N74" s="43" t="s">
        <v>25</v>
      </c>
      <c r="O74" s="58" t="s">
        <v>26</v>
      </c>
      <c r="P74" s="1"/>
      <c r="Q74" s="25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2">
        <v>67.0</v>
      </c>
      <c r="B75" s="34" t="s">
        <v>34</v>
      </c>
      <c r="C75" s="21" t="s">
        <v>17</v>
      </c>
      <c r="D75" s="22">
        <v>6.0</v>
      </c>
      <c r="E75" s="21" t="s">
        <v>44</v>
      </c>
      <c r="F75" s="36">
        <v>2023.0</v>
      </c>
      <c r="G75" s="44" t="s">
        <v>67</v>
      </c>
      <c r="H75" s="59" t="s">
        <v>191</v>
      </c>
      <c r="I75" s="60">
        <v>15.0</v>
      </c>
      <c r="J75" s="23" t="s">
        <v>136</v>
      </c>
      <c r="K75" s="36" t="s">
        <v>192</v>
      </c>
      <c r="L75" s="43" t="s">
        <v>64</v>
      </c>
      <c r="M75" s="61" t="s">
        <v>193</v>
      </c>
      <c r="N75" s="60" t="s">
        <v>25</v>
      </c>
      <c r="O75" s="62" t="s">
        <v>26</v>
      </c>
      <c r="P75" s="1"/>
      <c r="Q75" s="25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0"/>
      <c r="B76" s="30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63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64" t="s">
        <v>194</v>
      </c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65" t="s">
        <v>195</v>
      </c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66" t="s">
        <v>196</v>
      </c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66" t="s">
        <v>197</v>
      </c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67"/>
      <c r="B82" s="67"/>
      <c r="C82" s="67"/>
      <c r="D82" s="67"/>
      <c r="E82" s="67"/>
      <c r="F82" s="67"/>
      <c r="G82" s="67"/>
      <c r="H82" s="68" t="s">
        <v>198</v>
      </c>
      <c r="I82" s="69"/>
      <c r="J82" s="70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7.25" customHeight="1">
      <c r="A83" s="71"/>
      <c r="B83" s="71"/>
      <c r="C83" s="71"/>
      <c r="D83" s="71"/>
      <c r="E83" s="71"/>
      <c r="F83" s="71"/>
      <c r="G83" s="71"/>
      <c r="H83" s="72" t="s">
        <v>199</v>
      </c>
      <c r="I83" s="73">
        <f>COUNTIF(B9:B82,B67)</f>
        <v>26</v>
      </c>
      <c r="J83" s="74">
        <f>I83/I85</f>
        <v>0.3880597015</v>
      </c>
      <c r="K83" s="75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/>
      <c r="B84" s="71"/>
      <c r="C84" s="71"/>
      <c r="D84" s="71"/>
      <c r="E84" s="71"/>
      <c r="F84" s="71"/>
      <c r="G84" s="71"/>
      <c r="H84" s="72" t="s">
        <v>200</v>
      </c>
      <c r="I84" s="73">
        <f>COUNTIF(B9:B81,B69)</f>
        <v>41</v>
      </c>
      <c r="J84" s="74">
        <f>I84/I85</f>
        <v>0.6119402985</v>
      </c>
      <c r="K84" s="75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/>
      <c r="B85" s="71"/>
      <c r="C85" s="71"/>
      <c r="D85" s="71"/>
      <c r="E85" s="71"/>
      <c r="F85" s="71"/>
      <c r="G85" s="71"/>
      <c r="H85" s="76" t="s">
        <v>201</v>
      </c>
      <c r="I85" s="76">
        <f t="shared" ref="I85:J85" si="1">SUM(I83:I84)</f>
        <v>67</v>
      </c>
      <c r="J85" s="77">
        <f t="shared" si="1"/>
        <v>1</v>
      </c>
      <c r="K85" s="75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8"/>
      <c r="K86" s="75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5"/>
      <c r="K87" s="75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/>
      <c r="B88" s="71"/>
      <c r="C88" s="71"/>
      <c r="D88" s="71"/>
      <c r="E88" s="71"/>
      <c r="F88" s="71"/>
      <c r="G88" s="71"/>
      <c r="H88" s="79" t="s">
        <v>202</v>
      </c>
      <c r="I88" s="69"/>
      <c r="J88" s="70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/>
      <c r="B89" s="71"/>
      <c r="C89" s="71"/>
      <c r="D89" s="71"/>
      <c r="E89" s="71"/>
      <c r="F89" s="71"/>
      <c r="G89" s="71"/>
      <c r="H89" s="72" t="s">
        <v>203</v>
      </c>
      <c r="I89" s="73">
        <f>COUNTIFS(B9:B69,B65,C9:C69,C13)</f>
        <v>4</v>
      </c>
      <c r="J89" s="74">
        <f>I89/I91</f>
        <v>0.1538461538</v>
      </c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/>
      <c r="B90" s="71"/>
      <c r="C90" s="71"/>
      <c r="D90" s="71"/>
      <c r="E90" s="71"/>
      <c r="F90" s="71"/>
      <c r="G90" s="71"/>
      <c r="H90" s="72" t="s">
        <v>204</v>
      </c>
      <c r="I90" s="73">
        <f>COUNTIFS(C9:C76,C65,B9:B76,B10)</f>
        <v>22</v>
      </c>
      <c r="J90" s="74">
        <f>I90/I91</f>
        <v>0.8461538462</v>
      </c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/>
      <c r="B91" s="71"/>
      <c r="C91" s="71"/>
      <c r="D91" s="71"/>
      <c r="E91" s="71"/>
      <c r="F91" s="71"/>
      <c r="G91" s="71"/>
      <c r="H91" s="76" t="s">
        <v>201</v>
      </c>
      <c r="I91" s="80">
        <f t="shared" ref="I91:J91" si="2">SUM(I89:I90)</f>
        <v>26</v>
      </c>
      <c r="J91" s="81">
        <f t="shared" si="2"/>
        <v>1</v>
      </c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/>
      <c r="B92" s="71"/>
      <c r="C92" s="71"/>
      <c r="D92" s="71"/>
      <c r="E92" s="71"/>
      <c r="F92" s="71"/>
      <c r="G92" s="71"/>
      <c r="H92" s="71"/>
      <c r="I92" s="82"/>
      <c r="J92" s="83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/>
      <c r="B94" s="71"/>
      <c r="C94" s="71"/>
      <c r="D94" s="71"/>
      <c r="E94" s="71"/>
      <c r="F94" s="71"/>
      <c r="G94" s="71"/>
      <c r="H94" s="68" t="s">
        <v>205</v>
      </c>
      <c r="I94" s="69"/>
      <c r="J94" s="70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/>
      <c r="B95" s="71"/>
      <c r="C95" s="71"/>
      <c r="D95" s="71"/>
      <c r="E95" s="71"/>
      <c r="F95" s="71"/>
      <c r="G95" s="71"/>
      <c r="H95" s="72" t="s">
        <v>203</v>
      </c>
      <c r="I95" s="73">
        <f>COUNTIFS(B9:B81,B62,C9:C81,C62)</f>
        <v>29</v>
      </c>
      <c r="J95" s="74">
        <f>I95/I97</f>
        <v>0.7073170732</v>
      </c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/>
      <c r="B96" s="71"/>
      <c r="C96" s="71"/>
      <c r="D96" s="71"/>
      <c r="E96" s="71"/>
      <c r="F96" s="71"/>
      <c r="G96" s="71"/>
      <c r="H96" s="72" t="s">
        <v>204</v>
      </c>
      <c r="I96" s="73">
        <f>COUNTIFS(B9:B81,B11,C9:C81,C9)</f>
        <v>12</v>
      </c>
      <c r="J96" s="74">
        <f>I96/I97</f>
        <v>0.2926829268</v>
      </c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/>
      <c r="B97" s="71"/>
      <c r="C97" s="71"/>
      <c r="D97" s="71"/>
      <c r="E97" s="71"/>
      <c r="F97" s="71"/>
      <c r="G97" s="71"/>
      <c r="H97" s="76" t="s">
        <v>201</v>
      </c>
      <c r="I97" s="80">
        <f t="shared" ref="I97:J97" si="3">SUM(I95:I96)</f>
        <v>41</v>
      </c>
      <c r="J97" s="81">
        <f t="shared" si="3"/>
        <v>1</v>
      </c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/>
      <c r="B98" s="71"/>
      <c r="C98" s="71"/>
      <c r="D98" s="71"/>
      <c r="E98" s="71"/>
      <c r="F98" s="71"/>
      <c r="G98" s="71"/>
      <c r="H98" s="71"/>
      <c r="I98" s="82"/>
      <c r="J98" s="83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/>
      <c r="B99" s="71"/>
      <c r="C99" s="71"/>
      <c r="D99" s="71"/>
      <c r="E99" s="71"/>
      <c r="F99" s="71"/>
      <c r="G99" s="71"/>
      <c r="H99" s="71"/>
      <c r="I99" s="82"/>
      <c r="J99" s="83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/>
      <c r="B100" s="71"/>
      <c r="C100" s="71"/>
      <c r="D100" s="71"/>
      <c r="E100" s="71"/>
      <c r="F100" s="71"/>
      <c r="G100" s="71"/>
      <c r="H100" s="79" t="s">
        <v>206</v>
      </c>
      <c r="I100" s="69"/>
      <c r="J100" s="70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/>
      <c r="B101" s="71"/>
      <c r="C101" s="71"/>
      <c r="D101" s="71"/>
      <c r="E101" s="71"/>
      <c r="F101" s="71"/>
      <c r="G101" s="71"/>
      <c r="H101" s="72" t="s">
        <v>207</v>
      </c>
      <c r="I101" s="73">
        <f>COUNTIFS(I9:I79,"&gt;13",I9:I79,"&lt;26")</f>
        <v>45</v>
      </c>
      <c r="J101" s="74">
        <f>I101/I104</f>
        <v>0.671641791</v>
      </c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/>
      <c r="B102" s="71"/>
      <c r="C102" s="71"/>
      <c r="D102" s="71"/>
      <c r="E102" s="71"/>
      <c r="F102" s="71"/>
      <c r="G102" s="71"/>
      <c r="H102" s="72" t="s">
        <v>208</v>
      </c>
      <c r="I102" s="73">
        <f>COUNTIFS(I10:I80,"&gt;25",I10:I80,"&lt;60")</f>
        <v>15</v>
      </c>
      <c r="J102" s="74">
        <f>I102/I104</f>
        <v>0.223880597</v>
      </c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/>
      <c r="B103" s="71"/>
      <c r="C103" s="71"/>
      <c r="D103" s="71"/>
      <c r="E103" s="71"/>
      <c r="F103" s="71"/>
      <c r="G103" s="71"/>
      <c r="H103" s="72" t="s">
        <v>209</v>
      </c>
      <c r="I103" s="73">
        <f>COUNTIFS(I9:I81,"?")</f>
        <v>7</v>
      </c>
      <c r="J103" s="74">
        <f>I103/I104</f>
        <v>0.1044776119</v>
      </c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/>
      <c r="B104" s="71"/>
      <c r="C104" s="71"/>
      <c r="D104" s="71"/>
      <c r="E104" s="71"/>
      <c r="F104" s="71"/>
      <c r="G104" s="71"/>
      <c r="H104" s="76" t="s">
        <v>201</v>
      </c>
      <c r="I104" s="76">
        <f t="shared" ref="I104:J104" si="4">SUM(I101:I103)</f>
        <v>67</v>
      </c>
      <c r="J104" s="84">
        <f t="shared" si="4"/>
        <v>1</v>
      </c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5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5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/>
      <c r="B107" s="71"/>
      <c r="C107" s="71"/>
      <c r="D107" s="71"/>
      <c r="E107" s="71"/>
      <c r="F107" s="71"/>
      <c r="G107" s="71"/>
      <c r="H107" s="68" t="s">
        <v>210</v>
      </c>
      <c r="I107" s="69"/>
      <c r="J107" s="70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/>
      <c r="B108" s="71"/>
      <c r="C108" s="71"/>
      <c r="D108" s="71"/>
      <c r="E108" s="71"/>
      <c r="F108" s="71"/>
      <c r="G108" s="71"/>
      <c r="H108" s="72" t="s">
        <v>203</v>
      </c>
      <c r="I108" s="73">
        <f>COUNTIF(C9:C81,C11)</f>
        <v>33</v>
      </c>
      <c r="J108" s="74">
        <f>I108/I110</f>
        <v>0.4925373134</v>
      </c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2" t="s">
        <v>204</v>
      </c>
      <c r="I109" s="73">
        <f>COUNTIF(C9:C81,C67)</f>
        <v>34</v>
      </c>
      <c r="J109" s="74">
        <f>I109/I110</f>
        <v>0.5074626866</v>
      </c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6" t="s">
        <v>201</v>
      </c>
      <c r="I110" s="76">
        <f t="shared" ref="I110:J110" si="5">SUM(I108:I109)</f>
        <v>67</v>
      </c>
      <c r="J110" s="77">
        <f t="shared" si="5"/>
        <v>1</v>
      </c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8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8.25" customHeight="1">
      <c r="A113" s="71"/>
      <c r="B113" s="71"/>
      <c r="C113" s="71"/>
      <c r="D113" s="71"/>
      <c r="E113" s="71"/>
      <c r="F113" s="71"/>
      <c r="G113" s="71"/>
      <c r="H113" s="68" t="s">
        <v>211</v>
      </c>
      <c r="I113" s="69"/>
      <c r="J113" s="70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2" t="s">
        <v>212</v>
      </c>
      <c r="I114" s="73">
        <f>COUNTIF(L9:L79,L51)</f>
        <v>22</v>
      </c>
      <c r="J114" s="74">
        <f>I114/I118</f>
        <v>0.328358209</v>
      </c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2" t="s">
        <v>213</v>
      </c>
      <c r="I115" s="73">
        <f>COUNTIF(L9:L81,L60)</f>
        <v>15</v>
      </c>
      <c r="J115" s="74">
        <f>I115/I118</f>
        <v>0.223880597</v>
      </c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2" t="s">
        <v>214</v>
      </c>
      <c r="I116" s="73">
        <f>COUNTIF(L9:L80,L63)</f>
        <v>20</v>
      </c>
      <c r="J116" s="74">
        <f>I116/I118</f>
        <v>0.2985074627</v>
      </c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2" t="s">
        <v>215</v>
      </c>
      <c r="I117" s="73">
        <f>COUNTIF(L9:L81,L69)</f>
        <v>10</v>
      </c>
      <c r="J117" s="74">
        <f>I117/I118</f>
        <v>0.1492537313</v>
      </c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85"/>
      <c r="G118" s="85"/>
      <c r="H118" s="76" t="s">
        <v>201</v>
      </c>
      <c r="I118" s="76">
        <f t="shared" ref="I118:J118" si="6">SUM(I114:I117)</f>
        <v>67</v>
      </c>
      <c r="J118" s="77">
        <f t="shared" si="6"/>
        <v>1</v>
      </c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85"/>
      <c r="G119" s="85"/>
      <c r="H119" s="71"/>
      <c r="I119" s="71"/>
      <c r="J119" s="78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68" t="s">
        <v>216</v>
      </c>
      <c r="I121" s="69"/>
      <c r="J121" s="70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2" t="s">
        <v>217</v>
      </c>
      <c r="I122" s="73">
        <f>COUNTIF(E9:E79,E41)</f>
        <v>3</v>
      </c>
      <c r="J122" s="74">
        <f>I122/I134</f>
        <v>0.0447761194</v>
      </c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2" t="s">
        <v>218</v>
      </c>
      <c r="I123" s="73">
        <f>COUNTIF(E9:E80,E15)</f>
        <v>3</v>
      </c>
      <c r="J123" s="74">
        <f>I123/I134</f>
        <v>0.0447761194</v>
      </c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2" t="s">
        <v>219</v>
      </c>
      <c r="I124" s="73">
        <f>COUNTIF(E9:E81,E49)</f>
        <v>8</v>
      </c>
      <c r="J124" s="74">
        <f>I124/I134</f>
        <v>0.1194029851</v>
      </c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86"/>
      <c r="B125" s="87"/>
      <c r="C125" s="75"/>
      <c r="D125" s="75"/>
      <c r="E125" s="75"/>
      <c r="F125" s="71"/>
      <c r="G125" s="71"/>
      <c r="H125" s="72" t="s">
        <v>220</v>
      </c>
      <c r="I125" s="73">
        <f>COUNTIF(E9:E81,E55)</f>
        <v>5</v>
      </c>
      <c r="J125" s="74">
        <f>I125/I134</f>
        <v>0.07462686567</v>
      </c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86"/>
      <c r="B126" s="87"/>
      <c r="C126" s="75"/>
      <c r="D126" s="75"/>
      <c r="E126" s="75"/>
      <c r="F126" s="71"/>
      <c r="G126" s="71"/>
      <c r="H126" s="72" t="s">
        <v>221</v>
      </c>
      <c r="I126" s="73">
        <f>COUNTIF(E9:E81,E50)</f>
        <v>8</v>
      </c>
      <c r="J126" s="74">
        <f>I126/I134</f>
        <v>0.1194029851</v>
      </c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86"/>
      <c r="B127" s="87"/>
      <c r="C127" s="75"/>
      <c r="D127" s="75"/>
      <c r="E127" s="75"/>
      <c r="F127" s="71"/>
      <c r="G127" s="71"/>
      <c r="H127" s="72" t="s">
        <v>222</v>
      </c>
      <c r="I127" s="73">
        <f>COUNTIF(E9:E81,E59)</f>
        <v>7</v>
      </c>
      <c r="J127" s="74">
        <f>I127/I134</f>
        <v>0.1044776119</v>
      </c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86"/>
      <c r="B128" s="87"/>
      <c r="C128" s="75"/>
      <c r="D128" s="75"/>
      <c r="E128" s="75"/>
      <c r="F128" s="71"/>
      <c r="G128" s="71"/>
      <c r="H128" s="72" t="s">
        <v>223</v>
      </c>
      <c r="I128" s="73">
        <f>COUNTIF(E9:E81,E67)</f>
        <v>11</v>
      </c>
      <c r="J128" s="74">
        <f>I128/I134</f>
        <v>0.1641791045</v>
      </c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2" t="s">
        <v>224</v>
      </c>
      <c r="I129" s="73">
        <f>COUNTIF(E9:E81,E64)</f>
        <v>3</v>
      </c>
      <c r="J129" s="74">
        <f>I129/I134</f>
        <v>0.0447761194</v>
      </c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2" t="s">
        <v>225</v>
      </c>
      <c r="I130" s="73">
        <f>COUNTIF(E9:E81,E61)</f>
        <v>7</v>
      </c>
      <c r="J130" s="74">
        <f>I130/I134</f>
        <v>0.1044776119</v>
      </c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2" t="s">
        <v>226</v>
      </c>
      <c r="I131" s="73">
        <f>COUNTIF(E9:E81,E46)</f>
        <v>6</v>
      </c>
      <c r="J131" s="74">
        <f>I131/I134</f>
        <v>0.08955223881</v>
      </c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2" t="s">
        <v>227</v>
      </c>
      <c r="I132" s="73">
        <f>COUNTIF(E9:E81,E63)</f>
        <v>2</v>
      </c>
      <c r="J132" s="74">
        <f>I132/I134</f>
        <v>0.02985074627</v>
      </c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2" t="s">
        <v>228</v>
      </c>
      <c r="I133" s="73">
        <f>COUNTIF(E9:E81,E39)</f>
        <v>4</v>
      </c>
      <c r="J133" s="74">
        <f>I133/I134</f>
        <v>0.05970149254</v>
      </c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6" t="s">
        <v>201</v>
      </c>
      <c r="I134" s="76">
        <f t="shared" ref="I134:J134" si="7">SUM(I122:I133)</f>
        <v>67</v>
      </c>
      <c r="J134" s="77">
        <f t="shared" si="7"/>
        <v>1</v>
      </c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8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68" t="s">
        <v>229</v>
      </c>
      <c r="I137" s="69"/>
      <c r="J137" s="70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2" t="s">
        <v>230</v>
      </c>
      <c r="I138" s="73">
        <f>COUNTIF(E9:E79,E12) + COUNTIF(E9:E79,E48) + COUNTIF(E9:E79,E49)</f>
        <v>14</v>
      </c>
      <c r="J138" s="74">
        <f>I138/I142</f>
        <v>0.2089552239</v>
      </c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2" t="s">
        <v>231</v>
      </c>
      <c r="I139" s="73">
        <f>COUNTIF(E9:E80,E55) + COUNTIF(E9:E80,E56) + COUNTIF(E9:E80,E57)</f>
        <v>20</v>
      </c>
      <c r="J139" s="74">
        <f>I139/I142</f>
        <v>0.2985074627</v>
      </c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2" t="s">
        <v>232</v>
      </c>
      <c r="I140" s="73">
        <f>COUNTIF(E9:E81,E67) + COUNTIF(E9:E81,E64) + COUNTIF(E9:E81,E65)</f>
        <v>21</v>
      </c>
      <c r="J140" s="74">
        <f>I140/I142</f>
        <v>0.3134328358</v>
      </c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2" t="s">
        <v>233</v>
      </c>
      <c r="I141" s="73">
        <f>COUNTIF(E9:E81,E20) + COUNTIF(E9:E81,E23) + COUNTIF(E9:E81,E37)</f>
        <v>12</v>
      </c>
      <c r="J141" s="74">
        <f>I141/I142</f>
        <v>0.1791044776</v>
      </c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6" t="s">
        <v>201</v>
      </c>
      <c r="I142" s="76">
        <f t="shared" ref="I142:J142" si="8">SUM(I138:I141)</f>
        <v>67</v>
      </c>
      <c r="J142" s="77">
        <f t="shared" si="8"/>
        <v>1</v>
      </c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8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68" t="s">
        <v>234</v>
      </c>
      <c r="I145" s="69"/>
      <c r="J145" s="70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2" t="s">
        <v>235</v>
      </c>
      <c r="I146" s="88">
        <f>COUNTIF(G9:G79,G9)</f>
        <v>21</v>
      </c>
      <c r="J146" s="89">
        <f>I146/I153</f>
        <v>0.3134328358</v>
      </c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2" t="s">
        <v>236</v>
      </c>
      <c r="I147" s="88">
        <f>COUNTIF(G9:G79,G58)</f>
        <v>12</v>
      </c>
      <c r="J147" s="74">
        <f>I147/I153</f>
        <v>0.1791044776</v>
      </c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2" t="s">
        <v>237</v>
      </c>
      <c r="I148" s="88">
        <f>COUNTIF(G9:G81,G33)</f>
        <v>8</v>
      </c>
      <c r="J148" s="74">
        <f>I148/I153</f>
        <v>0.1194029851</v>
      </c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2" t="s">
        <v>238</v>
      </c>
      <c r="I149" s="88">
        <f>COUNTIF(G9:G81,G60)</f>
        <v>7</v>
      </c>
      <c r="J149" s="74">
        <f>I149/I153</f>
        <v>0.1044776119</v>
      </c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2" t="s">
        <v>239</v>
      </c>
      <c r="I150" s="88">
        <f>COUNTIF(G9:G81,G22)</f>
        <v>4</v>
      </c>
      <c r="J150" s="74">
        <f>I150/I153</f>
        <v>0.05970149254</v>
      </c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2" t="s">
        <v>240</v>
      </c>
      <c r="I151" s="88">
        <f>COUNTIF(G9:G81,G43)</f>
        <v>3</v>
      </c>
      <c r="J151" s="74">
        <f>I151/I153</f>
        <v>0.0447761194</v>
      </c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2" t="s">
        <v>241</v>
      </c>
      <c r="I152" s="90">
        <f>COUNTIF(G9:G81,G63)</f>
        <v>12</v>
      </c>
      <c r="J152" s="91">
        <f>I152/I153</f>
        <v>0.1791044776</v>
      </c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92" t="s">
        <v>242</v>
      </c>
      <c r="I153" s="93">
        <f t="shared" ref="I153:J153" si="9">SUM(I146:I152)</f>
        <v>67</v>
      </c>
      <c r="J153" s="77">
        <f t="shared" si="9"/>
        <v>1</v>
      </c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86"/>
      <c r="I154" s="87"/>
      <c r="J154" s="78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86"/>
      <c r="I155" s="87"/>
      <c r="J155" s="75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68" t="s">
        <v>243</v>
      </c>
      <c r="I156" s="69"/>
      <c r="J156" s="70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2" t="s">
        <v>33</v>
      </c>
      <c r="I157" s="88">
        <f>COUNTIF(O9:O79,O10)</f>
        <v>27</v>
      </c>
      <c r="J157" s="89">
        <f>I157/I163</f>
        <v>0.4029850746</v>
      </c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2" t="s">
        <v>244</v>
      </c>
      <c r="I158" s="88">
        <f>COUNTIF(O9:O80,O15)</f>
        <v>27</v>
      </c>
      <c r="J158" s="74">
        <f>I158/I163</f>
        <v>0.4029850746</v>
      </c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2" t="s">
        <v>245</v>
      </c>
      <c r="I159" s="88">
        <f>COUNTIF(O9:O81,O64)</f>
        <v>6</v>
      </c>
      <c r="J159" s="74">
        <f>I159/I163</f>
        <v>0.08955223881</v>
      </c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2" t="s">
        <v>152</v>
      </c>
      <c r="I160" s="88">
        <f>COUNTIF(O9:O81,O68)</f>
        <v>5</v>
      </c>
      <c r="J160" s="74">
        <f>I160/I163</f>
        <v>0.07462686567</v>
      </c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2" t="s">
        <v>129</v>
      </c>
      <c r="I161" s="88">
        <f>COUNTIF(O9:O81,O47)</f>
        <v>1</v>
      </c>
      <c r="J161" s="74">
        <f>I161/I163</f>
        <v>0.01492537313</v>
      </c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2" t="s">
        <v>246</v>
      </c>
      <c r="I162" s="88">
        <f>COUNTIF(O9:O81,O58)</f>
        <v>1</v>
      </c>
      <c r="J162" s="74">
        <f>I162/I163</f>
        <v>0.01492537313</v>
      </c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92" t="s">
        <v>201</v>
      </c>
      <c r="I163" s="76">
        <f t="shared" ref="I163:J163" si="10">SUM(I157:I162)</f>
        <v>67</v>
      </c>
      <c r="J163" s="77">
        <f t="shared" si="10"/>
        <v>1</v>
      </c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86"/>
      <c r="I164" s="71"/>
      <c r="J164" s="78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86"/>
      <c r="I165" s="71"/>
      <c r="J165" s="78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86"/>
      <c r="I166" s="71"/>
      <c r="J166" s="78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86"/>
      <c r="I167" s="71"/>
      <c r="J167" s="78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86"/>
      <c r="I168" s="71"/>
      <c r="J168" s="78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86"/>
      <c r="I169" s="71"/>
      <c r="J169" s="78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68" t="s">
        <v>247</v>
      </c>
      <c r="I170" s="69"/>
      <c r="J170" s="70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2" t="s">
        <v>248</v>
      </c>
      <c r="I171" s="88">
        <f>COUNTIF(N9:N79,N64)</f>
        <v>2</v>
      </c>
      <c r="J171" s="89">
        <f>I171/I181</f>
        <v>0.02985074627</v>
      </c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2" t="s">
        <v>46</v>
      </c>
      <c r="I172" s="88">
        <f>COUNTIF(N9:N80,N13)</f>
        <v>4</v>
      </c>
      <c r="J172" s="74">
        <f>I172/I181</f>
        <v>0.05970149254</v>
      </c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2" t="s">
        <v>249</v>
      </c>
      <c r="I173" s="88">
        <f>COUNTIF(N9:N81,N29)</f>
        <v>2</v>
      </c>
      <c r="J173" s="74">
        <f>I173/I181</f>
        <v>0.02985074627</v>
      </c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2" t="s">
        <v>250</v>
      </c>
      <c r="I174" s="88">
        <f>COUNTIF(N9:N81,N41)</f>
        <v>2</v>
      </c>
      <c r="J174" s="74">
        <f>I174/I181</f>
        <v>0.02985074627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2" t="s">
        <v>25</v>
      </c>
      <c r="I175" s="88">
        <f>COUNTIF(N9:N81,N9)</f>
        <v>23</v>
      </c>
      <c r="J175" s="74">
        <f>I175/I181</f>
        <v>0.3432835821</v>
      </c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2" t="s">
        <v>32</v>
      </c>
      <c r="I176" s="88">
        <f>COUNTIF(N9:N81,N37)</f>
        <v>24</v>
      </c>
      <c r="J176" s="74">
        <f>I176/I181</f>
        <v>0.3582089552</v>
      </c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2" t="s">
        <v>120</v>
      </c>
      <c r="I177" s="73">
        <f>COUNTIF(N9:N81,N54)</f>
        <v>3</v>
      </c>
      <c r="J177" s="74">
        <f>I177/I181</f>
        <v>0.0447761194</v>
      </c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2" t="s">
        <v>151</v>
      </c>
      <c r="I178" s="88">
        <f>COUNTIF(N9:N81,N63)</f>
        <v>5</v>
      </c>
      <c r="J178" s="89">
        <f>I178/I181</f>
        <v>0.07462686567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2" t="s">
        <v>251</v>
      </c>
      <c r="I179" s="88">
        <f>COUNTIF(N9:N81,N47)</f>
        <v>1</v>
      </c>
      <c r="J179" s="74">
        <f>I179/I181</f>
        <v>0.01492537313</v>
      </c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2" t="s">
        <v>252</v>
      </c>
      <c r="I180" s="88">
        <f>COUNTIF(N9:N81,N58)</f>
        <v>1</v>
      </c>
      <c r="J180" s="74">
        <f>I180/I181</f>
        <v>0.01492537313</v>
      </c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6" t="s">
        <v>201</v>
      </c>
      <c r="I181" s="76">
        <f t="shared" ref="I181:J181" si="11">SUM(I171:I180)</f>
        <v>67</v>
      </c>
      <c r="J181" s="77">
        <f t="shared" si="11"/>
        <v>1</v>
      </c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8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86"/>
      <c r="I183" s="87"/>
      <c r="J183" s="75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68" t="s">
        <v>253</v>
      </c>
      <c r="H184" s="69"/>
      <c r="I184" s="69"/>
      <c r="J184" s="70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94" t="s">
        <v>37</v>
      </c>
      <c r="H185" s="70"/>
      <c r="I185" s="95">
        <f>COUNTIF(K9:K79,K40)</f>
        <v>7</v>
      </c>
      <c r="J185" s="74">
        <f>I185/I209</f>
        <v>0.1044776119</v>
      </c>
      <c r="K185" s="96"/>
      <c r="L185" s="96"/>
      <c r="M185" s="96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94" t="s">
        <v>254</v>
      </c>
      <c r="H186" s="70"/>
      <c r="I186" s="95">
        <v>5.0</v>
      </c>
      <c r="J186" s="74">
        <f>I186/I209</f>
        <v>0.07462686567</v>
      </c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94" t="s">
        <v>22</v>
      </c>
      <c r="H187" s="70"/>
      <c r="I187" s="95">
        <f>COUNTIF(K9:K80,K55)</f>
        <v>15</v>
      </c>
      <c r="J187" s="74">
        <f>I187/I209</f>
        <v>0.223880597</v>
      </c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94" t="s">
        <v>255</v>
      </c>
      <c r="H188" s="70"/>
      <c r="I188" s="95">
        <f>COUNTIF(K9:K81,K34)</f>
        <v>4</v>
      </c>
      <c r="J188" s="74">
        <f>I188/I209</f>
        <v>0.05970149254</v>
      </c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94" t="s">
        <v>30</v>
      </c>
      <c r="H189" s="70"/>
      <c r="I189" s="95">
        <f>COUNTIF(K9:K81,K17)</f>
        <v>4</v>
      </c>
      <c r="J189" s="74">
        <f>I189/I209</f>
        <v>0.05970149254</v>
      </c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94" t="s">
        <v>46</v>
      </c>
      <c r="H190" s="70"/>
      <c r="I190" s="95">
        <f>COUNTIF(K9:K81,K22)</f>
        <v>4</v>
      </c>
      <c r="J190" s="74">
        <f>I190/I209</f>
        <v>0.05970149254</v>
      </c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94" t="s">
        <v>119</v>
      </c>
      <c r="H191" s="70"/>
      <c r="I191" s="95">
        <f>COUNTIF(K9:K81,K54)</f>
        <v>3</v>
      </c>
      <c r="J191" s="74">
        <f>I191/I209</f>
        <v>0.0447761194</v>
      </c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86"/>
      <c r="B192" s="87"/>
      <c r="C192" s="75"/>
      <c r="D192" s="75"/>
      <c r="E192" s="75"/>
      <c r="F192" s="71"/>
      <c r="G192" s="94" t="s">
        <v>151</v>
      </c>
      <c r="H192" s="70"/>
      <c r="I192" s="95">
        <f>COUNTIF(K9:K81,K57)</f>
        <v>5</v>
      </c>
      <c r="J192" s="74">
        <f>I192/I209</f>
        <v>0.07462686567</v>
      </c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86"/>
      <c r="B193" s="87"/>
      <c r="C193" s="75"/>
      <c r="D193" s="75"/>
      <c r="E193" s="75"/>
      <c r="F193" s="71"/>
      <c r="G193" s="94" t="s">
        <v>256</v>
      </c>
      <c r="H193" s="70"/>
      <c r="I193" s="95">
        <f>COUNTIF(K9:K81,K51)</f>
        <v>3</v>
      </c>
      <c r="J193" s="74">
        <f>I193/I209</f>
        <v>0.0447761194</v>
      </c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86"/>
      <c r="B194" s="87"/>
      <c r="C194" s="75"/>
      <c r="D194" s="75"/>
      <c r="E194" s="75"/>
      <c r="F194" s="71"/>
      <c r="G194" s="94" t="s">
        <v>91</v>
      </c>
      <c r="H194" s="70"/>
      <c r="I194" s="95">
        <f>COUNTIF(K9:K81,K29)</f>
        <v>2</v>
      </c>
      <c r="J194" s="74">
        <f>I194/I209</f>
        <v>0.02985074627</v>
      </c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86"/>
      <c r="B195" s="87"/>
      <c r="C195" s="75"/>
      <c r="D195" s="75"/>
      <c r="E195" s="75"/>
      <c r="F195" s="71"/>
      <c r="G195" s="94" t="s">
        <v>168</v>
      </c>
      <c r="H195" s="70"/>
      <c r="I195" s="95">
        <f>COUNTIF(K9:K81,K64)</f>
        <v>2</v>
      </c>
      <c r="J195" s="74">
        <f>I195/I209</f>
        <v>0.02985074627</v>
      </c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86"/>
      <c r="B196" s="87"/>
      <c r="C196" s="75"/>
      <c r="D196" s="75"/>
      <c r="E196" s="75"/>
      <c r="F196" s="71"/>
      <c r="G196" s="94" t="s">
        <v>114</v>
      </c>
      <c r="H196" s="70"/>
      <c r="I196" s="95">
        <f>COUNTIF(K9:K81,K39)</f>
        <v>1</v>
      </c>
      <c r="J196" s="74">
        <f>I196/I209</f>
        <v>0.01492537313</v>
      </c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86"/>
      <c r="B197" s="87"/>
      <c r="C197" s="75"/>
      <c r="D197" s="75"/>
      <c r="E197" s="75"/>
      <c r="F197" s="71"/>
      <c r="G197" s="94" t="s">
        <v>257</v>
      </c>
      <c r="H197" s="70"/>
      <c r="I197" s="95">
        <f>COUNTIF(K9:K81,K67)</f>
        <v>1</v>
      </c>
      <c r="J197" s="74">
        <f>I197/I209</f>
        <v>0.01492537313</v>
      </c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94" t="s">
        <v>258</v>
      </c>
      <c r="H198" s="70"/>
      <c r="I198" s="95">
        <f>COUNTIF(K9:K81,K53)</f>
        <v>1</v>
      </c>
      <c r="J198" s="74">
        <f>I198/I209</f>
        <v>0.01492537313</v>
      </c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94" t="s">
        <v>259</v>
      </c>
      <c r="H199" s="70"/>
      <c r="I199" s="95">
        <f>COUNTIF(K9:K81,K36)</f>
        <v>1</v>
      </c>
      <c r="J199" s="74">
        <f>I199/I209</f>
        <v>0.01492537313</v>
      </c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94" t="s">
        <v>79</v>
      </c>
      <c r="H200" s="70"/>
      <c r="I200" s="95">
        <f>COUNTIF(K9:K81,K26)</f>
        <v>1</v>
      </c>
      <c r="J200" s="74">
        <f>I200/I209</f>
        <v>0.01492537313</v>
      </c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>
      <c r="A201" s="71"/>
      <c r="B201" s="71"/>
      <c r="C201" s="71"/>
      <c r="D201" s="71"/>
      <c r="E201" s="71"/>
      <c r="F201" s="71"/>
      <c r="G201" s="94" t="s">
        <v>260</v>
      </c>
      <c r="H201" s="70"/>
      <c r="I201" s="95">
        <f>COUNTIF(K9:K81,K65)</f>
        <v>1</v>
      </c>
      <c r="J201" s="74">
        <f>I201/I209</f>
        <v>0.01492537313</v>
      </c>
      <c r="K201" s="71"/>
      <c r="L201" s="71"/>
      <c r="M201" s="97"/>
      <c r="N201" s="97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94" t="s">
        <v>261</v>
      </c>
      <c r="H202" s="70"/>
      <c r="I202" s="95">
        <f>COUNTIF(K9:K81,K65)</f>
        <v>1</v>
      </c>
      <c r="J202" s="74">
        <f>I202/I209</f>
        <v>0.01492537313</v>
      </c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94" t="s">
        <v>262</v>
      </c>
      <c r="H203" s="70"/>
      <c r="I203" s="95">
        <f>COUNTIF(K9:K81,K35)</f>
        <v>1</v>
      </c>
      <c r="J203" s="74">
        <f>I203/I209</f>
        <v>0.01492537313</v>
      </c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94" t="s">
        <v>263</v>
      </c>
      <c r="H204" s="70"/>
      <c r="I204" s="95">
        <f>COUNTIF(K9:K81,K25)</f>
        <v>1</v>
      </c>
      <c r="J204" s="74">
        <f>I204/I209</f>
        <v>0.01492537313</v>
      </c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94" t="s">
        <v>264</v>
      </c>
      <c r="H205" s="70"/>
      <c r="I205" s="95">
        <f>COUNTIF(K9:K81,K33)</f>
        <v>1</v>
      </c>
      <c r="J205" s="74">
        <f>I205/I209</f>
        <v>0.01492537313</v>
      </c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94" t="s">
        <v>265</v>
      </c>
      <c r="H206" s="70"/>
      <c r="I206" s="95">
        <f>COUNTIF(K9:K82,K12)</f>
        <v>1</v>
      </c>
      <c r="J206" s="74">
        <f>I206/I209</f>
        <v>0.01492537313</v>
      </c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98"/>
      <c r="H207" s="99" t="s">
        <v>266</v>
      </c>
      <c r="I207" s="95">
        <f>COUNTIF(K9:K83,K75)</f>
        <v>1</v>
      </c>
      <c r="J207" s="74">
        <f>I207/I209</f>
        <v>0.01492537313</v>
      </c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94" t="s">
        <v>267</v>
      </c>
      <c r="H208" s="70"/>
      <c r="I208" s="95">
        <f>COUNTIF(K9:K83,K49)</f>
        <v>1</v>
      </c>
      <c r="J208" s="74">
        <f>I208/I209</f>
        <v>0.01492537313</v>
      </c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100" t="s">
        <v>201</v>
      </c>
      <c r="H209" s="70"/>
      <c r="I209" s="76">
        <f t="shared" ref="I209:J209" si="12">SUM(I185:I208)</f>
        <v>67</v>
      </c>
      <c r="J209" s="77">
        <f t="shared" si="12"/>
        <v>1</v>
      </c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8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8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0" customHeight="1">
      <c r="A212" s="71"/>
      <c r="B212" s="71"/>
      <c r="C212" s="71"/>
      <c r="D212" s="71"/>
      <c r="E212" s="71"/>
      <c r="F212" s="71"/>
      <c r="G212" s="68" t="s">
        <v>268</v>
      </c>
      <c r="H212" s="69"/>
      <c r="I212" s="69"/>
      <c r="J212" s="70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0" customHeight="1">
      <c r="A213" s="71"/>
      <c r="B213" s="71"/>
      <c r="C213" s="71"/>
      <c r="D213" s="71"/>
      <c r="E213" s="71"/>
      <c r="F213" s="71"/>
      <c r="G213" s="94" t="s">
        <v>269</v>
      </c>
      <c r="H213" s="70"/>
      <c r="I213" s="95">
        <f>COUNTIF(J8:J87,J65)</f>
        <v>60</v>
      </c>
      <c r="J213" s="74">
        <f>I213/I216</f>
        <v>0.8955223881</v>
      </c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0" customHeight="1">
      <c r="A214" s="71"/>
      <c r="B214" s="71"/>
      <c r="C214" s="71"/>
      <c r="D214" s="71"/>
      <c r="E214" s="71"/>
      <c r="F214" s="71"/>
      <c r="G214" s="94" t="s">
        <v>270</v>
      </c>
      <c r="H214" s="70"/>
      <c r="I214" s="95">
        <f>COUNTIF(J9:J88,J67)</f>
        <v>3</v>
      </c>
      <c r="J214" s="74">
        <f>I214/I216</f>
        <v>0.0447761194</v>
      </c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0" customHeight="1">
      <c r="A215" s="71"/>
      <c r="B215" s="71"/>
      <c r="C215" s="71"/>
      <c r="D215" s="71"/>
      <c r="E215" s="71"/>
      <c r="F215" s="71"/>
      <c r="G215" s="94" t="s">
        <v>271</v>
      </c>
      <c r="H215" s="70"/>
      <c r="I215" s="95">
        <f>COUNTIF(J9:J79,J54)</f>
        <v>4</v>
      </c>
      <c r="J215" s="74">
        <f>I215/I216</f>
        <v>0.05970149254</v>
      </c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0" customHeight="1">
      <c r="A216" s="71"/>
      <c r="B216" s="71"/>
      <c r="C216" s="71"/>
      <c r="D216" s="71"/>
      <c r="E216" s="71"/>
      <c r="F216" s="71"/>
      <c r="G216" s="100" t="s">
        <v>201</v>
      </c>
      <c r="H216" s="70"/>
      <c r="I216" s="76">
        <f t="shared" ref="I216:J216" si="13">SUM(I213:I215)</f>
        <v>67</v>
      </c>
      <c r="J216" s="77">
        <f t="shared" si="13"/>
        <v>1</v>
      </c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0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8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0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8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0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8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0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8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0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8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0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8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0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8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0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8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0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8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0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8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0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0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0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0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0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0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02"/>
      <c r="B233" s="2"/>
      <c r="C233" s="103"/>
      <c r="D233" s="103"/>
      <c r="E233" s="103"/>
      <c r="F233" s="2"/>
      <c r="G233" s="2"/>
      <c r="H233" s="2"/>
      <c r="I233" s="2"/>
      <c r="J233" s="2"/>
      <c r="K233" s="2"/>
      <c r="L233" s="2"/>
      <c r="M233" s="10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02"/>
      <c r="B234" s="2"/>
      <c r="C234" s="103"/>
      <c r="D234" s="103"/>
      <c r="E234" s="103"/>
      <c r="F234" s="2"/>
      <c r="G234" s="2"/>
      <c r="H234" s="2"/>
      <c r="I234" s="2"/>
      <c r="J234" s="2"/>
      <c r="K234" s="2"/>
      <c r="L234" s="2"/>
      <c r="M234" s="10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0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0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0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0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0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0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0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0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0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0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0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0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0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0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0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0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0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0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0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0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0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0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104"/>
      <c r="K288" s="1"/>
      <c r="L288" s="1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105"/>
      <c r="K290" s="1"/>
      <c r="L290" s="1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105"/>
      <c r="K291" s="1"/>
      <c r="L291" s="1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105"/>
      <c r="K292" s="1"/>
      <c r="L292" s="1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105"/>
      <c r="K293" s="1"/>
      <c r="L293" s="1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105"/>
      <c r="K294" s="1"/>
      <c r="L294" s="1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105"/>
      <c r="K295" s="1"/>
      <c r="L295" s="1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105"/>
      <c r="K296" s="1"/>
      <c r="L296" s="1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105"/>
      <c r="K297" s="1"/>
      <c r="L297" s="1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105"/>
      <c r="K298" s="1"/>
      <c r="L298" s="1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105"/>
      <c r="K299" s="1"/>
      <c r="L299" s="1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105"/>
      <c r="K300" s="1"/>
      <c r="L300" s="1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105"/>
      <c r="K301" s="1"/>
      <c r="L301" s="1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105"/>
      <c r="K302" s="1"/>
      <c r="L302" s="1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104"/>
      <c r="K321" s="1"/>
      <c r="L321" s="1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6">
    <mergeCell ref="G192:H192"/>
    <mergeCell ref="G193:H193"/>
    <mergeCell ref="G194:H194"/>
    <mergeCell ref="G195:H195"/>
    <mergeCell ref="G196:H196"/>
    <mergeCell ref="G197:H197"/>
    <mergeCell ref="G198:H198"/>
    <mergeCell ref="G206:H206"/>
    <mergeCell ref="G208:H208"/>
    <mergeCell ref="G209:H209"/>
    <mergeCell ref="G212:J212"/>
    <mergeCell ref="G213:H213"/>
    <mergeCell ref="G214:H214"/>
    <mergeCell ref="G215:H215"/>
    <mergeCell ref="G216:H216"/>
    <mergeCell ref="G199:H199"/>
    <mergeCell ref="G200:H200"/>
    <mergeCell ref="G201:H201"/>
    <mergeCell ref="G202:H202"/>
    <mergeCell ref="G203:H203"/>
    <mergeCell ref="G204:H204"/>
    <mergeCell ref="G205:H205"/>
    <mergeCell ref="J7:J8"/>
    <mergeCell ref="K7:K8"/>
    <mergeCell ref="L7:L8"/>
    <mergeCell ref="M7:M8"/>
    <mergeCell ref="N7:N8"/>
    <mergeCell ref="O7:O8"/>
    <mergeCell ref="N4:O5"/>
    <mergeCell ref="A6:O6"/>
    <mergeCell ref="A7:A8"/>
    <mergeCell ref="B7:B8"/>
    <mergeCell ref="C7:C8"/>
    <mergeCell ref="D7:F7"/>
    <mergeCell ref="G7:G8"/>
    <mergeCell ref="H7:H8"/>
    <mergeCell ref="I7:I8"/>
    <mergeCell ref="H82:J82"/>
    <mergeCell ref="H88:J88"/>
    <mergeCell ref="H94:J94"/>
    <mergeCell ref="H100:J100"/>
    <mergeCell ref="H107:J107"/>
    <mergeCell ref="H113:J113"/>
    <mergeCell ref="H121:J121"/>
    <mergeCell ref="H137:J137"/>
    <mergeCell ref="H145:J145"/>
    <mergeCell ref="H156:J156"/>
    <mergeCell ref="H170:J170"/>
    <mergeCell ref="G184:J184"/>
    <mergeCell ref="G185:H185"/>
    <mergeCell ref="G186:H186"/>
    <mergeCell ref="G187:H187"/>
    <mergeCell ref="G188:H188"/>
    <mergeCell ref="G189:H189"/>
    <mergeCell ref="G190:H190"/>
    <mergeCell ref="G191:H191"/>
  </mergeCells>
  <printOptions horizontalCentered="1"/>
  <pageMargins bottom="0.3937007874015748" footer="0.0" header="0.0" left="0.0" right="0.0" top="0.3937007874015748"/>
  <pageSetup paperSize="9" scale="7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2017-02-14T14:25:06Z</dcterms:created>
  <dc:creator>LEODILSON BASTOS DOS SANTOS</dc:creator>
</cp:coreProperties>
</file>