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_PCB_circuito logico_2022-09" sheetId="1" r:id="rId4"/>
  </sheets>
  <definedNames/>
  <calcPr/>
</workbook>
</file>

<file path=xl/sharedStrings.xml><?xml version="1.0" encoding="utf-8"?>
<sst xmlns="http://schemas.openxmlformats.org/spreadsheetml/2006/main" count="131" uniqueCount="91">
  <si>
    <t>ID</t>
  </si>
  <si>
    <t>Name</t>
  </si>
  <si>
    <t>Designator</t>
  </si>
  <si>
    <t>Footprint</t>
  </si>
  <si>
    <t>Quantity</t>
  </si>
  <si>
    <t>Manufacturer Part</t>
  </si>
  <si>
    <t>Manufacturer</t>
  </si>
  <si>
    <t>Price</t>
  </si>
  <si>
    <t>Pins</t>
  </si>
  <si>
    <t>Capacitance</t>
  </si>
  <si>
    <t>Resistance</t>
  </si>
  <si>
    <t>catid</t>
  </si>
  <si>
    <t>CD4013B</t>
  </si>
  <si>
    <t>JK1,JK2</t>
  </si>
  <si>
    <t>SOP-14_L8.6-W3.9-P1.27-LS6.0-BL</t>
  </si>
  <si>
    <t>TEXAS INSTRUMENTS</t>
  </si>
  <si>
    <t>74HC08</t>
  </si>
  <si>
    <t>AND1,AND2</t>
  </si>
  <si>
    <t>SOIC-14_L8.7-W3.9-P1.27-LS6.0-BL</t>
  </si>
  <si>
    <t>74HC04</t>
  </si>
  <si>
    <t>NOT</t>
  </si>
  <si>
    <t>74HC32</t>
  </si>
  <si>
    <t>OR</t>
  </si>
  <si>
    <t>Capacitor poliester</t>
  </si>
  <si>
    <t>C1</t>
  </si>
  <si>
    <t>RAD-0.1</t>
  </si>
  <si>
    <t>100n</t>
  </si>
  <si>
    <t>C2,C5,C8</t>
  </si>
  <si>
    <t>10n</t>
  </si>
  <si>
    <t>Capacitor eletrolitico</t>
  </si>
  <si>
    <t>C3,C6,C7</t>
  </si>
  <si>
    <t>1u</t>
  </si>
  <si>
    <t>C4</t>
  </si>
  <si>
    <t>0.1u</t>
  </si>
  <si>
    <t>GBJ1504</t>
  </si>
  <si>
    <t>GBJ11504</t>
  </si>
  <si>
    <t>BRIDGE-GBJ</t>
  </si>
  <si>
    <t>LM338</t>
  </si>
  <si>
    <t>TO220</t>
  </si>
  <si>
    <t>2N3904</t>
  </si>
  <si>
    <t>2N3904/1,2N3904/2,2N3904/3,2N3904/5</t>
  </si>
  <si>
    <t>TO-92-3_L5.1-W4.1-P1.27-L</t>
  </si>
  <si>
    <t>Transistors</t>
  </si>
  <si>
    <t>ON Semiconductor</t>
  </si>
  <si>
    <t>2N3904/6</t>
  </si>
  <si>
    <t>TO-92-3_L5.1-W4.1-P1.27-L-1</t>
  </si>
  <si>
    <t>Resistor</t>
  </si>
  <si>
    <t>R1</t>
  </si>
  <si>
    <t>AXIAL-0.3</t>
  </si>
  <si>
    <t>1.6K</t>
  </si>
  <si>
    <t>R2</t>
  </si>
  <si>
    <t>910K</t>
  </si>
  <si>
    <t>R3,RB2,RB4,RB5</t>
  </si>
  <si>
    <t>1K</t>
  </si>
  <si>
    <t>R4,R5</t>
  </si>
  <si>
    <t>10K</t>
  </si>
  <si>
    <t>R6</t>
  </si>
  <si>
    <t>1800K</t>
  </si>
  <si>
    <t>R7</t>
  </si>
  <si>
    <t>R8</t>
  </si>
  <si>
    <t>R9</t>
  </si>
  <si>
    <t>1.5K</t>
  </si>
  <si>
    <t>RA1</t>
  </si>
  <si>
    <t>47K</t>
  </si>
  <si>
    <t>RB1</t>
  </si>
  <si>
    <t>27K</t>
  </si>
  <si>
    <t>RB3</t>
  </si>
  <si>
    <t>14K</t>
  </si>
  <si>
    <t>RB6</t>
  </si>
  <si>
    <t>33K</t>
  </si>
  <si>
    <t>R10</t>
  </si>
  <si>
    <t>R0603</t>
  </si>
  <si>
    <t>1k</t>
  </si>
  <si>
    <t>R11</t>
  </si>
  <si>
    <t>3K</t>
  </si>
  <si>
    <t>Conector Borne KRE p/ PCI 2 pinos</t>
  </si>
  <si>
    <t>TRANSFORMADOR,VOLTIMETRO</t>
  </si>
  <si>
    <t>CONECTOR2WIL2.54ML</t>
  </si>
  <si>
    <t>LM555</t>
  </si>
  <si>
    <t>PWM,TIMER1S,TIMER3S</t>
  </si>
  <si>
    <t>DIP8</t>
  </si>
  <si>
    <t>Borne Conector 3 Vias Kre</t>
  </si>
  <si>
    <t>SERVO,SENSOR,PILHAS</t>
  </si>
  <si>
    <t>CONECTOR1X3</t>
  </si>
  <si>
    <t>BMS_2S_3A</t>
  </si>
  <si>
    <t>BM2S3A</t>
  </si>
  <si>
    <t>BMS_2S_UPDATED</t>
  </si>
  <si>
    <t>FDC-2S-2</t>
  </si>
  <si>
    <t>preço em componentes</t>
  </si>
  <si>
    <t>preço de fabricação da placa</t>
  </si>
  <si>
    <t>preço total da placa (no varejo)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</si>
</sst>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7.75"/>
    <col customWidth="1" min="3" max="3" width="29.13"/>
    <col customWidth="1" min="4" max="4" width="29.0"/>
    <col customWidth="1" min="6" max="6" width="15.63"/>
    <col customWidth="1" min="7" max="7" width="19.25"/>
    <col hidden="1" min="13" max="1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1.0</v>
      </c>
      <c r="B2" s="2" t="s">
        <v>12</v>
      </c>
      <c r="C2" s="2" t="s">
        <v>13</v>
      </c>
      <c r="D2" s="2" t="s">
        <v>14</v>
      </c>
      <c r="E2" s="2">
        <v>2.0</v>
      </c>
      <c r="G2" s="2" t="s">
        <v>15</v>
      </c>
      <c r="H2" s="2">
        <v>1.63</v>
      </c>
      <c r="I2" s="2">
        <v>14.0</v>
      </c>
      <c r="L2" s="2">
        <v>20.0</v>
      </c>
      <c r="M2" s="3">
        <f t="shared" ref="M2:M31" si="1">E2*H2</f>
        <v>3.26</v>
      </c>
    </row>
    <row r="3">
      <c r="A3" s="2">
        <v>2.0</v>
      </c>
      <c r="B3" s="2" t="s">
        <v>16</v>
      </c>
      <c r="C3" s="2" t="s">
        <v>17</v>
      </c>
      <c r="D3" s="2" t="s">
        <v>18</v>
      </c>
      <c r="E3" s="2">
        <v>2.0</v>
      </c>
      <c r="G3" s="2" t="s">
        <v>15</v>
      </c>
      <c r="H3" s="2">
        <v>2.78</v>
      </c>
      <c r="I3" s="2">
        <v>14.0</v>
      </c>
      <c r="L3" s="2">
        <v>20.0</v>
      </c>
      <c r="M3" s="3">
        <f t="shared" si="1"/>
        <v>5.56</v>
      </c>
    </row>
    <row r="4">
      <c r="A4" s="2">
        <v>3.0</v>
      </c>
      <c r="B4" s="2" t="s">
        <v>19</v>
      </c>
      <c r="C4" s="2" t="s">
        <v>20</v>
      </c>
      <c r="D4" s="2" t="s">
        <v>18</v>
      </c>
      <c r="E4" s="2">
        <v>1.0</v>
      </c>
      <c r="G4" s="2" t="s">
        <v>15</v>
      </c>
      <c r="H4" s="2">
        <v>2.88</v>
      </c>
      <c r="I4" s="2">
        <v>14.0</v>
      </c>
      <c r="L4" s="2">
        <v>20.0</v>
      </c>
      <c r="M4" s="3">
        <f t="shared" si="1"/>
        <v>2.88</v>
      </c>
    </row>
    <row r="5">
      <c r="A5" s="2">
        <v>4.0</v>
      </c>
      <c r="B5" s="2" t="s">
        <v>21</v>
      </c>
      <c r="C5" s="2" t="s">
        <v>22</v>
      </c>
      <c r="D5" s="2" t="s">
        <v>18</v>
      </c>
      <c r="E5" s="2">
        <v>1.0</v>
      </c>
      <c r="G5" s="2" t="s">
        <v>15</v>
      </c>
      <c r="H5" s="2">
        <v>1.48</v>
      </c>
      <c r="I5" s="2">
        <v>14.0</v>
      </c>
      <c r="L5" s="2">
        <v>20.0</v>
      </c>
      <c r="M5" s="3">
        <f t="shared" si="1"/>
        <v>1.48</v>
      </c>
    </row>
    <row r="6">
      <c r="A6" s="2">
        <v>5.0</v>
      </c>
      <c r="B6" s="2" t="s">
        <v>23</v>
      </c>
      <c r="C6" s="2" t="s">
        <v>24</v>
      </c>
      <c r="D6" s="2" t="s">
        <v>25</v>
      </c>
      <c r="E6" s="2">
        <v>1.0</v>
      </c>
      <c r="H6" s="2">
        <v>0.42</v>
      </c>
      <c r="I6" s="2">
        <v>2.0</v>
      </c>
      <c r="J6" s="2" t="s">
        <v>26</v>
      </c>
      <c r="M6" s="3">
        <f t="shared" si="1"/>
        <v>0.42</v>
      </c>
    </row>
    <row r="7">
      <c r="A7" s="2">
        <v>6.0</v>
      </c>
      <c r="B7" s="2" t="s">
        <v>23</v>
      </c>
      <c r="C7" s="2" t="s">
        <v>27</v>
      </c>
      <c r="D7" s="2" t="s">
        <v>25</v>
      </c>
      <c r="E7" s="2">
        <v>3.0</v>
      </c>
      <c r="H7" s="2">
        <v>0.38</v>
      </c>
      <c r="I7" s="2">
        <v>2.0</v>
      </c>
      <c r="J7" s="2" t="s">
        <v>28</v>
      </c>
      <c r="M7" s="3">
        <f t="shared" si="1"/>
        <v>1.14</v>
      </c>
    </row>
    <row r="8">
      <c r="A8" s="2">
        <v>7.0</v>
      </c>
      <c r="B8" s="2" t="s">
        <v>29</v>
      </c>
      <c r="C8" s="2" t="s">
        <v>30</v>
      </c>
      <c r="D8" s="2" t="s">
        <v>25</v>
      </c>
      <c r="E8" s="2">
        <v>3.0</v>
      </c>
      <c r="H8" s="2">
        <v>0.23</v>
      </c>
      <c r="I8" s="2">
        <v>2.0</v>
      </c>
      <c r="J8" s="2" t="s">
        <v>31</v>
      </c>
      <c r="M8" s="3">
        <f t="shared" si="1"/>
        <v>0.69</v>
      </c>
    </row>
    <row r="9">
      <c r="A9" s="2">
        <v>8.0</v>
      </c>
      <c r="B9" s="2" t="s">
        <v>29</v>
      </c>
      <c r="C9" s="2" t="s">
        <v>32</v>
      </c>
      <c r="D9" s="2" t="s">
        <v>25</v>
      </c>
      <c r="E9" s="2">
        <v>1.0</v>
      </c>
      <c r="H9" s="2">
        <v>0.33</v>
      </c>
      <c r="I9" s="2">
        <v>2.0</v>
      </c>
      <c r="J9" s="2" t="s">
        <v>33</v>
      </c>
      <c r="M9" s="3">
        <f t="shared" si="1"/>
        <v>0.33</v>
      </c>
    </row>
    <row r="10">
      <c r="A10" s="2">
        <v>9.0</v>
      </c>
      <c r="B10" s="2" t="s">
        <v>34</v>
      </c>
      <c r="C10" s="2" t="s">
        <v>35</v>
      </c>
      <c r="D10" s="2" t="s">
        <v>36</v>
      </c>
      <c r="E10" s="2">
        <v>1.0</v>
      </c>
      <c r="H10" s="2">
        <v>6.96</v>
      </c>
      <c r="I10" s="2">
        <v>4.0</v>
      </c>
      <c r="M10" s="3">
        <f t="shared" si="1"/>
        <v>6.96</v>
      </c>
    </row>
    <row r="11">
      <c r="A11" s="2">
        <v>10.0</v>
      </c>
      <c r="B11" s="2" t="s">
        <v>37</v>
      </c>
      <c r="C11" s="2" t="s">
        <v>37</v>
      </c>
      <c r="D11" s="2" t="s">
        <v>38</v>
      </c>
      <c r="E11" s="2">
        <v>1.0</v>
      </c>
      <c r="H11" s="2">
        <v>6.42</v>
      </c>
      <c r="I11" s="2">
        <v>3.0</v>
      </c>
      <c r="M11" s="3">
        <f t="shared" si="1"/>
        <v>6.42</v>
      </c>
    </row>
    <row r="12">
      <c r="A12" s="2">
        <v>11.0</v>
      </c>
      <c r="B12" s="2" t="s">
        <v>39</v>
      </c>
      <c r="C12" s="2" t="s">
        <v>40</v>
      </c>
      <c r="D12" s="2" t="s">
        <v>41</v>
      </c>
      <c r="E12" s="2">
        <v>4.0</v>
      </c>
      <c r="F12" s="2" t="s">
        <v>42</v>
      </c>
      <c r="G12" s="2" t="s">
        <v>43</v>
      </c>
      <c r="H12" s="2">
        <v>0.25</v>
      </c>
      <c r="I12" s="2">
        <v>3.0</v>
      </c>
      <c r="L12" s="2">
        <v>20.0</v>
      </c>
      <c r="M12" s="3">
        <f t="shared" si="1"/>
        <v>1</v>
      </c>
    </row>
    <row r="13">
      <c r="A13" s="2">
        <v>12.0</v>
      </c>
      <c r="B13" s="2" t="s">
        <v>39</v>
      </c>
      <c r="C13" s="2" t="s">
        <v>44</v>
      </c>
      <c r="D13" s="2" t="s">
        <v>45</v>
      </c>
      <c r="E13" s="2">
        <v>1.0</v>
      </c>
      <c r="F13" s="2" t="s">
        <v>42</v>
      </c>
      <c r="G13" s="2" t="s">
        <v>43</v>
      </c>
      <c r="H13" s="2">
        <v>0.25</v>
      </c>
      <c r="I13" s="2">
        <v>3.0</v>
      </c>
      <c r="L13" s="2">
        <v>20.0</v>
      </c>
      <c r="M13" s="3">
        <f t="shared" si="1"/>
        <v>0.25</v>
      </c>
    </row>
    <row r="14">
      <c r="A14" s="2">
        <v>13.0</v>
      </c>
      <c r="B14" s="2" t="s">
        <v>46</v>
      </c>
      <c r="C14" s="2" t="s">
        <v>47</v>
      </c>
      <c r="D14" s="2" t="s">
        <v>48</v>
      </c>
      <c r="E14" s="2">
        <v>1.0</v>
      </c>
      <c r="H14" s="2">
        <v>0.05</v>
      </c>
      <c r="I14" s="2">
        <v>2.0</v>
      </c>
      <c r="K14" s="2" t="s">
        <v>49</v>
      </c>
      <c r="M14" s="3">
        <f t="shared" si="1"/>
        <v>0.05</v>
      </c>
    </row>
    <row r="15">
      <c r="A15" s="2">
        <v>14.0</v>
      </c>
      <c r="B15" s="2" t="s">
        <v>46</v>
      </c>
      <c r="C15" s="2" t="s">
        <v>50</v>
      </c>
      <c r="D15" s="2" t="s">
        <v>48</v>
      </c>
      <c r="E15" s="2">
        <v>1.0</v>
      </c>
      <c r="H15" s="2">
        <v>0.06</v>
      </c>
      <c r="I15" s="2">
        <v>2.0</v>
      </c>
      <c r="K15" s="2" t="s">
        <v>51</v>
      </c>
      <c r="M15" s="3">
        <f t="shared" si="1"/>
        <v>0.06</v>
      </c>
    </row>
    <row r="16">
      <c r="A16" s="2">
        <v>15.0</v>
      </c>
      <c r="B16" s="2" t="s">
        <v>46</v>
      </c>
      <c r="C16" s="2" t="s">
        <v>52</v>
      </c>
      <c r="D16" s="2" t="s">
        <v>48</v>
      </c>
      <c r="E16" s="2">
        <v>4.0</v>
      </c>
      <c r="H16" s="2">
        <v>0.05</v>
      </c>
      <c r="I16" s="2">
        <v>2.0</v>
      </c>
      <c r="K16" s="2" t="s">
        <v>53</v>
      </c>
      <c r="M16" s="3">
        <f t="shared" si="1"/>
        <v>0.2</v>
      </c>
    </row>
    <row r="17">
      <c r="A17" s="2">
        <v>16.0</v>
      </c>
      <c r="B17" s="2" t="s">
        <v>46</v>
      </c>
      <c r="C17" s="2" t="s">
        <v>54</v>
      </c>
      <c r="D17" s="2" t="s">
        <v>48</v>
      </c>
      <c r="E17" s="2">
        <v>2.0</v>
      </c>
      <c r="H17" s="2">
        <v>0.05</v>
      </c>
      <c r="I17" s="2">
        <v>2.0</v>
      </c>
      <c r="K17" s="2" t="s">
        <v>55</v>
      </c>
      <c r="M17" s="3">
        <f t="shared" si="1"/>
        <v>0.1</v>
      </c>
    </row>
    <row r="18">
      <c r="A18" s="2">
        <v>17.0</v>
      </c>
      <c r="B18" s="2" t="s">
        <v>46</v>
      </c>
      <c r="C18" s="2" t="s">
        <v>56</v>
      </c>
      <c r="D18" s="2" t="s">
        <v>48</v>
      </c>
      <c r="E18" s="2">
        <v>1.0</v>
      </c>
      <c r="H18" s="2">
        <v>0.05</v>
      </c>
      <c r="I18" s="2">
        <v>2.0</v>
      </c>
      <c r="K18" s="2" t="s">
        <v>57</v>
      </c>
      <c r="M18" s="3">
        <f t="shared" si="1"/>
        <v>0.05</v>
      </c>
    </row>
    <row r="19">
      <c r="A19" s="2">
        <v>18.0</v>
      </c>
      <c r="B19" s="2" t="s">
        <v>46</v>
      </c>
      <c r="C19" s="2" t="s">
        <v>58</v>
      </c>
      <c r="D19" s="2" t="s">
        <v>48</v>
      </c>
      <c r="E19" s="2">
        <v>1.0</v>
      </c>
      <c r="H19" s="2">
        <v>0.05</v>
      </c>
      <c r="I19" s="2">
        <v>2.0</v>
      </c>
      <c r="K19" s="4">
        <v>100.0</v>
      </c>
      <c r="M19" s="3">
        <f t="shared" si="1"/>
        <v>0.05</v>
      </c>
    </row>
    <row r="20">
      <c r="A20" s="2">
        <v>19.0</v>
      </c>
      <c r="B20" s="2" t="s">
        <v>46</v>
      </c>
      <c r="C20" s="2" t="s">
        <v>59</v>
      </c>
      <c r="D20" s="2" t="s">
        <v>48</v>
      </c>
      <c r="E20" s="2">
        <v>1.0</v>
      </c>
      <c r="H20" s="2">
        <v>0.06</v>
      </c>
      <c r="I20" s="2">
        <v>2.0</v>
      </c>
      <c r="K20" s="4">
        <v>270.0</v>
      </c>
      <c r="M20" s="3">
        <f t="shared" si="1"/>
        <v>0.06</v>
      </c>
    </row>
    <row r="21">
      <c r="A21" s="2">
        <v>20.0</v>
      </c>
      <c r="B21" s="2" t="s">
        <v>46</v>
      </c>
      <c r="C21" s="2" t="s">
        <v>60</v>
      </c>
      <c r="D21" s="2" t="s">
        <v>48</v>
      </c>
      <c r="E21" s="2">
        <v>1.0</v>
      </c>
      <c r="H21" s="2">
        <v>0.05</v>
      </c>
      <c r="I21" s="2">
        <v>2.0</v>
      </c>
      <c r="K21" s="2" t="s">
        <v>61</v>
      </c>
      <c r="M21" s="3">
        <f t="shared" si="1"/>
        <v>0.05</v>
      </c>
    </row>
    <row r="22">
      <c r="A22" s="2">
        <v>21.0</v>
      </c>
      <c r="B22" s="2" t="s">
        <v>46</v>
      </c>
      <c r="C22" s="2" t="s">
        <v>62</v>
      </c>
      <c r="D22" s="2" t="s">
        <v>48</v>
      </c>
      <c r="E22" s="2">
        <v>1.0</v>
      </c>
      <c r="H22" s="2">
        <v>0.05</v>
      </c>
      <c r="I22" s="2">
        <v>2.0</v>
      </c>
      <c r="K22" s="2" t="s">
        <v>63</v>
      </c>
      <c r="M22" s="3">
        <f t="shared" si="1"/>
        <v>0.05</v>
      </c>
    </row>
    <row r="23">
      <c r="A23" s="2">
        <v>22.0</v>
      </c>
      <c r="B23" s="2" t="s">
        <v>46</v>
      </c>
      <c r="C23" s="2" t="s">
        <v>64</v>
      </c>
      <c r="D23" s="2" t="s">
        <v>48</v>
      </c>
      <c r="E23" s="2">
        <v>1.0</v>
      </c>
      <c r="H23" s="5">
        <f>45/55</f>
        <v>0.8181818182</v>
      </c>
      <c r="I23" s="2">
        <v>2.0</v>
      </c>
      <c r="K23" s="2" t="s">
        <v>65</v>
      </c>
      <c r="M23" s="6">
        <f t="shared" si="1"/>
        <v>0.8181818182</v>
      </c>
    </row>
    <row r="24">
      <c r="A24" s="2">
        <v>23.0</v>
      </c>
      <c r="B24" s="2" t="s">
        <v>46</v>
      </c>
      <c r="C24" s="2" t="s">
        <v>66</v>
      </c>
      <c r="D24" s="2" t="s">
        <v>48</v>
      </c>
      <c r="E24" s="2">
        <v>1.0</v>
      </c>
      <c r="H24" s="2">
        <v>0.15</v>
      </c>
      <c r="I24" s="2">
        <v>2.0</v>
      </c>
      <c r="K24" s="2" t="s">
        <v>67</v>
      </c>
      <c r="M24" s="3">
        <f t="shared" si="1"/>
        <v>0.15</v>
      </c>
    </row>
    <row r="25">
      <c r="A25" s="2">
        <v>24.0</v>
      </c>
      <c r="B25" s="2" t="s">
        <v>46</v>
      </c>
      <c r="C25" s="2" t="s">
        <v>68</v>
      </c>
      <c r="D25" s="2" t="s">
        <v>48</v>
      </c>
      <c r="E25" s="2">
        <v>1.0</v>
      </c>
      <c r="H25" s="2">
        <v>0.05</v>
      </c>
      <c r="I25" s="2">
        <v>2.0</v>
      </c>
      <c r="K25" s="2" t="s">
        <v>69</v>
      </c>
      <c r="M25" s="3">
        <f t="shared" si="1"/>
        <v>0.05</v>
      </c>
    </row>
    <row r="26">
      <c r="A26" s="2">
        <v>25.0</v>
      </c>
      <c r="B26" s="2" t="s">
        <v>46</v>
      </c>
      <c r="C26" s="2" t="s">
        <v>70</v>
      </c>
      <c r="D26" s="2" t="s">
        <v>71</v>
      </c>
      <c r="E26" s="2">
        <v>1.0</v>
      </c>
      <c r="H26" s="2">
        <v>0.05</v>
      </c>
      <c r="I26" s="2">
        <v>2.0</v>
      </c>
      <c r="K26" s="2" t="s">
        <v>72</v>
      </c>
      <c r="M26" s="3">
        <f t="shared" si="1"/>
        <v>0.05</v>
      </c>
    </row>
    <row r="27">
      <c r="A27" s="2">
        <v>26.0</v>
      </c>
      <c r="B27" s="2" t="s">
        <v>46</v>
      </c>
      <c r="C27" s="2" t="s">
        <v>73</v>
      </c>
      <c r="D27" s="2" t="s">
        <v>71</v>
      </c>
      <c r="E27" s="2">
        <v>1.0</v>
      </c>
      <c r="H27" s="2">
        <v>0.05</v>
      </c>
      <c r="I27" s="2">
        <v>2.0</v>
      </c>
      <c r="K27" s="2" t="s">
        <v>74</v>
      </c>
      <c r="M27" s="3">
        <f t="shared" si="1"/>
        <v>0.05</v>
      </c>
    </row>
    <row r="28">
      <c r="A28" s="2">
        <v>27.0</v>
      </c>
      <c r="B28" s="2" t="s">
        <v>75</v>
      </c>
      <c r="C28" s="2" t="s">
        <v>76</v>
      </c>
      <c r="D28" s="2" t="s">
        <v>77</v>
      </c>
      <c r="E28" s="2">
        <v>2.0</v>
      </c>
      <c r="H28" s="2">
        <v>1.5</v>
      </c>
      <c r="I28" s="2">
        <v>2.0</v>
      </c>
      <c r="M28" s="3">
        <f t="shared" si="1"/>
        <v>3</v>
      </c>
    </row>
    <row r="29">
      <c r="A29" s="2">
        <v>28.0</v>
      </c>
      <c r="B29" s="2" t="s">
        <v>78</v>
      </c>
      <c r="C29" s="2" t="s">
        <v>79</v>
      </c>
      <c r="D29" s="2" t="s">
        <v>80</v>
      </c>
      <c r="E29" s="2">
        <v>3.0</v>
      </c>
      <c r="G29" s="2" t="s">
        <v>15</v>
      </c>
      <c r="H29" s="2">
        <v>1.04</v>
      </c>
      <c r="I29" s="2">
        <v>8.0</v>
      </c>
      <c r="M29" s="3">
        <f t="shared" si="1"/>
        <v>3.12</v>
      </c>
    </row>
    <row r="30">
      <c r="A30" s="2">
        <v>29.0</v>
      </c>
      <c r="B30" s="2" t="s">
        <v>81</v>
      </c>
      <c r="C30" s="2" t="s">
        <v>82</v>
      </c>
      <c r="D30" s="2" t="s">
        <v>83</v>
      </c>
      <c r="E30" s="2">
        <v>3.0</v>
      </c>
      <c r="H30" s="3">
        <f>28/20</f>
        <v>1.4</v>
      </c>
      <c r="I30" s="2">
        <v>3.0</v>
      </c>
      <c r="L30" s="2">
        <v>20.0</v>
      </c>
      <c r="M30" s="3">
        <f t="shared" si="1"/>
        <v>4.2</v>
      </c>
    </row>
    <row r="31">
      <c r="A31" s="2">
        <v>30.0</v>
      </c>
      <c r="B31" s="2" t="s">
        <v>84</v>
      </c>
      <c r="C31" s="2" t="s">
        <v>85</v>
      </c>
      <c r="D31" s="2" t="s">
        <v>86</v>
      </c>
      <c r="E31" s="2">
        <v>1.0</v>
      </c>
      <c r="F31" s="2" t="s">
        <v>87</v>
      </c>
      <c r="H31" s="2">
        <v>11.9</v>
      </c>
      <c r="I31" s="2">
        <v>5.0</v>
      </c>
      <c r="L31" s="2">
        <v>20.0</v>
      </c>
      <c r="M31" s="3">
        <f t="shared" si="1"/>
        <v>11.9</v>
      </c>
    </row>
    <row r="35">
      <c r="A35" s="7" t="s">
        <v>88</v>
      </c>
      <c r="B35" s="7" t="s">
        <v>89</v>
      </c>
      <c r="C35" s="7" t="s">
        <v>90</v>
      </c>
    </row>
    <row r="36">
      <c r="A36" s="6">
        <f>SUM(M2:M31)</f>
        <v>54.39818182</v>
      </c>
      <c r="B36" s="3">
        <f>(2/5)*5.15</f>
        <v>2.06</v>
      </c>
      <c r="C36" s="6">
        <f>A36+B36</f>
        <v>56.45818182</v>
      </c>
    </row>
  </sheetData>
  <drawing r:id="rId1"/>
</worksheet>
</file>