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\Desktop\"/>
    </mc:Choice>
  </mc:AlternateContent>
  <xr:revisionPtr revIDLastSave="0" documentId="13_ncr:1_{F35921FC-2658-47F5-A22A-C55175E60A5E}" xr6:coauthVersionLast="47" xr6:coauthVersionMax="47" xr10:uidLastSave="{00000000-0000-0000-0000-000000000000}"/>
  <bookViews>
    <workbookView xWindow="-120" yWindow="-120" windowWidth="20730" windowHeight="11040" xr2:uid="{4B454194-DCC6-48EE-89FF-BB4695B7F690}"/>
  </bookViews>
  <sheets>
    <sheet name="Planilha1" sheetId="1" r:id="rId1"/>
    <sheet name="Tab_apoio" sheetId="2" state="hidden" r:id="rId2"/>
  </sheets>
  <definedNames>
    <definedName name="aportes">Planilha1!$D$17</definedName>
    <definedName name="pat_acumul">Planilha1!$D$20</definedName>
    <definedName name="período">Planilha1!$D$18</definedName>
    <definedName name="rend.acumul">Planilha1!$D$21</definedName>
    <definedName name="rend.carteira">Planilha1!$D$13</definedName>
    <definedName name="salário">Planilha1!$D$12</definedName>
    <definedName name="sugest_invest">Planilha1!$D$14</definedName>
    <definedName name="taxa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4" i="1" l="1"/>
  <c r="C35" i="1"/>
  <c r="C36" i="1"/>
  <c r="C37" i="1"/>
  <c r="C38" i="1"/>
  <c r="C33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0" i="1"/>
  <c r="C25" i="1"/>
  <c r="D25" i="1" s="1"/>
  <c r="C26" i="1"/>
  <c r="D26" i="1" s="1"/>
  <c r="C27" i="1"/>
  <c r="D27" i="1" s="1"/>
  <c r="C24" i="1"/>
  <c r="D24" i="1" s="1"/>
  <c r="D20" i="1"/>
  <c r="D21" i="1" s="1"/>
  <c r="D33" i="1" l="1"/>
  <c r="D38" i="1"/>
  <c r="D37" i="1"/>
  <c r="D36" i="1"/>
  <c r="D35" i="1"/>
  <c r="D34" i="1"/>
</calcChain>
</file>

<file path=xl/sharedStrings.xml><?xml version="1.0" encoding="utf-8"?>
<sst xmlns="http://schemas.openxmlformats.org/spreadsheetml/2006/main" count="69" uniqueCount="34">
  <si>
    <t>Quanto investir por mês?</t>
  </si>
  <si>
    <t>Por quantos anos?</t>
  </si>
  <si>
    <t>Taxa de rendimento mensal?</t>
  </si>
  <si>
    <t>Patrimônio acumulado?</t>
  </si>
  <si>
    <t>INVESTIMENTO MENSAL</t>
  </si>
  <si>
    <t>Rendimento acumulado</t>
  </si>
  <si>
    <t>Rendimento em 5 anos</t>
  </si>
  <si>
    <t>Rendimento em 10 anos</t>
  </si>
  <si>
    <t>Rendimento em 20 anos</t>
  </si>
  <si>
    <t>Rendimento em 2 anos</t>
  </si>
  <si>
    <t>CENÁRIOS</t>
  </si>
  <si>
    <t>CONFIGURAÇÕES</t>
  </si>
  <si>
    <t>Salário</t>
  </si>
  <si>
    <t>Rendimento carteira</t>
  </si>
  <si>
    <t>Dividendos</t>
  </si>
  <si>
    <t>Agressivo</t>
  </si>
  <si>
    <t>Moderado</t>
  </si>
  <si>
    <t>Conservador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</si>
  <si>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</si>
  <si>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</si>
  <si>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</si>
  <si>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</si>
  <si>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</si>
  <si>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</si>
  <si>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</si>
  <si>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</si>
  <si>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Desenvolvimento</t>
  </si>
  <si>
    <t>FOF's</t>
  </si>
  <si>
    <t>Hotelaria</t>
  </si>
  <si>
    <t>%</t>
  </si>
  <si>
    <t>CHAVE</t>
  </si>
  <si>
    <t>TIPOS DE FII</t>
  </si>
  <si>
    <t>Sugestão de investimento (30%)</t>
  </si>
  <si>
    <t>Patrimônio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</si>
</sst>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0.000%"/>
    <numFmt numFmtId="171" formatCode="&quot;R$&quot;\ #,##0.00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6"/>
      <color theme="0"/>
      <name val="Segoe UI"/>
      <family val="2"/>
    </font>
    <font>
      <b/>
      <sz val="16"/>
      <color theme="0"/>
      <name val="Segoe UI Semibold"/>
      <family val="2"/>
    </font>
    <font>
      <b/>
      <sz val="12"/>
      <color theme="0"/>
      <name val="Segoe UI Semibold"/>
      <family val="2"/>
    </font>
    <font>
      <b/>
      <i/>
      <sz val="11"/>
      <color theme="0"/>
      <name val="Segoe UI Semibold"/>
      <family val="2"/>
    </font>
    <font>
      <sz val="11"/>
      <color theme="1"/>
      <name val="Segoe UI "/>
    </font>
    <font>
      <sz val="11"/>
      <color theme="0"/>
      <name val="Segoe UI Semibold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 style="thick">
        <color theme="9" tint="0.79998168889431442"/>
      </top>
      <bottom/>
      <diagonal/>
    </border>
    <border>
      <left/>
      <right/>
      <top style="thick">
        <color theme="9" tint="0.79995117038483843"/>
      </top>
      <bottom/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  <border>
      <left style="medium">
        <color theme="9" tint="0.39994506668294322"/>
      </left>
      <right style="medium">
        <color theme="9" tint="0.39991454817346722"/>
      </right>
      <top style="medium">
        <color theme="9" tint="0.39991454817346722"/>
      </top>
      <bottom style="medium">
        <color theme="9" tint="0.399914548173467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59996337778862885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8" fontId="0" fillId="0" borderId="0" xfId="0" applyNumberFormat="1"/>
    <xf numFmtId="9" fontId="0" fillId="0" borderId="0" xfId="2" applyFont="1"/>
    <xf numFmtId="9" fontId="0" fillId="0" borderId="0" xfId="2" applyNumberFormat="1" applyFont="1"/>
    <xf numFmtId="0" fontId="0" fillId="0" borderId="0" xfId="0" applyAlignment="1">
      <alignment horizontal="center"/>
    </xf>
    <xf numFmtId="171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9" fontId="0" fillId="0" borderId="1" xfId="2" applyNumberFormat="1" applyFont="1" applyBorder="1"/>
    <xf numFmtId="9" fontId="0" fillId="0" borderId="2" xfId="2" applyFont="1" applyBorder="1"/>
    <xf numFmtId="9" fontId="0" fillId="0" borderId="0" xfId="2" applyFont="1" applyBorder="1"/>
    <xf numFmtId="9" fontId="0" fillId="0" borderId="0" xfId="2" applyFont="1" applyFill="1" applyBorder="1"/>
    <xf numFmtId="9" fontId="0" fillId="0" borderId="1" xfId="2" applyFont="1" applyBorder="1"/>
    <xf numFmtId="0" fontId="2" fillId="0" borderId="0" xfId="0" applyFont="1"/>
    <xf numFmtId="0" fontId="4" fillId="2" borderId="0" xfId="0" applyFont="1" applyFill="1" applyAlignment="1"/>
    <xf numFmtId="0" fontId="4" fillId="5" borderId="0" xfId="0" applyFont="1" applyFill="1" applyAlignment="1"/>
    <xf numFmtId="0" fontId="5" fillId="5" borderId="0" xfId="0" applyFont="1" applyFill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3" borderId="3" xfId="0" applyFont="1" applyFill="1" applyBorder="1" applyAlignment="1">
      <alignment horizontal="left" indent="2"/>
    </xf>
    <xf numFmtId="9" fontId="3" fillId="3" borderId="3" xfId="2" applyFont="1" applyFill="1" applyBorder="1" applyAlignment="1">
      <alignment horizontal="center"/>
    </xf>
    <xf numFmtId="171" fontId="3" fillId="3" borderId="3" xfId="0" applyNumberFormat="1" applyFont="1" applyFill="1" applyBorder="1"/>
    <xf numFmtId="0" fontId="3" fillId="3" borderId="4" xfId="0" applyFont="1" applyFill="1" applyBorder="1" applyAlignment="1">
      <alignment horizontal="left" indent="1"/>
    </xf>
    <xf numFmtId="171" fontId="3" fillId="3" borderId="5" xfId="0" applyNumberFormat="1" applyFont="1" applyFill="1" applyBorder="1" applyAlignment="1">
      <alignment horizontal="center"/>
    </xf>
    <xf numFmtId="0" fontId="8" fillId="3" borderId="3" xfId="0" applyFont="1" applyFill="1" applyBorder="1" applyAlignment="1">
      <alignment horizontal="left" indent="2"/>
    </xf>
    <xf numFmtId="8" fontId="8" fillId="3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left" vertical="center" indent="3"/>
    </xf>
    <xf numFmtId="171" fontId="3" fillId="4" borderId="3" xfId="1" applyNumberFormat="1" applyFont="1" applyFill="1" applyBorder="1" applyAlignment="1">
      <alignment horizontal="center" vertical="center"/>
    </xf>
    <xf numFmtId="1" fontId="3" fillId="4" borderId="3" xfId="2" applyNumberFormat="1" applyFont="1" applyFill="1" applyBorder="1" applyAlignment="1">
      <alignment horizontal="center" vertical="center"/>
    </xf>
    <xf numFmtId="165" fontId="3" fillId="4" borderId="3" xfId="2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indent="3"/>
    </xf>
    <xf numFmtId="171" fontId="3" fillId="3" borderId="3" xfId="0" applyNumberFormat="1" applyFont="1" applyFill="1" applyBorder="1" applyAlignment="1">
      <alignment horizontal="center" vertical="center"/>
    </xf>
    <xf numFmtId="171" fontId="3" fillId="3" borderId="3" xfId="1" applyNumberFormat="1" applyFont="1" applyFill="1" applyBorder="1" applyAlignment="1">
      <alignment horizontal="center" vertical="center"/>
    </xf>
    <xf numFmtId="9" fontId="3" fillId="4" borderId="3" xfId="2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9FF11"/>
      <color rgb="FFF2ED13"/>
      <color rgb="FFFFFF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>
                <a:outerShdw blurRad="50800" dist="50800" dir="5400000" algn="ctr" rotWithShape="0">
                  <a:srgbClr val="000000">
                    <a:alpha val="9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18A-4E48-86DA-78DF04214C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Planilha1!$C$33:$C$38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A-4E48-86DA-78DF04214C2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Planilha1!$D$33:$D$38</c:f>
              <c:numCache>
                <c:formatCode>"R$"\ #,##0.00</c:formatCode>
                <c:ptCount val="6"/>
                <c:pt idx="0">
                  <c:v>150</c:v>
                </c:pt>
                <c:pt idx="1">
                  <c:v>30</c:v>
                </c:pt>
                <c:pt idx="2">
                  <c:v>15</c:v>
                </c:pt>
                <c:pt idx="3">
                  <c:v>15</c:v>
                </c:pt>
                <c:pt idx="4">
                  <c:v>60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A-4E48-86DA-78DF04214C2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300037</xdr:colOff>
      <xdr:row>38</xdr:row>
      <xdr:rowOff>147637</xdr:rowOff>
    </xdr:from>
    <xdr:to>
      <xdr:col>3</xdr:col>
      <xdr:colOff>566737</xdr:colOff>
      <xdr:row>53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B89FBD-3358-6297-2F5E-1F6F218C9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361998</xdr:colOff>
      <xdr:row>0</xdr:row>
      <xdr:rowOff>112059</xdr:rowOff>
    </xdr:from>
    <xdr:to>
      <xdr:col>4</xdr:col>
      <xdr:colOff>216321</xdr:colOff>
      <xdr:row>9</xdr:row>
      <xdr:rowOff>46304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9E59CCF-821B-B217-E31C-1952A06D49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403" b="33103"/>
        <a:stretch/>
      </xdr:blipFill>
      <xdr:spPr>
        <a:xfrm>
          <a:off x="361998" y="112059"/>
          <a:ext cx="5619019" cy="164874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A736-9D29-4601-A05A-8FBC86636739}">
  <dimension ref="A11:G39"/>
  <sheetViews>
    <sheetView showGridLines="0" tabSelected="1" zoomScale="85" zoomScaleNormal="85" workbookViewId="0">
      <selection activeCell="B11" sqref="B11:C11"/>
    </sheetView>
  </sheetViews>
  <sheetFormatPr defaultColWidth="0" defaultRowHeight="15"/>
  <cols>
    <col min="1" max="1" width="9.140625" customWidth="1"/>
    <col min="2" max="2" width="30.140625" customWidth="1"/>
    <col min="3" max="3" width="34.42578125" customWidth="1"/>
    <col min="4" max="4" width="12.7109375" customWidth="1"/>
    <col min="5" max="5" width="9.140625" customWidth="1"/>
    <col min="6" max="6" width="23.7109375" hidden="1"/>
    <col min="7" max="7" width="10.5703125" hidden="1"/>
    <col min="8" max="16384" width="9.140625" hidden="1"/>
  </cols>
  <sheetData>
    <row r="11" spans="2:4" ht="26.25" thickBot="1">
      <c r="B11" s="17" t="s">
        <v>11</v>
      </c>
      <c r="C11" s="17"/>
      <c r="D11" s="16"/>
    </row>
    <row r="12" spans="2:4" ht="17.25" thickBot="1">
      <c r="B12" s="29" t="s">
        <v>12</v>
      </c>
      <c r="C12" s="29"/>
      <c r="D12" s="30">
        <v>1000</v>
      </c>
    </row>
    <row r="13" spans="2:4" ht="17.25" thickBot="1">
      <c r="B13" s="29" t="s">
        <v>13</v>
      </c>
      <c r="C13" s="29"/>
      <c r="D13" s="36">
        <v>0.01</v>
      </c>
    </row>
    <row r="14" spans="2:4" ht="17.25" thickBot="1">
      <c r="B14" s="33" t="s">
        <v>32</v>
      </c>
      <c r="C14" s="33"/>
      <c r="D14" s="34">
        <f>D12*30%</f>
        <v>300</v>
      </c>
    </row>
    <row r="16" spans="2:4" ht="26.25" thickBot="1">
      <c r="B16" s="18" t="s">
        <v>4</v>
      </c>
      <c r="C16" s="18"/>
      <c r="D16" s="15"/>
    </row>
    <row r="17" spans="1:4" ht="17.25" thickBot="1">
      <c r="B17" s="29" t="s">
        <v>0</v>
      </c>
      <c r="C17" s="29"/>
      <c r="D17" s="30">
        <v>300</v>
      </c>
    </row>
    <row r="18" spans="1:4" ht="17.25" thickBot="1">
      <c r="B18" s="29" t="s">
        <v>1</v>
      </c>
      <c r="C18" s="29"/>
      <c r="D18" s="31">
        <v>5</v>
      </c>
    </row>
    <row r="19" spans="1:4" ht="17.25" thickBot="1">
      <c r="B19" s="29" t="s">
        <v>2</v>
      </c>
      <c r="C19" s="29"/>
      <c r="D19" s="32">
        <v>1.0789999999999999E-2</v>
      </c>
    </row>
    <row r="20" spans="1:4" ht="17.25" thickBot="1">
      <c r="B20" s="33" t="s">
        <v>3</v>
      </c>
      <c r="C20" s="33"/>
      <c r="D20" s="34">
        <f>FV(taxa,período*12,aportes*-1)</f>
        <v>25133.074199546292</v>
      </c>
    </row>
    <row r="21" spans="1:4" ht="17.25" thickBot="1">
      <c r="B21" s="33" t="s">
        <v>5</v>
      </c>
      <c r="C21" s="33"/>
      <c r="D21" s="35">
        <f>D20*rend.carteira</f>
        <v>251.33074199546292</v>
      </c>
    </row>
    <row r="22" spans="1:4">
      <c r="C22" s="1"/>
    </row>
    <row r="23" spans="1:4" ht="26.25" thickBot="1">
      <c r="B23" s="21" t="s">
        <v>10</v>
      </c>
      <c r="C23" s="19" t="s">
        <v>33</v>
      </c>
      <c r="D23" s="19" t="s">
        <v>14</v>
      </c>
    </row>
    <row r="24" spans="1:4" ht="15.75" thickBot="1">
      <c r="A24" s="14">
        <v>2</v>
      </c>
      <c r="B24" s="27" t="s">
        <v>9</v>
      </c>
      <c r="C24" s="28">
        <f>FV(taxa,$A24*12,aportes*-1)</f>
        <v>8168.2881892935648</v>
      </c>
      <c r="D24" s="28">
        <f>C24*$D$13</f>
        <v>81.682881892935654</v>
      </c>
    </row>
    <row r="25" spans="1:4" ht="15.75" thickBot="1">
      <c r="A25" s="14">
        <v>5</v>
      </c>
      <c r="B25" s="27" t="s">
        <v>6</v>
      </c>
      <c r="C25" s="28">
        <f>FV(taxa,$A25*12,aportes*-1)</f>
        <v>25133.074199546292</v>
      </c>
      <c r="D25" s="28">
        <f>C25*$D$13</f>
        <v>251.33074199546292</v>
      </c>
    </row>
    <row r="26" spans="1:4" ht="15.75" thickBot="1">
      <c r="A26" s="14">
        <v>10</v>
      </c>
      <c r="B26" s="27" t="s">
        <v>7</v>
      </c>
      <c r="C26" s="28">
        <f>FV(taxa,$A26*12,aportes*-1)</f>
        <v>72985.263759051653</v>
      </c>
      <c r="D26" s="28">
        <f>C26*$D$13</f>
        <v>729.85263759051657</v>
      </c>
    </row>
    <row r="27" spans="1:4" ht="15.75" thickBot="1">
      <c r="A27" s="14">
        <v>20</v>
      </c>
      <c r="B27" s="27" t="s">
        <v>8</v>
      </c>
      <c r="C27" s="28">
        <f>FV(taxa,$A27*12,aportes*-1)</f>
        <v>337559.52002912416</v>
      </c>
      <c r="D27" s="28">
        <f>C27*$D$13</f>
        <v>3375.5952002912418</v>
      </c>
    </row>
    <row r="29" spans="1:4" ht="17.25" thickBot="1">
      <c r="B29" s="20" t="s">
        <v>19</v>
      </c>
      <c r="C29" s="37" t="s">
        <v>15</v>
      </c>
      <c r="D29" s="37"/>
    </row>
    <row r="30" spans="1:4" ht="17.25" thickBot="1">
      <c r="B30" s="25" t="s">
        <v>18</v>
      </c>
      <c r="C30" s="26">
        <f>aportes</f>
        <v>300</v>
      </c>
      <c r="D30" s="26"/>
    </row>
    <row r="32" spans="1:4" ht="26.25" thickBot="1">
      <c r="B32" s="21" t="s">
        <v>20</v>
      </c>
      <c r="C32" s="21" t="s">
        <v>21</v>
      </c>
      <c r="D32" s="21" t="s">
        <v>22</v>
      </c>
    </row>
    <row r="33" spans="2:4" ht="17.25" thickBot="1">
      <c r="B33" s="22" t="s">
        <v>23</v>
      </c>
      <c r="C33" s="23">
        <f>VLOOKUP($C$29&amp;"-"&amp;B33,Tab_apoio!$A:$D,4,)</f>
        <v>0.5</v>
      </c>
      <c r="D33" s="24">
        <f>C33*$C$30</f>
        <v>150</v>
      </c>
    </row>
    <row r="34" spans="2:4" ht="17.25" thickBot="1">
      <c r="B34" s="22" t="s">
        <v>24</v>
      </c>
      <c r="C34" s="23">
        <f>VLOOKUP($C$29&amp;"-"&amp;B34,Tab_apoio!$A:$D,4,)</f>
        <v>0.1</v>
      </c>
      <c r="D34" s="24">
        <f>C34*$C$30</f>
        <v>30</v>
      </c>
    </row>
    <row r="35" spans="2:4" ht="17.25" thickBot="1">
      <c r="B35" s="22" t="s">
        <v>25</v>
      </c>
      <c r="C35" s="23">
        <f>VLOOKUP($C$29&amp;"-"&amp;B35,Tab_apoio!$A:$D,4,)</f>
        <v>0.05</v>
      </c>
      <c r="D35" s="24">
        <f>C35*$C$30</f>
        <v>15</v>
      </c>
    </row>
    <row r="36" spans="2:4" ht="17.25" thickBot="1">
      <c r="B36" s="22" t="s">
        <v>27</v>
      </c>
      <c r="C36" s="23">
        <f>VLOOKUP($C$29&amp;"-"&amp;B36,Tab_apoio!$A:$D,4,)</f>
        <v>0.05</v>
      </c>
      <c r="D36" s="24">
        <f>C36*$C$30</f>
        <v>15</v>
      </c>
    </row>
    <row r="37" spans="2:4" ht="17.25" thickBot="1">
      <c r="B37" s="22" t="s">
        <v>26</v>
      </c>
      <c r="C37" s="23">
        <f>VLOOKUP($C$29&amp;"-"&amp;B37,Tab_apoio!$A:$D,4,)</f>
        <v>0.2</v>
      </c>
      <c r="D37" s="24">
        <f>C37*$C$30</f>
        <v>60</v>
      </c>
    </row>
    <row r="38" spans="2:4" ht="17.25" thickBot="1">
      <c r="B38" s="22" t="s">
        <v>28</v>
      </c>
      <c r="C38" s="23">
        <f>VLOOKUP($C$29&amp;"-"&amp;B38,Tab_apoio!$A:$D,4,)</f>
        <v>0.1</v>
      </c>
      <c r="D38" s="24">
        <f>C38*$C$30</f>
        <v>30</v>
      </c>
    </row>
    <row r="39" spans="2:4">
      <c r="D39" s="5"/>
    </row>
  </sheetData>
  <mergeCells count="12">
    <mergeCell ref="C30:D30"/>
    <mergeCell ref="B14:C14"/>
    <mergeCell ref="B17:C17"/>
    <mergeCell ref="B18:C18"/>
    <mergeCell ref="B19:C19"/>
    <mergeCell ref="B21:C21"/>
    <mergeCell ref="C29:D29"/>
    <mergeCell ref="B11:C11"/>
    <mergeCell ref="B16:C16"/>
    <mergeCell ref="B20:C20"/>
    <mergeCell ref="B12:C12"/>
    <mergeCell ref="B13:C13"/>
  </mergeCells>
  <dataValidations count="1">
    <dataValidation type="list" allowBlank="1" showInputMessage="1" showErrorMessage="1" errorTitle="Perfil não cadastrado" error="Selecione um dos perfis listados" promptTitle="Selecione um perfil" prompt="Clique na seta ao lado e selecione o perfil desejado_x000a_" sqref="C29" xr:uid="{0A5E7CA8-EBE9-4A63-ACF7-AEE6F3144BC8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A371-FAD0-4863-AC1A-937FC424D7B9}">
  <dimension ref="A2:D20"/>
  <sheetViews>
    <sheetView workbookViewId="0">
      <selection activeCell="A3" sqref="A3"/>
    </sheetView>
  </sheetViews>
  <sheetFormatPr defaultRowHeight="15"/>
  <cols>
    <col min="1" max="1" width="28.42578125" bestFit="1" customWidth="1"/>
    <col min="2" max="2" width="12.140625" bestFit="1" customWidth="1"/>
    <col min="3" max="3" width="16.140625" bestFit="1" customWidth="1"/>
    <col min="4" max="4" width="11.140625" bestFit="1" customWidth="1"/>
  </cols>
  <sheetData>
    <row r="2" spans="1:4" ht="15.75" thickBot="1">
      <c r="A2" t="s">
        <v>30</v>
      </c>
      <c r="B2" s="4" t="s">
        <v>19</v>
      </c>
      <c r="C2" s="4" t="s">
        <v>31</v>
      </c>
      <c r="D2" s="4" t="s">
        <v>29</v>
      </c>
    </row>
    <row r="3" spans="1:4" ht="15.75" thickTop="1">
      <c r="A3" s="7" t="str">
        <f>B3&amp;"-"&amp;C3</f>
        <v>Conservador-Papel</v>
      </c>
      <c r="B3" s="7" t="s">
        <v>17</v>
      </c>
      <c r="C3" s="7" t="s">
        <v>23</v>
      </c>
      <c r="D3" s="9">
        <v>0.3</v>
      </c>
    </row>
    <row r="4" spans="1:4">
      <c r="A4" t="str">
        <f t="shared" ref="A4:A20" si="0">B4&amp;"-"&amp;C4</f>
        <v>Conservador-Tijolo</v>
      </c>
      <c r="B4" t="s">
        <v>17</v>
      </c>
      <c r="C4" t="s">
        <v>24</v>
      </c>
      <c r="D4" s="3">
        <v>0.5</v>
      </c>
    </row>
    <row r="5" spans="1:4">
      <c r="A5" t="str">
        <f t="shared" si="0"/>
        <v>Conservador-Híbridos</v>
      </c>
      <c r="B5" t="s">
        <v>17</v>
      </c>
      <c r="C5" t="s">
        <v>25</v>
      </c>
      <c r="D5" s="3">
        <v>0.1</v>
      </c>
    </row>
    <row r="6" spans="1:4">
      <c r="A6" t="str">
        <f t="shared" si="0"/>
        <v>Conservador-FOF's</v>
      </c>
      <c r="B6" t="s">
        <v>17</v>
      </c>
      <c r="C6" t="s">
        <v>27</v>
      </c>
      <c r="D6" s="3">
        <v>0.1</v>
      </c>
    </row>
    <row r="7" spans="1:4">
      <c r="A7" t="str">
        <f t="shared" si="0"/>
        <v>Conservador-Desenvolvimento</v>
      </c>
      <c r="B7" t="s">
        <v>17</v>
      </c>
      <c r="C7" t="s">
        <v>26</v>
      </c>
      <c r="D7" s="3">
        <v>0</v>
      </c>
    </row>
    <row r="8" spans="1:4" ht="15.75" thickBot="1">
      <c r="A8" t="str">
        <f t="shared" si="0"/>
        <v>Conservador-Hotelaria</v>
      </c>
      <c r="B8" t="s">
        <v>17</v>
      </c>
      <c r="C8" t="s">
        <v>28</v>
      </c>
      <c r="D8" s="3">
        <v>0</v>
      </c>
    </row>
    <row r="9" spans="1:4" ht="15.75" thickTop="1">
      <c r="A9" s="8" t="str">
        <f t="shared" si="0"/>
        <v>Moderado-Papel</v>
      </c>
      <c r="B9" s="8" t="s">
        <v>16</v>
      </c>
      <c r="C9" s="8" t="s">
        <v>23</v>
      </c>
      <c r="D9" s="10">
        <v>0.32</v>
      </c>
    </row>
    <row r="10" spans="1:4">
      <c r="A10" t="str">
        <f t="shared" si="0"/>
        <v>Moderado-Tijolo</v>
      </c>
      <c r="B10" t="s">
        <v>16</v>
      </c>
      <c r="C10" t="s">
        <v>24</v>
      </c>
      <c r="D10" s="2">
        <v>0.3</v>
      </c>
    </row>
    <row r="11" spans="1:4">
      <c r="A11" t="str">
        <f t="shared" si="0"/>
        <v>Moderado-Híbridos</v>
      </c>
      <c r="B11" t="s">
        <v>16</v>
      </c>
      <c r="C11" t="s">
        <v>25</v>
      </c>
      <c r="D11" s="2">
        <v>0.08</v>
      </c>
    </row>
    <row r="12" spans="1:4">
      <c r="A12" t="str">
        <f t="shared" si="0"/>
        <v>Moderado-FOF's</v>
      </c>
      <c r="B12" t="s">
        <v>16</v>
      </c>
      <c r="C12" t="s">
        <v>27</v>
      </c>
      <c r="D12" s="2">
        <v>0.1</v>
      </c>
    </row>
    <row r="13" spans="1:4">
      <c r="A13" t="str">
        <f t="shared" si="0"/>
        <v>Moderado-Desenvolvimento</v>
      </c>
      <c r="B13" t="s">
        <v>16</v>
      </c>
      <c r="C13" t="s">
        <v>26</v>
      </c>
      <c r="D13" s="2">
        <v>0.1</v>
      </c>
    </row>
    <row r="14" spans="1:4" ht="15.75" thickBot="1">
      <c r="A14" t="str">
        <f t="shared" si="0"/>
        <v>Moderado-Hotelaria</v>
      </c>
      <c r="B14" t="s">
        <v>16</v>
      </c>
      <c r="C14" t="s">
        <v>28</v>
      </c>
      <c r="D14" s="2">
        <v>0.1</v>
      </c>
    </row>
    <row r="15" spans="1:4" ht="15.75" thickTop="1">
      <c r="A15" s="7" t="str">
        <f t="shared" si="0"/>
        <v>Agressivo-Papel</v>
      </c>
      <c r="B15" s="7" t="s">
        <v>15</v>
      </c>
      <c r="C15" s="7" t="s">
        <v>23</v>
      </c>
      <c r="D15" s="13">
        <v>0.5</v>
      </c>
    </row>
    <row r="16" spans="1:4">
      <c r="A16" s="6" t="str">
        <f t="shared" si="0"/>
        <v>Agressivo-Tijolo</v>
      </c>
      <c r="B16" s="6" t="s">
        <v>15</v>
      </c>
      <c r="C16" s="6" t="s">
        <v>24</v>
      </c>
      <c r="D16" s="11">
        <v>0.1</v>
      </c>
    </row>
    <row r="17" spans="1:4">
      <c r="A17" s="6" t="str">
        <f t="shared" si="0"/>
        <v>Agressivo-Híbridos</v>
      </c>
      <c r="B17" s="6" t="s">
        <v>15</v>
      </c>
      <c r="C17" s="6" t="s">
        <v>25</v>
      </c>
      <c r="D17" s="12">
        <v>0.05</v>
      </c>
    </row>
    <row r="18" spans="1:4">
      <c r="A18" s="6" t="str">
        <f t="shared" si="0"/>
        <v>Agressivo-FOF's</v>
      </c>
      <c r="B18" s="6" t="s">
        <v>15</v>
      </c>
      <c r="C18" s="6" t="s">
        <v>27</v>
      </c>
      <c r="D18" s="12">
        <v>0.05</v>
      </c>
    </row>
    <row r="19" spans="1:4">
      <c r="A19" s="6" t="str">
        <f t="shared" si="0"/>
        <v>Agressivo-Desenvolvimento</v>
      </c>
      <c r="B19" s="6" t="s">
        <v>15</v>
      </c>
      <c r="C19" s="6" t="s">
        <v>26</v>
      </c>
      <c r="D19" s="11">
        <v>0.2</v>
      </c>
    </row>
    <row r="20" spans="1:4">
      <c r="A20" s="6" t="str">
        <f t="shared" si="0"/>
        <v>Agressivo-Hotelaria</v>
      </c>
      <c r="B20" s="6" t="s">
        <v>15</v>
      </c>
      <c r="C20" s="6" t="s">
        <v>28</v>
      </c>
      <c r="D20" s="1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Planilha1</vt:lpstr>
      <vt:lpstr>Tab_apoio</vt:lpstr>
      <vt:lpstr>aportes</vt:lpstr>
      <vt:lpstr>pat_acumul</vt:lpstr>
      <vt:lpstr>período</vt:lpstr>
      <vt:lpstr>rend.acumul</vt:lpstr>
      <vt:lpstr>rend.carteira</vt:lpstr>
      <vt:lpstr>salário</vt:lpstr>
      <vt:lpstr>sugest_invest</vt:lpstr>
      <vt:lpstr>taxa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Carvalho Martins</dc:creator>
  <cp:lastModifiedBy>Matheus Carvalho Martins</cp:lastModifiedBy>
  <dcterms:created xsi:type="dcterms:W3CDTF">2025-05-21T12:11:53Z</dcterms:created>
  <dcterms:modified xsi:type="dcterms:W3CDTF">2025-05-21T19:24:16Z</dcterms:modified>
</cp:coreProperties>
</file>