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G:\Projeto_Elétrico_Predial\Tabelas\"/>
    </mc:Choice>
  </mc:AlternateContent>
  <bookViews>
    <workbookView xWindow="0" yWindow="0" windowWidth="15600" windowHeight="7755" xr2:uid="{00000000-000D-0000-FFFF-FFFF00000000}"/>
  </bookViews>
  <sheets>
    <sheet name="Dimensionamento de Condutores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2" l="1"/>
  <c r="H16" i="2" s="1"/>
  <c r="I16" i="2" s="1"/>
  <c r="E15" i="2"/>
  <c r="H15" i="2" s="1"/>
  <c r="I15" i="2" s="1"/>
  <c r="J15" i="2" l="1"/>
  <c r="K15" i="2" s="1"/>
  <c r="J16" i="2"/>
  <c r="K16" i="2" s="1"/>
  <c r="E4" i="2"/>
  <c r="H4" i="2" s="1"/>
  <c r="I4" i="2" s="1"/>
  <c r="J4" i="2" s="1"/>
  <c r="K4" i="2" s="1"/>
  <c r="E5" i="2"/>
  <c r="H5" i="2" s="1"/>
  <c r="I5" i="2" s="1"/>
  <c r="J5" i="2" s="1"/>
  <c r="K5" i="2" s="1"/>
  <c r="E6" i="2"/>
  <c r="H6" i="2" s="1"/>
  <c r="I6" i="2" s="1"/>
  <c r="J6" i="2" s="1"/>
  <c r="K6" i="2" s="1"/>
  <c r="E7" i="2"/>
  <c r="H7" i="2" s="1"/>
  <c r="I7" i="2" s="1"/>
  <c r="J7" i="2" s="1"/>
  <c r="K7" i="2" s="1"/>
  <c r="E8" i="2"/>
  <c r="H8" i="2" s="1"/>
  <c r="I8" i="2" s="1"/>
  <c r="J8" i="2" s="1"/>
  <c r="K8" i="2" s="1"/>
  <c r="E9" i="2"/>
  <c r="H9" i="2" s="1"/>
  <c r="I9" i="2" s="1"/>
  <c r="J9" i="2" s="1"/>
  <c r="K9" i="2" s="1"/>
  <c r="E10" i="2"/>
  <c r="H10" i="2" s="1"/>
  <c r="I10" i="2" s="1"/>
  <c r="J10" i="2" s="1"/>
  <c r="K10" i="2" s="1"/>
  <c r="E11" i="2"/>
  <c r="H11" i="2" s="1"/>
  <c r="I11" i="2" s="1"/>
  <c r="J11" i="2" s="1"/>
  <c r="K11" i="2" s="1"/>
  <c r="E12" i="2"/>
  <c r="H12" i="2" s="1"/>
  <c r="I12" i="2" s="1"/>
  <c r="J12" i="2" s="1"/>
  <c r="K12" i="2" s="1"/>
  <c r="E13" i="2"/>
  <c r="H13" i="2" s="1"/>
  <c r="I13" i="2" s="1"/>
  <c r="J13" i="2" s="1"/>
  <c r="K13" i="2" s="1"/>
  <c r="E14" i="2"/>
  <c r="H14" i="2" s="1"/>
  <c r="I14" i="2" s="1"/>
  <c r="J14" i="2" s="1"/>
  <c r="K14" i="2" s="1"/>
  <c r="E3" i="2"/>
  <c r="H3" i="2" s="1"/>
  <c r="I3" i="2" s="1"/>
  <c r="J3" i="2" s="1"/>
  <c r="K3" i="2" s="1"/>
</calcChain>
</file>

<file path=xl/sharedStrings.xml><?xml version="1.0" encoding="utf-8"?>
<sst xmlns="http://schemas.openxmlformats.org/spreadsheetml/2006/main" count="67" uniqueCount="53">
  <si>
    <t>Dimensionamento de Condutores</t>
  </si>
  <si>
    <t>Descrição</t>
  </si>
  <si>
    <t>SEQ</t>
  </si>
  <si>
    <t>Circuito</t>
  </si>
  <si>
    <t>P(VA)</t>
  </si>
  <si>
    <t>I(A)</t>
  </si>
  <si>
    <t>FA</t>
  </si>
  <si>
    <t>FT</t>
  </si>
  <si>
    <r>
      <t xml:space="preserve">K1 </t>
    </r>
    <r>
      <rPr>
        <b/>
        <sz val="9"/>
        <color theme="1"/>
        <rFont val="Bodoni MT"/>
        <family val="1"/>
      </rPr>
      <t>CTE</t>
    </r>
  </si>
  <si>
    <r>
      <t>I</t>
    </r>
    <r>
      <rPr>
        <b/>
        <sz val="8"/>
        <color theme="1"/>
        <rFont val="Bodoni MT"/>
        <family val="1"/>
      </rPr>
      <t>DISJ</t>
    </r>
  </si>
  <si>
    <r>
      <t xml:space="preserve">K2 </t>
    </r>
    <r>
      <rPr>
        <b/>
        <sz val="9"/>
        <color theme="1"/>
        <rFont val="Bodoni MT"/>
        <family val="1"/>
      </rPr>
      <t>CTE</t>
    </r>
  </si>
  <si>
    <t>Seção Transversal (mm²)</t>
  </si>
  <si>
    <t>Tipo de circuito (F/L)</t>
  </si>
  <si>
    <t>Legenda</t>
  </si>
  <si>
    <t>F</t>
  </si>
  <si>
    <t>L</t>
  </si>
  <si>
    <t>Circuito de Força</t>
  </si>
  <si>
    <t>Circuito de Iluminação</t>
  </si>
  <si>
    <t>Obs.2: Coluna I -&gt; =SE(H3&lt;=10;10;SE(H3&lt;=16;16;SE(H3&lt;=20;20;SE(H3&lt;=25;25;SE(H3&lt;=32;32;"Error!")))))</t>
  </si>
  <si>
    <t>Obs.3: Coluna J -&gt; =ARRED(I3/(F3*G3);1)</t>
  </si>
  <si>
    <t>Obs.4: Coluna K -&gt; =SE(L3="L";SE(J3&lt;=17,5;1,5;SE(J3&lt;=24;2,5;SE(J3&lt;=32;4;"ERROR!")));SE(L3="F";SE(J3&lt;=24;2,5;SE(J3&lt;=32;4;"ERROR!"));"Escolher L ou F"))</t>
  </si>
  <si>
    <t>Fórmulas:</t>
  </si>
  <si>
    <t>Obs.1: Coluna H -&gt; =SE(A3=" ";" ";ARRED(E3/0,85;1))</t>
  </si>
  <si>
    <t>26480 VA</t>
  </si>
  <si>
    <t>24361,6 W</t>
  </si>
  <si>
    <t>Tomada 2 - Salão de festas (DDR)</t>
  </si>
  <si>
    <t>Tomada 1 - Áreas Fechadas + Área Pilotis</t>
  </si>
  <si>
    <t>Ilum. Escadas</t>
  </si>
  <si>
    <t>Ilum. Hall Social e Serviço</t>
  </si>
  <si>
    <t>Ilum. Pilotis B</t>
  </si>
  <si>
    <t>Ilum. Deck Piscina</t>
  </si>
  <si>
    <t>Ilum. Hall Social e Serviço Térreo + Pilotis A</t>
  </si>
  <si>
    <t>Ilum./Tom. Casa de Máquinas/Reservatórios/Circ. Luz de Balizamento</t>
  </si>
  <si>
    <t>Ilum. Pilotis C</t>
  </si>
  <si>
    <t>Ilum. Pilotis D</t>
  </si>
  <si>
    <t>Split. Salão de Festas 1</t>
  </si>
  <si>
    <t>Split. Salão de Festas 2</t>
  </si>
  <si>
    <t>1.1</t>
  </si>
  <si>
    <t>1.2</t>
  </si>
  <si>
    <t>1.4</t>
  </si>
  <si>
    <t>1.3</t>
  </si>
  <si>
    <t>1.5</t>
  </si>
  <si>
    <t>1.6</t>
  </si>
  <si>
    <t>1.7</t>
  </si>
  <si>
    <t>1.8</t>
  </si>
  <si>
    <t>1.9</t>
  </si>
  <si>
    <t>1.10</t>
  </si>
  <si>
    <t>1.11</t>
  </si>
  <si>
    <t>1.12</t>
  </si>
  <si>
    <t>Luz fosso elevador social</t>
  </si>
  <si>
    <t>Luz fosso elevador serviço</t>
  </si>
  <si>
    <t>1.13</t>
  </si>
  <si>
    <t>1.14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</si>
</sst>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Bodoni MT"/>
      <family val="1"/>
    </font>
    <font>
      <b/>
      <sz val="12"/>
      <color theme="1"/>
      <name val="Aharoni"/>
      <charset val="177"/>
    </font>
    <font>
      <b/>
      <sz val="9"/>
      <color theme="1"/>
      <name val="Bodoni MT"/>
      <family val="1"/>
    </font>
    <font>
      <b/>
      <sz val="8"/>
      <color theme="1"/>
      <name val="Bodoni MT"/>
      <family val="1"/>
    </font>
    <font>
      <sz val="12"/>
      <color theme="1"/>
      <name val="Times New Roman"/>
      <family val="1"/>
    </font>
    <font>
      <sz val="11"/>
      <color theme="0"/>
      <name val="Calibri"/>
      <family val="2"/>
      <scheme val="minor"/>
    </font>
    <font>
      <b/>
      <i/>
      <sz val="11"/>
      <color theme="1"/>
      <name val="Arial"/>
      <family val="2"/>
    </font>
    <font>
      <b/>
      <i/>
      <u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5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DashDot">
        <color indexed="64"/>
      </left>
      <right/>
      <top/>
      <bottom/>
      <diagonal/>
    </border>
    <border>
      <left/>
      <right/>
      <top style="mediumDashDot">
        <color indexed="64"/>
      </top>
      <bottom/>
      <diagonal/>
    </border>
    <border>
      <left style="thin">
        <color rgb="FF7F7F7F"/>
      </left>
      <right style="thin">
        <color rgb="FF7F7F7F"/>
      </right>
      <top style="mediumDashDot">
        <color indexed="64"/>
      </top>
      <bottom/>
      <diagonal/>
    </border>
    <border>
      <left style="thin">
        <color rgb="FF7F7F7F"/>
      </left>
      <right/>
      <top style="mediumDashDot">
        <color indexed="64"/>
      </top>
      <bottom/>
      <diagonal/>
    </border>
    <border>
      <left style="thin">
        <color rgb="FF7F7F7F"/>
      </left>
      <right style="thin">
        <color rgb="FF7F7F7F"/>
      </right>
      <top/>
      <bottom style="mediumDashDot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mediumDashDot">
        <color indexed="64"/>
      </right>
      <top/>
      <bottom style="mediumDashDot">
        <color indexed="64"/>
      </bottom>
      <diagonal/>
    </border>
    <border>
      <left style="thin">
        <color rgb="FF7F7F7F"/>
      </left>
      <right style="mediumDashDot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/>
      <diagonal/>
    </border>
    <border>
      <left style="thin">
        <color rgb="FF7F7F7F"/>
      </left>
      <right style="mediumDashDot">
        <color indexed="64"/>
      </right>
      <top style="thin">
        <color indexed="64"/>
      </top>
      <bottom/>
      <diagonal/>
    </border>
    <border>
      <left style="thin">
        <color rgb="FF7F7F7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DashDot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33">
    <xf numFmtId="0" fontId="0" fillId="0" borderId="0" xfId="0"/>
    <xf numFmtId="0" fontId="0" fillId="0" borderId="2" xfId="0" applyBorder="1" applyAlignment="1">
      <alignment horizont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5" xfId="0" applyFont="1" applyBorder="1" applyAlignment="1">
      <alignment vertical="center" wrapText="1"/>
    </xf>
    <xf numFmtId="164" fontId="0" fillId="0" borderId="3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7" fillId="4" borderId="10" xfId="1" applyFont="1" applyFill="1" applyBorder="1" applyAlignment="1">
      <alignment horizontal="left" indent="5"/>
    </xf>
    <xf numFmtId="0" fontId="7" fillId="4" borderId="11" xfId="1" applyFont="1" applyFill="1" applyBorder="1"/>
    <xf numFmtId="0" fontId="7" fillId="4" borderId="10" xfId="1" applyFont="1" applyFill="1" applyBorder="1"/>
    <xf numFmtId="0" fontId="7" fillId="4" borderId="12" xfId="1" applyFont="1" applyFill="1" applyBorder="1"/>
    <xf numFmtId="0" fontId="7" fillId="4" borderId="15" xfId="1" applyFont="1" applyFill="1" applyBorder="1" applyAlignment="1">
      <alignment horizontal="left" indent="5"/>
    </xf>
    <xf numFmtId="0" fontId="7" fillId="4" borderId="15" xfId="1" applyFont="1" applyFill="1" applyBorder="1"/>
    <xf numFmtId="0" fontId="7" fillId="4" borderId="16" xfId="1" applyFont="1" applyFill="1" applyBorder="1"/>
    <xf numFmtId="0" fontId="0" fillId="0" borderId="0" xfId="0"/>
    <xf numFmtId="0" fontId="0" fillId="0" borderId="3" xfId="0" applyFont="1" applyBorder="1" applyAlignment="1">
      <alignment horizontal="center"/>
    </xf>
    <xf numFmtId="0" fontId="5" fillId="0" borderId="5" xfId="0" applyFont="1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5" xfId="0" applyFont="1" applyBorder="1" applyAlignment="1">
      <alignment vertical="top" wrapText="1"/>
    </xf>
    <xf numFmtId="0" fontId="7" fillId="4" borderId="17" xfId="1" applyFont="1" applyFill="1" applyBorder="1" applyAlignment="1">
      <alignment horizontal="left" indent="5"/>
    </xf>
    <xf numFmtId="0" fontId="7" fillId="4" borderId="18" xfId="1" applyFont="1" applyFill="1" applyBorder="1" applyAlignment="1">
      <alignment horizontal="left" indent="5"/>
    </xf>
    <xf numFmtId="0" fontId="7" fillId="4" borderId="19" xfId="1" applyFont="1" applyFill="1" applyBorder="1" applyAlignment="1">
      <alignment horizontal="left" indent="5"/>
    </xf>
    <xf numFmtId="0" fontId="2" fillId="2" borderId="1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7" fillId="4" borderId="14" xfId="1" applyFont="1" applyFill="1" applyBorder="1" applyAlignment="1">
      <alignment horizontal="left" indent="5"/>
    </xf>
    <xf numFmtId="0" fontId="7" fillId="4" borderId="13" xfId="1" applyFont="1" applyFill="1" applyBorder="1" applyAlignment="1">
      <alignment horizontal="left" indent="5"/>
    </xf>
    <xf numFmtId="0" fontId="0" fillId="0" borderId="0" xfId="0"/>
    <xf numFmtId="0" fontId="8" fillId="4" borderId="8" xfId="1" applyFont="1" applyFill="1" applyBorder="1"/>
    <xf numFmtId="0" fontId="8" fillId="4" borderId="9" xfId="1" applyFont="1" applyFill="1" applyBorder="1"/>
  </cellXfs>
  <cellStyles count="2">
    <cellStyle name="60% - Ênfase5" xfId="1" builtinId="4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zoomScale="70" zoomScaleNormal="70" workbookViewId="0">
      <selection activeCell="F12" sqref="F12"/>
    </sheetView>
  </sheetViews>
  <sheetFormatPr defaultRowHeight="15"/>
  <cols>
    <col min="3" max="3" width="51.7109375" customWidth="1"/>
    <col min="5" max="5" width="10.42578125" customWidth="1"/>
    <col min="6" max="6" width="8.42578125" customWidth="1"/>
    <col min="7" max="7" width="74.5703125" customWidth="1"/>
    <col min="8" max="8" width="8.7109375" customWidth="1"/>
    <col min="9" max="9" width="8.28515625" customWidth="1"/>
    <col min="10" max="10" width="11.42578125" customWidth="1"/>
    <col min="11" max="11" width="26.42578125" customWidth="1"/>
    <col min="12" max="12" width="23.42578125" customWidth="1"/>
    <col min="13" max="13" width="9.140625" customWidth="1"/>
  </cols>
  <sheetData>
    <row r="1" spans="1:12" ht="16.5" thickBot="1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1:12" ht="15.75" thickBot="1">
      <c r="A2" s="3" t="s">
        <v>2</v>
      </c>
      <c r="B2" s="3" t="s">
        <v>3</v>
      </c>
      <c r="C2" s="3" t="s">
        <v>1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12" ht="16.5" thickBot="1">
      <c r="A3" s="1">
        <v>1</v>
      </c>
      <c r="B3" s="1" t="s">
        <v>37</v>
      </c>
      <c r="C3" s="19" t="s">
        <v>25</v>
      </c>
      <c r="D3" s="5">
        <v>2400</v>
      </c>
      <c r="E3" s="5">
        <f>IF(A3=" "," ",ROUND(D3/220,1))</f>
        <v>10.9</v>
      </c>
      <c r="F3" s="5">
        <v>0.6</v>
      </c>
      <c r="G3" s="5">
        <v>1</v>
      </c>
      <c r="H3" s="5">
        <f>IF(A3=" "," ",ROUND(E3/0.85,1))</f>
        <v>12.8</v>
      </c>
      <c r="I3" s="5">
        <f>IF(H3&lt;=10,10,IF(H3&lt;=16,16,IF(H3&lt;=20,20,IF(H3&lt;=25,25,IF(H3&lt;=32,32,"Error!")))))</f>
        <v>16</v>
      </c>
      <c r="J3" s="5">
        <f>ROUND(I3/(F3*G3),1)</f>
        <v>26.7</v>
      </c>
      <c r="K3" s="7">
        <f>IF(L3="L",IF(J3&lt;=17.5,1.5,IF(J3&lt;=24,2.5,IF(J3&lt;=32,4,IF(J3&lt;=41,6,"ERROR!")))),IF(L3="F",IF(J3&lt;=24,2.5,IF(J3&lt;=32,4,IF(J3&lt;=41,6,"ERROR!"))),"Escolher L ou F"))</f>
        <v>4</v>
      </c>
      <c r="L3" s="5" t="s">
        <v>14</v>
      </c>
    </row>
    <row r="4" spans="1:12" ht="16.5" thickBot="1">
      <c r="A4" s="1">
        <v>2</v>
      </c>
      <c r="B4" s="1" t="s">
        <v>38</v>
      </c>
      <c r="C4" s="19" t="s">
        <v>26</v>
      </c>
      <c r="D4" s="1">
        <v>3700</v>
      </c>
      <c r="E4" s="5">
        <f t="shared" ref="E4:E16" si="0">IF(A4=" "," ",ROUND(D4/220,1))</f>
        <v>16.8</v>
      </c>
      <c r="F4" s="18">
        <v>0.65</v>
      </c>
      <c r="G4" s="5">
        <v>1</v>
      </c>
      <c r="H4" s="5">
        <f t="shared" ref="H4:H16" si="1">IF(A4=" "," ",ROUND(E4/0.85,1))</f>
        <v>19.8</v>
      </c>
      <c r="I4" s="5">
        <f t="shared" ref="I4:I16" si="2">IF(H4&lt;=10,10,IF(H4&lt;=16,16,IF(H4&lt;=20,20,IF(H4&lt;=25,25,IF(H4&lt;=32,32,"Error!")))))</f>
        <v>20</v>
      </c>
      <c r="J4" s="5">
        <f t="shared" ref="J4:J16" si="3">ROUND(I4/(F4*G4),1)</f>
        <v>30.8</v>
      </c>
      <c r="K4" s="7">
        <f t="shared" ref="K4:K16" si="4">IF(L4="L",IF(J4&lt;=17.5,1.5,IF(J4&lt;=24,2.5,IF(J4&lt;=32,4,IF(J4&lt;=41,6,"ERROR!")))),IF(L4="F",IF(J4&lt;=24,2.5,IF(J4&lt;=32,4,IF(J4&lt;=41,6,"ERROR!"))),"Escolher L ou F"))</f>
        <v>4</v>
      </c>
      <c r="L4" s="1" t="s">
        <v>14</v>
      </c>
    </row>
    <row r="5" spans="1:12" ht="16.5" thickBot="1">
      <c r="A5" s="1">
        <v>3</v>
      </c>
      <c r="B5" s="1" t="s">
        <v>40</v>
      </c>
      <c r="C5" s="19" t="s">
        <v>27</v>
      </c>
      <c r="D5" s="1">
        <v>2750</v>
      </c>
      <c r="E5" s="5">
        <f t="shared" si="0"/>
        <v>12.5</v>
      </c>
      <c r="F5" s="5"/>
      <c r="G5" s="5">
        <v>1</v>
      </c>
      <c r="H5" s="5">
        <f t="shared" si="1"/>
        <v>14.7</v>
      </c>
      <c r="I5" s="5">
        <f t="shared" si="2"/>
        <v>16</v>
      </c>
      <c r="J5" s="5" t="e">
        <f t="shared" si="3"/>
        <v>#DIV/0!</v>
      </c>
      <c r="K5" s="7" t="e">
        <f t="shared" si="4"/>
        <v>#DIV/0!</v>
      </c>
      <c r="L5" s="1" t="s">
        <v>15</v>
      </c>
    </row>
    <row r="6" spans="1:12" ht="16.5" thickBot="1">
      <c r="A6" s="1">
        <v>4</v>
      </c>
      <c r="B6" s="1" t="s">
        <v>39</v>
      </c>
      <c r="C6" s="19" t="s">
        <v>29</v>
      </c>
      <c r="D6" s="1">
        <v>210</v>
      </c>
      <c r="E6" s="5">
        <f t="shared" si="0"/>
        <v>1</v>
      </c>
      <c r="F6" s="5"/>
      <c r="G6" s="5">
        <v>1</v>
      </c>
      <c r="H6" s="5">
        <f t="shared" si="1"/>
        <v>1.2</v>
      </c>
      <c r="I6" s="5">
        <f t="shared" si="2"/>
        <v>10</v>
      </c>
      <c r="J6" s="5" t="e">
        <f t="shared" si="3"/>
        <v>#DIV/0!</v>
      </c>
      <c r="K6" s="7" t="e">
        <f t="shared" si="4"/>
        <v>#DIV/0!</v>
      </c>
      <c r="L6" s="1" t="s">
        <v>15</v>
      </c>
    </row>
    <row r="7" spans="1:12" ht="15" customHeight="1" thickBot="1">
      <c r="A7" s="1">
        <v>5</v>
      </c>
      <c r="B7" s="1" t="s">
        <v>41</v>
      </c>
      <c r="C7" s="19" t="s">
        <v>33</v>
      </c>
      <c r="D7" s="1">
        <v>180</v>
      </c>
      <c r="E7" s="5">
        <f t="shared" si="0"/>
        <v>0.8</v>
      </c>
      <c r="F7" s="5"/>
      <c r="G7" s="5">
        <v>1</v>
      </c>
      <c r="H7" s="5">
        <f t="shared" si="1"/>
        <v>0.9</v>
      </c>
      <c r="I7" s="5">
        <f t="shared" si="2"/>
        <v>10</v>
      </c>
      <c r="J7" s="5" t="e">
        <f t="shared" si="3"/>
        <v>#DIV/0!</v>
      </c>
      <c r="K7" s="7" t="e">
        <f t="shared" si="4"/>
        <v>#DIV/0!</v>
      </c>
      <c r="L7" s="1" t="s">
        <v>15</v>
      </c>
    </row>
    <row r="8" spans="1:12" ht="16.5" thickBot="1">
      <c r="A8" s="1">
        <v>6</v>
      </c>
      <c r="B8" s="1" t="s">
        <v>42</v>
      </c>
      <c r="C8" s="19" t="s">
        <v>34</v>
      </c>
      <c r="D8" s="1">
        <v>180</v>
      </c>
      <c r="E8" s="5">
        <f t="shared" si="0"/>
        <v>0.8</v>
      </c>
      <c r="F8" s="5"/>
      <c r="G8" s="5">
        <v>1</v>
      </c>
      <c r="H8" s="5">
        <f t="shared" si="1"/>
        <v>0.9</v>
      </c>
      <c r="I8" s="5">
        <f t="shared" si="2"/>
        <v>10</v>
      </c>
      <c r="J8" s="5" t="e">
        <f t="shared" si="3"/>
        <v>#DIV/0!</v>
      </c>
      <c r="K8" s="7" t="e">
        <f t="shared" si="4"/>
        <v>#DIV/0!</v>
      </c>
      <c r="L8" s="1" t="s">
        <v>15</v>
      </c>
    </row>
    <row r="9" spans="1:12" ht="17.25" customHeight="1" thickBot="1">
      <c r="A9" s="1">
        <v>7</v>
      </c>
      <c r="B9" s="1" t="s">
        <v>43</v>
      </c>
      <c r="C9" s="22" t="s">
        <v>49</v>
      </c>
      <c r="D9" s="1">
        <v>500</v>
      </c>
      <c r="E9" s="5">
        <f t="shared" si="0"/>
        <v>2.2999999999999998</v>
      </c>
      <c r="F9" s="5">
        <v>0.65</v>
      </c>
      <c r="G9" s="5">
        <v>1</v>
      </c>
      <c r="H9" s="5">
        <f t="shared" si="1"/>
        <v>2.7</v>
      </c>
      <c r="I9" s="5">
        <f t="shared" si="2"/>
        <v>10</v>
      </c>
      <c r="J9" s="5">
        <f t="shared" si="3"/>
        <v>15.4</v>
      </c>
      <c r="K9" s="7">
        <f t="shared" si="4"/>
        <v>1.5</v>
      </c>
      <c r="L9" s="1" t="s">
        <v>15</v>
      </c>
    </row>
    <row r="10" spans="1:12" ht="16.5" thickBot="1">
      <c r="A10" s="20">
        <v>8</v>
      </c>
      <c r="B10" s="20" t="s">
        <v>44</v>
      </c>
      <c r="C10" s="22" t="s">
        <v>50</v>
      </c>
      <c r="D10" s="20">
        <v>500</v>
      </c>
      <c r="E10" s="21">
        <f t="shared" si="0"/>
        <v>2.2999999999999998</v>
      </c>
      <c r="F10" s="21"/>
      <c r="G10" s="21">
        <v>1</v>
      </c>
      <c r="H10" s="21">
        <f t="shared" si="1"/>
        <v>2.7</v>
      </c>
      <c r="I10" s="21">
        <f t="shared" si="2"/>
        <v>10</v>
      </c>
      <c r="J10" s="21" t="e">
        <f t="shared" si="3"/>
        <v>#DIV/0!</v>
      </c>
      <c r="K10" s="7" t="e">
        <f t="shared" si="4"/>
        <v>#DIV/0!</v>
      </c>
      <c r="L10" s="20" t="s">
        <v>14</v>
      </c>
    </row>
    <row r="11" spans="1:12" ht="16.5" thickBot="1">
      <c r="A11" s="1">
        <v>9</v>
      </c>
      <c r="B11" s="1" t="s">
        <v>45</v>
      </c>
      <c r="C11" s="19" t="s">
        <v>30</v>
      </c>
      <c r="D11" s="1">
        <v>450</v>
      </c>
      <c r="E11" s="5">
        <f t="shared" si="0"/>
        <v>2</v>
      </c>
      <c r="F11" s="5">
        <v>0.65</v>
      </c>
      <c r="G11" s="5">
        <v>1</v>
      </c>
      <c r="H11" s="5">
        <f t="shared" si="1"/>
        <v>2.4</v>
      </c>
      <c r="I11" s="5">
        <f t="shared" si="2"/>
        <v>10</v>
      </c>
      <c r="J11" s="5">
        <f t="shared" si="3"/>
        <v>15.4</v>
      </c>
      <c r="K11" s="7">
        <f t="shared" si="4"/>
        <v>1.5</v>
      </c>
      <c r="L11" s="1" t="s">
        <v>15</v>
      </c>
    </row>
    <row r="12" spans="1:12" ht="15.75" customHeight="1" thickBot="1">
      <c r="A12" s="1">
        <v>10</v>
      </c>
      <c r="B12" s="1" t="s">
        <v>46</v>
      </c>
      <c r="C12" s="19" t="s">
        <v>28</v>
      </c>
      <c r="D12" s="1">
        <v>5400</v>
      </c>
      <c r="E12" s="5">
        <f t="shared" si="0"/>
        <v>24.5</v>
      </c>
      <c r="F12" s="5">
        <v>0.8</v>
      </c>
      <c r="G12" s="5">
        <v>1</v>
      </c>
      <c r="H12" s="5">
        <f t="shared" si="1"/>
        <v>28.8</v>
      </c>
      <c r="I12" s="5">
        <f t="shared" si="2"/>
        <v>32</v>
      </c>
      <c r="J12" s="5">
        <f t="shared" si="3"/>
        <v>40</v>
      </c>
      <c r="K12" s="7">
        <f t="shared" si="4"/>
        <v>6</v>
      </c>
      <c r="L12" s="1" t="s">
        <v>15</v>
      </c>
    </row>
    <row r="13" spans="1:12" ht="32.25" thickBot="1">
      <c r="A13" s="20">
        <v>11</v>
      </c>
      <c r="B13" s="20" t="s">
        <v>47</v>
      </c>
      <c r="C13" s="6" t="s">
        <v>32</v>
      </c>
      <c r="D13" s="20">
        <v>1920</v>
      </c>
      <c r="E13" s="21">
        <f t="shared" si="0"/>
        <v>8.6999999999999993</v>
      </c>
      <c r="F13" s="21">
        <v>0.65</v>
      </c>
      <c r="G13" s="21">
        <v>1</v>
      </c>
      <c r="H13" s="21">
        <f t="shared" si="1"/>
        <v>10.199999999999999</v>
      </c>
      <c r="I13" s="21">
        <f t="shared" si="2"/>
        <v>16</v>
      </c>
      <c r="J13" s="21">
        <f t="shared" si="3"/>
        <v>24.6</v>
      </c>
      <c r="K13" s="7">
        <f t="shared" si="4"/>
        <v>4</v>
      </c>
      <c r="L13" s="20" t="s">
        <v>14</v>
      </c>
    </row>
    <row r="14" spans="1:12" ht="18.75" customHeight="1" thickBot="1">
      <c r="A14" s="1">
        <v>12</v>
      </c>
      <c r="B14" s="1" t="s">
        <v>48</v>
      </c>
      <c r="C14" s="19" t="s">
        <v>31</v>
      </c>
      <c r="D14" s="1">
        <v>1300</v>
      </c>
      <c r="E14" s="5">
        <f t="shared" si="0"/>
        <v>5.9</v>
      </c>
      <c r="F14" s="5">
        <v>0.65</v>
      </c>
      <c r="G14" s="5">
        <v>1</v>
      </c>
      <c r="H14" s="5">
        <f t="shared" si="1"/>
        <v>6.9</v>
      </c>
      <c r="I14" s="5">
        <f t="shared" si="2"/>
        <v>10</v>
      </c>
      <c r="J14" s="5">
        <f t="shared" si="3"/>
        <v>15.4</v>
      </c>
      <c r="K14" s="7">
        <f t="shared" si="4"/>
        <v>1.5</v>
      </c>
      <c r="L14" s="1" t="s">
        <v>15</v>
      </c>
    </row>
    <row r="15" spans="1:12" ht="16.5" thickBot="1">
      <c r="A15" s="1">
        <v>13</v>
      </c>
      <c r="B15" s="1" t="s">
        <v>51</v>
      </c>
      <c r="C15" s="19" t="s">
        <v>35</v>
      </c>
      <c r="D15" s="1">
        <v>1000</v>
      </c>
      <c r="E15" s="5">
        <f t="shared" si="0"/>
        <v>4.5</v>
      </c>
      <c r="F15" s="5">
        <v>0.65</v>
      </c>
      <c r="G15" s="5">
        <v>1</v>
      </c>
      <c r="H15" s="5">
        <f t="shared" si="1"/>
        <v>5.3</v>
      </c>
      <c r="I15" s="5">
        <f t="shared" si="2"/>
        <v>10</v>
      </c>
      <c r="J15" s="5">
        <f t="shared" si="3"/>
        <v>15.4</v>
      </c>
      <c r="K15" s="7">
        <f t="shared" si="4"/>
        <v>2.5</v>
      </c>
      <c r="L15" s="1" t="s">
        <v>14</v>
      </c>
    </row>
    <row r="16" spans="1:12" ht="16.5" thickBot="1">
      <c r="A16" s="1">
        <v>14</v>
      </c>
      <c r="B16" s="1" t="s">
        <v>52</v>
      </c>
      <c r="C16" s="19" t="s">
        <v>36</v>
      </c>
      <c r="D16" s="1">
        <v>1000</v>
      </c>
      <c r="E16" s="5">
        <f t="shared" si="0"/>
        <v>4.5</v>
      </c>
      <c r="F16" s="5">
        <v>0.65</v>
      </c>
      <c r="G16" s="5">
        <v>1</v>
      </c>
      <c r="H16" s="5">
        <f t="shared" si="1"/>
        <v>5.3</v>
      </c>
      <c r="I16" s="5">
        <f t="shared" si="2"/>
        <v>10</v>
      </c>
      <c r="J16" s="5">
        <f t="shared" si="3"/>
        <v>15.4</v>
      </c>
      <c r="K16" s="7">
        <f t="shared" si="4"/>
        <v>2.5</v>
      </c>
      <c r="L16" s="1" t="s">
        <v>14</v>
      </c>
    </row>
    <row r="17" spans="1:12" ht="15.75" thickBot="1">
      <c r="A17" s="30"/>
      <c r="B17" s="30"/>
      <c r="C17" s="30"/>
      <c r="D17" s="30"/>
      <c r="E17" s="30"/>
      <c r="F17" s="30"/>
      <c r="G17" s="30"/>
    </row>
    <row r="18" spans="1:12" ht="16.5" thickBot="1">
      <c r="A18" s="31" t="s">
        <v>21</v>
      </c>
      <c r="B18" s="31"/>
      <c r="C18" s="31"/>
      <c r="D18" s="31"/>
      <c r="E18" s="31"/>
      <c r="F18" s="31"/>
      <c r="G18" s="32"/>
      <c r="H18" s="8"/>
    </row>
    <row r="19" spans="1:12" ht="15.75" thickBot="1">
      <c r="A19" s="28" t="s">
        <v>22</v>
      </c>
      <c r="B19" s="28"/>
      <c r="C19" s="28"/>
      <c r="D19" s="28"/>
      <c r="E19" s="28"/>
      <c r="F19" s="28"/>
      <c r="G19" s="29"/>
      <c r="H19" s="8"/>
      <c r="K19" s="27" t="s">
        <v>13</v>
      </c>
      <c r="L19" s="27"/>
    </row>
    <row r="20" spans="1:12" ht="15.75" thickBot="1">
      <c r="A20" s="14" t="s">
        <v>18</v>
      </c>
      <c r="B20" s="15"/>
      <c r="C20" s="15"/>
      <c r="D20" s="15"/>
      <c r="E20" s="15"/>
      <c r="F20" s="15"/>
      <c r="G20" s="16"/>
      <c r="H20" s="8"/>
      <c r="K20" s="4" t="s">
        <v>14</v>
      </c>
      <c r="L20" s="2" t="s">
        <v>16</v>
      </c>
    </row>
    <row r="21" spans="1:12" ht="15.75" thickBot="1">
      <c r="A21" s="23" t="s">
        <v>19</v>
      </c>
      <c r="B21" s="24"/>
      <c r="C21" s="24"/>
      <c r="D21" s="24"/>
      <c r="E21" s="24"/>
      <c r="F21" s="24"/>
      <c r="G21" s="25"/>
      <c r="H21" s="8"/>
      <c r="K21" s="4" t="s">
        <v>15</v>
      </c>
      <c r="L21" s="2" t="s">
        <v>17</v>
      </c>
    </row>
    <row r="22" spans="1:12" ht="15.75" thickBot="1">
      <c r="A22" s="10" t="s">
        <v>20</v>
      </c>
      <c r="B22" s="11"/>
      <c r="C22" s="12"/>
      <c r="D22" s="11"/>
      <c r="E22" s="11"/>
      <c r="F22" s="12"/>
      <c r="G22" s="13"/>
      <c r="H22" s="8"/>
    </row>
    <row r="23" spans="1:12">
      <c r="B23" s="9"/>
      <c r="D23" s="9"/>
      <c r="E23" s="9"/>
    </row>
    <row r="24" spans="1:12">
      <c r="D24" s="17" t="s">
        <v>23</v>
      </c>
      <c r="E24" s="17" t="s">
        <v>24</v>
      </c>
    </row>
  </sheetData>
  <sortState ref="A3:L16">
    <sortCondition ref="L3:L16" customList="F,L"/>
  </sortState>
  <dataConsolidate/>
  <mergeCells count="6">
    <mergeCell ref="A21:G21"/>
    <mergeCell ref="A1:L1"/>
    <mergeCell ref="K19:L19"/>
    <mergeCell ref="A19:G19"/>
    <mergeCell ref="A17:G17"/>
    <mergeCell ref="A18:G18"/>
  </mergeCells>
  <dataValidations count="1">
    <dataValidation type="list" allowBlank="1" showInputMessage="1" showErrorMessage="1" sqref="L3:L16" xr:uid="{00000000-0002-0000-0000-000000000000}">
      <formula1>"F,L"</formula1>
    </dataValidation>
  </dataValidation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Dimensionamento de Condutores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...</dc:creator>
  <cp:lastModifiedBy>Matheus Paulo</cp:lastModifiedBy>
  <dcterms:created xsi:type="dcterms:W3CDTF">2017-09-12T04:06:55Z</dcterms:created>
  <dcterms:modified xsi:type="dcterms:W3CDTF">2018-01-08T05:44:58Z</dcterms:modified>
</cp:coreProperties>
</file>