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pivotTables/pivotTable1.xml" ContentType="application/vnd.openxmlformats-officedocument.spreadsheetml.pivotTable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9.xml" ContentType="application/vnd.openxmlformats-officedocument.spreadsheetml.comments+xml"/>
  <Override PartName="/xl/comments27.xml" ContentType="application/vnd.openxmlformats-officedocument.spreadsheetml.comments+xml"/>
  <Override PartName="/xl/comments23.xml" ContentType="application/vnd.openxmlformats-officedocument.spreadsheetml.comments+xml"/>
  <Override PartName="/xl/comments28.xml" ContentType="application/vnd.openxmlformats-officedocument.spreadsheetml.comments+xml"/>
  <Override PartName="/xl/comments21.xml" ContentType="application/vnd.openxmlformats-officedocument.spreadsheetml.comments+xml"/>
  <Override PartName="/xl/comments24.xml" ContentType="application/vnd.openxmlformats-officedocument.spreadsheetml.comments+xml"/>
  <Override PartName="/xl/comments20.xml" ContentType="application/vnd.openxmlformats-officedocument.spreadsheetml.comments+xml"/>
  <Override PartName="/xl/comments29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8.xml" ContentType="application/vnd.openxmlformats-officedocument.spreadsheetml.comments+xml"/>
  <Override PartName="/xl/comments25.xml" ContentType="application/vnd.openxmlformats-officedocument.spreadsheetml.comments+xml"/>
  <Override PartName="/xl/comments22.xml" ContentType="application/vnd.openxmlformats-officedocument.spreadsheetml.comments+xml"/>
  <Override PartName="/xl/comments2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corptb-my.sharepoint.com/personal/dicorre_tbdir_net/Documents/Montagem Final de Caminhões/12 Folha de Trabalho Padrão/CC 1234/Grupo 4 - 30A ao 34A (Final da linha 1)/"/>
    </mc:Choice>
  </mc:AlternateContent>
  <xr:revisionPtr revIDLastSave="6983" documentId="8_{A26B1C1A-14D6-4114-B657-9A0FBBE3D2A3}" xr6:coauthVersionLast="47" xr6:coauthVersionMax="47" xr10:uidLastSave="{ECE45157-8705-439E-8B07-F7BE1D33B849}"/>
  <bookViews>
    <workbookView xWindow="-28920" yWindow="-120" windowWidth="29040" windowHeight="15720" tabRatio="913" firstSheet="25" activeTab="25" xr2:uid="{00000000-000D-0000-FFFF-FFFF00000000}"/>
  </bookViews>
  <sheets>
    <sheet name="LP30AMxx - Abastec. - Accelo" sheetId="143" r:id="rId1"/>
    <sheet name="LP30AMxx - Abastec. - Atego" sheetId="144" r:id="rId2"/>
    <sheet name="Ok - Abast.  arref.  Atego" sheetId="50" r:id="rId3"/>
    <sheet name="Ok - Abast.  arref.  ATP" sheetId="142" r:id="rId4"/>
    <sheet name="Ok - Abast. Diesel Accelo" sheetId="51" r:id="rId5"/>
    <sheet name="Ok - Abast. Diesel Atego 3" sheetId="15" r:id="rId6"/>
    <sheet name="Ok - Abast. Diesel ATP" sheetId="140" r:id="rId7"/>
    <sheet name="Ok - Reaperto Accelo " sheetId="55" r:id="rId8"/>
    <sheet name="Ok - Reaperto Atego 3 eixos" sheetId="56" r:id="rId9"/>
    <sheet name="Ok - Reaperto Atego ATP LS" sheetId="58" r:id="rId10"/>
    <sheet name="Ok - 5ª Roda ATP LS" sheetId="61" r:id="rId11"/>
    <sheet name="Ok - Estepe Accelo" sheetId="63" r:id="rId12"/>
    <sheet name="Ok - Estepe Atego" sheetId="64" r:id="rId13"/>
    <sheet name="Ok - Estepe ATP LS" sheetId="65" r:id="rId14"/>
    <sheet name="LP33M06-Montar rodas LE ACC2" sheetId="138" r:id="rId15"/>
    <sheet name="LP33M06-Montar rodas LE ATEGO3" sheetId="95" r:id="rId16"/>
    <sheet name="LP33M06-Montar rodas LE ATP" sheetId="96" r:id="rId17"/>
    <sheet name="LP33M07-Apertar rodas LE ACCEL2" sheetId="99" r:id="rId18"/>
    <sheet name="LP33M07-Apertar rodas LE ATEGO2" sheetId="141" r:id="rId19"/>
    <sheet name="LP33M07-Apertar rodas LE ATEGO3" sheetId="98" r:id="rId20"/>
    <sheet name="LP33M07-Apertar rodas LE ATP" sheetId="97" r:id="rId21"/>
    <sheet name="OK - Grade frontal Accelo " sheetId="87" r:id="rId22"/>
    <sheet name="Ok - Grade frontal Atego" sheetId="88" r:id="rId23"/>
    <sheet name="Ok - Grade frontal ATP" sheetId="135" r:id="rId24"/>
    <sheet name="Ok - Mecânica" sheetId="109" r:id="rId25"/>
    <sheet name="Ok - Elétrica" sheetId="59" r:id="rId26"/>
    <sheet name="Ok - Controle" sheetId="90" r:id="rId27"/>
    <sheet name="Ok -Motorista" sheetId="73" r:id="rId28"/>
    <sheet name="Planilha9" sheetId="108" r:id="rId29"/>
    <sheet name="TESTE YAMAZUMI" sheetId="100" r:id="rId30"/>
    <sheet name="Plan1" sheetId="9" state="hidden" r:id="rId31"/>
  </sheets>
  <definedNames>
    <definedName name="_xlnm._FilterDatabase" localSheetId="29" hidden="1">'TESTE YAMAZUMI'!$A$1:$H$254</definedName>
    <definedName name="_xlnm.Print_Area" localSheetId="14">'LP33M06-Montar rodas LE ACC2'!$A$1:$AS$42</definedName>
    <definedName name="_xlnm.Print_Area" localSheetId="15">'LP33M06-Montar rodas LE ATEGO3'!$A$1:$AS$42</definedName>
    <definedName name="_xlnm.Print_Area" localSheetId="16">'LP33M06-Montar rodas LE ATP'!$A$1:$AS$42</definedName>
    <definedName name="_xlnm.Print_Area" localSheetId="17">'LP33M07-Apertar rodas LE ACCEL2'!$A$1:$AS$42</definedName>
    <definedName name="_xlnm.Print_Area" localSheetId="18">'LP33M07-Apertar rodas LE ATEGO2'!$A$1:$AS$42</definedName>
    <definedName name="_xlnm.Print_Area" localSheetId="19">'LP33M07-Apertar rodas LE ATEGO3'!$A$1:$AS$42</definedName>
    <definedName name="_xlnm.Print_Area" localSheetId="20">'LP33M07-Apertar rodas LE ATP'!$A$1:$AS$42</definedName>
    <definedName name="_xlnm.Print_Area" localSheetId="10">'Ok - 5ª Roda ATP LS'!$A$1:$U$32</definedName>
    <definedName name="_xlnm.Print_Area" localSheetId="2">'Ok - Abast.  arref.  Atego'!$A$1:$U$29</definedName>
    <definedName name="_xlnm.Print_Area" localSheetId="3">'Ok - Abast.  arref.  ATP'!$A$1:$U$29</definedName>
    <definedName name="_xlnm.Print_Area" localSheetId="4">'Ok - Abast. Diesel Accelo'!$A$1:$U$26</definedName>
    <definedName name="_xlnm.Print_Area" localSheetId="5">'Ok - Abast. Diesel Atego 3'!$A$1:$U$34</definedName>
    <definedName name="_xlnm.Print_Area" localSheetId="6">'Ok - Abast. Diesel ATP'!$A$1:$U$32</definedName>
    <definedName name="_xlnm.Print_Area" localSheetId="26">'Ok - Controle'!$A$1:$U$24</definedName>
    <definedName name="_xlnm.Print_Area" localSheetId="25">'Ok - Elétrica'!$A$1:$U$20</definedName>
    <definedName name="_xlnm.Print_Area" localSheetId="11">'Ok - Estepe Accelo'!$A$1:$U$30</definedName>
    <definedName name="_xlnm.Print_Area" localSheetId="12">'Ok - Estepe Atego'!$A$1:$U$22</definedName>
    <definedName name="_xlnm.Print_Area" localSheetId="13">'Ok - Estepe ATP LS'!$A$1:$U$22</definedName>
    <definedName name="_xlnm.Print_Area" localSheetId="21">'OK - Grade frontal Accelo '!$A$1:$U$25</definedName>
    <definedName name="_xlnm.Print_Area" localSheetId="22">'Ok - Grade frontal Atego'!$A$1:$U$25</definedName>
    <definedName name="_xlnm.Print_Area" localSheetId="23">'Ok - Grade frontal ATP'!$A$1:$U$25</definedName>
    <definedName name="_xlnm.Print_Area" localSheetId="24">'Ok - Mecânica'!$A$1:$U$27</definedName>
    <definedName name="_xlnm.Print_Area" localSheetId="7">'Ok - Reaperto Accelo '!$A$1:$U$15</definedName>
    <definedName name="_xlnm.Print_Area" localSheetId="8">'Ok - Reaperto Atego 3 eixos'!$A$1:$U$20</definedName>
    <definedName name="_xlnm.Print_Area" localSheetId="9">'Ok - Reaperto Atego ATP LS'!$A$1:$U$34</definedName>
    <definedName name="_xlnm.Print_Area" localSheetId="27">'Ok -Motorista'!$A$1:$U$14</definedName>
  </definedNames>
  <calcPr calcId="191028"/>
  <pivotCaches>
    <pivotCache cacheId="279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142" l="1"/>
  <c r="AA9" i="142"/>
  <c r="Z10" i="142"/>
  <c r="AA10" i="142"/>
  <c r="Z11" i="142"/>
  <c r="AA11" i="142"/>
  <c r="Z12" i="142"/>
  <c r="AA12" i="142"/>
  <c r="Z13" i="142"/>
  <c r="AA13" i="142"/>
  <c r="Z14" i="142"/>
  <c r="AA14" i="142"/>
  <c r="Z15" i="142"/>
  <c r="AA15" i="142"/>
  <c r="Z16" i="142"/>
  <c r="AA16" i="142"/>
  <c r="Z17" i="142"/>
  <c r="AA17" i="142"/>
  <c r="Z18" i="142"/>
  <c r="AA18" i="142"/>
  <c r="Z19" i="142"/>
  <c r="AA19" i="142"/>
  <c r="Z20" i="142"/>
  <c r="AA20" i="142"/>
  <c r="Z21" i="142"/>
  <c r="AA21" i="142"/>
  <c r="Z22" i="142"/>
  <c r="AA22" i="142"/>
  <c r="Z23" i="142"/>
  <c r="AA23" i="142"/>
  <c r="Z24" i="142"/>
  <c r="AA24" i="142"/>
  <c r="Z25" i="142"/>
  <c r="AA25" i="142"/>
  <c r="Z8" i="142"/>
  <c r="AA8" i="142"/>
  <c r="AA7" i="142"/>
  <c r="Z7" i="142"/>
  <c r="AA6" i="142"/>
  <c r="Z6" i="142"/>
  <c r="Z24" i="144"/>
  <c r="Z25" i="144"/>
  <c r="Z23" i="144"/>
  <c r="Z22" i="144"/>
  <c r="Z21" i="144"/>
  <c r="Z20" i="144"/>
  <c r="Z19" i="144"/>
  <c r="Z18" i="144"/>
  <c r="Z17" i="144"/>
  <c r="Z16" i="144"/>
  <c r="Z15" i="144"/>
  <c r="Z14" i="144"/>
  <c r="Z13" i="144"/>
  <c r="Z12" i="144"/>
  <c r="Z11" i="144"/>
  <c r="Z10" i="144"/>
  <c r="Z9" i="144"/>
  <c r="Z8" i="144"/>
  <c r="Z7" i="144"/>
  <c r="Z6" i="144"/>
  <c r="Z35" i="144" s="1" a="1"/>
  <c r="Z35" i="144" s="1"/>
  <c r="Z3" i="144"/>
  <c r="Z8" i="50"/>
  <c r="AA8" i="50"/>
  <c r="Z9" i="50"/>
  <c r="AA9" i="50"/>
  <c r="Z10" i="50"/>
  <c r="AA10" i="50"/>
  <c r="Z11" i="50"/>
  <c r="AA11" i="50"/>
  <c r="Z12" i="50"/>
  <c r="AA12" i="50"/>
  <c r="Z13" i="50"/>
  <c r="AA13" i="50"/>
  <c r="Z14" i="50"/>
  <c r="AA14" i="50"/>
  <c r="Z15" i="50"/>
  <c r="AA15" i="50"/>
  <c r="Z16" i="50"/>
  <c r="AA16" i="50"/>
  <c r="Z17" i="50"/>
  <c r="AA17" i="50"/>
  <c r="Z18" i="50"/>
  <c r="AA18" i="50"/>
  <c r="Z19" i="50"/>
  <c r="AA19" i="50"/>
  <c r="Z20" i="50"/>
  <c r="AA20" i="50"/>
  <c r="Z21" i="50"/>
  <c r="AA21" i="50"/>
  <c r="Z22" i="50"/>
  <c r="AA22" i="50"/>
  <c r="Z23" i="50"/>
  <c r="AA23" i="50"/>
  <c r="Z24" i="50"/>
  <c r="AA24" i="50"/>
  <c r="Z25" i="50"/>
  <c r="AA25" i="50"/>
  <c r="AA7" i="50"/>
  <c r="Z7" i="50"/>
  <c r="AA6" i="50"/>
  <c r="Z6" i="50"/>
  <c r="Z6" i="143"/>
  <c r="Z7" i="143"/>
  <c r="Z8" i="143"/>
  <c r="Z9" i="143"/>
  <c r="Z10" i="143"/>
  <c r="Z11" i="143"/>
  <c r="Z12" i="143"/>
  <c r="Z13" i="143"/>
  <c r="Z14" i="143"/>
  <c r="Z15" i="143"/>
  <c r="Z16" i="143"/>
  <c r="Z17" i="143"/>
  <c r="Z18" i="143"/>
  <c r="Z19" i="143"/>
  <c r="Z20" i="143"/>
  <c r="Z21" i="143"/>
  <c r="Z22" i="143"/>
  <c r="Z23" i="143"/>
  <c r="Z35" i="143" a="1"/>
  <c r="Z35" i="143" s="1"/>
  <c r="Z3" i="143"/>
  <c r="X29" i="142"/>
  <c r="W29" i="142"/>
  <c r="X3" i="142" s="1"/>
  <c r="V29" i="142"/>
  <c r="Z31" i="141" l="1"/>
  <c r="Z30" i="141"/>
  <c r="Z29" i="141"/>
  <c r="Z28" i="141"/>
  <c r="Z27" i="141"/>
  <c r="Z26" i="141"/>
  <c r="Z23" i="141"/>
  <c r="Z22" i="141"/>
  <c r="Z21" i="141"/>
  <c r="Z20" i="141"/>
  <c r="Z19" i="141"/>
  <c r="Z18" i="141"/>
  <c r="Z17" i="141"/>
  <c r="Z16" i="141"/>
  <c r="Z15" i="141"/>
  <c r="Z14" i="141"/>
  <c r="Z13" i="141"/>
  <c r="Z12" i="141"/>
  <c r="Z11" i="141"/>
  <c r="Z10" i="141"/>
  <c r="Z9" i="141"/>
  <c r="Z8" i="141"/>
  <c r="Z7" i="141"/>
  <c r="Z6" i="141"/>
  <c r="Z35" i="141" s="1" a="1"/>
  <c r="Z35" i="141" s="1"/>
  <c r="Z3" i="141" s="1"/>
  <c r="X32" i="140"/>
  <c r="W32" i="140"/>
  <c r="X3" i="140" s="1"/>
  <c r="V32" i="140"/>
  <c r="Z7" i="87" l="1"/>
  <c r="AA7" i="87"/>
  <c r="AB7" i="87"/>
  <c r="Z8" i="87"/>
  <c r="AA8" i="87"/>
  <c r="AB8" i="87"/>
  <c r="Z9" i="87"/>
  <c r="AA9" i="87"/>
  <c r="AB9" i="87"/>
  <c r="Z10" i="87"/>
  <c r="AA10" i="87"/>
  <c r="AB10" i="87"/>
  <c r="Z11" i="87"/>
  <c r="AA11" i="87"/>
  <c r="AB11" i="87"/>
  <c r="Z12" i="87"/>
  <c r="AA12" i="87"/>
  <c r="AB12" i="87"/>
  <c r="Z13" i="87"/>
  <c r="AA13" i="87"/>
  <c r="AB13" i="87"/>
  <c r="Z14" i="87"/>
  <c r="AA14" i="87"/>
  <c r="AB14" i="87"/>
  <c r="Z15" i="87"/>
  <c r="AA15" i="87"/>
  <c r="AB15" i="87"/>
  <c r="Z16" i="87"/>
  <c r="AA16" i="87"/>
  <c r="AB16" i="87"/>
  <c r="Z17" i="87"/>
  <c r="AA17" i="87"/>
  <c r="AB17" i="87"/>
  <c r="Z18" i="87"/>
  <c r="AA18" i="87"/>
  <c r="AB18" i="87"/>
  <c r="Z19" i="87"/>
  <c r="AA19" i="87"/>
  <c r="AB19" i="87"/>
  <c r="Z20" i="87"/>
  <c r="AA20" i="87"/>
  <c r="AB20" i="87"/>
  <c r="Z21" i="87"/>
  <c r="AA21" i="87"/>
  <c r="AB21" i="87"/>
  <c r="Z22" i="87"/>
  <c r="AA22" i="87"/>
  <c r="AB22" i="87"/>
  <c r="AB6" i="87"/>
  <c r="AA6" i="87"/>
  <c r="Z6" i="87"/>
  <c r="Z33" i="138"/>
  <c r="Z32" i="138"/>
  <c r="Z31" i="138"/>
  <c r="Z30" i="138"/>
  <c r="Z29" i="138"/>
  <c r="Z28" i="138"/>
  <c r="Z27" i="138"/>
  <c r="Z26" i="138"/>
  <c r="Z25" i="138"/>
  <c r="Z24" i="138"/>
  <c r="Z23" i="138"/>
  <c r="Z22" i="138"/>
  <c r="Z21" i="138"/>
  <c r="Z20" i="138"/>
  <c r="Z19" i="138"/>
  <c r="Z18" i="138"/>
  <c r="Z17" i="138"/>
  <c r="Z16" i="138"/>
  <c r="Z15" i="138"/>
  <c r="Z14" i="138"/>
  <c r="Z13" i="138"/>
  <c r="Z12" i="138"/>
  <c r="Z11" i="138"/>
  <c r="Z10" i="138"/>
  <c r="Z9" i="138"/>
  <c r="Z8" i="138"/>
  <c r="Z7" i="138"/>
  <c r="Z6" i="138"/>
  <c r="Z35" i="138" l="1" a="1"/>
  <c r="Z35" i="138" s="1"/>
  <c r="Z3" i="138" s="1"/>
  <c r="X25" i="135" l="1"/>
  <c r="W25" i="135"/>
  <c r="V25" i="135"/>
  <c r="X3" i="135" l="1"/>
  <c r="V34" i="15"/>
  <c r="R11" i="108"/>
  <c r="X27" i="109"/>
  <c r="W27" i="109"/>
  <c r="V27" i="109"/>
  <c r="Z20" i="99"/>
  <c r="Z10" i="99"/>
  <c r="X3" i="109" l="1"/>
  <c r="R12" i="108" l="1"/>
  <c r="V20" i="56"/>
  <c r="X20" i="56"/>
  <c r="X29" i="50"/>
  <c r="V29" i="50"/>
  <c r="X14" i="73"/>
  <c r="V14" i="73"/>
  <c r="X30" i="63" l="1"/>
  <c r="V30" i="63"/>
  <c r="V15" i="55"/>
  <c r="X15" i="55"/>
  <c r="V26" i="51"/>
  <c r="W26" i="51"/>
  <c r="X26" i="51"/>
  <c r="K3" i="100"/>
  <c r="D254" i="100"/>
  <c r="D253" i="100"/>
  <c r="D252" i="100"/>
  <c r="D251" i="100"/>
  <c r="D250" i="100"/>
  <c r="D249" i="100"/>
  <c r="D248" i="100"/>
  <c r="D247" i="100"/>
  <c r="D246" i="100"/>
  <c r="D245" i="100"/>
  <c r="D244" i="100"/>
  <c r="D243" i="100"/>
  <c r="D242" i="100"/>
  <c r="D241" i="100"/>
  <c r="D240" i="100"/>
  <c r="D239" i="100"/>
  <c r="D238" i="100"/>
  <c r="D237" i="100"/>
  <c r="D236" i="100"/>
  <c r="D235" i="100"/>
  <c r="D234" i="100"/>
  <c r="D233" i="100"/>
  <c r="D232" i="100"/>
  <c r="D231" i="100"/>
  <c r="D230" i="100"/>
  <c r="D229" i="100"/>
  <c r="D228" i="100"/>
  <c r="D227" i="100"/>
  <c r="D226" i="100"/>
  <c r="D225" i="100"/>
  <c r="D224" i="100"/>
  <c r="D223" i="100"/>
  <c r="D222" i="100"/>
  <c r="D221" i="100"/>
  <c r="D220" i="100"/>
  <c r="D219" i="100"/>
  <c r="D218" i="100"/>
  <c r="D217" i="100"/>
  <c r="D216" i="100"/>
  <c r="D215" i="100"/>
  <c r="D214" i="100"/>
  <c r="D213" i="100"/>
  <c r="D212" i="100"/>
  <c r="D211" i="100"/>
  <c r="D210" i="100"/>
  <c r="D209" i="100"/>
  <c r="D208" i="100"/>
  <c r="D207" i="100"/>
  <c r="D206" i="100"/>
  <c r="D205" i="100"/>
  <c r="D204" i="100"/>
  <c r="D203" i="100"/>
  <c r="D202" i="100"/>
  <c r="D201" i="100"/>
  <c r="D200" i="100"/>
  <c r="D199" i="100"/>
  <c r="D198" i="100"/>
  <c r="D197" i="100"/>
  <c r="D196" i="100"/>
  <c r="D195" i="100"/>
  <c r="D194" i="100"/>
  <c r="D193" i="100"/>
  <c r="D192" i="100"/>
  <c r="D191" i="100"/>
  <c r="D190" i="100"/>
  <c r="D189" i="100"/>
  <c r="D188" i="100"/>
  <c r="D187" i="100"/>
  <c r="D186" i="100"/>
  <c r="D185" i="100"/>
  <c r="D184" i="100"/>
  <c r="D183" i="100"/>
  <c r="D182" i="100"/>
  <c r="D181" i="100"/>
  <c r="D180" i="100"/>
  <c r="D179" i="100"/>
  <c r="D178" i="100"/>
  <c r="D177" i="100"/>
  <c r="D176" i="100"/>
  <c r="D175" i="100"/>
  <c r="D174" i="100"/>
  <c r="D173" i="100"/>
  <c r="D172" i="100"/>
  <c r="D171" i="100"/>
  <c r="D170" i="100"/>
  <c r="D169" i="100"/>
  <c r="D168" i="100"/>
  <c r="D167" i="100"/>
  <c r="D166" i="100"/>
  <c r="D165" i="100"/>
  <c r="D164" i="100"/>
  <c r="D163" i="100"/>
  <c r="D162" i="100"/>
  <c r="D161" i="100"/>
  <c r="D160" i="100"/>
  <c r="D159" i="100"/>
  <c r="D158" i="100"/>
  <c r="D157" i="100"/>
  <c r="D156" i="100"/>
  <c r="D155" i="100"/>
  <c r="D154" i="100"/>
  <c r="D153" i="100"/>
  <c r="D152" i="100"/>
  <c r="D151" i="100"/>
  <c r="D150" i="100"/>
  <c r="D149" i="100"/>
  <c r="D148" i="100"/>
  <c r="D147" i="100"/>
  <c r="D146" i="100"/>
  <c r="D145" i="100"/>
  <c r="D144" i="100"/>
  <c r="D143" i="100"/>
  <c r="D142" i="100"/>
  <c r="D141" i="100"/>
  <c r="D140" i="100"/>
  <c r="D139" i="100"/>
  <c r="D138" i="100"/>
  <c r="D137" i="100"/>
  <c r="D136" i="100"/>
  <c r="D135" i="100"/>
  <c r="D134" i="100"/>
  <c r="D133" i="100"/>
  <c r="D132" i="100"/>
  <c r="D131" i="100"/>
  <c r="D130" i="100"/>
  <c r="D129" i="100"/>
  <c r="D128" i="100"/>
  <c r="D127" i="100"/>
  <c r="D126" i="100"/>
  <c r="D76" i="100"/>
  <c r="D75" i="100"/>
  <c r="D74" i="100"/>
  <c r="D73" i="100"/>
  <c r="D72" i="100"/>
  <c r="D71" i="100"/>
  <c r="D70" i="100"/>
  <c r="D69" i="100"/>
  <c r="D68" i="100"/>
  <c r="D67" i="100"/>
  <c r="D66" i="100"/>
  <c r="D65" i="100"/>
  <c r="D64" i="100"/>
  <c r="D63" i="100"/>
  <c r="D62" i="100"/>
  <c r="D61" i="100"/>
  <c r="D60" i="100"/>
  <c r="D59" i="100"/>
  <c r="D58" i="100"/>
  <c r="D57" i="100"/>
  <c r="D56" i="100"/>
  <c r="Z20" i="96"/>
  <c r="Z19" i="96"/>
  <c r="Z12" i="96"/>
  <c r="Z11" i="96"/>
  <c r="Z6" i="96"/>
  <c r="D55" i="100"/>
  <c r="D54" i="100"/>
  <c r="D53" i="100"/>
  <c r="D52" i="100"/>
  <c r="D51" i="100"/>
  <c r="D50" i="100"/>
  <c r="D49" i="100"/>
  <c r="D48" i="100"/>
  <c r="D47" i="100"/>
  <c r="D46" i="100"/>
  <c r="D45" i="100"/>
  <c r="D44" i="100"/>
  <c r="D43" i="100"/>
  <c r="D42" i="100"/>
  <c r="D41" i="100"/>
  <c r="D40" i="100"/>
  <c r="D39" i="100"/>
  <c r="D38" i="100"/>
  <c r="D37" i="100"/>
  <c r="D36" i="100"/>
  <c r="D35" i="100"/>
  <c r="D34" i="100"/>
  <c r="D33" i="100"/>
  <c r="D32" i="100"/>
  <c r="D31" i="100"/>
  <c r="D30" i="100"/>
  <c r="D29" i="100"/>
  <c r="D28" i="100"/>
  <c r="D27" i="100"/>
  <c r="D26" i="100"/>
  <c r="D25" i="100"/>
  <c r="D24" i="100"/>
  <c r="D23" i="100"/>
  <c r="D22" i="100"/>
  <c r="D21" i="100"/>
  <c r="D20" i="100"/>
  <c r="D19" i="100"/>
  <c r="D18" i="100"/>
  <c r="D17" i="100"/>
  <c r="D16" i="100"/>
  <c r="D15" i="100"/>
  <c r="D14" i="100"/>
  <c r="D13" i="100"/>
  <c r="D12" i="100"/>
  <c r="D11" i="100"/>
  <c r="D10" i="100"/>
  <c r="D9" i="100"/>
  <c r="D8" i="100"/>
  <c r="D7" i="100"/>
  <c r="D6" i="100"/>
  <c r="D5" i="100"/>
  <c r="D4" i="100"/>
  <c r="D3" i="100"/>
  <c r="D2" i="100"/>
  <c r="D99" i="100"/>
  <c r="D98" i="100"/>
  <c r="D97" i="100"/>
  <c r="D96" i="100"/>
  <c r="D95" i="100"/>
  <c r="D94" i="100"/>
  <c r="D93" i="100"/>
  <c r="D92" i="100"/>
  <c r="D91" i="100"/>
  <c r="D90" i="100"/>
  <c r="D89" i="100"/>
  <c r="D88" i="100"/>
  <c r="D87" i="100"/>
  <c r="D86" i="100"/>
  <c r="D85" i="100"/>
  <c r="D84" i="100"/>
  <c r="D83" i="100"/>
  <c r="D82" i="100"/>
  <c r="D81" i="100"/>
  <c r="D80" i="100"/>
  <c r="D79" i="100"/>
  <c r="D78" i="100"/>
  <c r="D77" i="100"/>
  <c r="D125" i="100"/>
  <c r="D124" i="100"/>
  <c r="D123" i="100"/>
  <c r="D122" i="100"/>
  <c r="D121" i="100"/>
  <c r="D120" i="100"/>
  <c r="D119" i="100"/>
  <c r="D118" i="100"/>
  <c r="D117" i="100"/>
  <c r="D116" i="100"/>
  <c r="D115" i="100"/>
  <c r="D114" i="100"/>
  <c r="D113" i="100"/>
  <c r="D112" i="100"/>
  <c r="D111" i="100"/>
  <c r="D110" i="100"/>
  <c r="D109" i="100"/>
  <c r="D108" i="100"/>
  <c r="D107" i="100"/>
  <c r="D106" i="100"/>
  <c r="D105" i="100"/>
  <c r="D104" i="100"/>
  <c r="D103" i="100"/>
  <c r="D102" i="100"/>
  <c r="D101" i="100"/>
  <c r="D100" i="100"/>
  <c r="Z26" i="96"/>
  <c r="Z7" i="96"/>
  <c r="Z8" i="96"/>
  <c r="Z9" i="96"/>
  <c r="Z10" i="96"/>
  <c r="Z13" i="96"/>
  <c r="Z14" i="96"/>
  <c r="Z15" i="96"/>
  <c r="Z16" i="96"/>
  <c r="Z17" i="96"/>
  <c r="Z18" i="96"/>
  <c r="Z21" i="96"/>
  <c r="Z22" i="96"/>
  <c r="Z23" i="96"/>
  <c r="Z24" i="96"/>
  <c r="Z25" i="96"/>
  <c r="Z28" i="99"/>
  <c r="Z27" i="99"/>
  <c r="Z26" i="99"/>
  <c r="Z25" i="99"/>
  <c r="Z24" i="99"/>
  <c r="Z23" i="99"/>
  <c r="Z22" i="99"/>
  <c r="Z21" i="99"/>
  <c r="Z19" i="99"/>
  <c r="Z18" i="99"/>
  <c r="Z17" i="99"/>
  <c r="Z16" i="99"/>
  <c r="Z15" i="99"/>
  <c r="Z14" i="99"/>
  <c r="Z13" i="99"/>
  <c r="Z12" i="99"/>
  <c r="Z11" i="99"/>
  <c r="Z9" i="99"/>
  <c r="Z8" i="99"/>
  <c r="Z7" i="99"/>
  <c r="Z6" i="99"/>
  <c r="Z31" i="98"/>
  <c r="Z30" i="98"/>
  <c r="Z29" i="98"/>
  <c r="Z28" i="98"/>
  <c r="Z27" i="98"/>
  <c r="Z26" i="98"/>
  <c r="Z25" i="98"/>
  <c r="Z24" i="98"/>
  <c r="Z23" i="98"/>
  <c r="Z22" i="98"/>
  <c r="Z21" i="98"/>
  <c r="Z20" i="98"/>
  <c r="Z19" i="98"/>
  <c r="Z18" i="98"/>
  <c r="Z17" i="98"/>
  <c r="Z16" i="98"/>
  <c r="Z15" i="98"/>
  <c r="Z14" i="98"/>
  <c r="Z13" i="98"/>
  <c r="Z12" i="98"/>
  <c r="Z11" i="98"/>
  <c r="Z10" i="98"/>
  <c r="Z9" i="98"/>
  <c r="Z8" i="98"/>
  <c r="Z7" i="98"/>
  <c r="Z6" i="98"/>
  <c r="Z33" i="95"/>
  <c r="Z32" i="95"/>
  <c r="Z35" i="99" l="1" a="1"/>
  <c r="Z35" i="99" s="1"/>
  <c r="Z3" i="99" s="1"/>
  <c r="X3" i="51"/>
  <c r="Z35" i="96" a="1"/>
  <c r="Z35" i="96" s="1"/>
  <c r="Z3" i="96" s="1"/>
  <c r="Z35" i="98" a="1"/>
  <c r="Z35" i="98" s="1"/>
  <c r="Z3" i="98" s="1"/>
  <c r="X24" i="90" l="1"/>
  <c r="W24" i="90"/>
  <c r="V24" i="90"/>
  <c r="V25" i="88"/>
  <c r="W25" i="88"/>
  <c r="X25" i="88"/>
  <c r="V25" i="87"/>
  <c r="W25" i="87"/>
  <c r="X25" i="87"/>
  <c r="X3" i="90" l="1"/>
  <c r="X3" i="88"/>
  <c r="X3" i="87"/>
  <c r="X34" i="15"/>
  <c r="W34" i="15"/>
  <c r="W14" i="73"/>
  <c r="X3" i="73" s="1"/>
  <c r="V22" i="65"/>
  <c r="W22" i="65"/>
  <c r="X22" i="65"/>
  <c r="V22" i="64"/>
  <c r="W22" i="64"/>
  <c r="X22" i="64"/>
  <c r="W30" i="63"/>
  <c r="X3" i="63" s="1"/>
  <c r="V32" i="61"/>
  <c r="X32" i="61"/>
  <c r="W32" i="61"/>
  <c r="X20" i="59"/>
  <c r="W20" i="59"/>
  <c r="V20" i="59"/>
  <c r="X34" i="58"/>
  <c r="V34" i="58"/>
  <c r="W34" i="58"/>
  <c r="W20" i="56"/>
  <c r="W15" i="55"/>
  <c r="X3" i="55" s="1"/>
  <c r="W29" i="50"/>
  <c r="X3" i="50" s="1"/>
  <c r="X3" i="65" l="1"/>
  <c r="X3" i="61"/>
  <c r="X3" i="58"/>
  <c r="X3" i="64"/>
  <c r="X3" i="56"/>
  <c r="X3" i="15"/>
  <c r="X3" i="59"/>
  <c r="A1" i="9"/>
  <c r="A2" i="9"/>
  <c r="A3" i="9" s="1"/>
  <c r="A4" i="9" l="1"/>
  <c r="Z12" i="95" l="1"/>
  <c r="Z30" i="95"/>
  <c r="Z13" i="95"/>
  <c r="Z21" i="95"/>
  <c r="Z14" i="95"/>
  <c r="Z9" i="95"/>
  <c r="Z6" i="95"/>
  <c r="Z29" i="95"/>
  <c r="Z20" i="95"/>
  <c r="Z25" i="95"/>
  <c r="Z11" i="95"/>
  <c r="Z17" i="95"/>
  <c r="Z31" i="95"/>
  <c r="Z10" i="95"/>
  <c r="Z15" i="95"/>
  <c r="Z18" i="95"/>
  <c r="Z16" i="95"/>
  <c r="Z8" i="95"/>
  <c r="Z26" i="95"/>
  <c r="Z28" i="95"/>
  <c r="Z27" i="95"/>
  <c r="Z22" i="95"/>
  <c r="Z24" i="95"/>
  <c r="Z23" i="95"/>
  <c r="Z19" i="95"/>
  <c r="Z7" i="95"/>
  <c r="Z35" i="95" l="1" a="1"/>
  <c r="Z35" i="95" s="1"/>
  <c r="Z3" i="95" s="1"/>
  <c r="Z9" i="97"/>
  <c r="Z17" i="97"/>
  <c r="Z25" i="97"/>
  <c r="Z7" i="97"/>
  <c r="Z15" i="97"/>
  <c r="Z23" i="97"/>
  <c r="Z31" i="97"/>
  <c r="Z10" i="97"/>
  <c r="Z18" i="97"/>
  <c r="Z26" i="97"/>
  <c r="Z8" i="97"/>
  <c r="Z16" i="97"/>
  <c r="Z24" i="97"/>
  <c r="Z11" i="97"/>
  <c r="Z19" i="97"/>
  <c r="Z27" i="97"/>
  <c r="Z12" i="97"/>
  <c r="Z20" i="97"/>
  <c r="Z28" i="97"/>
  <c r="Z13" i="97"/>
  <c r="Z21" i="97"/>
  <c r="Z29" i="97"/>
  <c r="Z14" i="97"/>
  <c r="Z22" i="97"/>
  <c r="Z30" i="97"/>
  <c r="Z6" i="97"/>
  <c r="Z35" i="97" l="1" a="1"/>
  <c r="Z35" i="97" s="1"/>
  <c r="Z3" i="9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48531FBB-D4EE-4326-B466-354C7EEF8E70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F62BEB6B-C55C-4DDD-8449-E25F1854197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D46409D4-504A-47A0-BF8C-94B160AC774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E88CC39C-9D08-47B1-BBE5-3EAC154EFB4C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B1C74FA9-E4E6-45FF-B1F4-9D3A50461FE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37ACD384-2BCC-4CE7-8CD7-30E38EF3B9FE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AD4FEA79-0F5A-492B-9E12-1E562A0820A9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B4872BFD-3CBC-48E3-87F8-A800E001C31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547D68E0-BBE7-48C4-BC6F-081C10AD0A2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103DB35C-ADDE-4D75-AFF1-A8AB53F7ACE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F7C62F81-2914-4399-9758-139EAB6F4A0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18D44B13-D014-4E14-9D55-DA5025854D1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DFDEB60B-BBB2-468C-BA0E-0CFB4370EAE2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1D298702-CE10-4929-892A-2D88387D1A1F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54E77070-4BF5-49D3-9F26-04F18610193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4F4F5322-B0A4-42B3-9870-6F7B45E5090F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A4A49CD8-517C-402F-BB8E-B726D496507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76BFFF5B-29AB-4160-B5B4-99DA5AF795CF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F51FB1C8-CDC6-427F-A4CC-1763B0BF536A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3AC284EC-939E-4EEC-A3AF-1FAAAE822A7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C8640631-2DF7-41E7-A00B-1A58BA0A36B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F144DDA8-D9D6-4783-B868-949C7782F76C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6295A6DA-C247-404E-85B8-62B38C581E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D1956730-CFA4-43C5-847C-714FD3B2C14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4C2A7F0A-7459-4FED-8792-ACF871B1EE0D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CDB13A55-AAC7-4F90-8B0B-2E13C3E8BC43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667DAC11-4F73-43ED-9A02-CEB4CD9EB91A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balaústres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05C43DD1-1192-4B6F-B151-70CDDF4F0DC4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3F942592-3376-4077-81E5-FE6AABF28228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F2A00924-C675-44EB-8154-D180111316AC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230DC501-3013-42EB-B0DE-EA7626173200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192D61B5-3938-4E6E-A047-4E5BF7052836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30210154-DF39-454F-9C6B-48C176711B3E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07691C69-D9B2-48C2-8E78-7D5E339B0AFC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BA2D56B0-E27E-456D-9BD5-7A3807186F63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230E8153-8865-46F2-9AE3-C088DBEDB6CC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66739E4E-EF89-45F3-A755-0AC3057695E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A6EE8695-8CC3-42D3-B77C-B144DD3641D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E0CB461E-D623-4B57-80AB-78174C4154BD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6E68191B-C1A4-40A3-983C-E76DEA87F581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583F52D8-95A9-4085-95D6-CD32995B8B97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DCB1C046-210E-4B32-8F1E-A6C5C9EF049C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2D0BEEC7-023E-4D15-806B-90ECB5583EC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4613565F-93D4-45CE-86A1-CF8E589F8A88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813D3780-9BD9-448B-AA53-0FF79EE06CF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A2BD3602-B571-49DA-B5D8-4A52432C254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DA35D732-4F28-47A7-B0D5-444A18B0201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F75A51CF-1FB3-4CFD-807D-4802246CA08B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87EDA866-C642-4A2A-82BE-6E54F8D9B0F8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32CCCB2D-07ED-482D-B6DE-EFB660A96D3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8FA5700D-906D-4CE1-A60D-5BAC2A453AC7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2E2E15AE-A35C-4414-A923-A9EDAD8015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9493A95F-501D-4B3F-848A-B8CD0C4D673C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F6223A66-F8C1-4A81-865D-7E99979F522D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308DE068-F9D2-4ED3-B201-8CC2BA4C6DC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DA631B5A-EE68-4AD7-962C-D907574E7E8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E4293802-A022-4EC8-82B8-C7E38C04ACB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A082051A-64CC-4BB4-966C-D7FB5AC6DE6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41760D56-6865-4098-9821-C1277AE3C08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B9390E77-6531-4A05-A8EA-6FBF67F4FBC0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569B5C2A-E162-42C2-B510-E137FD994D0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1C2928CA-9F13-49AF-80DF-E2D97B20B3F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68D43319-13FB-4F18-A7F5-D922987E1292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73ECAB1E-73DC-4253-9C61-DA2353F5B0E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D8658954-B016-4ECB-8B08-2C0EC0A1BCAC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962B0B29-277C-4088-81E4-4442FAF68BB4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4E3671E0-7CC2-455D-B4A3-EC347B32365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BC3D8953-1415-4222-9A8F-40B04978B81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B09E7ED8-1576-417C-A838-7E86423E152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E02622E9-4CF7-4BF2-9BD2-4E95BBE739A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F14EAD79-9229-4928-848E-E45237F90DEB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15FBBA67-B158-45AA-A144-32D292212D52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531A79DB-5291-4754-BB42-DB3B543AD312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8DC58BE8-812E-4AAF-A5CA-0922BC2F6C8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C222FB70-017F-4301-AA12-54714C199330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7F44B93F-569C-481B-B2AC-C0DD3EB93CE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93505B06-F5D0-49B5-9D90-55A82B056E44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3DB83A24-88A3-4FA6-9B88-3FDF717E94BA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FD1A63AE-439B-4970-9A86-665790A86C2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72699AEE-4664-479D-A16A-728C1AF95F1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E68E211C-9254-41EA-88F1-6F46942379A9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96FBD7AE-D391-48BD-BE07-ACC3DE0FF8E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37C83CFB-9B25-45D8-832E-EA579C2DEBD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B950E432-E6F8-4DBD-8248-04A23775BA2C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0B10B651-F186-46A3-9975-2084ACA53287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4244C4F6-8FA4-424A-A179-2AF24004820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ABCB2023-5B3D-4E62-9D43-458047A19439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8DE6F67A-BF62-45B6-AB74-8554765EE5FA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2B07A5B7-E0BB-41D3-8F4E-99CB0187F68A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CEC8A02A-D139-41F0-8744-B444F615538B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E3D89949-72F6-451A-8CD4-302D518FBB3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3AA635BA-BF1C-40AA-B35E-63CD2D5F1C5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FE08565E-951C-48DF-8561-AE322ECE8E0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15D05D5A-D742-4B8B-8581-32580D8B9D73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552DA1D6-C081-4342-A9BC-440E5C3FF9E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2E5EA478-2C9D-4846-99ED-B4F99A263960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E816C6AF-42AB-47B6-8F00-BBDD3BA5041D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E4B54B0D-195E-4493-B04F-A4FD935F8685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595999A6-4F77-45F0-A122-F92FBB0885F6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590298F4-9C62-4162-A05F-CB1EF1F8142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C0E48D0D-E777-44C2-9589-B25C42860EE3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5A4A16F5-E718-4689-ACE0-37F638E5E6C2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0C8CB4EF-EBDB-4A6D-BF58-06CF4A0C2AE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1ED59FA2-5269-40A0-9789-D8FB1987CD4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B48CD7E9-2590-4B44-AE02-9556BB78FDE4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420654EC-54FF-4A4F-9307-67AB983680D0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6F51B715-CE94-4A26-B19C-06266CF8DE5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Kölbel</author>
    <author>sschuess</author>
    <author>Alexander Weber</author>
    <author>User</author>
  </authors>
  <commentList>
    <comment ref="Z1" authorId="0" shapeId="0" xr:uid="{07CBA21C-8E01-4E8E-86BF-CF90716F2278}">
      <text>
        <r>
          <rPr>
            <b/>
            <sz val="12"/>
            <color indexed="81"/>
            <rFont val="Tahoma"/>
            <family val="2"/>
          </rPr>
          <t xml:space="preserve">Informação:
</t>
        </r>
        <r>
          <rPr>
            <sz val="12"/>
            <color indexed="81"/>
            <rFont val="Tahoma"/>
            <family val="2"/>
          </rPr>
          <t xml:space="preserve">Indicar máquina ou posto de trabalho juntamente com a  atividade 
</t>
        </r>
        <r>
          <rPr>
            <b/>
            <sz val="12"/>
            <color indexed="81"/>
            <rFont val="Tahoma"/>
            <family val="2"/>
          </rPr>
          <t>Exemplo</t>
        </r>
        <r>
          <rPr>
            <sz val="12"/>
            <color indexed="81"/>
            <rFont val="Tahoma"/>
            <family val="2"/>
          </rPr>
          <t xml:space="preserve">: 
Máquina Heller XY - Tornear contorno externo do Virabrequim 
Posto 4 - Montagem da bomba de água
</t>
        </r>
      </text>
    </comment>
    <comment ref="AJ2" authorId="1" shapeId="0" xr:uid="{DAC87BA0-BB85-49C6-906D-3B142DA3D464}">
      <text>
        <r>
          <rPr>
            <b/>
            <sz val="10"/>
            <color indexed="81"/>
            <rFont val="Tahoma"/>
            <family val="2"/>
          </rPr>
          <t>Info:</t>
        </r>
        <r>
          <rPr>
            <sz val="10"/>
            <color indexed="81"/>
            <rFont val="Tahoma"/>
            <family val="2"/>
          </rPr>
          <t xml:space="preserve">
Não há regras para atribuição do No. da FTP, devendo-se excluir o risco de duplicidade na numeração.</t>
        </r>
      </text>
    </comment>
    <comment ref="A4" authorId="1" shapeId="0" xr:uid="{11F4BD0E-8FF8-4CAE-A466-D376AF22BC0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Números de linhas pode ser excedido, se necessário, para poder por ex. indicar mais do que 24 passos de trabalho principais em uma 2º página desta folha.</t>
        </r>
      </text>
    </comment>
    <comment ref="B4" authorId="1" shapeId="0" xr:uid="{6D51FE6E-63AF-4401-A883-9E0F3CAF3BA8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G4" authorId="2" shapeId="0" xr:uid="{BDC29803-607A-409B-A5D9-586C350B455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Se o elemento principal de trabalho não for suficientemente descrito com objeto e verbo, será possível fazer neste campo uma nova descrição resumida na qual são indicadas as principais ferramentas e observações sobre os símbolos (S,Q e R). Se o espaço não for suficiente, partir-se-á do pressuposto de que o elemento de trabalho é muito complicado e por isso deve ser dividido em vários elementos de trabalho principais.
</t>
        </r>
        <r>
          <rPr>
            <b/>
            <sz val="10"/>
            <color indexed="81"/>
            <rFont val="Tahoma"/>
            <family val="2"/>
          </rPr>
          <t>Exemplo</t>
        </r>
        <r>
          <rPr>
            <sz val="10"/>
            <color indexed="81"/>
            <rFont val="Tahoma"/>
            <family val="2"/>
          </rPr>
          <t xml:space="preserve">:
Colocar parafusos no filtro de óleo, encaixar e aparafusar com aparafusador azul.
</t>
        </r>
      </text>
    </comment>
    <comment ref="S4" authorId="2" shapeId="0" xr:uid="{7C2A055A-DBFD-4C3B-B7AB-B80A5539D96A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  <comment ref="Z4" authorId="2" shapeId="0" xr:uid="{58D9F980-0D56-4584-99BE-ED1B3034BC30}">
      <text>
        <r>
          <rPr>
            <b/>
            <sz val="10"/>
            <color indexed="81"/>
            <rFont val="Tahoma"/>
            <family val="2"/>
          </rPr>
          <t xml:space="preserve">Info: 
</t>
        </r>
        <r>
          <rPr>
            <sz val="10"/>
            <color indexed="81"/>
            <rFont val="Tahoma"/>
            <family val="2"/>
          </rPr>
          <t>Todas as especificações de tempo devem ser determinadas e fornecidas pela Área de Planejamento de Produção.</t>
        </r>
      </text>
    </comment>
    <comment ref="Z5" authorId="3" shapeId="0" xr:uid="{78CC6031-CEA8-487A-9D11-811F2AA58EE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AA5" authorId="3" shapeId="0" xr:uid="{95698D06-73A8-4679-BD6E-9B43A51788EF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AB5" authorId="3" shapeId="0" xr:uid="{7A50B8D3-582F-4802-BC4D-71AD7C9A6307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AC5" authorId="3" shapeId="0" xr:uid="{7C00752D-194A-43CE-885D-D20324611E6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  <comment ref="A40" authorId="1" shapeId="0" xr:uid="{44AB9C6E-8CE5-4563-BE5C-9C944C9D0CBD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O número da versão atual substitui o número da versão anterior.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82025455-0C3A-4DC2-A7ED-A515AB7BD05E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64ED1C2D-1F7D-40F6-BB1C-FD166AECE8C1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983272B6-912E-44A8-9878-24B811B883A8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2458E01D-909D-4D46-A33D-3269FFBB9197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90274921-F92D-4B9D-848D-F9FCD4F4CAF9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5B8DD234-F7AC-4706-B1A9-C4F7CB83FD55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Weber</author>
  </authors>
  <commentList>
    <comment ref="S4" authorId="0" shapeId="0" xr:uid="{1AD71A8A-9E57-49FD-A296-4E69B087C94E}">
      <text>
        <r>
          <rPr>
            <b/>
            <sz val="10"/>
            <color indexed="81"/>
            <rFont val="Tahoma"/>
            <family val="2"/>
          </rPr>
          <t xml:space="preserve">Informação:
</t>
        </r>
        <r>
          <rPr>
            <sz val="10"/>
            <color indexed="81"/>
            <rFont val="Tahoma"/>
            <family val="2"/>
          </rPr>
          <t xml:space="preserve">No campo de Variantes deve ser indicado se o elemento de trabalho principal é executado sempre ou só para certas variantes/ baumusters / modelos etc. Se um elemento de trabalho for executado sempre, deve-se deixar o campo vazio. Se as diferenças entre as variantes ou configurações forem muito complexas e longas para este campo (por ex. na lógica de códigos), as variantes individuais devem ser agrupadas em uma variante principal e feita uma observação do lado direito da folha sobre um documento adicional no qual são descritos os detalhes das variantes.
</t>
        </r>
        <r>
          <rPr>
            <b/>
            <sz val="10"/>
            <color indexed="81"/>
            <rFont val="Tahoma"/>
            <family val="2"/>
          </rPr>
          <t>Exemplo:</t>
        </r>
        <r>
          <rPr>
            <sz val="10"/>
            <color indexed="81"/>
            <rFont val="Tahoma"/>
            <family val="2"/>
          </rPr>
          <t xml:space="preserve">
904/ 906 
todos exceto 926
bomba grande
bomba grande (vide folha de variantes)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sschuess</author>
    <author>User</author>
  </authors>
  <commentList>
    <comment ref="B1" authorId="0" shapeId="0" xr:uid="{A69F47C3-9DFF-45D0-BE46-AF3AAA875A3A}">
      <text>
        <r>
          <rPr>
            <b/>
            <sz val="10"/>
            <color indexed="81"/>
            <rFont val="Tahoma"/>
            <family val="2"/>
          </rPr>
          <t xml:space="preserve">Informação: 
</t>
        </r>
        <r>
          <rPr>
            <sz val="10"/>
            <color indexed="81"/>
            <rFont val="Tahoma"/>
            <family val="2"/>
          </rPr>
          <t xml:space="preserve">Indicar o elemento de trabalho principal de forma breve e concisa, utilizando apenas verbo e objeto.
</t>
        </r>
        <r>
          <rPr>
            <b/>
            <sz val="10"/>
            <color indexed="81"/>
            <rFont val="Tahoma"/>
            <family val="2"/>
          </rPr>
          <t>Exemplos:</t>
        </r>
        <r>
          <rPr>
            <sz val="10"/>
            <color indexed="81"/>
            <rFont val="Tahoma"/>
            <family val="2"/>
          </rPr>
          <t xml:space="preserve">
Introduzir virabrequim
Montar mancal esquerdo do motor
Encaixar 4 conexões
Apertar parafuso </t>
        </r>
      </text>
    </comment>
    <comment ref="D1" authorId="1" shapeId="0" xr:uid="{599A5274-B9A9-4881-84C6-BB7668D1CE8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Tempo que o operador está envolvido com um elemento de trabalho principal, ou seja, ao final do elemento de trabalho uma máquina poderá continuar funcionando automaticamente e sem supervisão. O tempo total pode ser subdividido nos períodos de tempo A, B e C, situados à direita.</t>
        </r>
      </text>
    </comment>
    <comment ref="E1" authorId="1" shapeId="0" xr:uid="{1A39560E-31F3-480E-B951-9EADE61DA962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página: período de tempo para "Atividade que agrega valor" ou "Trabalho manual" </t>
        </r>
      </text>
    </comment>
    <comment ref="F1" authorId="1" shapeId="0" xr:uid="{E25402B7-328F-450E-AB25-34060680CE7E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"Atividade que não agrega valor, mas que é necessária" ou "Atividade autônoma da máquina"</t>
        </r>
      </text>
    </comment>
    <comment ref="G1" authorId="1" shapeId="0" xr:uid="{2B3A60DD-3AA9-49EE-A638-1DDD5D6F8506}">
      <text>
        <r>
          <rPr>
            <b/>
            <sz val="10"/>
            <color indexed="81"/>
            <rFont val="Tahoma"/>
            <family val="2"/>
          </rPr>
          <t>Informação:</t>
        </r>
        <r>
          <rPr>
            <sz val="10"/>
            <color indexed="81"/>
            <rFont val="Tahoma"/>
            <family val="2"/>
          </rPr>
          <t xml:space="preserve">
De acordo com a definição no rodapé da  página: período de tempo para "Desperdício" ou "Trajetos"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<sst xmlns="http://schemas.openxmlformats.org/spreadsheetml/2006/main" count="2730" uniqueCount="483">
  <si>
    <t xml:space="preserve">Folha de Trabalho Padrão - FTP </t>
  </si>
  <si>
    <t>Montagem de chassis - Accelo
Capacidade de montagem/turno: A = xxx veiculos</t>
  </si>
  <si>
    <t>Fábrica</t>
  </si>
  <si>
    <t>Área</t>
  </si>
  <si>
    <t>Centro de Custo</t>
  </si>
  <si>
    <t>Posto / Estação</t>
  </si>
  <si>
    <t>Modelo / tipo</t>
  </si>
  <si>
    <t>Takt Time [min]</t>
  </si>
  <si>
    <t>Tempo de ciclo [min]</t>
  </si>
  <si>
    <t>Variante base / Peça</t>
  </si>
  <si>
    <t>N° FTP</t>
  </si>
  <si>
    <t>Válido a partir</t>
  </si>
  <si>
    <t>Página (x / y)</t>
  </si>
  <si>
    <t>154</t>
  </si>
  <si>
    <t>OPC</t>
  </si>
  <si>
    <t>123.4</t>
  </si>
  <si>
    <t>LP30A/Mxx</t>
  </si>
  <si>
    <t>Accelo</t>
  </si>
  <si>
    <t>4,50</t>
  </si>
  <si>
    <t>Actros</t>
  </si>
  <si>
    <t>xxxxx/25</t>
  </si>
  <si>
    <t>16/05/25</t>
  </si>
  <si>
    <t>1/1</t>
  </si>
  <si>
    <t xml:space="preserve">N°. </t>
  </si>
  <si>
    <t>Elemento Principal 
("Verbo e Objeto")</t>
  </si>
  <si>
    <t>Detalhamento e cuidados  vide plano de processo</t>
  </si>
  <si>
    <r>
      <t xml:space="preserve">Variante 
</t>
    </r>
    <r>
      <rPr>
        <sz val="10"/>
        <color indexed="8"/>
        <rFont val="CorpoS"/>
      </rPr>
      <t>(código, etc.)</t>
    </r>
  </si>
  <si>
    <t>Símbolo &amp; 
n°. FET / PP</t>
  </si>
  <si>
    <t>Tempos [s]</t>
  </si>
  <si>
    <t>Leiaute, descrições e  fotos</t>
  </si>
  <si>
    <t>tot.</t>
  </si>
  <si>
    <t>A</t>
  </si>
  <si>
    <t>B</t>
  </si>
  <si>
    <t>C</t>
  </si>
  <si>
    <t>Linha principal/Posto 30A - Abastecimento</t>
  </si>
  <si>
    <t>Pegar o adaptador do reservatório de líquido de arrefecimento e a mangueira azul utilizada para o respiro de ar.</t>
  </si>
  <si>
    <t>xxxxxx</t>
  </si>
  <si>
    <t>Andar até o veiculo, remover as tampas verde e preta do reservatório de líquido de arrefecimento e posicioná-las sobre o para-lama. Em seguida, rosquear a mangueira azul de respiro e o adaptador no reservatório.</t>
  </si>
  <si>
    <t>Colocar a proteção da porta, remover a tampa do reservatório de fluído da embreagem e rosquear o adaptador para realizar o abastecimento.</t>
  </si>
  <si>
    <t>Ir até à frente do veículo e e remover as tampas das tubulações do sistema de ar-condicionado.</t>
  </si>
  <si>
    <t>Pegar a extensão amarela e conectá-la à tubulação do sistema de ar-condicionado.</t>
  </si>
  <si>
    <t>Andar até a máquina de abastecimento do ar-condicionado, retirar as duas mangueiras e levá-las até o veículo. Conectar uma das mangueiras à extensão amarela e a outra diretamente à tubulação do sistema de ar-condicionado. Pressionar os botões verdes para iniciar o processo.</t>
  </si>
  <si>
    <t>Andar até a máquina de abastecimento da embreagem, retirar a mangueira e levá-la até o veículo, posicionar corretamente a mangueira no adaptador e pressionar o botão verde para iniciar o abastecimento.</t>
  </si>
  <si>
    <t xml:space="preserve">Voltar até a máquina para pegar mangueira do abastecimento do líquido de arrefecimento, posicioná-la corretamente, e apertar o botão verde, para fixa-la, e começar o processo de abastecimento do veiculo. </t>
  </si>
  <si>
    <t xml:space="preserve">Esperar o abastecimento, até que o painel da máquina do  ar-condicionado  realize todo processo, indicando a cor verde. </t>
  </si>
  <si>
    <t xml:space="preserve">Andar até o veículo, aperte o botão vermelho para solta e levar as mangueiras para o ponto inicial. </t>
  </si>
  <si>
    <t>Voltar para pegar a extensão amarela, roquear as  tampas das tubulações do ar-condicionado e levar extensão amarela para o posto inicial.</t>
  </si>
  <si>
    <t>Esperar que o processo de enchimento do reservatório de óleo de embreagem termine.</t>
  </si>
  <si>
    <t>No painel da máquina, verifique se ficou na cor verde, após isso,  aperta o botão vermelho na mangueira, para soltar o adaptador de embreagem e colocar as mangueiras no ponto de descanso</t>
  </si>
  <si>
    <t>Voltar ao veículo, tirar adaptador de embreagem e proteção de portas, colocando a tampa de embreagem.</t>
  </si>
  <si>
    <t>Guardar nas suas posições corretas.</t>
  </si>
  <si>
    <t>Voltar ao veículo, aperte o botão da mangueira de arrefecimento para soltar do adaptador e voltar para o ponto de descanso</t>
  </si>
  <si>
    <t>Voltar ao veículo, desrosquear o adaptador e a mangueira do respiro, guardando-os no local correto, fechar as tampas do reservatório do líquido de arrefecimento.</t>
  </si>
  <si>
    <t>Voltar ao posto inicial.</t>
  </si>
  <si>
    <t>Ferramentas importantes,
meios de produção, 
testes e  
dispositivos, fixações:</t>
  </si>
  <si>
    <t>Vide Plano de Processo disponivel SHAREPOINT, valido</t>
  </si>
  <si>
    <t>Legenda dos símbolos:</t>
  </si>
  <si>
    <t>S = Segurança / Ergonomia;  Q = Qualidade;  R = Recomendações</t>
  </si>
  <si>
    <t>Tempos min / max em função das variantes</t>
  </si>
  <si>
    <t>EPI's:</t>
  </si>
  <si>
    <t>Vide Plano de Processo</t>
  </si>
  <si>
    <t>Conteúdo das colunas de tempos A/B/C [marcar com "X"]:</t>
  </si>
  <si>
    <t>X</t>
  </si>
  <si>
    <t>Montagem - A/B/C = agrega valor / não agrega valor / desperdício</t>
  </si>
  <si>
    <t>Usinagem - A/B/C = tempo manual / automatico / andar</t>
  </si>
  <si>
    <t>Elaborado por  / Data:</t>
  </si>
  <si>
    <t>De acordo da Produção (nome, data):</t>
  </si>
  <si>
    <t>Aprovação Planejamento de Produção (nome, data):</t>
  </si>
  <si>
    <t>Documentos mais abrangentes e importantes / documentos válidos:</t>
  </si>
  <si>
    <t>Márcio Oliveira - 16/05/2025</t>
  </si>
  <si>
    <t>Carlos Junior - xx/xx/2025</t>
  </si>
  <si>
    <t>Marcos Marsola - xx/xx/2025</t>
  </si>
  <si>
    <t>N° da versão:</t>
  </si>
  <si>
    <t>01</t>
  </si>
  <si>
    <t>Nota: O formato e as células de fundo cinza estão protegidas. Por esta razão imagens / fotos só podem ser integrados na FTP através de ACRESCENTAR --&gt; OBJETO --&gt; ELABORAR A PARTIR DO ARQUIVO. O nome do arquivo da FTP preenchida deverá conter o n°. FTP da célula AJ3.</t>
  </si>
  <si>
    <t>Montagem de chassis - Atego
Capacidade de montagem/turno: A = xxx veiculos</t>
  </si>
  <si>
    <t>Atego</t>
  </si>
  <si>
    <t>Andar até o carrinho de ferramentas do ar condicionado.</t>
  </si>
  <si>
    <t>Pegar as chaves, o torquímetro, dispositivo do ar condicionado e o pincel com lubrificante sintético, levar todos os itens até o veículo e apoiar as chaves e o torquímetro no suporte do para-choque.</t>
  </si>
  <si>
    <t>Remover as tampas provisórias das tubulações do ar-condicionado e do arrefecimento, aplicar lubrificante sintético nas conexões das mangueiras, rosquear as mangueiras nas conexões do ar condicionado e apertar até o torque especificado.</t>
  </si>
  <si>
    <t>Após o aperto, levar o pincel, as chaves e o torquímetro de volta ao carrinho de ferramentas.</t>
  </si>
  <si>
    <t>Deslocar-se até a máquina de abastecimento do líquido de arrefecimento, pegar o adaptador, andar até o veículo e conectá-lo ao reservatório do líquido de arrefecimento.</t>
  </si>
  <si>
    <t>Voltar até a máquina e pegar a mangueira para abastecer o reservatório de arrefecimento.</t>
  </si>
  <si>
    <t>Andar até o adaptador, conectar a mangueira corretamente e pressionar o botão verde para fixar a máquina ao adaptador e iniciar o abastecimento.</t>
  </si>
  <si>
    <t>Pegar a mangueira transparente fornecida e conectá-la na mangueira preta localizada na parte traseira do reservatório.</t>
  </si>
  <si>
    <t>Andar até a máquina de abastecimento de ar condicionado.</t>
  </si>
  <si>
    <t>Pegar as mangueiras de alta e baixa pressão, deslocar-se até o veículo e conectá-las nas posições corretas das tubulações do ar-condicionado.</t>
  </si>
  <si>
    <t>Pressionar os botões verdes para iniciar o processo.</t>
  </si>
  <si>
    <t>Voltar até a máquina de abastecimento de ar-condicionado e pegar o suporte separador (A0009958665), que impede o atrito das mangueiras do ar-condicionado.</t>
  </si>
  <si>
    <t>Andar até o veículo</t>
  </si>
  <si>
    <t>Posicionar o suporte separador no espaço entre as mangueiras.</t>
  </si>
  <si>
    <t>Aguardar o término do abastecimento do ar-condicionado, o painel da máquina ficará verde, indicando que as mangueiras podem ser removidas.</t>
  </si>
  <si>
    <t>Pressionar o botão vermelho para liberar as mangueiras e concluir o processo, levar as mangueiras de volta à posição de descanso correta, deslocar-se até o veículo para fechar as tubulações do ar-condicionado com as tampas apropriadas.</t>
  </si>
  <si>
    <t>Deslocar-se até a máquina de abastecimento do líquido de arrefecimento e verificar se o processo foi concluído, remover a mangueira transparente da mangueira preta localizada atrás do reservatório.</t>
  </si>
  <si>
    <t>Pressionar o botão vermelho no engate da máquina para liberar o conector e finalizar o processo, após isso, deslocar a mangueira de arrefecimento para o local apropriado.</t>
  </si>
  <si>
    <t>Voltar ao reservatório de arrefecimento para remover o adaptador de abastecimento e fechar o reservatório com a tampa.</t>
  </si>
  <si>
    <t>Guardar o adaptador de abastecimento e a mangueira de líquido de arrefecimento no local apropriado.</t>
  </si>
  <si>
    <t>Modelo</t>
  </si>
  <si>
    <t>Abastecimento do Lavado de Arrefecimento</t>
  </si>
  <si>
    <t>TEMPO TOTAL</t>
  </si>
  <si>
    <t>Características Especiais</t>
  </si>
  <si>
    <t>Detalhamento</t>
  </si>
  <si>
    <r>
      <t xml:space="preserve">Tarefa
</t>
    </r>
    <r>
      <rPr>
        <sz val="10"/>
        <color indexed="8"/>
        <rFont val="CorpoS"/>
      </rPr>
      <t>(código, etc.)</t>
    </r>
  </si>
  <si>
    <t>AGREGA</t>
  </si>
  <si>
    <t>Ñ AGREGA</t>
  </si>
  <si>
    <t>Ñ AGREGA MAS É NECESSARIO</t>
  </si>
  <si>
    <t xml:space="preserve">Abastecimento Diesel </t>
  </si>
  <si>
    <t>Pegar o adaptador para o abastecimento de ar, levar até o veiculo, rosquear o adaptador de ar na APU.</t>
  </si>
  <si>
    <t>Remover a tampa provisória do tanque de combustível, do reservatório de arla e soltar o tubulação para realizar a sangria.</t>
  </si>
  <si>
    <t>Andar até as mangueiras do abastecimento do ar de ar comprimido</t>
  </si>
  <si>
    <t>Tirar as mangueiras do suporte, posicionar no adaptador e apertar a botoeira para começar o processo de abastecimento do ar</t>
  </si>
  <si>
    <t>Andar até a máquina de abastecimento de diesel e arla</t>
  </si>
  <si>
    <t>Pegar a mangueira de abastecimento de arla, posicioná-la corretamente no reservatório e acionar o gatilho da pistola.</t>
  </si>
  <si>
    <t>Pegar a mangueira de abastecimento de diesel, posicioná-la corretamente no reservatório e acionar o gatilho da pistola.</t>
  </si>
  <si>
    <t>Pegar a máquina de recuar a haste do cilindro de freio, banco auxiliar, e levá-los até o veículo.</t>
  </si>
  <si>
    <t>Remover a porca da haste do cilindro de freio, retirar a haste com arruela, reposicionar a haste em outra furação no cilindro, colocar a arruela e recolar a porca, realizando o aperto.</t>
  </si>
  <si>
    <t>Deslocar-se até o outro cilindro do eixo do veículo.</t>
  </si>
  <si>
    <t>Verificar no painel da máquina se o abastecimento de arla foi concluído, deslocar-se até o veículo, remover a pistola do arla e devolvê-la à sua posição inicial.</t>
  </si>
  <si>
    <t>Pegar a tampa do arla e montar no reservatório.</t>
  </si>
  <si>
    <t>Retornar ao tanque de combustível, verificar o painel para confirmar se o processo foi finalizado, pegar a pistola de diesel e devolvê-la na posição inicial</t>
  </si>
  <si>
    <t>Voltar até a sangria do veiculo .</t>
  </si>
  <si>
    <t>Fechar o registro da sangria, desconectar a tubulação e conectá-lo novamente ao tanque.</t>
  </si>
  <si>
    <t>Devolver a mangueira na máquina da sangria</t>
  </si>
  <si>
    <t>Desconectar a mangueira de abastecimento de ar do adaptador, desrosquear o adaptador da APU e levar o adaptador e as mangueiras às posições devidas.</t>
  </si>
  <si>
    <t xml:space="preserve">Ir até o outro lado do veículo </t>
  </si>
  <si>
    <t>Remover a porca da haste do primeiro eixo traseiro, retirar a haste com a arruela, reposicionar a haste em outra furação do cilindro, recolocar a arruela e a porca, e, em seguida, realizar o aperto.</t>
  </si>
  <si>
    <t>Voltar ao posto inicial</t>
  </si>
  <si>
    <t xml:space="preserve">Atego 3 eixos </t>
  </si>
  <si>
    <t xml:space="preserve">Abastecimento diesel </t>
  </si>
  <si>
    <t>Pegar o adaptador para o abastecimento de ar.</t>
  </si>
  <si>
    <t>Levar até o veículo e rosquear o adaptador na APU.</t>
  </si>
  <si>
    <t>Remover a tampa provisória do tanque de combustível e do reservatório do arla e liberar a tubulação da sangria, jogar as tampas no coletor de lixo plástico.</t>
  </si>
  <si>
    <t>Remover a tampinha de borracha do climatizador.</t>
  </si>
  <si>
    <t>Andar até a máquina de abastecimento de ar comprimido</t>
  </si>
  <si>
    <t>Retirar a mangueira de abastecimento de ar do suporte, levá-la até o veículo e conectar ao adaptador de ar.</t>
  </si>
  <si>
    <t>Deslocar-se até a botoeira para dar início ao processo de abastecimento de ar.</t>
  </si>
  <si>
    <t>Retornar à máquina de abastecimento para pegar a mangueira de diesel e a mangueira de sangria.</t>
  </si>
  <si>
    <t>Posicionar a pistola de diesel na entrada do tanque e conectar a mangueira de sangria na tubulação previamente desacoplado, em seguida, acionar o gatilho da pistola de diesel e abrir o registro da sangria.</t>
  </si>
  <si>
    <t>Retornar à máquina de abastecimento.</t>
  </si>
  <si>
    <t>Pegar a pistola de abastecimento de arla, conduzi-la até o veículo, posicioná-la no reservatório e acionar o gatilho</t>
  </si>
  <si>
    <t>Deslocar-se até a máquina de abastecimento do climatizador.</t>
  </si>
  <si>
    <t>Pegar a mangueira do climatizador, conduzi-la até o veículo e conectá-la na entrada</t>
  </si>
  <si>
    <t>Acionar o gatilho e pressionar o botão de início para iniciar o processo de abastecimento do climatizador. Pegar a tampa do arla (A0004707105), remover também a pistola do arla e devolvê-la à máquina.</t>
  </si>
  <si>
    <t>Aguardar a conclusão do abastecimento de diesel e da água do climatizador. Em seguida, fechar o registro da máquina do climatizador.</t>
  </si>
  <si>
    <t>Deslocar-se até o veículo.</t>
  </si>
  <si>
    <t>Remover a mangueira do climatizador, fechar a tampa e voltar para posição no coldre</t>
  </si>
  <si>
    <t>Remover a mangueira de diesel, retirar e devolver a pistola no coldre</t>
  </si>
  <si>
    <t>Liberar a sangria, conectar o tubulação no tanque de combustível e devolver a mangueira da sangria no coldre.</t>
  </si>
  <si>
    <t>Pegar a máquina elétrica para recuar as hastes do cilindro e deslocar-se até os eixos traseiros do veículo.</t>
  </si>
  <si>
    <t>Recuar as hastes do cilindro de freio do lado esquerdo.</t>
  </si>
  <si>
    <t>Deslocar-se para o outro lado do veículo</t>
  </si>
  <si>
    <t>Recuar as hastes do cilindro de freio do lado direito.</t>
  </si>
  <si>
    <t>Devolver a máquina elétrica ao coldre.</t>
  </si>
  <si>
    <t>Deslocar-se novamente até o veículo.</t>
  </si>
  <si>
    <t>Desconectar as mangueiras de abastecimento de ar comprimido, desrosquear o adaptador e devolver no coldre.</t>
  </si>
  <si>
    <t>ATP</t>
  </si>
  <si>
    <t xml:space="preserve">Accelo </t>
  </si>
  <si>
    <t>Reaperto</t>
  </si>
  <si>
    <t>Pegar adesivo do tanque de combustível (A9585842317) e andar até o reservatório do arla</t>
  </si>
  <si>
    <t>Colar o adesivo no local apropriado no reservatório</t>
  </si>
  <si>
    <t>Voltar até o carrinho de reaperto.</t>
  </si>
  <si>
    <t>Pegar a máquina com soquete 18, deslocar-se até a longarina do veículo e iniciar o reaperto, começando pelo tanque de combustível do lado esquerdo e seguindo até o lado direito.</t>
  </si>
  <si>
    <t>Retornar ao carrinho de reaperto.</t>
  </si>
  <si>
    <t>Guardar a máquina com soquete 18 e pegar a máquina com soquete 24 para apertar as lanternas. Deslocar-se até as lanternas traseiras e realizar o aperto das lanternas dos lados direito e esquerdo.</t>
  </si>
  <si>
    <t>Devolver máquina com soquete 24 ao coldre.</t>
  </si>
  <si>
    <t xml:space="preserve">Reaperto </t>
  </si>
  <si>
    <t>Pegar os adesivos do tanque de combustível (A9585842317).</t>
  </si>
  <si>
    <t>Deslocar-se até o tanque de combustível do lado esquerdo.</t>
  </si>
  <si>
    <t>Aplicar o adesivo no tanque de combustível.</t>
  </si>
  <si>
    <t>Deslocar-se até o tanque de combustível do lado direito.</t>
  </si>
  <si>
    <t>Colar novamente o adesivo.</t>
  </si>
  <si>
    <t>Retornar até o carrinho do reaperto.</t>
  </si>
  <si>
    <t>Pegar a máquina 24 no carrinho de reaperto, deslocar-se até a longarina do lado esquerdo e realizar o reaperto dos 3 parafusos que fixam a tala da mola do segundo eixo dianteiro.</t>
  </si>
  <si>
    <t>Devolver a máquina 24 ao coldre.</t>
  </si>
  <si>
    <t>Pegar a máquina com soquete 21 e chave 21, deslocar-se até a longarina do veículo e iniciar o reaperto, começando pelo segundo eixo dianteiro do lado esquerdo e seguindo para o lado direito, até finalizar o reaperto no segundo eixo dianteiro do lado direito.</t>
  </si>
  <si>
    <t>Retornar até a lanterna do veículo e realizar o aperto das lanternas dos lados esquerdo e direito.</t>
  </si>
  <si>
    <t>Retornar ao posto inicial e devolver a máquina ao coldre.</t>
  </si>
  <si>
    <t xml:space="preserve">Atego ATP Ls </t>
  </si>
  <si>
    <t>Pegaros adesivos do tanque de combustível (A9585843317), dirigir-se até o tanque de combustível localizado no lado esquerdo e colar o adesivo</t>
  </si>
  <si>
    <t>Dirigir-se até a prateleira e retirar 4 tampas de fechamento (A9415250238), o macete e o dispositivo auxiliar para fixação das tampas de fechamento.</t>
  </si>
  <si>
    <t>Dirigir-se até o veículo, utilizar o dispositivo e fixar as tampas de fechamento nos suportes localizados atrás dos para-lamas, tanto do lado direito quanto do lado esquerdo.</t>
  </si>
  <si>
    <t>Dirigir-se novamente até a prateleira para devolver o dispositivo e o macete.</t>
  </si>
  <si>
    <t>Dirigir-se até o carrinho de para-lamas traseiros ATP, retirar 2 parafusos (N91010500441) e 2 garras de fixação (A9605230103), pré-montá-los e, em seguida, pegar o para-lama do lado direito.</t>
  </si>
  <si>
    <t>Dirigir-se até o veículo.</t>
  </si>
  <si>
    <t>Posicionar o para-lama no suporte do veículo e alinhar os parafusos.</t>
  </si>
  <si>
    <t>Retornar ao carrinho de para-lamas traseiros ATP, pegar 2 parafusos (N91010500441) e 2 garras de fixação (A9605230103), pré-montá-los e, em seguida, pegar o para-lama  (L/E).</t>
  </si>
  <si>
    <t>Retornar ao veículo e posicionar o para-lama no suporte traseiro do lado esquerdo.</t>
  </si>
  <si>
    <t>Apontar os parafusos do para-lama.</t>
  </si>
  <si>
    <t>Deslocar-se até o carrinho de complementos dos para-lamas traseiros - ATP e pegar a máquina angular.</t>
  </si>
  <si>
    <t>Retornar ao veículo e realizar o aperto das lanternas traseiras, do lado direito e esquerdo, que estão apenas apontadas.</t>
  </si>
  <si>
    <t>Dirigir-se novamente até o carrinho e devolver a máquina angular à sua posição correta.</t>
  </si>
  <si>
    <t>Dirigir-se até o para-lama traseiro do veículo, lado esquerdo.</t>
  </si>
  <si>
    <t>Conectar os chicotes das lanternas e posicionar os complementos dos para-lamas.</t>
  </si>
  <si>
    <t>Dirigir-se até a prateleira e pegar 8 cintas plásticas.</t>
  </si>
  <si>
    <t>Dirigir-se até o veículo e realizar a amarração das sobras dos chicotes das lanternas traseiras, cortando o excesso das cintas plásticas.</t>
  </si>
  <si>
    <t>Dirigir-se até a prateleira novamente para pegar,  2 parafusos (N91010500003), 2 porcas SW 16 (N91302300002), 2 calços (A3844757019) e 2 chapas de apoio (A3824320026).</t>
  </si>
  <si>
    <t>Dirigir-se até o carrinho do suporte do extintor para pegar o suporte de madeira do extintor.</t>
  </si>
  <si>
    <t>Dirigir-se até a parte traseira do veículo e posicionar o suporte de madeira em sua devida posição.</t>
  </si>
  <si>
    <t>Dirigir-se até o carrinho de ferramentas para pegar a máquina e a chave 16.</t>
  </si>
  <si>
    <t>Retornar ao veículo e apertar o suporte de madeira do extintor, assim como as para-lamas traseiras dos lados esquerdo e direito.</t>
  </si>
  <si>
    <t>Devolver máquina no coldre.</t>
  </si>
  <si>
    <t>Dirigir-se até o veículo, posicionar corretamente o extintor no suporte e fixá-lo com a cinta de suporte.</t>
  </si>
  <si>
    <t>Voltar até o posto inicial.</t>
  </si>
  <si>
    <t>5ª Roda</t>
  </si>
  <si>
    <t>Apertar a botoeira para liberar a 5ª roda e, em seguida, apertar novamente a botoeira para reposicionar a 5ª roda corretamente.</t>
  </si>
  <si>
    <t>Alinhar e fixar o estepe no engate, em seguida, suspender a 5ª roda com o manipulador.</t>
  </si>
  <si>
    <t>Andar até o veículo.</t>
  </si>
  <si>
    <t>Consultar o checklist para verificar o modelo e preparar os parafusos.</t>
  </si>
  <si>
    <t>Retornar à área da 5ª roda.</t>
  </si>
  <si>
    <t>Pegar quatro arruelas, quatro parafusos e oito porcas.</t>
  </si>
  <si>
    <t>Preparar a 5ª roda com os parafusos.</t>
  </si>
  <si>
    <t>Dirigir-se até a prateleira.</t>
  </si>
  <si>
    <t xml:space="preserve"> Pegar dois parafusos, duas garras de fixação e o para-lama lado esquerdo.</t>
  </si>
  <si>
    <t>Posicionar sobre o veículo.</t>
  </si>
  <si>
    <t>Marcar na longarina a posição da 5ª roda e aguardar o veículo alcançar o curso do manipulador.</t>
  </si>
  <si>
    <t>Descer a 5ª roda sobre o veículo.</t>
  </si>
  <si>
    <t>Puxar a alavanca para liberar o manipulador da 5ª roda e retornar o manipulador à posição inicial.</t>
  </si>
  <si>
    <t>Alinhar os parafusos, arruelas e porcas.</t>
  </si>
  <si>
    <t>Buscar a máquina eletrônica, a chave e o adaptador.</t>
  </si>
  <si>
    <t xml:space="preserve">Realizar o toque da 5ª roda do lado esquerdo. </t>
  </si>
  <si>
    <t xml:space="preserve">Devolver maquina e chave e adaptador na posição correta </t>
  </si>
  <si>
    <t>Posicionar corretamente o para-lama lado esquerdo, e alinhar os parafusos do para-lama.</t>
  </si>
  <si>
    <t>Buscar a chave 16 do coldre.</t>
  </si>
  <si>
    <t>Apertar o para-lama lado esquerdo.</t>
  </si>
  <si>
    <t>Voltar ao posto inicial e devolver apertadeira</t>
  </si>
  <si>
    <t xml:space="preserve">Estepe </t>
  </si>
  <si>
    <t>Andar até o carrinho para suporte do estepe.</t>
  </si>
  <si>
    <t>Pegar 4 parafusos, 4 porcas, 1 calço e 1 suporte do estepe, deslocar-se até o veículo, e posicionar o suporte</t>
  </si>
  <si>
    <t>Apontar porca nos parafusos.</t>
  </si>
  <si>
    <t>Andar até carrinho de ferramentas.</t>
  </si>
  <si>
    <t>Pegar apertadeira e a chave 18.</t>
  </si>
  <si>
    <t>Realizar o aperto dos 4 parafusos do estepe.</t>
  </si>
  <si>
    <t>Voltar ao painel para guardar apertadeira e a chave,  pegar 2 cintas plásticas, 2 arruelas distanciadoras e cintas plasticas cabeçudas.</t>
  </si>
  <si>
    <t>Andar até a lanterna traseira do veículo.</t>
  </si>
  <si>
    <t>Posicionar o chicote corrugado no orifício da longarina, conectar o chicote da lanterna e realizar a amarração do chicote.</t>
  </si>
  <si>
    <t>Repetir o processo na lanterna do lado, cortar excesso das cintas plásticas e jogar no lixo</t>
  </si>
  <si>
    <t>Andar até a talha do estepe.</t>
  </si>
  <si>
    <t>Pegar o estepe com a talha na esteira, pegar 1 porca, 1 parafuso e 1 suporte de fixação.</t>
  </si>
  <si>
    <t>Aguardar o veículo alcançar o curso da talha.</t>
  </si>
  <si>
    <t>Posicionar o estepe no suporte do estepe.</t>
  </si>
  <si>
    <t>Remover a talha e devolvê-la à sua posição correta.</t>
  </si>
  <si>
    <t>Voltar até o estepe.</t>
  </si>
  <si>
    <t>Posicioná-lo corretamente, e pontear porca e parafuso.</t>
  </si>
  <si>
    <t>Andar até carrinho de ferramentas ao lado.</t>
  </si>
  <si>
    <t>Pegar apertadeira 24 e retornar ao veículo</t>
  </si>
  <si>
    <t>Realizar o aperto da porca e do parafuso.</t>
  </si>
  <si>
    <t>Voltar ao posto inicial e devolver a apertadeira no coldre</t>
  </si>
  <si>
    <t>Pegar 2x abraçadeiras plásticas cabeçudas, e deslocar-se até a lanterna traseira do veículo.</t>
  </si>
  <si>
    <t>Passar o chicote pelo orifício da longarina e conectá-lo à lanterna.</t>
  </si>
  <si>
    <t>Pegar uma das abraçadeiras plásticas e realizar a amarração.</t>
  </si>
  <si>
    <t>Repetir o processo para a lanterna do lado oposto.</t>
  </si>
  <si>
    <t>Cortar o excesso das cintas plásticas e descartá-las corretamente no lixo.</t>
  </si>
  <si>
    <t>Deslocar-se até a plataforma base para montagem do estepe, levá-la até o veículo e posicioná-la no AGV.</t>
  </si>
  <si>
    <t>Com a talha, buscar o estepe na esteira de rodas enquanto o veículo se aproxima do curso da talha.</t>
  </si>
  <si>
    <t>Pegar a máquina 18, 2 porcas 18 e 2 arruelas, deslocar-se até o veículo e deixá-las próximas ao local onde o estepe será montado</t>
  </si>
  <si>
    <t>Aguardar o veículo chegar até a posição da talha</t>
  </si>
  <si>
    <t>Após a chegada do veículo no posto, posicionar o estepe nos prisioneiros da travessa da longarina.</t>
  </si>
  <si>
    <t>Remover a talha e devolvê-la à posição correta.</t>
  </si>
  <si>
    <t>Colocar as duas arruelas e pontuar as duas porcas, utilizando a máquina 18 previamente preparada, e realizar o aperto.</t>
  </si>
  <si>
    <t>Devolver a máquina 18 ao coldre e guardar a plataforma do estepe.</t>
  </si>
  <si>
    <t>Estepe</t>
  </si>
  <si>
    <t>Deslocar-se até o carrinho do para-lama traseiro ATP.</t>
  </si>
  <si>
    <t>Utilizar uma mão para pegar 2 parafusos e 2 garras de fixação, enquanto com a outra mão, pegar o para-lama traseiro do lado direito.</t>
  </si>
  <si>
    <t>Voltar ao veículo.</t>
  </si>
  <si>
    <t>Posicionar e pontear o para-lama no veículo.</t>
  </si>
  <si>
    <t>Deslocar-se até o carrinho de ferramentas.</t>
  </si>
  <si>
    <t>Pegar a máquina 16 e deslocar-se novamente até o para-lama.</t>
  </si>
  <si>
    <t>Efetuar o aperto do para-lama.</t>
  </si>
  <si>
    <t>Deslocar-se até o carrinho de ferramentas para devolver a máquina ao coldre.</t>
  </si>
  <si>
    <t>Auxiliar no posicionamento da 5ª roda do lado direito, indicando as peças nos parafusos.</t>
  </si>
  <si>
    <t>Deslocar-se até a máquina de aperto da 5ª roda, retirar o adaptador e a chave, e utilizar a peça auxiliar no aperto.</t>
  </si>
  <si>
    <t>Voltar até o veículo.</t>
  </si>
  <si>
    <t>Efetuar o aperto dos 4 parafusos da 5ª roda do lado direito.</t>
  </si>
  <si>
    <t>Guardar o adaptador e a chave, e devolver a máquina à posição correta.</t>
  </si>
  <si>
    <r>
      <t xml:space="preserve">Montagem de chassis - Accelo 3 eixos
Capacidade de montagem/turno: A = </t>
    </r>
    <r>
      <rPr>
        <b/>
        <sz val="14"/>
        <color rgb="FFFF0000"/>
        <rFont val="CorpoS"/>
      </rPr>
      <t>xxx</t>
    </r>
    <r>
      <rPr>
        <b/>
        <sz val="14"/>
        <color indexed="12"/>
        <rFont val="CorpoS"/>
      </rPr>
      <t xml:space="preserve"> veiculos</t>
    </r>
  </si>
  <si>
    <t>LP33/M06</t>
  </si>
  <si>
    <t>ACCELO</t>
  </si>
  <si>
    <t>5,50</t>
  </si>
  <si>
    <t>Accelo - 3 eixos</t>
  </si>
  <si>
    <t>12/05/25</t>
  </si>
  <si>
    <t>Linha principal/Posto 33 - Montar rodas</t>
  </si>
  <si>
    <t>Cortar cintas que envolvem as rodas</t>
  </si>
  <si>
    <t>3 eixos</t>
  </si>
  <si>
    <t>Pegar a roda dianteira com o manipulador.</t>
  </si>
  <si>
    <t>Com o virador, pegar próxima roda 2 do eixo traseiro I na esteira</t>
  </si>
  <si>
    <t>Pegar prolongador de válvula do pneu e rosquear na válvula da próxima roda com o dispositivo</t>
  </si>
  <si>
    <t>Pegar cintas que caírem no chão e jogar no lixo</t>
  </si>
  <si>
    <t>Esperar veículo chegar ao curso do manipulador de rodas.</t>
  </si>
  <si>
    <t>Posicionar roda dianteira apontando a porca para evitar que caia.</t>
  </si>
  <si>
    <t>Retirar manipulador, voltar para esteira e pegar roda 1 do eixo traseiro I na esteira</t>
  </si>
  <si>
    <t>Apertar botoeira para esteira liberar próxima remessa de rodas.</t>
  </si>
  <si>
    <t>Andar até prateleira do lado da esteira e pegar dispositivo para não riscar o cubo da roda</t>
  </si>
  <si>
    <t>Encaixar dispositivo no cubo da roda nos dois eixos traseiros</t>
  </si>
  <si>
    <t>Andar até a esteira</t>
  </si>
  <si>
    <t>Pegar prolongador de válvula do pneu e rosquear na válvula da roda 1 eixo traseiro II</t>
  </si>
  <si>
    <t>Pegar cintas que caírem no chão e jogar no lixo.</t>
  </si>
  <si>
    <t xml:space="preserve">Esperar o eixo traseiro chegar ate o curso do manipulador </t>
  </si>
  <si>
    <t>Posicionar roda 1 do manipulador no cubo no eixo traseiro I</t>
  </si>
  <si>
    <t>Retirar o manipulador, voltar para a esteira e retirar a roda 2 do eixo traseiro que estava no virador</t>
  </si>
  <si>
    <t>Colocar roda 2 na posição correta em relação a roda 1 do eixo traseiro I</t>
  </si>
  <si>
    <t xml:space="preserve">Pontear duas porcas para a roda não caírem </t>
  </si>
  <si>
    <t>Tirar o manipulador, voltar na esteira e pegar roda 1 do eixo traseiro II (verificar o sentido da seta)</t>
  </si>
  <si>
    <t>Ainda com manipulador, pegar roda 2 que estava no virador (posicionada por outro operador)</t>
  </si>
  <si>
    <t>Colocar roda 2 na posição correta em relação a roda 1 do eixo traseiro II</t>
  </si>
  <si>
    <t>Tirar o manipulador</t>
  </si>
  <si>
    <t xml:space="preserve">Andar até a prateleira. </t>
  </si>
  <si>
    <t>Pegar 4 porcas, ir até o veículo e pontear no eixo traseiro 2</t>
  </si>
  <si>
    <t xml:space="preserve">Voltar ao ponto inicial </t>
  </si>
  <si>
    <t>Márcio Oliveira - 12/05/2025</t>
  </si>
  <si>
    <r>
      <t xml:space="preserve">Montagem de chassis - Atego 3 eixos
Capacidade de montagem/turno: A = </t>
    </r>
    <r>
      <rPr>
        <b/>
        <sz val="14"/>
        <color rgb="FFFF0000"/>
        <rFont val="CorpoS"/>
      </rPr>
      <t>xxx</t>
    </r>
    <r>
      <rPr>
        <b/>
        <sz val="14"/>
        <color indexed="12"/>
        <rFont val="CorpoS"/>
      </rPr>
      <t xml:space="preserve"> veiculos</t>
    </r>
  </si>
  <si>
    <t>ATEGO</t>
  </si>
  <si>
    <t>Atego - 3 eixos</t>
  </si>
  <si>
    <t>Pegar 8 porcas, ir até o veículo e pontear no eixo traseiro 2</t>
  </si>
  <si>
    <r>
      <t xml:space="preserve">Montagem de chassis - ATP
Capacidade de montagem/turno: A = </t>
    </r>
    <r>
      <rPr>
        <b/>
        <sz val="14"/>
        <color rgb="FFFF0000"/>
        <rFont val="CorpoS"/>
      </rPr>
      <t>xxx</t>
    </r>
    <r>
      <rPr>
        <b/>
        <sz val="14"/>
        <color indexed="12"/>
        <rFont val="CorpoS"/>
      </rPr>
      <t xml:space="preserve"> veiculos</t>
    </r>
  </si>
  <si>
    <t>ATP LS</t>
  </si>
  <si>
    <t>Retirar manipulador e voltar para esteira., Com manipulador, pegar roda 1 do eixo traseiro I na esteira</t>
  </si>
  <si>
    <t>Encaixar dispositivo no cubo da roda</t>
  </si>
  <si>
    <t>Ainda com manipulador, pegar roda 2 do eixo traseiro Ique estava no virador</t>
  </si>
  <si>
    <t xml:space="preserve">Pegar 9 porcas, ir até o veículo e pontear </t>
  </si>
  <si>
    <t>LP33/M07</t>
  </si>
  <si>
    <t>Linha principal/Posto 33 - Apertar rodas</t>
  </si>
  <si>
    <t xml:space="preserve">Andar até esteira de porcas da roda.  </t>
  </si>
  <si>
    <t xml:space="preserve">Pegar 5 porcas da roda.   </t>
  </si>
  <si>
    <t xml:space="preserve">Ir até a roda dianteira do lado esquerdo. </t>
  </si>
  <si>
    <t xml:space="preserve">Pontear as 5 porcas na roda.            </t>
  </si>
  <si>
    <t>Ir novamente até esteira de porcas da roda</t>
  </si>
  <si>
    <t xml:space="preserve">Pegar 5 porcas de roda.     </t>
  </si>
  <si>
    <t xml:space="preserve">Ir até a roda do primeiro eixo traseiro.  </t>
  </si>
  <si>
    <t xml:space="preserve">Pontear as 5 porcas na roda.         </t>
  </si>
  <si>
    <t xml:space="preserve">Andar até virador de roda.  </t>
  </si>
  <si>
    <t xml:space="preserve">Pegar com o virador, última roda da esteira. </t>
  </si>
  <si>
    <t xml:space="preserve">Andar até apertadeira de porcas da roda.     </t>
  </si>
  <si>
    <t>Posicioná-la nas porcas de roda dianteira e fazer aperto</t>
  </si>
  <si>
    <t xml:space="preserve">Andar com apertadeira até roda do 1º eixo traseiro.  </t>
  </si>
  <si>
    <t>Posicioná-la novamente nas porcas e fazer o aperto.</t>
  </si>
  <si>
    <t>Ir com apertadeira até roda do 2º eixo traseiro.</t>
  </si>
  <si>
    <t>Andar até prateleira</t>
  </si>
  <si>
    <t>Pegar 6 calotas das porcas da roda dianteira + dispositivo</t>
  </si>
  <si>
    <t>Andar até roda dianteira.</t>
  </si>
  <si>
    <t>Posicionar todas as calotas.</t>
  </si>
  <si>
    <t>Com o dispositivo, fazer a fixação das calotas das porcas.</t>
  </si>
  <si>
    <t>Devolver o dispositivo na posição correta.</t>
  </si>
  <si>
    <t>Andar até carrinho das calotas das porcas.</t>
  </si>
  <si>
    <t>Pegar pino do reboque.</t>
  </si>
  <si>
    <t>Andar até para-choque do veículo.</t>
  </si>
  <si>
    <t>Posicionar e travar pino reboque no local correto.</t>
  </si>
  <si>
    <t>Andar até esteira de porca de roda.</t>
  </si>
  <si>
    <t>Pegar 9x porcas da roda.</t>
  </si>
  <si>
    <t>Ir até a roda dianteira do lado esquerdo.</t>
  </si>
  <si>
    <t>Pontear as 9x porcas na roda.</t>
  </si>
  <si>
    <t>Voltar até esteira de porcas de roda</t>
  </si>
  <si>
    <t>Pegar + 9 porcas da roda.</t>
  </si>
  <si>
    <t>Ir até a roda do eixo traseiro I</t>
  </si>
  <si>
    <t>Pontear as 9 porcas na roda.</t>
  </si>
  <si>
    <t>Andar até o virador de roda.</t>
  </si>
  <si>
    <t>Pegar com o virador a última roda na esteira.</t>
  </si>
  <si>
    <t>Andar até apertadeira de porca da roda dianteira.</t>
  </si>
  <si>
    <t>Posicioná-la nas porcas da roda dianteira e fazer aperto.</t>
  </si>
  <si>
    <t>Andar com apertadeira até roda do 1º eixo traseiro.</t>
  </si>
  <si>
    <t>Posicioná-la novamente nas porcas e fazer aperto</t>
  </si>
  <si>
    <t>Posicioná-la novamente nas porcas e fazer aperto.</t>
  </si>
  <si>
    <t>Pegar 10 calotas das porcas de roda dianteira e dispositivo para aperto.</t>
  </si>
  <si>
    <t>Andar até roda dianteira do lado esquerdo.</t>
  </si>
  <si>
    <t>Andar até o carinho da cobertura dos para-lamas traseiros ATP</t>
  </si>
  <si>
    <t>Pegar o para-lama</t>
  </si>
  <si>
    <t>Andar até o eixo traseiro do veículo</t>
  </si>
  <si>
    <t xml:space="preserve">Posicionar e fixar as travas da cobertura do para-lama </t>
  </si>
  <si>
    <t xml:space="preserve">Atego 2730 </t>
  </si>
  <si>
    <t xml:space="preserve">Aperto da  roda L/E </t>
  </si>
  <si>
    <t>Pegar duas arruelas e duas porcas borboleta na prateleira.</t>
  </si>
  <si>
    <t>Andar até o carrinho de tampas de bateria.</t>
  </si>
  <si>
    <t>Pegar a tampa da bateria do Accelo.</t>
  </si>
  <si>
    <t xml:space="preserve">Andar até bateria do veículo.  </t>
  </si>
  <si>
    <t>Posicionar a tampa da bateria nos prisioneiros, colocar as arruelas e pontear as porcas borboleta.</t>
  </si>
  <si>
    <t>Andar até o carrinho de tampas da central elétrica.</t>
  </si>
  <si>
    <t>Pegar o acabamento inferior do painel do lado direito e pré-montar a tomada OBD</t>
  </si>
  <si>
    <t>Abrir a porta do passageiro e conectar o chicote à tomada OBD.</t>
  </si>
  <si>
    <t>Posicionar o acabamento, pontear os dois botões giratórios e, com a máquina angular, realizar o aperto dos botões e fechar a porta</t>
  </si>
  <si>
    <t>Devolver apertadeira no carrinho</t>
  </si>
  <si>
    <t>Na prateleira, pegar o acabamento da grade frontal que cobre os parafusos, dois acabamentos quadrados, quatro acabamentos circulares e seis parafusos, sendo dois menores e quatro maiores.</t>
  </si>
  <si>
    <t>Andar até o carrinho das grades frontais.</t>
  </si>
  <si>
    <t>Pegar a grade do e a apertadeira no coldre ao lado.</t>
  </si>
  <si>
    <t xml:space="preserve">Andar até a frente do veículo. </t>
  </si>
  <si>
    <t>Posicionar a grade na posição correta e realizar o aperto dos dois parafusos maiores na parte superior, em seguida, apertar os outros quatro parafusos menores na parte inferior.</t>
  </si>
  <si>
    <t>Colocar os acabamentos: dois quadrados na parte superior e dois circulares na parte inferior da grade.</t>
  </si>
  <si>
    <t>Pegar 2x arruelas e 2x porcas borboleta na prateleira.</t>
  </si>
  <si>
    <t>Pegar a tampa de bateria do Atego.</t>
  </si>
  <si>
    <t xml:space="preserve">Andar até a bateria do veículo. </t>
  </si>
  <si>
    <t>Posicionar a tampa de bateria nos prisioneiros, colocar as arruelas e pontuar as porcas borboleta.</t>
  </si>
  <si>
    <t>Pegar a tampa da central, um canal de ar, um batente, um antivibrador, uma tampa PVC do quadro, duas porcas e dois parafusos e a máquina elétrica</t>
  </si>
  <si>
    <t>Andar até a central do veículo.</t>
  </si>
  <si>
    <t>Efetuar o fechamento da central elétrica.</t>
  </si>
  <si>
    <t>Posicionar e fixar o canal de ar de forma adequada.</t>
  </si>
  <si>
    <t>Devolver a máquina no coldre.</t>
  </si>
  <si>
    <t>Andar até o carrinho da grade frontal.</t>
  </si>
  <si>
    <t>Pegar uma grade frontal do Atego.</t>
  </si>
  <si>
    <t>Na prateleira ao lado, pegar sete parafusos, duas arruelas e a máquina.</t>
  </si>
  <si>
    <t>Andar até a frente do veículo.</t>
  </si>
  <si>
    <t>Posicionare e fixar a grade frontal.</t>
  </si>
  <si>
    <t>Devolver a máquina ao coldre.</t>
  </si>
  <si>
    <t>Deslocar-se até o carrinho de tampas da central elétrica.</t>
  </si>
  <si>
    <t>Pegar a tampa da central, um canal de ar, um batente, um antivibrador, uma tampa PVC do quadro, duas porcas e dois parafusos.</t>
  </si>
  <si>
    <t>Pegar a máquina elétrica no coldre.</t>
  </si>
  <si>
    <t>Deslocar-se até a central do veículo.</t>
  </si>
  <si>
    <t>Deslocar-se até o carrinho da grade frontal.</t>
  </si>
  <si>
    <t>Retirar uma grade frontal do Atego.</t>
  </si>
  <si>
    <t>Na prateleira ao lado, retirar sete parafusos, duas arruelas e a máquina.</t>
  </si>
  <si>
    <t>Deslocar-se até a frente do veículo.</t>
  </si>
  <si>
    <t>Posicionar o ponteiro e fixar a grade frontal.</t>
  </si>
  <si>
    <t>Deslocar-se até o carrinho da cobertura do para-lama ATP.</t>
  </si>
  <si>
    <t>Pegar uma tampa de bateria do Atego ATP.</t>
  </si>
  <si>
    <t>Deslocar-se até a bateria do veículo.</t>
  </si>
  <si>
    <t>Posicionar e travar a tampa da bateria.</t>
  </si>
  <si>
    <t xml:space="preserve">Voltar ao posto inicial.  </t>
  </si>
  <si>
    <t>Pegar tampa de combustível</t>
  </si>
  <si>
    <t>Montar tampa de combustível no reservatório</t>
  </si>
  <si>
    <t>Pegar o checklist para verificar o país e o modelo.</t>
  </si>
  <si>
    <t>Andar até prateleira.</t>
  </si>
  <si>
    <t>Pegar o manual de instruções adequado.</t>
  </si>
  <si>
    <t>Dirigir-se até a cabine do veículo, abrir a porta do motorista e colocar o manual no compartimento lateral da porta</t>
  </si>
  <si>
    <t xml:space="preserve">Olhar nível do óleo da direção </t>
  </si>
  <si>
    <t>Pegar as travas do volante e do câmbio</t>
  </si>
  <si>
    <t>Colocar as travas do volante e do câmbio no carrinho</t>
  </si>
  <si>
    <t/>
  </si>
  <si>
    <t>Retornar ao lado esquerdo veículo e ajustar o retrovisor</t>
  </si>
  <si>
    <t>Conferir as hastes do sistema de freio.</t>
  </si>
  <si>
    <t>Andar até o lado esquerdo do veículo e ajustar o retrovisor esquerdo.</t>
  </si>
  <si>
    <t>Entrar no veículo.</t>
  </si>
  <si>
    <t>Ligar o veículo</t>
  </si>
  <si>
    <t>Tirar a trava e realizar o teste de direção.</t>
  </si>
  <si>
    <t>Engatar o veículo e realizar o teste do freio de serviço e do freio de emergência</t>
  </si>
  <si>
    <t>Descer do veículo.</t>
  </si>
  <si>
    <t xml:space="preserve">Accelo Manual </t>
  </si>
  <si>
    <t xml:space="preserve">Elétrica </t>
  </si>
  <si>
    <t>Retirar o porty do carregador, pegar a escada para auxiliar na subida ao veículo.</t>
  </si>
  <si>
    <t>Andar até o veículo e posicionar a escada no AGV.</t>
  </si>
  <si>
    <t>Andar até a chave geral para ligá-la, e entrar no veículo utilizando a escada previamente posicionada.</t>
  </si>
  <si>
    <t>Conectar a tomada OBD</t>
  </si>
  <si>
    <t>Pegar o checklist do veículo.</t>
  </si>
  <si>
    <t>Realizar as conexões dos conectores do chicote.</t>
  </si>
  <si>
    <t>Entrar no veículo e realizar o procedimento elétrico.</t>
  </si>
  <si>
    <t>Desconectar a tomada OBD.</t>
  </si>
  <si>
    <t>Remover a escada do AGV.</t>
  </si>
  <si>
    <t>Devolver a escada e o porty no posto da elétrica.</t>
  </si>
  <si>
    <t>Pegar as etiquetas de avisos na prateleira e colar etiquetas nos locais apropriado</t>
  </si>
  <si>
    <t>Verificar a montagem e marca dos pneus.</t>
  </si>
  <si>
    <t>Conferir o FZ do veículo.</t>
  </si>
  <si>
    <t>Verificar a cinta de segurança do cardan.</t>
  </si>
  <si>
    <t>Verificar o sensor de ré.</t>
  </si>
  <si>
    <t>Verificar o tanque de combustível e o tanque de arla</t>
  </si>
  <si>
    <t>Pegar a ficha da cabine.</t>
  </si>
  <si>
    <t>Conferir o checklist e verificar as peças faltantes.</t>
  </si>
  <si>
    <t>Verificar o número da chave.</t>
  </si>
  <si>
    <t>Pegar o aparelho de captação.</t>
  </si>
  <si>
    <t>Conferir a captação de agregados.</t>
  </si>
  <si>
    <t xml:space="preserve">Captar os pneus e os números das chaves. </t>
  </si>
  <si>
    <t>Finalizar a inspeção no aparelho.</t>
  </si>
  <si>
    <t>Conferir o processo de montagem na ficha.</t>
  </si>
  <si>
    <t>Finalizar as atividades no computador</t>
  </si>
  <si>
    <t>Pressionar a botoeira bimanual, aguardar a plataforma levantar o veículo e esperar o AGV sair debaixo da plataforma.</t>
  </si>
  <si>
    <t>Pressionar a botoeira bimanual novamente e aguardar a plataforma descer o veículo até o nível do chão.</t>
  </si>
  <si>
    <t>Andar até o veiculo e entrar no veículo</t>
  </si>
  <si>
    <t>Realizar o teste do freio de serviço e do freio de emergência.</t>
  </si>
  <si>
    <t>Deslocar o veículo até a área de revisão.</t>
  </si>
  <si>
    <t>Descer do veiculo e voltar par o posto inicial</t>
  </si>
  <si>
    <t>Rótulos de Linha</t>
  </si>
  <si>
    <t>Soma de A</t>
  </si>
  <si>
    <t>Soma de B</t>
  </si>
  <si>
    <t>Soma de TAKT 4,5</t>
  </si>
  <si>
    <t>M06</t>
  </si>
  <si>
    <t>ACCELO 2 EIXOS</t>
  </si>
  <si>
    <t>ACCELO 3 EIXOS</t>
  </si>
  <si>
    <t>ATEGO 2 EIXOS</t>
  </si>
  <si>
    <t>ATEGO 3 EIXOS</t>
  </si>
  <si>
    <t>M07</t>
  </si>
  <si>
    <t>Total Geral</t>
  </si>
  <si>
    <t>AK</t>
  </si>
  <si>
    <t xml:space="preserve">Elemento Principal </t>
  </si>
  <si>
    <t>"TAKT 4,5"</t>
  </si>
  <si>
    <t>Posto 33 - Montar rodas</t>
  </si>
  <si>
    <t>Posto 33 - Apertar rodas</t>
  </si>
  <si>
    <t>PAR</t>
  </si>
  <si>
    <t>IMPAR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</si>
</sst>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[$-F400]h:mm:ss\ AM/PM"/>
  </numFmts>
  <fonts count="31">
    <font>
      <sz val="10"/>
      <name val="Arial"/>
    </font>
    <font>
      <b/>
      <sz val="24"/>
      <color indexed="8"/>
      <name val="CorpoS"/>
    </font>
    <font>
      <b/>
      <sz val="10"/>
      <color indexed="8"/>
      <name val="CorpoS"/>
    </font>
    <font>
      <sz val="10"/>
      <color indexed="8"/>
      <name val="CorpoS"/>
    </font>
    <font>
      <b/>
      <sz val="10"/>
      <color indexed="12"/>
      <name val="CorpoS"/>
    </font>
    <font>
      <b/>
      <sz val="20"/>
      <color indexed="8"/>
      <name val="CorpoS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9"/>
      <color indexed="8"/>
      <name val="CorpoS"/>
    </font>
    <font>
      <b/>
      <sz val="12"/>
      <color indexed="12"/>
      <name val="CorpoS"/>
    </font>
    <font>
      <sz val="10"/>
      <name val="Arial"/>
      <family val="2"/>
    </font>
    <font>
      <b/>
      <sz val="11"/>
      <color indexed="8"/>
      <name val="CorpoS"/>
    </font>
    <font>
      <sz val="11"/>
      <color indexed="8"/>
      <name val="CorpoS"/>
    </font>
    <font>
      <sz val="10"/>
      <color indexed="12"/>
      <name val="CorpoS"/>
    </font>
    <font>
      <b/>
      <sz val="9"/>
      <color indexed="8"/>
      <name val="CorpoS"/>
    </font>
    <font>
      <b/>
      <sz val="14"/>
      <color indexed="12"/>
      <name val="CorpoS"/>
    </font>
    <font>
      <b/>
      <sz val="10"/>
      <name val="CorpoS"/>
    </font>
    <font>
      <sz val="8"/>
      <color indexed="8"/>
      <name val="CorpoS"/>
    </font>
    <font>
      <sz val="14"/>
      <color rgb="FF0000FF"/>
      <name val="CorpoS"/>
    </font>
    <font>
      <sz val="14"/>
      <color indexed="12"/>
      <name val="CorpoS"/>
    </font>
    <font>
      <sz val="10"/>
      <name val="Calibri"/>
      <family val="2"/>
    </font>
    <font>
      <sz val="10"/>
      <name val="CorpoS"/>
    </font>
    <font>
      <sz val="9"/>
      <name val="CorpoS"/>
    </font>
    <font>
      <sz val="10"/>
      <color indexed="12"/>
      <name val="Arial"/>
      <family val="2"/>
    </font>
    <font>
      <b/>
      <sz val="14"/>
      <name val="CorpoS"/>
    </font>
    <font>
      <sz val="10"/>
      <color indexed="10"/>
      <name val="CorpoS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12"/>
      <name val="CorpoS"/>
    </font>
    <font>
      <b/>
      <sz val="14"/>
      <color rgb="FFFF0000"/>
      <name val="CorpoS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10" fillId="0" borderId="0"/>
  </cellStyleXfs>
  <cellXfs count="3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21" fontId="1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21" fontId="3" fillId="0" borderId="4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 applyProtection="1">
      <alignment vertical="center" wrapText="1"/>
      <protection locked="0"/>
    </xf>
    <xf numFmtId="164" fontId="9" fillId="0" borderId="4" xfId="0" applyNumberFormat="1" applyFont="1" applyBorder="1" applyAlignment="1" applyProtection="1">
      <alignment vertical="center" wrapText="1"/>
      <protection locked="0"/>
    </xf>
    <xf numFmtId="21" fontId="11" fillId="0" borderId="4" xfId="0" applyNumberFormat="1" applyFont="1" applyBorder="1" applyAlignment="1">
      <alignment horizontal="center" vertical="center"/>
    </xf>
    <xf numFmtId="0" fontId="3" fillId="2" borderId="40" xfId="0" applyFont="1" applyFill="1" applyBorder="1" applyAlignment="1" applyProtection="1">
      <alignment horizontal="center" vertical="center" wrapText="1"/>
      <protection locked="0"/>
    </xf>
    <xf numFmtId="0" fontId="17" fillId="2" borderId="41" xfId="0" applyFont="1" applyFill="1" applyBorder="1" applyAlignment="1" applyProtection="1">
      <alignment horizontal="center" vertical="center"/>
      <protection locked="0"/>
    </xf>
    <xf numFmtId="0" fontId="17" fillId="2" borderId="25" xfId="0" applyFont="1" applyFill="1" applyBorder="1" applyAlignment="1" applyProtection="1">
      <alignment horizontal="center" vertical="center"/>
      <protection locked="0"/>
    </xf>
    <xf numFmtId="0" fontId="17" fillId="2" borderId="26" xfId="0" applyFont="1" applyFill="1" applyBorder="1" applyAlignment="1" applyProtection="1">
      <alignment horizontal="center" vertical="center"/>
      <protection locked="0"/>
    </xf>
    <xf numFmtId="0" fontId="18" fillId="0" borderId="30" xfId="0" applyFont="1" applyBorder="1" applyAlignment="1">
      <alignment horizontal="center" vertical="center" wrapText="1"/>
    </xf>
    <xf numFmtId="2" fontId="4" fillId="0" borderId="4" xfId="0" applyNumberFormat="1" applyFont="1" applyBorder="1" applyAlignment="1" applyProtection="1">
      <alignment horizontal="center" vertical="center" wrapText="1"/>
      <protection locked="0"/>
    </xf>
    <xf numFmtId="2" fontId="4" fillId="0" borderId="42" xfId="0" applyNumberFormat="1" applyFont="1" applyBorder="1" applyAlignment="1" applyProtection="1">
      <alignment horizontal="center" vertical="center" wrapText="1"/>
      <protection locked="0"/>
    </xf>
    <xf numFmtId="49" fontId="19" fillId="0" borderId="30" xfId="0" applyNumberFormat="1" applyFont="1" applyBorder="1" applyAlignment="1" applyProtection="1">
      <alignment horizontal="center" vertical="center" wrapText="1"/>
      <protection locked="0"/>
    </xf>
    <xf numFmtId="2" fontId="4" fillId="0" borderId="25" xfId="0" applyNumberFormat="1" applyFont="1" applyBorder="1" applyAlignment="1" applyProtection="1">
      <alignment horizontal="center" vertical="center" wrapText="1"/>
      <protection locked="0"/>
    </xf>
    <xf numFmtId="2" fontId="4" fillId="0" borderId="18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" fillId="2" borderId="10" xfId="0" applyFont="1" applyFill="1" applyBorder="1" applyAlignment="1" applyProtection="1">
      <alignment vertical="center" wrapText="1"/>
      <protection locked="0"/>
    </xf>
    <xf numFmtId="49" fontId="13" fillId="0" borderId="29" xfId="0" applyNumberFormat="1" applyFont="1" applyBorder="1" applyAlignment="1" applyProtection="1">
      <alignment vertical="center" wrapText="1"/>
      <protection locked="0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  <xf numFmtId="2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2" fontId="4" fillId="4" borderId="42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4" xfId="0" applyNumberFormat="1" applyFont="1" applyBorder="1" applyAlignment="1" applyProtection="1">
      <alignment horizontal="center" vertical="center" wrapText="1"/>
      <protection locked="0"/>
    </xf>
    <xf numFmtId="1" fontId="4" fillId="0" borderId="42" xfId="0" applyNumberFormat="1" applyFont="1" applyBorder="1" applyAlignment="1" applyProtection="1">
      <alignment horizontal="center" vertical="center" wrapText="1"/>
      <protection locked="0"/>
    </xf>
    <xf numFmtId="1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/>
    <xf numFmtId="1" fontId="4" fillId="4" borderId="42" xfId="0" applyNumberFormat="1" applyFont="1" applyFill="1" applyBorder="1" applyAlignment="1" applyProtection="1">
      <alignment horizontal="center" vertical="center" wrapText="1"/>
      <protection locked="0"/>
    </xf>
    <xf numFmtId="21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0" fontId="1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49" fontId="3" fillId="0" borderId="0" xfId="2" applyNumberFormat="1" applyFont="1" applyAlignment="1">
      <alignment vertical="center"/>
    </xf>
    <xf numFmtId="0" fontId="3" fillId="2" borderId="55" xfId="2" applyFont="1" applyFill="1" applyBorder="1" applyAlignment="1" applyProtection="1">
      <alignment horizontal="center" vertical="center" wrapText="1"/>
      <protection locked="0"/>
    </xf>
    <xf numFmtId="0" fontId="17" fillId="2" borderId="55" xfId="2" applyFont="1" applyFill="1" applyBorder="1" applyAlignment="1" applyProtection="1">
      <alignment horizontal="center" vertical="center"/>
      <protection locked="0"/>
    </xf>
    <xf numFmtId="0" fontId="18" fillId="0" borderId="15" xfId="2" applyFont="1" applyBorder="1" applyAlignment="1">
      <alignment horizontal="center" vertical="center" wrapText="1"/>
    </xf>
    <xf numFmtId="2" fontId="4" fillId="0" borderId="3" xfId="2" applyNumberFormat="1" applyFont="1" applyBorder="1" applyAlignment="1" applyProtection="1">
      <alignment horizontal="center" vertical="center" wrapText="1"/>
      <protection locked="0"/>
    </xf>
    <xf numFmtId="0" fontId="18" fillId="0" borderId="16" xfId="2" applyFont="1" applyBorder="1" applyAlignment="1">
      <alignment horizontal="center" vertical="center" wrapText="1"/>
    </xf>
    <xf numFmtId="2" fontId="4" fillId="0" borderId="4" xfId="2" applyNumberFormat="1" applyFont="1" applyBorder="1" applyAlignment="1" applyProtection="1">
      <alignment horizontal="center" vertical="center" wrapText="1"/>
      <protection locked="0"/>
    </xf>
    <xf numFmtId="49" fontId="19" fillId="0" borderId="16" xfId="2" applyNumberFormat="1" applyFont="1" applyBorder="1" applyAlignment="1" applyProtection="1">
      <alignment horizontal="center" vertical="center" wrapText="1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0" fontId="21" fillId="0" borderId="0" xfId="2" applyFont="1" applyAlignment="1">
      <alignment vertical="center"/>
    </xf>
    <xf numFmtId="0" fontId="25" fillId="0" borderId="0" xfId="2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4" fillId="4" borderId="4" xfId="2" applyNumberFormat="1" applyFont="1" applyFill="1" applyBorder="1" applyAlignment="1" applyProtection="1">
      <alignment horizontal="center" vertical="center" wrapText="1"/>
      <protection locked="0"/>
    </xf>
    <xf numFmtId="0" fontId="1" fillId="0" borderId="55" xfId="2" applyFont="1" applyBorder="1" applyAlignment="1" applyProtection="1">
      <alignment horizontal="center" vertical="center"/>
      <protection locked="0"/>
    </xf>
    <xf numFmtId="0" fontId="5" fillId="0" borderId="55" xfId="2" applyFont="1" applyBorder="1" applyAlignment="1" applyProtection="1">
      <alignment horizontal="center" vertical="center"/>
      <protection locked="0"/>
    </xf>
    <xf numFmtId="0" fontId="15" fillId="0" borderId="55" xfId="2" applyFont="1" applyBorder="1" applyAlignment="1" applyProtection="1">
      <alignment horizontal="left" vertical="center" wrapText="1"/>
      <protection locked="0"/>
    </xf>
    <xf numFmtId="0" fontId="15" fillId="0" borderId="55" xfId="2" applyFont="1" applyBorder="1" applyAlignment="1" applyProtection="1">
      <alignment horizontal="center" vertical="center" wrapText="1"/>
      <protection locked="0"/>
    </xf>
    <xf numFmtId="0" fontId="2" fillId="2" borderId="55" xfId="2" applyFont="1" applyFill="1" applyBorder="1" applyAlignment="1" applyProtection="1">
      <alignment horizontal="center" vertical="center"/>
      <protection locked="0"/>
    </xf>
    <xf numFmtId="49" fontId="15" fillId="0" borderId="55" xfId="2" applyNumberFormat="1" applyFont="1" applyBorder="1" applyAlignment="1" applyProtection="1">
      <alignment horizontal="center" vertical="center" wrapText="1"/>
      <protection locked="0"/>
    </xf>
    <xf numFmtId="49" fontId="9" fillId="0" borderId="55" xfId="2" applyNumberFormat="1" applyFont="1" applyBorder="1" applyAlignment="1" applyProtection="1">
      <alignment horizontal="center" vertical="center" wrapText="1"/>
      <protection locked="0"/>
    </xf>
    <xf numFmtId="0" fontId="2" fillId="2" borderId="55" xfId="2" applyFont="1" applyFill="1" applyBorder="1" applyAlignment="1" applyProtection="1">
      <alignment horizontal="left" vertical="center" wrapText="1"/>
      <protection locked="0"/>
    </xf>
    <xf numFmtId="0" fontId="2" fillId="2" borderId="55" xfId="2" applyFont="1" applyFill="1" applyBorder="1" applyAlignment="1" applyProtection="1">
      <alignment horizontal="left" vertical="center"/>
      <protection locked="0"/>
    </xf>
    <xf numFmtId="0" fontId="2" fillId="2" borderId="55" xfId="2" applyFont="1" applyFill="1" applyBorder="1" applyAlignment="1" applyProtection="1">
      <alignment horizontal="center" vertical="center" wrapText="1"/>
      <protection locked="0"/>
    </xf>
    <xf numFmtId="49" fontId="16" fillId="2" borderId="55" xfId="2" applyNumberFormat="1" applyFont="1" applyFill="1" applyBorder="1" applyAlignment="1" applyProtection="1">
      <alignment horizontal="center" vertical="center"/>
      <protection locked="0"/>
    </xf>
    <xf numFmtId="2" fontId="15" fillId="0" borderId="55" xfId="2" applyNumberFormat="1" applyFont="1" applyBorder="1" applyAlignment="1" applyProtection="1">
      <alignment horizontal="center" vertical="center" wrapText="1"/>
      <protection locked="0"/>
    </xf>
    <xf numFmtId="49" fontId="13" fillId="0" borderId="4" xfId="2" applyNumberFormat="1" applyFont="1" applyBorder="1" applyAlignment="1" applyProtection="1">
      <alignment horizontal="left" vertical="center" wrapText="1"/>
      <protection locked="0"/>
    </xf>
    <xf numFmtId="0" fontId="13" fillId="0" borderId="4" xfId="2" applyFont="1" applyBorder="1" applyAlignment="1">
      <alignment horizontal="left" vertical="center" wrapText="1"/>
    </xf>
    <xf numFmtId="49" fontId="13" fillId="0" borderId="3" xfId="2" applyNumberFormat="1" applyFont="1" applyBorder="1" applyAlignment="1" applyProtection="1">
      <alignment horizontal="center" vertical="center" wrapText="1"/>
      <protection locked="0"/>
    </xf>
    <xf numFmtId="49" fontId="4" fillId="0" borderId="3" xfId="2" applyNumberFormat="1" applyFont="1" applyBorder="1" applyAlignment="1" applyProtection="1">
      <alignment horizontal="center" vertical="top" wrapText="1"/>
      <protection locked="0"/>
    </xf>
    <xf numFmtId="49" fontId="4" fillId="0" borderId="31" xfId="2" applyNumberFormat="1" applyFont="1" applyBorder="1" applyAlignment="1" applyProtection="1">
      <alignment horizontal="center" vertical="top" wrapText="1"/>
      <protection locked="0"/>
    </xf>
    <xf numFmtId="49" fontId="4" fillId="0" borderId="4" xfId="2" applyNumberFormat="1" applyFont="1" applyBorder="1" applyAlignment="1" applyProtection="1">
      <alignment horizontal="center" vertical="top" wrapText="1"/>
      <protection locked="0"/>
    </xf>
    <xf numFmtId="49" fontId="4" fillId="0" borderId="43" xfId="2" applyNumberFormat="1" applyFont="1" applyBorder="1" applyAlignment="1" applyProtection="1">
      <alignment horizontal="center" vertical="top" wrapText="1"/>
      <protection locked="0"/>
    </xf>
    <xf numFmtId="49" fontId="13" fillId="0" borderId="4" xfId="2" applyNumberFormat="1" applyFont="1" applyBorder="1" applyAlignment="1" applyProtection="1">
      <alignment horizontal="center" vertical="center" wrapText="1"/>
      <protection locked="0"/>
    </xf>
    <xf numFmtId="49" fontId="13" fillId="4" borderId="4" xfId="2" applyNumberFormat="1" applyFont="1" applyFill="1" applyBorder="1" applyAlignment="1" applyProtection="1">
      <alignment horizontal="left" vertical="center" wrapText="1"/>
      <protection locked="0"/>
    </xf>
    <xf numFmtId="0" fontId="13" fillId="4" borderId="4" xfId="2" applyFont="1" applyFill="1" applyBorder="1" applyAlignment="1">
      <alignment horizontal="left" vertical="center" wrapText="1"/>
    </xf>
    <xf numFmtId="49" fontId="13" fillId="4" borderId="4" xfId="2" applyNumberFormat="1" applyFont="1" applyFill="1" applyBorder="1" applyAlignment="1" applyProtection="1">
      <alignment horizontal="center" vertical="center" wrapText="1"/>
      <protection locked="0"/>
    </xf>
    <xf numFmtId="2" fontId="4" fillId="0" borderId="4" xfId="2" applyNumberFormat="1" applyFont="1" applyBorder="1" applyAlignment="1" applyProtection="1">
      <alignment horizontal="center" vertical="center"/>
      <protection locked="0"/>
    </xf>
    <xf numFmtId="2" fontId="23" fillId="0" borderId="4" xfId="2" applyNumberFormat="1" applyFont="1" applyBorder="1" applyAlignment="1" applyProtection="1">
      <alignment horizontal="center" vertical="center"/>
      <protection locked="0"/>
    </xf>
    <xf numFmtId="49" fontId="4" fillId="0" borderId="4" xfId="2" applyNumberFormat="1" applyFont="1" applyBorder="1" applyAlignment="1" applyProtection="1">
      <alignment horizontal="left" vertical="center"/>
      <protection locked="0"/>
    </xf>
    <xf numFmtId="49" fontId="10" fillId="0" borderId="4" xfId="2" applyNumberFormat="1" applyBorder="1" applyAlignment="1" applyProtection="1">
      <alignment horizontal="left" vertical="center"/>
      <protection locked="0"/>
    </xf>
    <xf numFmtId="0" fontId="2" fillId="2" borderId="4" xfId="2" applyFont="1" applyFill="1" applyBorder="1" applyAlignment="1" applyProtection="1">
      <alignment horizontal="center" vertical="center" wrapText="1"/>
      <protection locked="0"/>
    </xf>
    <xf numFmtId="0" fontId="10" fillId="0" borderId="4" xfId="2" applyBorder="1" applyAlignment="1" applyProtection="1">
      <alignment horizontal="center" vertical="center" wrapText="1"/>
      <protection locked="0"/>
    </xf>
    <xf numFmtId="49" fontId="4" fillId="0" borderId="4" xfId="2" applyNumberFormat="1" applyFont="1" applyBorder="1" applyAlignment="1" applyProtection="1">
      <alignment horizontal="left" vertical="top" wrapText="1"/>
      <protection locked="0"/>
    </xf>
    <xf numFmtId="49" fontId="4" fillId="0" borderId="43" xfId="2" applyNumberFormat="1" applyFont="1" applyBorder="1" applyAlignment="1" applyProtection="1">
      <alignment horizontal="left" vertical="top" wrapText="1"/>
      <protection locked="0"/>
    </xf>
    <xf numFmtId="0" fontId="10" fillId="0" borderId="4" xfId="2" applyBorder="1" applyAlignment="1" applyProtection="1">
      <alignment horizontal="left" vertical="top" wrapText="1"/>
      <protection locked="0"/>
    </xf>
    <xf numFmtId="0" fontId="10" fillId="0" borderId="43" xfId="2" applyBorder="1" applyAlignment="1" applyProtection="1">
      <alignment horizontal="left" vertical="top" wrapText="1"/>
      <protection locked="0"/>
    </xf>
    <xf numFmtId="0" fontId="2" fillId="2" borderId="16" xfId="2" applyFont="1" applyFill="1" applyBorder="1" applyAlignment="1" applyProtection="1">
      <alignment vertical="center" wrapText="1"/>
      <protection locked="0"/>
    </xf>
    <xf numFmtId="0" fontId="10" fillId="0" borderId="4" xfId="2" applyBorder="1" applyAlignment="1" applyProtection="1">
      <alignment vertical="center" wrapText="1"/>
      <protection locked="0"/>
    </xf>
    <xf numFmtId="0" fontId="10" fillId="0" borderId="16" xfId="2" applyBorder="1" applyAlignment="1" applyProtection="1">
      <alignment vertical="center" wrapText="1"/>
      <protection locked="0"/>
    </xf>
    <xf numFmtId="0" fontId="22" fillId="0" borderId="4" xfId="2" applyFont="1" applyBorder="1" applyAlignment="1">
      <alignment vertical="center"/>
    </xf>
    <xf numFmtId="0" fontId="2" fillId="2" borderId="16" xfId="2" applyFont="1" applyFill="1" applyBorder="1" applyAlignment="1" applyProtection="1">
      <alignment vertical="center"/>
      <protection locked="0"/>
    </xf>
    <xf numFmtId="0" fontId="2" fillId="2" borderId="4" xfId="2" applyFont="1" applyFill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21" fillId="0" borderId="4" xfId="2" applyFont="1" applyBorder="1" applyAlignment="1">
      <alignment vertical="center"/>
    </xf>
    <xf numFmtId="0" fontId="16" fillId="2" borderId="16" xfId="2" applyFont="1" applyFill="1" applyBorder="1" applyAlignment="1" applyProtection="1">
      <alignment horizontal="left" vertical="center"/>
      <protection locked="0"/>
    </xf>
    <xf numFmtId="0" fontId="16" fillId="2" borderId="4" xfId="2" applyFont="1" applyFill="1" applyBorder="1" applyAlignment="1" applyProtection="1">
      <alignment horizontal="left" vertical="center"/>
      <protection locked="0"/>
    </xf>
    <xf numFmtId="0" fontId="16" fillId="2" borderId="4" xfId="2" applyFont="1" applyFill="1" applyBorder="1" applyAlignment="1" applyProtection="1">
      <alignment vertical="center"/>
      <protection locked="0"/>
    </xf>
    <xf numFmtId="0" fontId="16" fillId="2" borderId="43" xfId="2" applyFont="1" applyFill="1" applyBorder="1" applyAlignment="1" applyProtection="1">
      <alignment horizontal="left" vertical="center"/>
      <protection locked="0"/>
    </xf>
    <xf numFmtId="49" fontId="4" fillId="0" borderId="16" xfId="2" applyNumberFormat="1" applyFont="1" applyBorder="1" applyAlignment="1" applyProtection="1">
      <alignment horizontal="left" vertical="center"/>
      <protection locked="0"/>
    </xf>
    <xf numFmtId="0" fontId="24" fillId="0" borderId="4" xfId="2" applyFont="1" applyBorder="1" applyAlignment="1">
      <alignment horizontal="center" vertical="center"/>
    </xf>
    <xf numFmtId="0" fontId="24" fillId="0" borderId="33" xfId="2" applyFont="1" applyBorder="1" applyAlignment="1">
      <alignment horizontal="center" vertical="center"/>
    </xf>
    <xf numFmtId="49" fontId="4" fillId="0" borderId="33" xfId="2" applyNumberFormat="1" applyFont="1" applyBorder="1" applyAlignment="1" applyProtection="1">
      <alignment horizontal="left" vertical="top" wrapText="1"/>
      <protection locked="0"/>
    </xf>
    <xf numFmtId="49" fontId="4" fillId="0" borderId="34" xfId="2" applyNumberFormat="1" applyFont="1" applyBorder="1" applyAlignment="1" applyProtection="1">
      <alignment horizontal="left" vertical="top" wrapText="1"/>
      <protection locked="0"/>
    </xf>
    <xf numFmtId="49" fontId="4" fillId="0" borderId="32" xfId="2" quotePrefix="1" applyNumberFormat="1" applyFont="1" applyBorder="1" applyAlignment="1" applyProtection="1">
      <alignment horizontal="center" vertical="center"/>
      <protection locked="0"/>
    </xf>
    <xf numFmtId="49" fontId="4" fillId="0" borderId="33" xfId="2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49" fontId="9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9" fillId="3" borderId="4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16" fillId="2" borderId="6" xfId="0" applyFont="1" applyFill="1" applyBorder="1" applyAlignment="1" applyProtection="1">
      <alignment horizontal="left" vertical="center"/>
      <protection locked="0"/>
    </xf>
    <xf numFmtId="0" fontId="16" fillId="2" borderId="7" xfId="0" applyFont="1" applyFill="1" applyBorder="1" applyAlignment="1" applyProtection="1">
      <alignment horizontal="left" vertical="center"/>
      <protection locked="0"/>
    </xf>
    <xf numFmtId="0" fontId="16" fillId="2" borderId="35" xfId="0" applyFont="1" applyFill="1" applyBorder="1" applyAlignment="1" applyProtection="1">
      <alignment horizontal="left" vertical="center"/>
      <protection locked="0"/>
    </xf>
    <xf numFmtId="0" fontId="16" fillId="2" borderId="10" xfId="0" applyFont="1" applyFill="1" applyBorder="1" applyAlignment="1" applyProtection="1">
      <alignment vertical="center"/>
      <protection locked="0"/>
    </xf>
    <xf numFmtId="0" fontId="16" fillId="2" borderId="11" xfId="0" applyFont="1" applyFill="1" applyBorder="1" applyAlignment="1" applyProtection="1">
      <alignment vertical="center"/>
      <protection locked="0"/>
    </xf>
    <xf numFmtId="0" fontId="16" fillId="2" borderId="12" xfId="0" applyFont="1" applyFill="1" applyBorder="1" applyAlignment="1" applyProtection="1">
      <alignment vertical="center"/>
      <protection locked="0"/>
    </xf>
    <xf numFmtId="0" fontId="16" fillId="2" borderId="48" xfId="0" applyFont="1" applyFill="1" applyBorder="1" applyAlignment="1" applyProtection="1">
      <alignment horizontal="left" vertical="center"/>
      <protection locked="0"/>
    </xf>
    <xf numFmtId="0" fontId="16" fillId="2" borderId="49" xfId="0" applyFont="1" applyFill="1" applyBorder="1" applyAlignment="1" applyProtection="1">
      <alignment horizontal="left" vertical="center"/>
      <protection locked="0"/>
    </xf>
    <xf numFmtId="49" fontId="4" fillId="0" borderId="8" xfId="0" applyNumberFormat="1" applyFont="1" applyBorder="1" applyAlignment="1" applyProtection="1">
      <alignment horizontal="left" vertical="center"/>
      <protection locked="0"/>
    </xf>
    <xf numFmtId="49" fontId="4" fillId="0" borderId="9" xfId="0" applyNumberFormat="1" applyFont="1" applyBorder="1" applyAlignment="1" applyProtection="1">
      <alignment horizontal="left" vertical="center"/>
      <protection locked="0"/>
    </xf>
    <xf numFmtId="0" fontId="24" fillId="0" borderId="28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49" fontId="4" fillId="0" borderId="53" xfId="0" applyNumberFormat="1" applyFont="1" applyBorder="1" applyAlignment="1" applyProtection="1">
      <alignment horizontal="left" vertical="top" wrapText="1"/>
      <protection locked="0"/>
    </xf>
    <xf numFmtId="49" fontId="4" fillId="0" borderId="50" xfId="0" applyNumberFormat="1" applyFont="1" applyBorder="1" applyAlignment="1" applyProtection="1">
      <alignment horizontal="left" vertical="top" wrapText="1"/>
      <protection locked="0"/>
    </xf>
    <xf numFmtId="49" fontId="4" fillId="0" borderId="52" xfId="0" applyNumberFormat="1" applyFont="1" applyBorder="1" applyAlignment="1" applyProtection="1">
      <alignment horizontal="left" vertical="top" wrapText="1"/>
      <protection locked="0"/>
    </xf>
    <xf numFmtId="49" fontId="4" fillId="0" borderId="13" xfId="0" applyNumberFormat="1" applyFont="1" applyBorder="1" applyAlignment="1" applyProtection="1">
      <alignment horizontal="left" vertical="top" wrapText="1"/>
      <protection locked="0"/>
    </xf>
    <xf numFmtId="49" fontId="4" fillId="0" borderId="0" xfId="0" applyNumberFormat="1" applyFont="1" applyAlignment="1" applyProtection="1">
      <alignment horizontal="left" vertical="top" wrapText="1"/>
      <protection locked="0"/>
    </xf>
    <xf numFmtId="49" fontId="4" fillId="0" borderId="14" xfId="0" applyNumberFormat="1" applyFont="1" applyBorder="1" applyAlignment="1" applyProtection="1">
      <alignment horizontal="left" vertical="top" wrapText="1"/>
      <protection locked="0"/>
    </xf>
    <xf numFmtId="49" fontId="4" fillId="0" borderId="36" xfId="0" applyNumberFormat="1" applyFont="1" applyBorder="1" applyAlignment="1" applyProtection="1">
      <alignment horizontal="left" vertical="top" wrapText="1"/>
      <protection locked="0"/>
    </xf>
    <xf numFmtId="49" fontId="4" fillId="0" borderId="37" xfId="0" applyNumberFormat="1" applyFont="1" applyBorder="1" applyAlignment="1" applyProtection="1">
      <alignment horizontal="left" vertical="top" wrapText="1"/>
      <protection locked="0"/>
    </xf>
    <xf numFmtId="49" fontId="4" fillId="0" borderId="38" xfId="0" applyNumberFormat="1" applyFont="1" applyBorder="1" applyAlignment="1" applyProtection="1">
      <alignment horizontal="left" vertical="top" wrapText="1"/>
      <protection locked="0"/>
    </xf>
    <xf numFmtId="0" fontId="16" fillId="2" borderId="54" xfId="0" applyFont="1" applyFill="1" applyBorder="1" applyAlignment="1" applyProtection="1">
      <alignment horizontal="left" vertical="center"/>
      <protection locked="0"/>
    </xf>
    <xf numFmtId="49" fontId="4" fillId="0" borderId="8" xfId="0" quotePrefix="1" applyNumberFormat="1" applyFont="1" applyBorder="1" applyAlignment="1" applyProtection="1">
      <alignment horizontal="center" vertical="center"/>
      <protection locked="0"/>
    </xf>
    <xf numFmtId="49" fontId="4" fillId="0" borderId="9" xfId="0" applyNumberFormat="1" applyFont="1" applyBorder="1" applyAlignment="1" applyProtection="1">
      <alignment horizontal="center" vertical="center"/>
      <protection locked="0"/>
    </xf>
    <xf numFmtId="49" fontId="4" fillId="0" borderId="27" xfId="0" applyNumberFormat="1" applyFont="1" applyBorder="1" applyAlignment="1" applyProtection="1">
      <alignment horizontal="center" vertical="center"/>
      <protection locked="0"/>
    </xf>
    <xf numFmtId="2" fontId="4" fillId="0" borderId="11" xfId="0" applyNumberFormat="1" applyFont="1" applyBorder="1" applyAlignment="1" applyProtection="1">
      <alignment horizontal="center" vertical="center"/>
      <protection locked="0"/>
    </xf>
    <xf numFmtId="2" fontId="23" fillId="0" borderId="0" xfId="0" applyNumberFormat="1" applyFont="1" applyAlignment="1" applyProtection="1">
      <alignment horizontal="center" vertical="center"/>
      <protection locked="0"/>
    </xf>
    <xf numFmtId="2" fontId="23" fillId="0" borderId="37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left" vertical="center"/>
      <protection locked="0"/>
    </xf>
    <xf numFmtId="49" fontId="4" fillId="0" borderId="12" xfId="0" applyNumberFormat="1" applyFont="1" applyBorder="1" applyAlignment="1" applyProtection="1">
      <alignment horizontal="left" vertical="center"/>
      <protection locked="0"/>
    </xf>
    <xf numFmtId="49" fontId="0" fillId="0" borderId="18" xfId="0" applyNumberFormat="1" applyBorder="1" applyAlignment="1" applyProtection="1">
      <alignment horizontal="left" vertical="center"/>
      <protection locked="0"/>
    </xf>
    <xf numFmtId="49" fontId="0" fillId="0" borderId="14" xfId="0" applyNumberFormat="1" applyBorder="1" applyAlignment="1" applyProtection="1">
      <alignment horizontal="left" vertical="center"/>
      <protection locked="0"/>
    </xf>
    <xf numFmtId="49" fontId="0" fillId="0" borderId="39" xfId="0" applyNumberFormat="1" applyBorder="1" applyAlignment="1" applyProtection="1">
      <alignment horizontal="left" vertical="center"/>
      <protection locked="0"/>
    </xf>
    <xf numFmtId="49" fontId="0" fillId="0" borderId="38" xfId="0" applyNumberFormat="1" applyBorder="1" applyAlignment="1" applyProtection="1">
      <alignment horizontal="left" vertical="center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4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7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49" fontId="4" fillId="0" borderId="11" xfId="0" applyNumberFormat="1" applyFont="1" applyBorder="1" applyAlignment="1" applyProtection="1">
      <alignment horizontal="left" vertical="top" wrapText="1"/>
      <protection locked="0"/>
    </xf>
    <xf numFmtId="49" fontId="4" fillId="0" borderId="12" xfId="0" applyNumberFormat="1" applyFont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left" vertical="top" wrapText="1"/>
      <protection locked="0"/>
    </xf>
    <xf numFmtId="0" fontId="0" fillId="0" borderId="37" xfId="0" applyBorder="1" applyAlignment="1" applyProtection="1">
      <alignment horizontal="left" vertical="top" wrapText="1"/>
      <protection locked="0"/>
    </xf>
    <xf numFmtId="0" fontId="0" fillId="0" borderId="38" xfId="0" applyBorder="1" applyAlignment="1" applyProtection="1">
      <alignment horizontal="left" vertical="top" wrapText="1"/>
      <protection locked="0"/>
    </xf>
    <xf numFmtId="0" fontId="2" fillId="2" borderId="10" xfId="0" applyFont="1" applyFill="1" applyBorder="1" applyAlignment="1" applyProtection="1">
      <alignment vertical="center" wrapText="1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0" fillId="0" borderId="45" xfId="0" applyBorder="1" applyAlignment="1" applyProtection="1">
      <alignment vertical="center" wrapText="1"/>
      <protection locked="0"/>
    </xf>
    <xf numFmtId="0" fontId="0" fillId="0" borderId="36" xfId="0" applyBorder="1" applyAlignment="1" applyProtection="1">
      <alignment vertical="center" wrapText="1"/>
      <protection locked="0"/>
    </xf>
    <xf numFmtId="0" fontId="0" fillId="0" borderId="37" xfId="0" applyBorder="1" applyAlignment="1" applyProtection="1">
      <alignment vertical="center" wrapText="1"/>
      <protection locked="0"/>
    </xf>
    <xf numFmtId="0" fontId="0" fillId="0" borderId="47" xfId="0" applyBorder="1" applyAlignment="1" applyProtection="1">
      <alignment vertical="center" wrapText="1"/>
      <protection locked="0"/>
    </xf>
    <xf numFmtId="0" fontId="22" fillId="0" borderId="7" xfId="0" applyFont="1" applyBorder="1" applyAlignment="1">
      <alignment vertical="center"/>
    </xf>
    <xf numFmtId="0" fontId="22" fillId="0" borderId="35" xfId="0" applyFont="1" applyBorder="1" applyAlignment="1">
      <alignment vertical="center"/>
    </xf>
    <xf numFmtId="0" fontId="22" fillId="0" borderId="37" xfId="0" applyFont="1" applyBorder="1" applyAlignment="1">
      <alignment vertical="center"/>
    </xf>
    <xf numFmtId="0" fontId="22" fillId="0" borderId="38" xfId="0" applyFont="1" applyBorder="1" applyAlignment="1">
      <alignment vertical="center"/>
    </xf>
    <xf numFmtId="49" fontId="4" fillId="0" borderId="29" xfId="0" applyNumberFormat="1" applyFont="1" applyBorder="1" applyAlignment="1" applyProtection="1">
      <alignment horizontal="left" vertical="center" wrapText="1"/>
      <protection locked="0"/>
    </xf>
    <xf numFmtId="0" fontId="20" fillId="5" borderId="39" xfId="0" applyFont="1" applyFill="1" applyBorder="1" applyAlignment="1">
      <alignment horizontal="center"/>
    </xf>
    <xf numFmtId="0" fontId="20" fillId="5" borderId="37" xfId="0" applyFont="1" applyFill="1" applyBorder="1" applyAlignment="1">
      <alignment horizontal="center"/>
    </xf>
    <xf numFmtId="0" fontId="20" fillId="5" borderId="27" xfId="0" applyFont="1" applyFill="1" applyBorder="1" applyAlignment="1">
      <alignment horizontal="center"/>
    </xf>
    <xf numFmtId="49" fontId="4" fillId="0" borderId="33" xfId="0" applyNumberFormat="1" applyFont="1" applyBorder="1" applyAlignment="1" applyProtection="1">
      <alignment horizontal="center" vertical="center" wrapText="1"/>
      <protection locked="0"/>
    </xf>
    <xf numFmtId="49" fontId="4" fillId="0" borderId="25" xfId="0" applyNumberFormat="1" applyFont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44" xfId="0" applyFont="1" applyFill="1" applyBorder="1" applyAlignment="1" applyProtection="1">
      <alignment vertical="center"/>
      <protection locked="0"/>
    </xf>
    <xf numFmtId="0" fontId="8" fillId="0" borderId="39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 applyProtection="1">
      <alignment horizontal="center" vertical="center" wrapText="1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37" xfId="0" applyFont="1" applyFill="1" applyBorder="1" applyAlignment="1" applyProtection="1">
      <alignment horizontal="center" vertical="center" wrapText="1"/>
      <protection locked="0"/>
    </xf>
    <xf numFmtId="0" fontId="2" fillId="2" borderId="47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30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33" xfId="0" applyFont="1" applyFill="1" applyBorder="1" applyAlignment="1" applyProtection="1">
      <alignment horizontal="center" vertical="center" wrapText="1"/>
      <protection locked="0"/>
    </xf>
    <xf numFmtId="49" fontId="4" fillId="0" borderId="3" xfId="0" applyNumberFormat="1" applyFont="1" applyBorder="1" applyAlignment="1" applyProtection="1">
      <alignment horizontal="left" vertical="top" wrapText="1"/>
      <protection locked="0"/>
    </xf>
    <xf numFmtId="49" fontId="4" fillId="0" borderId="31" xfId="0" applyNumberFormat="1" applyFont="1" applyBorder="1" applyAlignment="1" applyProtection="1">
      <alignment horizontal="left" vertical="top" wrapText="1"/>
      <protection locked="0"/>
    </xf>
    <xf numFmtId="49" fontId="4" fillId="0" borderId="29" xfId="0" applyNumberFormat="1" applyFont="1" applyBorder="1" applyAlignment="1" applyProtection="1">
      <alignment horizontal="left" vertical="top" wrapText="1"/>
      <protection locked="0"/>
    </xf>
    <xf numFmtId="49" fontId="4" fillId="0" borderId="42" xfId="0" applyNumberFormat="1" applyFont="1" applyBorder="1" applyAlignment="1" applyProtection="1">
      <alignment horizontal="left" vertical="top" wrapText="1"/>
      <protection locked="0"/>
    </xf>
    <xf numFmtId="49" fontId="4" fillId="0" borderId="4" xfId="0" applyNumberFormat="1" applyFont="1" applyBorder="1" applyAlignment="1" applyProtection="1">
      <alignment horizontal="left" vertical="top" wrapText="1"/>
      <protection locked="0"/>
    </xf>
    <xf numFmtId="49" fontId="4" fillId="0" borderId="43" xfId="0" applyNumberFormat="1" applyFont="1" applyBorder="1" applyAlignment="1" applyProtection="1">
      <alignment horizontal="left" vertical="top" wrapText="1"/>
      <protection locked="0"/>
    </xf>
    <xf numFmtId="49" fontId="4" fillId="0" borderId="33" xfId="0" applyNumberFormat="1" applyFont="1" applyBorder="1" applyAlignment="1" applyProtection="1">
      <alignment horizontal="left" vertical="top" wrapText="1"/>
      <protection locked="0"/>
    </xf>
    <xf numFmtId="49" fontId="4" fillId="0" borderId="34" xfId="0" applyNumberFormat="1" applyFont="1" applyBorder="1" applyAlignment="1" applyProtection="1">
      <alignment horizontal="left" vertical="top" wrapText="1"/>
      <protection locked="0"/>
    </xf>
    <xf numFmtId="49" fontId="13" fillId="0" borderId="29" xfId="0" applyNumberFormat="1" applyFont="1" applyBorder="1" applyAlignment="1" applyProtection="1">
      <alignment horizontal="left" vertical="center" wrapText="1"/>
      <protection locked="0"/>
    </xf>
    <xf numFmtId="0" fontId="28" fillId="4" borderId="4" xfId="0" applyFont="1" applyFill="1" applyBorder="1" applyAlignment="1">
      <alignment horizontal="left" vertical="center" wrapText="1"/>
    </xf>
    <xf numFmtId="49" fontId="13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13" fillId="4" borderId="29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4" xfId="0" applyFont="1" applyBorder="1" applyAlignment="1">
      <alignment horizontal="left" vertical="center" wrapText="1"/>
    </xf>
    <xf numFmtId="49" fontId="13" fillId="0" borderId="4" xfId="0" applyNumberFormat="1" applyFont="1" applyBorder="1" applyAlignment="1" applyProtection="1">
      <alignment horizontal="center" vertical="center" wrapText="1"/>
      <protection locked="0"/>
    </xf>
    <xf numFmtId="49" fontId="13" fillId="0" borderId="29" xfId="0" applyNumberFormat="1" applyFont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top" wrapText="1"/>
      <protection locked="0"/>
    </xf>
    <xf numFmtId="49" fontId="4" fillId="0" borderId="11" xfId="0" applyNumberFormat="1" applyFont="1" applyBorder="1" applyAlignment="1" applyProtection="1">
      <alignment horizontal="center" vertical="top" wrapText="1"/>
      <protection locked="0"/>
    </xf>
    <xf numFmtId="49" fontId="4" fillId="0" borderId="12" xfId="0" applyNumberFormat="1" applyFont="1" applyBorder="1" applyAlignment="1" applyProtection="1">
      <alignment horizontal="center" vertical="top" wrapText="1"/>
      <protection locked="0"/>
    </xf>
    <xf numFmtId="49" fontId="4" fillId="0" borderId="13" xfId="0" applyNumberFormat="1" applyFont="1" applyBorder="1" applyAlignment="1" applyProtection="1">
      <alignment horizontal="center" vertical="top" wrapText="1"/>
      <protection locked="0"/>
    </xf>
    <xf numFmtId="49" fontId="4" fillId="0" borderId="0" xfId="0" applyNumberFormat="1" applyFont="1" applyAlignment="1" applyProtection="1">
      <alignment horizontal="center" vertical="top" wrapText="1"/>
      <protection locked="0"/>
    </xf>
    <xf numFmtId="49" fontId="4" fillId="0" borderId="14" xfId="0" applyNumberFormat="1" applyFont="1" applyBorder="1" applyAlignment="1" applyProtection="1">
      <alignment horizontal="center" vertical="top" wrapText="1"/>
      <protection locked="0"/>
    </xf>
    <xf numFmtId="49" fontId="4" fillId="0" borderId="36" xfId="0" applyNumberFormat="1" applyFont="1" applyBorder="1" applyAlignment="1" applyProtection="1">
      <alignment horizontal="center" vertical="top" wrapText="1"/>
      <protection locked="0"/>
    </xf>
    <xf numFmtId="49" fontId="4" fillId="0" borderId="37" xfId="0" applyNumberFormat="1" applyFont="1" applyBorder="1" applyAlignment="1" applyProtection="1">
      <alignment horizontal="center" vertical="top" wrapText="1"/>
      <protection locked="0"/>
    </xf>
    <xf numFmtId="49" fontId="4" fillId="0" borderId="38" xfId="0" applyNumberFormat="1" applyFont="1" applyBorder="1" applyAlignment="1" applyProtection="1">
      <alignment horizontal="center" vertical="top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39" xfId="0" applyFont="1" applyFill="1" applyBorder="1" applyAlignment="1" applyProtection="1">
      <alignment horizontal="center" vertical="center" wrapText="1"/>
      <protection locked="0"/>
    </xf>
    <xf numFmtId="49" fontId="16" fillId="2" borderId="6" xfId="0" applyNumberFormat="1" applyFont="1" applyFill="1" applyBorder="1" applyAlignment="1" applyProtection="1">
      <alignment horizontal="center" vertical="center"/>
      <protection locked="0"/>
    </xf>
    <xf numFmtId="49" fontId="16" fillId="2" borderId="7" xfId="0" applyNumberFormat="1" applyFont="1" applyFill="1" applyBorder="1" applyAlignment="1" applyProtection="1">
      <alignment horizontal="center" vertical="center"/>
      <protection locked="0"/>
    </xf>
    <xf numFmtId="49" fontId="16" fillId="2" borderId="35" xfId="0" applyNumberFormat="1" applyFont="1" applyFill="1" applyBorder="1" applyAlignment="1" applyProtection="1">
      <alignment horizontal="center" vertical="center"/>
      <protection locked="0"/>
    </xf>
    <xf numFmtId="49" fontId="15" fillId="0" borderId="32" xfId="0" applyNumberFormat="1" applyFont="1" applyBorder="1" applyAlignment="1" applyProtection="1">
      <alignment horizontal="center" vertical="center" wrapText="1"/>
      <protection locked="0"/>
    </xf>
    <xf numFmtId="49" fontId="15" fillId="0" borderId="33" xfId="0" applyNumberFormat="1" applyFont="1" applyBorder="1" applyAlignment="1" applyProtection="1">
      <alignment horizontal="center" vertical="center" wrapText="1"/>
      <protection locked="0"/>
    </xf>
    <xf numFmtId="49" fontId="15" fillId="0" borderId="34" xfId="0" applyNumberFormat="1" applyFont="1" applyBorder="1" applyAlignment="1" applyProtection="1">
      <alignment horizontal="center" vertical="center" wrapText="1"/>
      <protection locked="0"/>
    </xf>
    <xf numFmtId="2" fontId="15" fillId="0" borderId="32" xfId="0" applyNumberFormat="1" applyFont="1" applyBorder="1" applyAlignment="1" applyProtection="1">
      <alignment horizontal="center" vertical="center" wrapText="1"/>
      <protection locked="0"/>
    </xf>
    <xf numFmtId="2" fontId="15" fillId="0" borderId="33" xfId="0" applyNumberFormat="1" applyFont="1" applyBorder="1" applyAlignment="1" applyProtection="1">
      <alignment horizontal="center" vertical="center" wrapText="1"/>
      <protection locked="0"/>
    </xf>
    <xf numFmtId="2" fontId="15" fillId="0" borderId="34" xfId="0" applyNumberFormat="1" applyFont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31" xfId="0" applyFont="1" applyFill="1" applyBorder="1" applyAlignment="1" applyProtection="1">
      <alignment horizontal="left" vertical="center"/>
      <protection locked="0"/>
    </xf>
    <xf numFmtId="0" fontId="2" fillId="2" borderId="32" xfId="0" applyFont="1" applyFill="1" applyBorder="1" applyAlignment="1" applyProtection="1">
      <alignment horizontal="left" vertical="center"/>
      <protection locked="0"/>
    </xf>
    <xf numFmtId="0" fontId="2" fillId="2" borderId="33" xfId="0" applyFont="1" applyFill="1" applyBorder="1" applyAlignment="1" applyProtection="1">
      <alignment horizontal="left" vertical="center"/>
      <protection locked="0"/>
    </xf>
    <xf numFmtId="0" fontId="2" fillId="2" borderId="34" xfId="0" applyFont="1" applyFill="1" applyBorder="1" applyAlignment="1" applyProtection="1">
      <alignment horizontal="left" vertical="center"/>
      <protection locked="0"/>
    </xf>
    <xf numFmtId="49" fontId="9" fillId="0" borderId="32" xfId="0" applyNumberFormat="1" applyFont="1" applyBorder="1" applyAlignment="1" applyProtection="1">
      <alignment horizontal="center" vertical="center" wrapText="1"/>
      <protection locked="0"/>
    </xf>
    <xf numFmtId="49" fontId="9" fillId="0" borderId="33" xfId="0" applyNumberFormat="1" applyFont="1" applyBorder="1" applyAlignment="1" applyProtection="1">
      <alignment horizontal="center" vertical="center" wrapText="1"/>
      <protection locked="0"/>
    </xf>
    <xf numFmtId="49" fontId="9" fillId="0" borderId="34" xfId="0" applyNumberFormat="1" applyFont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left" vertical="center" wrapText="1"/>
      <protection locked="0"/>
    </xf>
    <xf numFmtId="0" fontId="2" fillId="2" borderId="11" xfId="0" applyFont="1" applyFill="1" applyBorder="1" applyAlignment="1" applyProtection="1">
      <alignment horizontal="left" vertical="center"/>
      <protection locked="0"/>
    </xf>
    <xf numFmtId="0" fontId="2" fillId="2" borderId="12" xfId="0" applyFont="1" applyFill="1" applyBorder="1" applyAlignment="1" applyProtection="1">
      <alignment horizontal="left" vertical="center"/>
      <protection locked="0"/>
    </xf>
    <xf numFmtId="0" fontId="2" fillId="2" borderId="36" xfId="0" applyFont="1" applyFill="1" applyBorder="1" applyAlignment="1" applyProtection="1">
      <alignment horizontal="left" vertical="center"/>
      <protection locked="0"/>
    </xf>
    <xf numFmtId="0" fontId="2" fillId="2" borderId="37" xfId="0" applyFont="1" applyFill="1" applyBorder="1" applyAlignment="1" applyProtection="1">
      <alignment horizontal="left" vertical="center"/>
      <protection locked="0"/>
    </xf>
    <xf numFmtId="0" fontId="2" fillId="2" borderId="38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 applyProtection="1">
      <alignment horizontal="left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38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5" fillId="0" borderId="5" xfId="0" applyFont="1" applyBorder="1" applyAlignment="1" applyProtection="1">
      <alignment horizontal="left" vertical="center" wrapText="1"/>
      <protection locked="0"/>
    </xf>
    <xf numFmtId="0" fontId="15" fillId="0" borderId="1" xfId="0" applyFont="1" applyBorder="1" applyAlignment="1" applyProtection="1">
      <alignment horizontal="left" vertical="center" wrapText="1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49" fontId="4" fillId="0" borderId="22" xfId="0" applyNumberFormat="1" applyFont="1" applyBorder="1" applyAlignment="1" applyProtection="1">
      <alignment horizontal="left" vertical="center" wrapText="1"/>
      <protection locked="0"/>
    </xf>
    <xf numFmtId="49" fontId="4" fillId="0" borderId="23" xfId="0" applyNumberFormat="1" applyFont="1" applyBorder="1" applyAlignment="1" applyProtection="1">
      <alignment horizontal="left" vertical="center" wrapText="1"/>
      <protection locked="0"/>
    </xf>
    <xf numFmtId="49" fontId="4" fillId="0" borderId="24" xfId="0" applyNumberFormat="1" applyFont="1" applyBorder="1" applyAlignment="1" applyProtection="1">
      <alignment horizontal="left" vertical="center" wrapText="1"/>
      <protection locked="0"/>
    </xf>
    <xf numFmtId="49" fontId="4" fillId="0" borderId="20" xfId="0" applyNumberFormat="1" applyFont="1" applyBorder="1" applyAlignment="1" applyProtection="1">
      <alignment horizontal="left" vertical="top" wrapText="1"/>
      <protection locked="0"/>
    </xf>
    <xf numFmtId="49" fontId="4" fillId="0" borderId="21" xfId="0" applyNumberFormat="1" applyFont="1" applyBorder="1" applyAlignment="1" applyProtection="1">
      <alignment horizontal="left" vertical="top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 wrapText="1"/>
      <protection locked="0"/>
    </xf>
    <xf numFmtId="0" fontId="28" fillId="0" borderId="22" xfId="0" applyFont="1" applyBorder="1" applyAlignment="1">
      <alignment horizontal="left" vertical="center" wrapText="1"/>
    </xf>
    <xf numFmtId="0" fontId="28" fillId="0" borderId="23" xfId="0" applyFont="1" applyBorder="1" applyAlignment="1">
      <alignment horizontal="left" vertical="center" wrapText="1"/>
    </xf>
    <xf numFmtId="0" fontId="28" fillId="0" borderId="24" xfId="0" applyFont="1" applyBorder="1" applyAlignment="1">
      <alignment horizontal="left" vertical="center" wrapText="1"/>
    </xf>
    <xf numFmtId="0" fontId="13" fillId="0" borderId="4" xfId="0" quotePrefix="1" applyFont="1" applyBorder="1" applyAlignment="1">
      <alignment horizontal="center" vertical="center" wrapText="1"/>
    </xf>
  </cellXfs>
  <cellStyles count="3">
    <cellStyle name="Normal" xfId="0" builtinId="0"/>
    <cellStyle name="Normal 2" xfId="2" xr:uid="{7F7AD3DA-D628-4016-BE24-8B26097843ED}"/>
    <cellStyle name="Porcentagem 2" xfId="1" xr:uid="{00000000-0005-0000-0000-000001000000}"/>
  </cellStyles>
  <dxfs count="79"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ndense val="0"/>
        <extend val="0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[1234_FTP - Grupo 4_30A ao 34A(Final da linha 1).xlsx]Planilha9!Tabela dinâmica5</c:name>
    <c:fmtId val="0"/>
  </c:pivotSource>
  <c:chart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rgbClr val="00B0F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Planilha9!$B$3</c:f>
              <c:strCache>
                <c:ptCount val="1"/>
                <c:pt idx="0">
                  <c:v>Soma de 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Planilha9!$A$4:$A$16</c:f>
              <c:multiLvlStrCache>
                <c:ptCount val="10"/>
                <c:lvl>
                  <c:pt idx="0">
                    <c:v>ACCELO 2 EIXOS</c:v>
                  </c:pt>
                  <c:pt idx="1">
                    <c:v>ACCELO 3 EIXOS</c:v>
                  </c:pt>
                  <c:pt idx="2">
                    <c:v>ATEGO 2 EIXOS</c:v>
                  </c:pt>
                  <c:pt idx="3">
                    <c:v>ATEGO 3 EIXOS</c:v>
                  </c:pt>
                  <c:pt idx="4">
                    <c:v>ATP</c:v>
                  </c:pt>
                  <c:pt idx="5">
                    <c:v>ACCELO 2 EIXOS</c:v>
                  </c:pt>
                  <c:pt idx="6">
                    <c:v>ACCELO 3 EIXOS</c:v>
                  </c:pt>
                  <c:pt idx="7">
                    <c:v>ATEGO 2 EIXOS</c:v>
                  </c:pt>
                  <c:pt idx="8">
                    <c:v>ATEGO 3 EIXOS</c:v>
                  </c:pt>
                  <c:pt idx="9">
                    <c:v>ATP</c:v>
                  </c:pt>
                </c:lvl>
                <c:lvl>
                  <c:pt idx="0">
                    <c:v>M06</c:v>
                  </c:pt>
                  <c:pt idx="5">
                    <c:v>M07</c:v>
                  </c:pt>
                </c:lvl>
              </c:multiLvlStrCache>
            </c:multiLvlStrRef>
          </c:cat>
          <c:val>
            <c:numRef>
              <c:f>Planilha9!$B$4:$B$16</c:f>
              <c:numCache>
                <c:formatCode>0.00</c:formatCode>
                <c:ptCount val="10"/>
                <c:pt idx="0">
                  <c:v>172</c:v>
                </c:pt>
                <c:pt idx="1">
                  <c:v>245</c:v>
                </c:pt>
                <c:pt idx="2">
                  <c:v>186</c:v>
                </c:pt>
                <c:pt idx="3">
                  <c:v>265</c:v>
                </c:pt>
                <c:pt idx="4">
                  <c:v>177</c:v>
                </c:pt>
                <c:pt idx="5">
                  <c:v>197</c:v>
                </c:pt>
                <c:pt idx="6">
                  <c:v>231</c:v>
                </c:pt>
                <c:pt idx="7">
                  <c:v>238</c:v>
                </c:pt>
                <c:pt idx="8">
                  <c:v>266</c:v>
                </c:pt>
                <c:pt idx="9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2-409A-8E34-A3228E6213AF}"/>
            </c:ext>
          </c:extLst>
        </c:ser>
        <c:ser>
          <c:idx val="1"/>
          <c:order val="1"/>
          <c:tx>
            <c:strRef>
              <c:f>Planilha9!$C$3</c:f>
              <c:strCache>
                <c:ptCount val="1"/>
                <c:pt idx="0">
                  <c:v>Soma de B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Planilha9!$A$4:$A$16</c:f>
              <c:multiLvlStrCache>
                <c:ptCount val="10"/>
                <c:lvl>
                  <c:pt idx="0">
                    <c:v>ACCELO 2 EIXOS</c:v>
                  </c:pt>
                  <c:pt idx="1">
                    <c:v>ACCELO 3 EIXOS</c:v>
                  </c:pt>
                  <c:pt idx="2">
                    <c:v>ATEGO 2 EIXOS</c:v>
                  </c:pt>
                  <c:pt idx="3">
                    <c:v>ATEGO 3 EIXOS</c:v>
                  </c:pt>
                  <c:pt idx="4">
                    <c:v>ATP</c:v>
                  </c:pt>
                  <c:pt idx="5">
                    <c:v>ACCELO 2 EIXOS</c:v>
                  </c:pt>
                  <c:pt idx="6">
                    <c:v>ACCELO 3 EIXOS</c:v>
                  </c:pt>
                  <c:pt idx="7">
                    <c:v>ATEGO 2 EIXOS</c:v>
                  </c:pt>
                  <c:pt idx="8">
                    <c:v>ATEGO 3 EIXOS</c:v>
                  </c:pt>
                  <c:pt idx="9">
                    <c:v>ATP</c:v>
                  </c:pt>
                </c:lvl>
                <c:lvl>
                  <c:pt idx="0">
                    <c:v>M06</c:v>
                  </c:pt>
                  <c:pt idx="5">
                    <c:v>M07</c:v>
                  </c:pt>
                </c:lvl>
              </c:multiLvlStrCache>
            </c:multiLvlStrRef>
          </c:cat>
          <c:val>
            <c:numRef>
              <c:f>Planilha9!$C$4:$C$16</c:f>
              <c:numCache>
                <c:formatCode>0.00</c:formatCode>
                <c:ptCount val="10"/>
                <c:pt idx="0">
                  <c:v>85</c:v>
                </c:pt>
                <c:pt idx="1">
                  <c:v>95</c:v>
                </c:pt>
                <c:pt idx="2">
                  <c:v>65</c:v>
                </c:pt>
                <c:pt idx="3">
                  <c:v>92</c:v>
                </c:pt>
                <c:pt idx="4">
                  <c:v>82</c:v>
                </c:pt>
                <c:pt idx="5">
                  <c:v>89</c:v>
                </c:pt>
                <c:pt idx="6">
                  <c:v>93</c:v>
                </c:pt>
                <c:pt idx="7">
                  <c:v>95</c:v>
                </c:pt>
                <c:pt idx="8">
                  <c:v>99</c:v>
                </c:pt>
                <c:pt idx="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62-409A-8E34-A3228E621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07843248"/>
        <c:axId val="307828848"/>
      </c:barChart>
      <c:lineChart>
        <c:grouping val="standard"/>
        <c:varyColors val="0"/>
        <c:ser>
          <c:idx val="2"/>
          <c:order val="2"/>
          <c:tx>
            <c:strRef>
              <c:f>Planilha9!$D$3</c:f>
              <c:strCache>
                <c:ptCount val="1"/>
                <c:pt idx="0">
                  <c:v>Soma de TAKT 4,5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multiLvlStrRef>
              <c:f>Planilha9!$A$4:$A$16</c:f>
              <c:multiLvlStrCache>
                <c:ptCount val="10"/>
                <c:lvl>
                  <c:pt idx="0">
                    <c:v>ACCELO 2 EIXOS</c:v>
                  </c:pt>
                  <c:pt idx="1">
                    <c:v>ACCELO 3 EIXOS</c:v>
                  </c:pt>
                  <c:pt idx="2">
                    <c:v>ATEGO 2 EIXOS</c:v>
                  </c:pt>
                  <c:pt idx="3">
                    <c:v>ATEGO 3 EIXOS</c:v>
                  </c:pt>
                  <c:pt idx="4">
                    <c:v>ATP</c:v>
                  </c:pt>
                  <c:pt idx="5">
                    <c:v>ACCELO 2 EIXOS</c:v>
                  </c:pt>
                  <c:pt idx="6">
                    <c:v>ACCELO 3 EIXOS</c:v>
                  </c:pt>
                  <c:pt idx="7">
                    <c:v>ATEGO 2 EIXOS</c:v>
                  </c:pt>
                  <c:pt idx="8">
                    <c:v>ATEGO 3 EIXOS</c:v>
                  </c:pt>
                  <c:pt idx="9">
                    <c:v>ATP</c:v>
                  </c:pt>
                </c:lvl>
                <c:lvl>
                  <c:pt idx="0">
                    <c:v>M06</c:v>
                  </c:pt>
                  <c:pt idx="5">
                    <c:v>M07</c:v>
                  </c:pt>
                </c:lvl>
              </c:multiLvlStrCache>
            </c:multiLvlStrRef>
          </c:cat>
          <c:val>
            <c:numRef>
              <c:f>Planilha9!$D$4:$D$16</c:f>
              <c:numCache>
                <c:formatCode>General</c:formatCode>
                <c:ptCount val="10"/>
                <c:pt idx="0">
                  <c:v>270</c:v>
                </c:pt>
                <c:pt idx="1">
                  <c:v>270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270</c:v>
                </c:pt>
                <c:pt idx="8">
                  <c:v>270</c:v>
                </c:pt>
                <c:pt idx="9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73-44A8-B13E-39BFFAD3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843248"/>
        <c:axId val="307828848"/>
      </c:lineChart>
      <c:catAx>
        <c:axId val="30784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7828848"/>
        <c:crosses val="autoZero"/>
        <c:auto val="1"/>
        <c:lblAlgn val="ctr"/>
        <c:lblOffset val="100"/>
        <c:noMultiLvlLbl val="0"/>
      </c:catAx>
      <c:valAx>
        <c:axId val="3078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784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1.086811024" r="0.511811024" t="0.78740157499999996" header="0.31496062000000002" footer="0.31496062000000002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069C42-57E3-420B-BF9C-676E19C760ED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47D9EB-9F3D-411D-B8A2-A185F080559F}"/>
            </a:ext>
            <a:ext uri="{147F2762-F138-4A5C-976F-8EAC2B608ADB}">
              <a16:predDERef xmlns:a16="http://schemas.microsoft.com/office/drawing/2014/main" pred="{53069C42-57E3-420B-BF9C-676E19C760ED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D319BF-1FC5-46A2-AA3E-E3E124041491}"/>
            </a:ext>
            <a:ext uri="{147F2762-F138-4A5C-976F-8EAC2B608ADB}">
              <a16:predDERef xmlns:a16="http://schemas.microsoft.com/office/drawing/2014/main" pred="{A447D9EB-9F3D-411D-B8A2-A185F080559F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4843087-C5D1-4E8F-B2DE-520EEAAB068B}"/>
            </a:ext>
            <a:ext uri="{147F2762-F138-4A5C-976F-8EAC2B608ADB}">
              <a16:predDERef xmlns:a16="http://schemas.microsoft.com/office/drawing/2014/main" pred="{5CD319BF-1FC5-46A2-AA3E-E3E124041491}"/>
            </a:ext>
          </a:extLst>
        </xdr:cNvPr>
        <xdr:cNvSpPr txBox="1">
          <a:spLocks noChangeArrowheads="1"/>
        </xdr:cNvSpPr>
      </xdr:nvSpPr>
      <xdr:spPr bwMode="auto">
        <a:xfrm>
          <a:off x="14135100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6897CE-B164-4055-9F56-2E8C2346D7B4}"/>
            </a:ext>
            <a:ext uri="{147F2762-F138-4A5C-976F-8EAC2B608ADB}">
              <a16:predDERef xmlns:a16="http://schemas.microsoft.com/office/drawing/2014/main" pred="{D4843087-C5D1-4E8F-B2DE-520EEAAB068B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B845F4B-3C5D-40A2-B3E2-E166A44A7B14}"/>
            </a:ext>
            <a:ext uri="{147F2762-F138-4A5C-976F-8EAC2B608ADB}">
              <a16:predDERef xmlns:a16="http://schemas.microsoft.com/office/drawing/2014/main" pred="{336897CE-B164-4055-9F56-2E8C2346D7B4}"/>
            </a:ext>
          </a:extLst>
        </xdr:cNvPr>
        <xdr:cNvSpPr txBox="1">
          <a:spLocks noChangeArrowheads="1"/>
        </xdr:cNvSpPr>
      </xdr:nvSpPr>
      <xdr:spPr bwMode="auto">
        <a:xfrm>
          <a:off x="14135100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905517-13DE-41CB-8633-0F59CC0A4F21}"/>
            </a:ext>
            <a:ext uri="{147F2762-F138-4A5C-976F-8EAC2B608ADB}">
              <a16:predDERef xmlns:a16="http://schemas.microsoft.com/office/drawing/2014/main" pred="{CB845F4B-3C5D-40A2-B3E2-E166A44A7B14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BD88D98-0BF8-4C38-8F9B-BE0422B70AFE}"/>
            </a:ext>
            <a:ext uri="{147F2762-F138-4A5C-976F-8EAC2B608ADB}">
              <a16:predDERef xmlns:a16="http://schemas.microsoft.com/office/drawing/2014/main" pred="{38905517-13DE-41CB-8633-0F59CC0A4F21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F2DD5B5-0316-4E71-8EA3-B7C42410C9AF}"/>
            </a:ext>
            <a:ext uri="{147F2762-F138-4A5C-976F-8EAC2B608ADB}">
              <a16:predDERef xmlns:a16="http://schemas.microsoft.com/office/drawing/2014/main" pred="{8BD88D98-0BF8-4C38-8F9B-BE0422B70AFE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C0E27C0-184E-4D06-8478-E7C13F3E9924}"/>
            </a:ext>
            <a:ext uri="{147F2762-F138-4A5C-976F-8EAC2B608ADB}">
              <a16:predDERef xmlns:a16="http://schemas.microsoft.com/office/drawing/2014/main" pred="{9F2DD5B5-0316-4E71-8EA3-B7C42410C9AF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89C91398-1374-41B5-98C9-957AA0F76A24}"/>
            </a:ext>
            <a:ext uri="{147F2762-F138-4A5C-976F-8EAC2B608ADB}">
              <a16:predDERef xmlns:a16="http://schemas.microsoft.com/office/drawing/2014/main" pred="{9C0E27C0-184E-4D06-8478-E7C13F3E9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96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BDE0810-916F-4952-B0A6-A1CD31406BC3}"/>
            </a:ext>
            <a:ext uri="{147F2762-F138-4A5C-976F-8EAC2B608ADB}">
              <a16:predDERef xmlns:a16="http://schemas.microsoft.com/office/drawing/2014/main" pred="{89C91398-1374-41B5-98C9-957AA0F76A24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0F9E8AC-73D2-4BCC-B0AB-5F8EBC454352}"/>
            </a:ext>
            <a:ext uri="{147F2762-F138-4A5C-976F-8EAC2B608ADB}">
              <a16:predDERef xmlns:a16="http://schemas.microsoft.com/office/drawing/2014/main" pred="{FBDE0810-916F-4952-B0A6-A1CD31406BC3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5388FF0-A702-463D-AAD6-E4F0CACA9657}"/>
            </a:ext>
            <a:ext uri="{147F2762-F138-4A5C-976F-8EAC2B608ADB}">
              <a16:predDERef xmlns:a16="http://schemas.microsoft.com/office/drawing/2014/main" pred="{30F9E8AC-73D2-4BCC-B0AB-5F8EBC454352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9328533-7F36-45CD-8309-947B0929E3EB}"/>
            </a:ext>
            <a:ext uri="{147F2762-F138-4A5C-976F-8EAC2B608ADB}">
              <a16:predDERef xmlns:a16="http://schemas.microsoft.com/office/drawing/2014/main" pred="{F5388FF0-A702-463D-AAD6-E4F0CACA9657}"/>
            </a:ext>
          </a:extLst>
        </xdr:cNvPr>
        <xdr:cNvSpPr txBox="1">
          <a:spLocks noChangeArrowheads="1"/>
        </xdr:cNvSpPr>
      </xdr:nvSpPr>
      <xdr:spPr bwMode="auto">
        <a:xfrm>
          <a:off x="6581775" y="11811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04FDA90-34B4-49DD-8BE3-40FAFDC27139}"/>
            </a:ext>
            <a:ext uri="{147F2762-F138-4A5C-976F-8EAC2B608ADB}">
              <a16:predDERef xmlns:a16="http://schemas.microsoft.com/office/drawing/2014/main" pred="{19328533-7F36-45CD-8309-947B0929E3EB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42CD1A1-F206-4163-AB48-5BC0831706AE}"/>
            </a:ext>
            <a:ext uri="{147F2762-F138-4A5C-976F-8EAC2B608ADB}">
              <a16:predDERef xmlns:a16="http://schemas.microsoft.com/office/drawing/2014/main" pred="{A04FDA90-34B4-49DD-8BE3-40FAFDC27139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481A39F-283E-477A-8008-2D8747B1B4F4}"/>
            </a:ext>
            <a:ext uri="{147F2762-F138-4A5C-976F-8EAC2B608ADB}">
              <a16:predDERef xmlns:a16="http://schemas.microsoft.com/office/drawing/2014/main" pred="{A42CD1A1-F206-4163-AB48-5BC0831706AE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46976DF-927B-4EED-94AB-C74452DFCC75}"/>
            </a:ext>
            <a:ext uri="{147F2762-F138-4A5C-976F-8EAC2B608ADB}">
              <a16:predDERef xmlns:a16="http://schemas.microsoft.com/office/drawing/2014/main" pred="{C481A39F-283E-477A-8008-2D8747B1B4F4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968E2E-7D37-43E8-B91E-4C94B3FECC1C}"/>
            </a:ext>
            <a:ext uri="{147F2762-F138-4A5C-976F-8EAC2B608ADB}">
              <a16:predDERef xmlns:a16="http://schemas.microsoft.com/office/drawing/2014/main" pred="{846976DF-927B-4EED-94AB-C74452DFCC7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D5E10C2-1BF8-4464-8E53-639574897A95}"/>
            </a:ext>
            <a:ext uri="{147F2762-F138-4A5C-976F-8EAC2B608ADB}">
              <a16:predDERef xmlns:a16="http://schemas.microsoft.com/office/drawing/2014/main" pred="{A4968E2E-7D37-43E8-B91E-4C94B3FECC1C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DB68ABE-A2C5-4EB0-8CB7-4F0F638749BB}"/>
            </a:ext>
            <a:ext uri="{147F2762-F138-4A5C-976F-8EAC2B608ADB}">
              <a16:predDERef xmlns:a16="http://schemas.microsoft.com/office/drawing/2014/main" pred="{6D5E10C2-1BF8-4464-8E53-639574897A95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269517F-101C-4BC1-A4E8-659C602C9B09}"/>
            </a:ext>
            <a:ext uri="{147F2762-F138-4A5C-976F-8EAC2B608ADB}">
              <a16:predDERef xmlns:a16="http://schemas.microsoft.com/office/drawing/2014/main" pred="{DDB68ABE-A2C5-4EB0-8CB7-4F0F638749BB}"/>
            </a:ext>
          </a:extLst>
        </xdr:cNvPr>
        <xdr:cNvSpPr txBox="1">
          <a:spLocks noChangeArrowheads="1"/>
        </xdr:cNvSpPr>
      </xdr:nvSpPr>
      <xdr:spPr bwMode="auto">
        <a:xfrm>
          <a:off x="6581775" y="114871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DAB8BDB2-6C5A-49A9-895A-0D2947D60906}"/>
            </a:ext>
            <a:ext uri="{147F2762-F138-4A5C-976F-8EAC2B608ADB}">
              <a16:predDERef xmlns:a16="http://schemas.microsoft.com/office/drawing/2014/main" pred="{A269517F-101C-4BC1-A4E8-659C602C9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7B255E70-0F81-4486-989B-2206E4DC5E96}"/>
            </a:ext>
            <a:ext uri="{147F2762-F138-4A5C-976F-8EAC2B608ADB}">
              <a16:predDERef xmlns:a16="http://schemas.microsoft.com/office/drawing/2014/main" pred="{DAB8BDB2-6C5A-49A9-895A-0D2947D60906}"/>
            </a:ext>
          </a:extLst>
        </xdr:cNvPr>
        <xdr:cNvSpPr>
          <a:spLocks noChangeArrowheads="1"/>
        </xdr:cNvSpPr>
      </xdr:nvSpPr>
      <xdr:spPr bwMode="auto">
        <a:xfrm>
          <a:off x="9510794" y="6522952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B2809B7D-4EC9-4056-B4A2-3C0D85E51336}"/>
            </a:ext>
            <a:ext uri="{147F2762-F138-4A5C-976F-8EAC2B608ADB}">
              <a16:predDERef xmlns:a16="http://schemas.microsoft.com/office/drawing/2014/main" pred="{7B255E70-0F81-4486-989B-2206E4DC5E96}"/>
            </a:ext>
          </a:extLst>
        </xdr:cNvPr>
        <xdr:cNvSpPr>
          <a:spLocks noChangeArrowheads="1"/>
        </xdr:cNvSpPr>
      </xdr:nvSpPr>
      <xdr:spPr bwMode="auto">
        <a:xfrm>
          <a:off x="9494915" y="7118189"/>
          <a:ext cx="6254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D70DF873-CB6D-4424-8D44-F887F46FF168}"/>
            </a:ext>
            <a:ext uri="{147F2762-F138-4A5C-976F-8EAC2B608ADB}">
              <a16:predDERef xmlns:a16="http://schemas.microsoft.com/office/drawing/2014/main" pred="{B2809B7D-4EC9-4056-B4A2-3C0D85E51336}"/>
            </a:ext>
          </a:extLst>
        </xdr:cNvPr>
        <xdr:cNvSpPr/>
      </xdr:nvSpPr>
      <xdr:spPr>
        <a:xfrm rot="10800000">
          <a:off x="10479248" y="2131483"/>
          <a:ext cx="34383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DF367313-3D5C-4E17-838B-6DA8BBA98E15}"/>
            </a:ext>
            <a:ext uri="{147F2762-F138-4A5C-976F-8EAC2B608ADB}">
              <a16:predDERef xmlns:a16="http://schemas.microsoft.com/office/drawing/2014/main" pred="{D70DF873-CB6D-4424-8D44-F887F46FF168}"/>
            </a:ext>
          </a:extLst>
        </xdr:cNvPr>
        <xdr:cNvSpPr/>
      </xdr:nvSpPr>
      <xdr:spPr>
        <a:xfrm rot="16200000">
          <a:off x="9076970" y="5173027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3D1396-4EB0-445D-907F-FE49AF65A9C1}"/>
            </a:ext>
            <a:ext uri="{147F2762-F138-4A5C-976F-8EAC2B608ADB}">
              <a16:predDERef xmlns:a16="http://schemas.microsoft.com/office/drawing/2014/main" pred="{DF367313-3D5C-4E17-838B-6DA8BBA98E15}"/>
            </a:ext>
          </a:extLst>
        </xdr:cNvPr>
        <xdr:cNvSpPr txBox="1"/>
      </xdr:nvSpPr>
      <xdr:spPr>
        <a:xfrm>
          <a:off x="11344275" y="4352925"/>
          <a:ext cx="19240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717FDB-F61F-4115-9F11-F0752C7B3036}"/>
            </a:ext>
          </a:extLst>
        </xdr:cNvPr>
        <xdr:cNvSpPr txBox="1">
          <a:spLocks noChangeArrowheads="1"/>
        </xdr:cNvSpPr>
      </xdr:nvSpPr>
      <xdr:spPr bwMode="auto">
        <a:xfrm>
          <a:off x="14211300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9AB378-FAF0-470A-89A0-FEF9BBA15443}"/>
            </a:ext>
            <a:ext uri="{147F2762-F138-4A5C-976F-8EAC2B608ADB}">
              <a16:predDERef xmlns:a16="http://schemas.microsoft.com/office/drawing/2014/main" pred="{34717FDB-F61F-4115-9F11-F0752C7B3036}"/>
            </a:ext>
          </a:extLst>
        </xdr:cNvPr>
        <xdr:cNvSpPr txBox="1">
          <a:spLocks noChangeArrowheads="1"/>
        </xdr:cNvSpPr>
      </xdr:nvSpPr>
      <xdr:spPr bwMode="auto">
        <a:xfrm>
          <a:off x="14211300" y="128873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24F969-2CD1-411C-AC6D-0AA1C9B7756B}"/>
            </a:ext>
            <a:ext uri="{147F2762-F138-4A5C-976F-8EAC2B608ADB}">
              <a16:predDERef xmlns:a16="http://schemas.microsoft.com/office/drawing/2014/main" pred="{D19AB378-FAF0-470A-89A0-FEF9BBA15443}"/>
            </a:ext>
          </a:extLst>
        </xdr:cNvPr>
        <xdr:cNvSpPr txBox="1">
          <a:spLocks noChangeArrowheads="1"/>
        </xdr:cNvSpPr>
      </xdr:nvSpPr>
      <xdr:spPr bwMode="auto">
        <a:xfrm>
          <a:off x="14211300" y="128873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E75B0E-9B81-4265-9C76-126F2043344E}"/>
            </a:ext>
            <a:ext uri="{147F2762-F138-4A5C-976F-8EAC2B608ADB}">
              <a16:predDERef xmlns:a16="http://schemas.microsoft.com/office/drawing/2014/main" pred="{3024F969-2CD1-411C-AC6D-0AA1C9B7756B}"/>
            </a:ext>
          </a:extLst>
        </xdr:cNvPr>
        <xdr:cNvSpPr txBox="1">
          <a:spLocks noChangeArrowheads="1"/>
        </xdr:cNvSpPr>
      </xdr:nvSpPr>
      <xdr:spPr bwMode="auto">
        <a:xfrm>
          <a:off x="14211300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8CEA445-C480-4C50-87B7-5D381714219E}"/>
            </a:ext>
            <a:ext uri="{147F2762-F138-4A5C-976F-8EAC2B608ADB}">
              <a16:predDERef xmlns:a16="http://schemas.microsoft.com/office/drawing/2014/main" pred="{68E75B0E-9B81-4265-9C76-126F2043344E}"/>
            </a:ext>
          </a:extLst>
        </xdr:cNvPr>
        <xdr:cNvSpPr txBox="1">
          <a:spLocks noChangeArrowheads="1"/>
        </xdr:cNvSpPr>
      </xdr:nvSpPr>
      <xdr:spPr bwMode="auto">
        <a:xfrm>
          <a:off x="14211300" y="128873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896AB71-0FE3-4C80-A0A2-09A2B049C184}"/>
            </a:ext>
            <a:ext uri="{147F2762-F138-4A5C-976F-8EAC2B608ADB}">
              <a16:predDERef xmlns:a16="http://schemas.microsoft.com/office/drawing/2014/main" pred="{C8CEA445-C480-4C50-87B7-5D381714219E}"/>
            </a:ext>
          </a:extLst>
        </xdr:cNvPr>
        <xdr:cNvSpPr txBox="1">
          <a:spLocks noChangeArrowheads="1"/>
        </xdr:cNvSpPr>
      </xdr:nvSpPr>
      <xdr:spPr bwMode="auto">
        <a:xfrm>
          <a:off x="14211300" y="128873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731BF84-7EDB-4031-95DE-CB8571CF2362}"/>
            </a:ext>
            <a:ext uri="{147F2762-F138-4A5C-976F-8EAC2B608ADB}">
              <a16:predDERef xmlns:a16="http://schemas.microsoft.com/office/drawing/2014/main" pred="{E896AB71-0FE3-4C80-A0A2-09A2B049C184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76381F-4162-408C-A506-8C4D6928C006}"/>
            </a:ext>
            <a:ext uri="{147F2762-F138-4A5C-976F-8EAC2B608ADB}">
              <a16:predDERef xmlns:a16="http://schemas.microsoft.com/office/drawing/2014/main" pred="{2731BF84-7EDB-4031-95DE-CB8571CF2362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976E933-BD58-4564-A88C-85281F7A1FA8}"/>
            </a:ext>
            <a:ext uri="{147F2762-F138-4A5C-976F-8EAC2B608ADB}">
              <a16:predDERef xmlns:a16="http://schemas.microsoft.com/office/drawing/2014/main" pred="{F676381F-4162-408C-A506-8C4D6928C006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895E878-EADE-4F8A-BDC8-78275E1ED505}"/>
            </a:ext>
            <a:ext uri="{147F2762-F138-4A5C-976F-8EAC2B608ADB}">
              <a16:predDERef xmlns:a16="http://schemas.microsoft.com/office/drawing/2014/main" pred="{0976E933-BD58-4564-A88C-85281F7A1FA8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Imagem 11" descr="Logo_TOS_ohne Text mit Headline">
          <a:extLst>
            <a:ext uri="{FF2B5EF4-FFF2-40B4-BE49-F238E27FC236}">
              <a16:creationId xmlns:a16="http://schemas.microsoft.com/office/drawing/2014/main" id="{573194F7-B421-43C1-B2A7-251E1BE7297B}"/>
            </a:ext>
            <a:ext uri="{147F2762-F138-4A5C-976F-8EAC2B608ADB}">
              <a16:predDERef xmlns:a16="http://schemas.microsoft.com/office/drawing/2014/main" pred="{A895E878-EADE-4F8A-BDC8-78275E1ED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875" y="4762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B9FC76D-B7C0-41B5-857A-7B2A2BF5A522}"/>
            </a:ext>
            <a:ext uri="{147F2762-F138-4A5C-976F-8EAC2B608ADB}">
              <a16:predDERef xmlns:a16="http://schemas.microsoft.com/office/drawing/2014/main" pred="{573194F7-B421-43C1-B2A7-251E1BE7297B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656E9C7-CBA1-40E6-97A7-050AB1201622}"/>
            </a:ext>
            <a:ext uri="{147F2762-F138-4A5C-976F-8EAC2B608ADB}">
              <a16:predDERef xmlns:a16="http://schemas.microsoft.com/office/drawing/2014/main" pred="{6B9FC76D-B7C0-41B5-857A-7B2A2BF5A522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19093B9-1613-4F74-BED7-4A9C8F2B4095}"/>
            </a:ext>
            <a:ext uri="{147F2762-F138-4A5C-976F-8EAC2B608ADB}">
              <a16:predDERef xmlns:a16="http://schemas.microsoft.com/office/drawing/2014/main" pred="{B656E9C7-CBA1-40E6-97A7-050AB1201622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37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390E0AB-9140-4E01-ACB8-35962054CE8F}"/>
            </a:ext>
            <a:ext uri="{147F2762-F138-4A5C-976F-8EAC2B608ADB}">
              <a16:predDERef xmlns:a16="http://schemas.microsoft.com/office/drawing/2014/main" pred="{419093B9-1613-4F74-BED7-4A9C8F2B4095}"/>
            </a:ext>
          </a:extLst>
        </xdr:cNvPr>
        <xdr:cNvSpPr txBox="1">
          <a:spLocks noChangeArrowheads="1"/>
        </xdr:cNvSpPr>
      </xdr:nvSpPr>
      <xdr:spPr bwMode="auto">
        <a:xfrm>
          <a:off x="6581775" y="132588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2099DB5-1BBE-4916-AB11-0AB273EC9E02}"/>
            </a:ext>
            <a:ext uri="{147F2762-F138-4A5C-976F-8EAC2B608ADB}">
              <a16:predDERef xmlns:a16="http://schemas.microsoft.com/office/drawing/2014/main" pred="{A390E0AB-9140-4E01-ACB8-35962054CE8F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11CE08-095E-48F2-920C-AC1582608800}"/>
            </a:ext>
            <a:ext uri="{147F2762-F138-4A5C-976F-8EAC2B608ADB}">
              <a16:predDERef xmlns:a16="http://schemas.microsoft.com/office/drawing/2014/main" pred="{B2099DB5-1BBE-4916-AB11-0AB273EC9E02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665D91A-C121-4836-ACA6-01E0D51B47F0}"/>
            </a:ext>
            <a:ext uri="{147F2762-F138-4A5C-976F-8EAC2B608ADB}">
              <a16:predDERef xmlns:a16="http://schemas.microsoft.com/office/drawing/2014/main" pred="{AE11CE08-095E-48F2-920C-AC1582608800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935C274-E13E-4B78-AF8B-966D317770F2}"/>
            </a:ext>
            <a:ext uri="{147F2762-F138-4A5C-976F-8EAC2B608ADB}">
              <a16:predDERef xmlns:a16="http://schemas.microsoft.com/office/drawing/2014/main" pred="{F665D91A-C121-4836-ACA6-01E0D51B47F0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7AAD558-CDE7-47F5-8E24-347E2CDBA068}"/>
            </a:ext>
            <a:ext uri="{147F2762-F138-4A5C-976F-8EAC2B608ADB}">
              <a16:predDERef xmlns:a16="http://schemas.microsoft.com/office/drawing/2014/main" pred="{C935C274-E13E-4B78-AF8B-966D317770F2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2311080-C1F1-4DB1-8BC5-D220E76DD17F}"/>
            </a:ext>
            <a:ext uri="{147F2762-F138-4A5C-976F-8EAC2B608ADB}">
              <a16:predDERef xmlns:a16="http://schemas.microsoft.com/office/drawing/2014/main" pred="{97AAD558-CDE7-47F5-8E24-347E2CDBA068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86B76C3-3785-41EC-9BC0-8DCD9F7F8097}"/>
            </a:ext>
            <a:ext uri="{147F2762-F138-4A5C-976F-8EAC2B608ADB}">
              <a16:predDERef xmlns:a16="http://schemas.microsoft.com/office/drawing/2014/main" pred="{F2311080-C1F1-4DB1-8BC5-D220E76DD17F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BA7669E-43E4-45A5-8455-85DB59EC6586}"/>
            </a:ext>
            <a:ext uri="{147F2762-F138-4A5C-976F-8EAC2B608ADB}">
              <a16:predDERef xmlns:a16="http://schemas.microsoft.com/office/drawing/2014/main" pred="{786B76C3-3785-41EC-9BC0-8DCD9F7F8097}"/>
            </a:ext>
          </a:extLst>
        </xdr:cNvPr>
        <xdr:cNvSpPr txBox="1">
          <a:spLocks noChangeArrowheads="1"/>
        </xdr:cNvSpPr>
      </xdr:nvSpPr>
      <xdr:spPr bwMode="auto">
        <a:xfrm>
          <a:off x="6581775" y="1293495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18288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 editAs="oneCell"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Imagem 24" descr="Logo MB horizontal_Positive em baixa">
          <a:extLst>
            <a:ext uri="{FF2B5EF4-FFF2-40B4-BE49-F238E27FC236}">
              <a16:creationId xmlns:a16="http://schemas.microsoft.com/office/drawing/2014/main" id="{22664B04-710D-474B-9F05-9B322E12C78D}"/>
            </a:ext>
            <a:ext uri="{147F2762-F138-4A5C-976F-8EAC2B608ADB}">
              <a16:predDERef xmlns:a16="http://schemas.microsoft.com/office/drawing/2014/main" pred="{EBA7669E-43E4-45A5-8455-85DB59EC6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6200"/>
          <a:ext cx="18764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1EE4AD03-BBAC-40DD-94E3-EB936A553A9F}"/>
            </a:ext>
            <a:ext uri="{147F2762-F138-4A5C-976F-8EAC2B608ADB}">
              <a16:predDERef xmlns:a16="http://schemas.microsoft.com/office/drawing/2014/main" pred="{22664B04-710D-474B-9F05-9B322E12C78D}"/>
            </a:ext>
          </a:extLst>
        </xdr:cNvPr>
        <xdr:cNvSpPr>
          <a:spLocks noChangeArrowheads="1"/>
        </xdr:cNvSpPr>
      </xdr:nvSpPr>
      <xdr:spPr bwMode="auto">
        <a:xfrm>
          <a:off x="9586994" y="7789777"/>
          <a:ext cx="5715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C6112424-5AE8-48B3-AEAD-985B473A9029}"/>
            </a:ext>
            <a:ext uri="{147F2762-F138-4A5C-976F-8EAC2B608ADB}">
              <a16:predDERef xmlns:a16="http://schemas.microsoft.com/office/drawing/2014/main" pred="{1EE4AD03-BBAC-40DD-94E3-EB936A553A9F}"/>
            </a:ext>
          </a:extLst>
        </xdr:cNvPr>
        <xdr:cNvSpPr>
          <a:spLocks noChangeArrowheads="1"/>
        </xdr:cNvSpPr>
      </xdr:nvSpPr>
      <xdr:spPr bwMode="auto">
        <a:xfrm>
          <a:off x="9571115" y="8385014"/>
          <a:ext cx="625475" cy="476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33</xdr:col>
      <xdr:colOff>1748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18EF7E30-6765-4C4C-952C-0DBA94E10B1C}"/>
            </a:ext>
            <a:ext uri="{147F2762-F138-4A5C-976F-8EAC2B608ADB}">
              <a16:predDERef xmlns:a16="http://schemas.microsoft.com/office/drawing/2014/main" pred="{C6112424-5AE8-48B3-AEAD-985B473A9029}"/>
            </a:ext>
          </a:extLst>
        </xdr:cNvPr>
        <xdr:cNvSpPr/>
      </xdr:nvSpPr>
      <xdr:spPr>
        <a:xfrm rot="10800000">
          <a:off x="10555448" y="2131483"/>
          <a:ext cx="3438324" cy="76191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1165FD4E-FD34-48FC-A5DE-25464561F1F9}"/>
            </a:ext>
            <a:ext uri="{147F2762-F138-4A5C-976F-8EAC2B608ADB}">
              <a16:predDERef xmlns:a16="http://schemas.microsoft.com/office/drawing/2014/main" pred="{18EF7E30-6765-4C4C-952C-0DBA94E10B1C}"/>
            </a:ext>
          </a:extLst>
        </xdr:cNvPr>
        <xdr:cNvSpPr/>
      </xdr:nvSpPr>
      <xdr:spPr>
        <a:xfrm rot="16200000">
          <a:off x="8429270" y="5896927"/>
          <a:ext cx="75914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35</xdr:col>
      <xdr:colOff>257175</xdr:colOff>
      <xdr:row>13</xdr:row>
      <xdr:rowOff>114300</xdr:rowOff>
    </xdr:from>
    <xdr:to>
      <xdr:col>42</xdr:col>
      <xdr:colOff>47625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AE678CD-7E44-451B-84E0-24F741A6DDDD}"/>
            </a:ext>
            <a:ext uri="{147F2762-F138-4A5C-976F-8EAC2B608ADB}">
              <a16:predDERef xmlns:a16="http://schemas.microsoft.com/office/drawing/2014/main" pred="{1165FD4E-FD34-48FC-A5DE-25464561F1F9}"/>
            </a:ext>
          </a:extLst>
        </xdr:cNvPr>
        <xdr:cNvSpPr txBox="1"/>
      </xdr:nvSpPr>
      <xdr:spPr>
        <a:xfrm>
          <a:off x="11420475" y="5286375"/>
          <a:ext cx="1924050" cy="1095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7200" b="0" i="0" u="none" strike="noStrike">
              <a:solidFill>
                <a:srgbClr val="000000"/>
              </a:solidFill>
              <a:latin typeface="Bernard MT Condensed" panose="02050806060905020404" pitchFamily="18" charset="0"/>
            </a:rPr>
            <a:t>N.A.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686175F6-E07D-4BC6-960E-44808DD10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9B86F40A-55AF-49DC-A972-97DCCE23BF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939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9CFBE745-62AA-40F3-A30F-E2624CFC6D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F3BDCFB0-3E27-4A5E-B3A3-380CF370C3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8C346C31-0162-4022-AB38-ACB728C38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939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A9B36873-5D64-4759-B3FE-A3E7D11FBA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BD4C53AE-4C9B-4787-8449-0F123D5CA4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99994BA3-325F-475D-9A23-11385BDD1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D55ECA61-B390-4B6A-B088-8E33AAF75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96952B1A-1639-473F-A2E9-98B6F11DBF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1F64E70B-991E-41CF-8940-2D6CD0D80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5F327002-54FC-4BB4-A79E-70D8720276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0FCD12E-0958-4BA9-BDDC-A9DC3369B64B}"/>
            </a:ext>
          </a:extLst>
        </xdr:cNvPr>
        <xdr:cNvSpPr txBox="1">
          <a:spLocks noChangeArrowheads="1"/>
        </xdr:cNvSpPr>
      </xdr:nvSpPr>
      <xdr:spPr bwMode="auto">
        <a:xfrm>
          <a:off x="14585950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510BC67-C708-4066-BE58-0E1B56740855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CCE90E2-5D1A-427C-B30C-F1647CF4BBCF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BAEC92A0-07E7-4B35-B0FF-C8BEED517A2A}"/>
            </a:ext>
          </a:extLst>
        </xdr:cNvPr>
        <xdr:cNvSpPr txBox="1">
          <a:spLocks noChangeArrowheads="1"/>
        </xdr:cNvSpPr>
      </xdr:nvSpPr>
      <xdr:spPr bwMode="auto">
        <a:xfrm>
          <a:off x="14585950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813918B-0147-419B-8AF9-CC8F94AB511D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24F8FFC-1790-4ECA-8AE5-93902087370C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5094D680-21A4-4C0B-ACD8-BFA3370270FB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BF13B7EC-5E54-4610-BBE6-8C4EADEBE14C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F3B3346A-D962-460F-90FD-A8205B359D5B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CDA6389D-9FDB-4FBD-8CCD-793AA3F3F80D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744E140B-12A8-4995-828F-258BFAC1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7025" y="47625"/>
          <a:ext cx="1219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804CD74A-1D55-4A78-8D6E-1A023481314F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EF25E3CB-8E0B-4FF2-BA28-C2D403B1940B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1E626697-F92E-4009-9160-F4C0EFBD3A53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1850175B-8A2E-49B7-A9F5-D26F7DEF91E1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E3B4249B-1022-42FB-9785-35FC39A15CF8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38BB4CB6-4265-4843-86F9-ABF2CAEE7E0C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56C80974-15CC-4178-9BF7-EF1A494EF13E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46014CC6-CA30-44B8-985F-CA80EE1C7427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02D7270C-A040-40EE-84D4-605926EE41AD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B716AFA1-D24E-4447-BAD6-E5D516E6057D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9768554C-F575-4A53-9400-8A0423B05983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F0607882-6ED8-45CA-B74B-A8DCEA0CFA6E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3541AE5F-BF02-4A5D-843F-9E3400F41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76200"/>
          <a:ext cx="1952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6D41CA5A-59FF-425D-8F87-FE80B8196AC1}"/>
            </a:ext>
          </a:extLst>
        </xdr:cNvPr>
        <xdr:cNvSpPr>
          <a:spLocks noChangeArrowheads="1"/>
        </xdr:cNvSpPr>
      </xdr:nvSpPr>
      <xdr:spPr bwMode="auto">
        <a:xfrm>
          <a:off x="9758444" y="6519777"/>
          <a:ext cx="5969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1C19BB26-5E9E-4573-9044-32758B0D7488}"/>
            </a:ext>
          </a:extLst>
        </xdr:cNvPr>
        <xdr:cNvSpPr>
          <a:spLocks noChangeArrowheads="1"/>
        </xdr:cNvSpPr>
      </xdr:nvSpPr>
      <xdr:spPr bwMode="auto">
        <a:xfrm>
          <a:off x="9742565" y="7115014"/>
          <a:ext cx="6508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F6C5C69D-BADF-4B7D-9057-7BD7BD8CAAD6}"/>
            </a:ext>
          </a:extLst>
        </xdr:cNvPr>
        <xdr:cNvGrpSpPr/>
      </xdr:nvGrpSpPr>
      <xdr:grpSpPr>
        <a:xfrm>
          <a:off x="9383791" y="5179020"/>
          <a:ext cx="590097" cy="39007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50E5ACC2-E6C8-6CB9-8091-6310A8496DC9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1837BAA4-17A4-BBF4-E65E-66766495AD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5BE92CC7-8CAA-4257-B00D-9B5175413238}"/>
            </a:ext>
          </a:extLst>
        </xdr:cNvPr>
        <xdr:cNvGrpSpPr/>
      </xdr:nvGrpSpPr>
      <xdr:grpSpPr>
        <a:xfrm>
          <a:off x="9402389" y="4526784"/>
          <a:ext cx="551997" cy="4101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A9BD4003-331B-1DF7-B837-57269E1A3B85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023330B5-0B89-85A3-5BDD-0261C6E292E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E3CD9B23-AB79-41F2-AA33-F41176D4C0C0}"/>
            </a:ext>
          </a:extLst>
        </xdr:cNvPr>
        <xdr:cNvGrpSpPr/>
      </xdr:nvGrpSpPr>
      <xdr:grpSpPr>
        <a:xfrm>
          <a:off x="9430963" y="5810391"/>
          <a:ext cx="466725" cy="41229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F40DD5CA-3AA7-FCDB-2A52-F25C9943A4B0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B8798470-1A5A-0548-CB2B-EE332241AE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16245881-2243-4ECD-96B1-519360FD00CE}"/>
            </a:ext>
          </a:extLst>
        </xdr:cNvPr>
        <xdr:cNvGrpSpPr/>
      </xdr:nvGrpSpPr>
      <xdr:grpSpPr>
        <a:xfrm>
          <a:off x="9223224" y="1888067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FF770646-26BD-CEB4-2674-FD00EE5239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6FAC1318-4457-7B6C-F317-A5FBD4ADE0A8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B58A22A9-19B1-427A-A7DF-90CD897BC540}"/>
            </a:ext>
          </a:extLst>
        </xdr:cNvPr>
        <xdr:cNvGrpSpPr/>
      </xdr:nvGrpSpPr>
      <xdr:grpSpPr>
        <a:xfrm>
          <a:off x="9382781" y="2647574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6B51328B-6BE0-55F8-FC4F-E096316847A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A8355C69-A4CB-23BF-27A1-A588423BFF66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6E5E0942-6DE8-4E79-9140-1B464CB22C5D}"/>
            </a:ext>
          </a:extLst>
        </xdr:cNvPr>
        <xdr:cNvGrpSpPr>
          <a:grpSpLocks/>
        </xdr:cNvGrpSpPr>
      </xdr:nvGrpSpPr>
      <xdr:grpSpPr bwMode="auto">
        <a:xfrm>
          <a:off x="9174692" y="3292768"/>
          <a:ext cx="969282" cy="2916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91E8BC22-4CE1-D2BC-3017-72443F37C7D3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55597122-3218-B3A3-FD72-7120FFC5120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D16A418C-A5A2-4763-9145-D733B674E90F}"/>
            </a:ext>
          </a:extLst>
        </xdr:cNvPr>
        <xdr:cNvGrpSpPr/>
      </xdr:nvGrpSpPr>
      <xdr:grpSpPr>
        <a:xfrm>
          <a:off x="9344336" y="3864570"/>
          <a:ext cx="64724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F999D888-BF09-27ED-F070-2DFA5C376278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4265F1B0-E3CD-1508-A462-01070C495E8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30C32797-E5F5-4F32-910C-B4C75897DA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94399" y="6536493"/>
          <a:ext cx="517416" cy="3910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6B1B11AA-32B2-4411-BFA9-79AC6B83A9DB}"/>
            </a:ext>
          </a:extLst>
        </xdr:cNvPr>
        <xdr:cNvSpPr/>
      </xdr:nvSpPr>
      <xdr:spPr>
        <a:xfrm rot="10800000">
          <a:off x="10764998" y="2128308"/>
          <a:ext cx="35907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F7DCF28C-99D5-45A8-AC12-FDFC2A566156}"/>
            </a:ext>
          </a:extLst>
        </xdr:cNvPr>
        <xdr:cNvSpPr/>
      </xdr:nvSpPr>
      <xdr:spPr>
        <a:xfrm rot="16200000">
          <a:off x="9438920" y="5169852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279765</xdr:colOff>
      <xdr:row>11</xdr:row>
      <xdr:rowOff>51835</xdr:rowOff>
    </xdr:from>
    <xdr:to>
      <xdr:col>40</xdr:col>
      <xdr:colOff>6715</xdr:colOff>
      <xdr:row>20</xdr:row>
      <xdr:rowOff>139058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4FA588DA-9C10-487F-9830-EBE1688F7755}"/>
            </a:ext>
          </a:extLst>
        </xdr:cNvPr>
        <xdr:cNvGrpSpPr/>
      </xdr:nvGrpSpPr>
      <xdr:grpSpPr>
        <a:xfrm rot="16200000">
          <a:off x="10424728" y="4718247"/>
          <a:ext cx="3173323" cy="94615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EEB9E031-289C-E313-B493-B5F85BEAB8FD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57F1CFB1-8C82-E299-769A-B1814F41F061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9ED7F3F7-748A-9590-8946-D85B8C69A66D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580C507E-79C8-4FBE-8A48-980657E7F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801278" y="5454348"/>
          <a:ext cx="506833" cy="3879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90934603-2C01-402E-8805-2BE8775ED5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338103" y="649998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C78E63C1-EC60-4303-8AF5-D479811FD2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336515" y="5413603"/>
          <a:ext cx="513183" cy="38473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A2DE60A-94EA-4E4A-9FEA-F037219011EA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3DB0C9F-31E5-462E-BCF2-5395B4426490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3871DEAF-2D42-458A-927F-54E0F78CF449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B884170-29C1-478F-8925-A95D8AEBB2AE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1E70E12-7C4D-4AD1-B180-14BADEFAD851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E422FF67-22C4-487E-BF8D-5AB6E4005408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49C8C87A-A205-467F-973A-0F203BC62A11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66D871B4-88EA-4144-8859-B81634F158B8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789359EC-D300-4D2E-988A-B1CFD386DFB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8F21BFB9-7FBB-4625-88E2-C93B95419AA1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2431D806-599F-4840-9760-9201F0F26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AE961226-A060-4AC9-B0F4-CFCE96E2878D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D691F2D-C806-4ACB-AB12-F9FF991665CD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60EF88D0-5BA9-4A7C-AE46-0A6C9BD8A669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BD9E876B-A74A-43FA-A6B4-508ED2AD1FE8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C7F636F9-F476-4F79-B530-D42CA85ED34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DFEB9E11-A5A8-449E-938E-5A162C0FC27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BF7F0F01-515A-40F9-A01F-36D33E9A0BD2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5A0E8AA5-BB8C-47D0-9648-B0B000633FC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7ADF78C2-40BD-46DD-B4BE-1487A43C36F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AFB69A2A-AEFD-46A6-A58E-4AB3CA8BD9F7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FE2BAEAE-77E0-4389-98A5-6E908DED6B75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FF7D55DD-C761-4667-BD1C-6F388BE42F6B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00A51C05-2C8F-4DAA-A0F2-ADB895B8D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E65F2161-B5E0-4962-8377-AC2B64FFA791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8E1D8A2E-826B-47E9-B766-4B6B4D9E0967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EE67057A-ED7D-4098-AA8A-29EC0426F600}"/>
            </a:ext>
          </a:extLst>
        </xdr:cNvPr>
        <xdr:cNvGrpSpPr/>
      </xdr:nvGrpSpPr>
      <xdr:grpSpPr>
        <a:xfrm>
          <a:off x="9380616" y="5182195"/>
          <a:ext cx="590097" cy="38689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62335EF5-9898-3993-5053-839BE6C17716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97218207-1624-B981-F4AF-40A604F3E4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396BD43B-50F5-4198-B314-F0FD2135F3E1}"/>
            </a:ext>
          </a:extLst>
        </xdr:cNvPr>
        <xdr:cNvGrpSpPr/>
      </xdr:nvGrpSpPr>
      <xdr:grpSpPr>
        <a:xfrm>
          <a:off x="9399214" y="4526784"/>
          <a:ext cx="551997" cy="40700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32D9736B-CA9A-8205-5649-069C0EA8D3E9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1A816FA8-CF99-DDFD-5372-6E63951F47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CD33291C-535F-4C59-9A6A-CCCAE3425C92}"/>
            </a:ext>
          </a:extLst>
        </xdr:cNvPr>
        <xdr:cNvGrpSpPr/>
      </xdr:nvGrpSpPr>
      <xdr:grpSpPr>
        <a:xfrm>
          <a:off x="9430963" y="5807216"/>
          <a:ext cx="463550" cy="41547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50FC24FE-1589-AA64-9E1E-C886E900813D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1D864BCD-D246-84BC-B589-B91D0970FA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173674CC-D52F-4658-B89A-8B1DD3CA3733}"/>
            </a:ext>
          </a:extLst>
        </xdr:cNvPr>
        <xdr:cNvGrpSpPr/>
      </xdr:nvGrpSpPr>
      <xdr:grpSpPr>
        <a:xfrm>
          <a:off x="9223224" y="1884892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3D522ACB-6EED-54E3-5642-85120F84BF3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54656BC2-C033-3088-8CF7-DD55CDF9E3F6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49CB6C48-F5D6-4E1E-80FE-A90C55ED0CC6}"/>
            </a:ext>
          </a:extLst>
        </xdr:cNvPr>
        <xdr:cNvGrpSpPr/>
      </xdr:nvGrpSpPr>
      <xdr:grpSpPr>
        <a:xfrm>
          <a:off x="9379606" y="2650749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F0DCFDEA-F90D-9820-FCB1-DA7520B624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FDAB043C-DBF3-E19E-949A-3B5076B07DAA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345E6AF8-271B-4364-9737-DAFD3119A155}"/>
            </a:ext>
          </a:extLst>
        </xdr:cNvPr>
        <xdr:cNvGrpSpPr>
          <a:grpSpLocks/>
        </xdr:cNvGrpSpPr>
      </xdr:nvGrpSpPr>
      <xdr:grpSpPr bwMode="auto">
        <a:xfrm>
          <a:off x="9171517" y="3295943"/>
          <a:ext cx="975632" cy="28529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88CC3082-0775-9C9F-EF1A-FF388408967B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7C564D68-32FA-459D-4985-8C96F97E4D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A6821CD7-8033-44CA-9B4C-4235F2A43C61}"/>
            </a:ext>
          </a:extLst>
        </xdr:cNvPr>
        <xdr:cNvGrpSpPr/>
      </xdr:nvGrpSpPr>
      <xdr:grpSpPr>
        <a:xfrm>
          <a:off x="9341161" y="3867745"/>
          <a:ext cx="65359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905C16A1-AA36-248B-3157-7674DCCA92CC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0AE0AA2B-A42E-4E2E-0BBE-3D53D877C67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143FAB1D-E6D8-4481-9E56-7018FBB0F6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EB0A9259-1349-4516-A48B-4192188EEC50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B3222428-491C-441B-AE5C-CEF89403ADA3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070FA41E-14C0-4F89-B973-FC3DCF640F33}"/>
            </a:ext>
          </a:extLst>
        </xdr:cNvPr>
        <xdr:cNvGrpSpPr/>
      </xdr:nvGrpSpPr>
      <xdr:grpSpPr>
        <a:xfrm rot="16200000">
          <a:off x="10421553" y="4715072"/>
          <a:ext cx="317967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17B0E08B-4CDB-A7AF-698E-EA98F961E02E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D945FBE7-B031-E856-4C15-BFBE0AE5E4ED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372BF35D-E61C-5023-11B6-961BF5B63219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7EB96B73-2160-41D7-BB0C-B015B13D44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9D5C81C1-AF42-4E25-A951-C69AB87AE3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28C7A992-B525-4CD5-ACB7-C7966BE5D8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DFBC03C-21C6-4D9C-BEF9-EDAA2E72FACD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81DEE7-231D-4262-9EBA-2B7E99A1AF0C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441379B-BC3E-4F26-84E9-2067D3D03924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86DF6115-C0C5-4E65-9984-293AE3BBE190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9F9E4958-3ECA-4DAB-83B0-6C19EFC0DF9C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39ABED8-E447-496D-B3A6-D12361E52F49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79A29151-9454-4158-8F04-6D92AA7E6BA7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7BE8D026-5819-4E87-93FA-EE551BE8585F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5750F883-5F95-4210-86C2-5BC3169E39CC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1297F6FA-1FDE-4D33-8DBE-9D1090F7EF60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251A6879-2973-4203-BAD1-0A8081FA6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1F1FC617-72E8-4A3A-BC5C-F62A2CD113FF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9237CD65-A8CE-4717-BD10-B3BF1392A4B0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CE51CA9F-B59A-49A6-9710-43085A49EA5C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D598719B-13FC-4400-A38D-45E7EF893733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0EE59CF7-3C05-4B98-966B-13121091463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115468D8-D692-4690-A455-388542DEBBE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A3630282-6BC9-4862-B111-1AAA1978E38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36662866-0F4B-4989-97BA-AF809497B12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A077B620-3F64-46A0-89AB-CB2B59BD0A3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080996B0-F629-40E6-A408-ED2F43E6D72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D03D0313-89A2-44AC-B6AC-9F13EDD3FE0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7E636EE6-745C-4EDE-9770-554CC27C3178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5DEC73DF-A4B4-408C-B756-62C452EA4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59" name="Rectangle 65">
          <a:extLst>
            <a:ext uri="{FF2B5EF4-FFF2-40B4-BE49-F238E27FC236}">
              <a16:creationId xmlns:a16="http://schemas.microsoft.com/office/drawing/2014/main" id="{38B0DF47-1117-4C4D-978A-8560C92D68C9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54919608-8CC4-486F-959B-31070F1BE670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6BEAA425-4E83-4002-A852-C0190B2D9E2C}"/>
            </a:ext>
          </a:extLst>
        </xdr:cNvPr>
        <xdr:cNvGrpSpPr/>
      </xdr:nvGrpSpPr>
      <xdr:grpSpPr>
        <a:xfrm>
          <a:off x="9383791" y="5179020"/>
          <a:ext cx="590097" cy="39007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6C5043C0-92AB-585A-FB3C-794CC0AD30ED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A775B22B-6295-CC11-2985-7B33A9725F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7C23DBC2-1EBA-4545-93DC-A805388F0C91}"/>
            </a:ext>
          </a:extLst>
        </xdr:cNvPr>
        <xdr:cNvGrpSpPr/>
      </xdr:nvGrpSpPr>
      <xdr:grpSpPr>
        <a:xfrm>
          <a:off x="9402389" y="4526784"/>
          <a:ext cx="551997" cy="4101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865BA2DC-D134-E3C5-921A-5E222C4F3773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B9D8AAE1-8B38-125B-F0B3-BDF5DAEA4A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F9AFED90-18DF-48B7-A01E-88784C7D0A4E}"/>
            </a:ext>
          </a:extLst>
        </xdr:cNvPr>
        <xdr:cNvGrpSpPr/>
      </xdr:nvGrpSpPr>
      <xdr:grpSpPr>
        <a:xfrm>
          <a:off x="9430963" y="5810391"/>
          <a:ext cx="466725" cy="41229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3594D6D0-BF91-419F-E658-08CBD959A742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AC10EB8D-D7BC-3260-F3D3-A1B4F2EEBEA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C3CF8305-4999-43CA-9027-F97A83E37F18}"/>
            </a:ext>
          </a:extLst>
        </xdr:cNvPr>
        <xdr:cNvGrpSpPr/>
      </xdr:nvGrpSpPr>
      <xdr:grpSpPr>
        <a:xfrm>
          <a:off x="9223224" y="1888067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54580345-47BF-89D1-ACF1-733FDC3EAC5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0F044279-A15A-780B-24CE-4ABAD1356939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3A9162F3-9B1D-4964-9294-FD3A0E28346D}"/>
            </a:ext>
          </a:extLst>
        </xdr:cNvPr>
        <xdr:cNvGrpSpPr/>
      </xdr:nvGrpSpPr>
      <xdr:grpSpPr>
        <a:xfrm>
          <a:off x="9382781" y="2647574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513E31F1-222B-398D-AE2A-31EFDB4F5AB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1A879863-D513-4913-FA3A-BF66E5161B67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D679DEB5-0B55-47D8-A808-8AF317C86000}"/>
            </a:ext>
          </a:extLst>
        </xdr:cNvPr>
        <xdr:cNvGrpSpPr>
          <a:grpSpLocks/>
        </xdr:cNvGrpSpPr>
      </xdr:nvGrpSpPr>
      <xdr:grpSpPr bwMode="auto">
        <a:xfrm>
          <a:off x="9174692" y="3292768"/>
          <a:ext cx="969282" cy="2916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939E41A3-25A5-3A2B-0AB2-B05B33979607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BDA70B16-80C7-F420-A528-D09622AD2F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F467D0BF-68BC-49DF-BDB2-91F32EF81ED3}"/>
            </a:ext>
          </a:extLst>
        </xdr:cNvPr>
        <xdr:cNvGrpSpPr/>
      </xdr:nvGrpSpPr>
      <xdr:grpSpPr>
        <a:xfrm>
          <a:off x="9344336" y="3864570"/>
          <a:ext cx="64724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6C17D9E3-91C0-F607-2131-DE569DF3841F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D07BAE52-49E0-E6B2-1FB8-7F0D006C243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4180B6A-DEEC-4A9F-9842-13369E2EBB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FE0941AA-5A2A-4DF3-ADDC-798E139B801B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CB675E03-C0FC-4D9D-A566-CC59670CBDE0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273415</xdr:colOff>
      <xdr:row>11</xdr:row>
      <xdr:rowOff>45485</xdr:rowOff>
    </xdr:from>
    <xdr:to>
      <xdr:col>40</xdr:col>
      <xdr:colOff>6715</xdr:colOff>
      <xdr:row>20</xdr:row>
      <xdr:rowOff>145408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5F4179E3-00B9-42E7-A0DE-A0BCB187EFFD}"/>
            </a:ext>
          </a:extLst>
        </xdr:cNvPr>
        <xdr:cNvGrpSpPr/>
      </xdr:nvGrpSpPr>
      <xdr:grpSpPr>
        <a:xfrm rot="16200000">
          <a:off x="10415203" y="4715072"/>
          <a:ext cx="318602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065CBA74-F287-0508-6E55-1F091CCAEB5C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2A15BB1A-4CDF-E884-7445-6BB3957A112C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6BE7D6D3-8B2C-C6F4-6AC4-6E37728C4182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7419F880-CDEB-4275-8A8A-CDA3D5C1A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511A66C8-054D-41B5-881A-A0465DCF03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367B8DA6-D68D-458F-8690-297B48C7D9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E576C7D-B9BE-45AC-AED9-A79157691F79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DF971B2-763D-466A-805D-774D2033DD06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AE0EF7D-D6FB-408C-A628-45B318688BDB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C318618-6B62-44DD-9312-661E9C7848BD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A7A2D47-CA2D-4D3F-A6AF-A463B8E88552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747C0599-6199-4216-B1DC-6A825F312646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3B3A439-71AB-482F-9A3B-CEDD397DDE1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19B067C8-72B2-4ABA-BB26-23C579AA220A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8836C1C1-25A8-41C4-A5A8-940A1948C973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AC55D868-8635-4B61-9F3D-A3949659306E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E68A7AB6-7FFB-44DC-B133-D9F3CB2CE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5A9C4A9E-07E9-4A69-B86A-2351CB3AF250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2246B6BD-4556-4D8A-A42C-AC0F58553404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0252C416-511E-4758-B6BE-C6227ADBD476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EDAA3BE9-901A-4255-9264-F55AF8A82238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8B6F31F0-E27D-43BD-A064-72D1D0088A1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D4EC704A-64B0-474F-847E-0773E4BBD6B6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95DFCDB2-F9F8-49CF-B57E-02877CAEBCA5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78BC3D9D-1B7E-47BF-ACEB-43ED3295D97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D9A0F6EA-E566-45AD-A021-1357725F8AC1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F1DF0EE1-6524-4F65-B20F-99936A327632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2D6352D5-99F2-4679-A05F-3C5F5C5906D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B3C4161C-BC0F-4D02-895B-67450FB17C9F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AE31CF8D-4012-4416-B4AA-55AEAB48C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722C0D61-BFD9-42A1-95F7-0889C257ED37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F1BFC2C6-9953-42A0-9CDA-D5D7EDFDADC0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E5F8CFD3-FB3D-4122-A8C0-7329ACFCB5EA}"/>
            </a:ext>
          </a:extLst>
        </xdr:cNvPr>
        <xdr:cNvGrpSpPr/>
      </xdr:nvGrpSpPr>
      <xdr:grpSpPr>
        <a:xfrm>
          <a:off x="9380616" y="5182195"/>
          <a:ext cx="590097" cy="38689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E9C8C04C-B36A-151A-7C6B-20E7BFD31A1C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C8F7A35B-54EF-9469-0489-4040E3AEC5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A23ED82D-4561-43B8-B81A-62B232BE0CDB}"/>
            </a:ext>
          </a:extLst>
        </xdr:cNvPr>
        <xdr:cNvGrpSpPr/>
      </xdr:nvGrpSpPr>
      <xdr:grpSpPr>
        <a:xfrm>
          <a:off x="9399214" y="4526784"/>
          <a:ext cx="551997" cy="40700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02ADC4BA-41BC-8618-C973-6C6AE944C896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4E92828C-3ED8-76FE-03D9-8DCE506E5E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DE0F5BAF-854D-4B96-B12C-9C0A346A1637}"/>
            </a:ext>
          </a:extLst>
        </xdr:cNvPr>
        <xdr:cNvGrpSpPr/>
      </xdr:nvGrpSpPr>
      <xdr:grpSpPr>
        <a:xfrm>
          <a:off x="9430963" y="5807216"/>
          <a:ext cx="463550" cy="41547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559AD20A-0F1B-70D1-F68A-E6244C84C1F9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30F74B9F-73EA-36BE-72F3-18C2F47481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9EBF6065-1CBE-4ACB-9738-629769CF5A1C}"/>
            </a:ext>
          </a:extLst>
        </xdr:cNvPr>
        <xdr:cNvGrpSpPr/>
      </xdr:nvGrpSpPr>
      <xdr:grpSpPr>
        <a:xfrm>
          <a:off x="9223224" y="1884892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6ECC9F9E-BA8A-A130-5519-9C29C2223E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8A50B61A-BB6C-4FEB-5846-8FFB8748E006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97AA0924-BDDA-4F1F-A7C3-CDB20B7A5996}"/>
            </a:ext>
          </a:extLst>
        </xdr:cNvPr>
        <xdr:cNvGrpSpPr/>
      </xdr:nvGrpSpPr>
      <xdr:grpSpPr>
        <a:xfrm>
          <a:off x="9379606" y="2650749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9390DBC8-97D1-08FD-60B2-0C81D2F9EFF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DA29A69D-F3AF-D7FB-3B29-D7F3022D985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568B07C4-FE3C-4A43-895A-63C0E81C5A09}"/>
            </a:ext>
          </a:extLst>
        </xdr:cNvPr>
        <xdr:cNvGrpSpPr>
          <a:grpSpLocks/>
        </xdr:cNvGrpSpPr>
      </xdr:nvGrpSpPr>
      <xdr:grpSpPr bwMode="auto">
        <a:xfrm>
          <a:off x="9171517" y="3295943"/>
          <a:ext cx="975632" cy="28529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CC59C438-1CC5-E49D-B628-3E694259E41A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1C988821-5888-2ED6-3E82-CF686206C5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59B305EF-AADB-4396-82B1-7D5ED7B415BC}"/>
            </a:ext>
          </a:extLst>
        </xdr:cNvPr>
        <xdr:cNvGrpSpPr/>
      </xdr:nvGrpSpPr>
      <xdr:grpSpPr>
        <a:xfrm>
          <a:off x="9341161" y="3867745"/>
          <a:ext cx="65359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6489667E-140E-072F-6B95-F2D8149A15F9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B4323704-B71C-0ACF-8E6A-A20C7BCAACC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470530DD-0E1F-4F01-B06C-065BC8A867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7EE4BA99-6E25-4ACA-A246-E866EE892D90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72A285D4-6BCD-4B71-9C40-91EE1A35F5C6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94448F8B-6B16-4437-B813-12D30DCC65CE}"/>
            </a:ext>
          </a:extLst>
        </xdr:cNvPr>
        <xdr:cNvGrpSpPr/>
      </xdr:nvGrpSpPr>
      <xdr:grpSpPr>
        <a:xfrm rot="16200000">
          <a:off x="10421553" y="4715072"/>
          <a:ext cx="317967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822E5798-2DFD-86A5-BEDD-72EE6212CB3D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5E07462D-78AE-9F49-A88B-AF23E96A5C92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7E4127A3-BF7F-9521-5005-5B10FF4231FC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B6AFE80A-95F0-47FF-8793-CDF5ADE80A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120B2CF6-FF8E-4863-932C-F1469293D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CF568875-CB90-4A9D-B059-C91A04B49E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769208F-9315-4209-8902-4D15C14D9E70}"/>
            </a:ext>
          </a:extLst>
        </xdr:cNvPr>
        <xdr:cNvSpPr txBox="1">
          <a:spLocks noChangeArrowheads="1"/>
        </xdr:cNvSpPr>
      </xdr:nvSpPr>
      <xdr:spPr bwMode="auto">
        <a:xfrm>
          <a:off x="14585950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1414BDC-6DD2-4582-A981-10DD1A54ED6A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957ACF1-BBD8-43DF-A2EB-925557E7E5F4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79392C7-6E20-4170-B388-A55EE691E8C0}"/>
            </a:ext>
          </a:extLst>
        </xdr:cNvPr>
        <xdr:cNvSpPr txBox="1">
          <a:spLocks noChangeArrowheads="1"/>
        </xdr:cNvSpPr>
      </xdr:nvSpPr>
      <xdr:spPr bwMode="auto">
        <a:xfrm>
          <a:off x="14585950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9328FAB3-7962-444C-9AFA-A23229DE5102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119AB05-B0DA-4A30-9B47-713AE8C434BF}"/>
            </a:ext>
          </a:extLst>
        </xdr:cNvPr>
        <xdr:cNvSpPr txBox="1">
          <a:spLocks noChangeArrowheads="1"/>
        </xdr:cNvSpPr>
      </xdr:nvSpPr>
      <xdr:spPr bwMode="auto">
        <a:xfrm>
          <a:off x="14585950" y="1143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AA65B33-82B4-4012-83BF-9301A715C6FB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77A23FC9-A22C-4DB5-8C40-7689689C7205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3FD0807C-1D3D-46B7-B1F8-3263854F8378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499133AD-16E6-422B-BEAB-491C7D5671F9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31AF9BA4-9DA5-4782-BCED-90A3EE63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7025" y="47625"/>
          <a:ext cx="1219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3CB285CA-A1E2-4514-A276-49D176FFA1F4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4C6F8F7-4368-4F4D-BA48-8D2382301666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EC508526-A29A-40AE-9CF4-61EDA10607E3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7EA602F0-2566-4294-9D0B-1D5A0ABA2C81}"/>
            </a:ext>
          </a:extLst>
        </xdr:cNvPr>
        <xdr:cNvSpPr txBox="1">
          <a:spLocks noChangeArrowheads="1"/>
        </xdr:cNvSpPr>
      </xdr:nvSpPr>
      <xdr:spPr bwMode="auto">
        <a:xfrm>
          <a:off x="6848475" y="118014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777BC3F9-7E59-4759-ADD6-9CCBC5291CEE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FE684CB0-A3FB-468E-8D8B-490BA821F5B3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5E70A47A-7FAC-42B0-BA2A-76C56B561D9C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71CB38CD-A565-42E9-9ACD-5BE87E0CA1FE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94E59849-AE79-4ACA-A173-B51F27F3ED77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7D2DC33D-5EE3-459B-ABCF-6646727A9D14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A136F569-7D49-4F10-BD91-50BBB8FDC084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7431CA1E-582D-4119-8C48-880CD4EF50A0}"/>
            </a:ext>
          </a:extLst>
        </xdr:cNvPr>
        <xdr:cNvSpPr txBox="1">
          <a:spLocks noChangeArrowheads="1"/>
        </xdr:cNvSpPr>
      </xdr:nvSpPr>
      <xdr:spPr bwMode="auto">
        <a:xfrm>
          <a:off x="6848475" y="11483975"/>
          <a:ext cx="0" cy="11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E0ADADA9-B6A8-4500-81EE-5468FFB4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76200"/>
          <a:ext cx="1952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AF1BF40E-8417-4AAF-8C47-EFC6D8B443F8}"/>
            </a:ext>
          </a:extLst>
        </xdr:cNvPr>
        <xdr:cNvSpPr>
          <a:spLocks noChangeArrowheads="1"/>
        </xdr:cNvSpPr>
      </xdr:nvSpPr>
      <xdr:spPr bwMode="auto">
        <a:xfrm>
          <a:off x="9758444" y="6519777"/>
          <a:ext cx="596901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57A973F9-CFA4-4303-B7A9-C8925461F5C7}"/>
            </a:ext>
          </a:extLst>
        </xdr:cNvPr>
        <xdr:cNvSpPr>
          <a:spLocks noChangeArrowheads="1"/>
        </xdr:cNvSpPr>
      </xdr:nvSpPr>
      <xdr:spPr bwMode="auto">
        <a:xfrm>
          <a:off x="9742565" y="7115014"/>
          <a:ext cx="650875" cy="2952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665BB297-A901-4AFB-8F31-931366C1E862}"/>
            </a:ext>
          </a:extLst>
        </xdr:cNvPr>
        <xdr:cNvGrpSpPr/>
      </xdr:nvGrpSpPr>
      <xdr:grpSpPr>
        <a:xfrm>
          <a:off x="9383791" y="5179020"/>
          <a:ext cx="590097" cy="39007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5AEDFE8C-5B31-ED70-9222-73058656FD3F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E469F7FE-F0BF-8122-03C7-69E3D952BF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9F4851A5-A068-4E34-941E-BEDE5C2D6CDE}"/>
            </a:ext>
          </a:extLst>
        </xdr:cNvPr>
        <xdr:cNvGrpSpPr/>
      </xdr:nvGrpSpPr>
      <xdr:grpSpPr>
        <a:xfrm>
          <a:off x="9402389" y="4526784"/>
          <a:ext cx="551997" cy="4101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DC9544B1-05F9-0E0E-E2E2-2653DF72DB21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75E1187D-3939-402B-0860-C8A82A86B2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A93B8A5C-5EFB-4FAA-BC48-275FC3B5F13F}"/>
            </a:ext>
          </a:extLst>
        </xdr:cNvPr>
        <xdr:cNvGrpSpPr/>
      </xdr:nvGrpSpPr>
      <xdr:grpSpPr>
        <a:xfrm>
          <a:off x="9430963" y="5810391"/>
          <a:ext cx="466725" cy="41229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6A12E2C5-B840-CB61-5074-1C3EF5129787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46F578F6-6DCA-BE7A-BAFF-23A888B6E4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DF7D3665-7CA8-4B77-9A63-DA3D640C6216}"/>
            </a:ext>
          </a:extLst>
        </xdr:cNvPr>
        <xdr:cNvGrpSpPr/>
      </xdr:nvGrpSpPr>
      <xdr:grpSpPr>
        <a:xfrm>
          <a:off x="9223224" y="1888067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46C72DCC-59CF-2F3B-47F3-463FCFA3BC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9FA9E277-31AA-171F-91AA-0C90E2367E69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B1A9EB24-70F3-4B8D-8967-FD2917CDF927}"/>
            </a:ext>
          </a:extLst>
        </xdr:cNvPr>
        <xdr:cNvGrpSpPr/>
      </xdr:nvGrpSpPr>
      <xdr:grpSpPr>
        <a:xfrm>
          <a:off x="9382781" y="2647574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81C48924-83C7-E1A2-D07B-4BCFDD0BFF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91011020-2FA8-987E-63A7-236C17A3D0F5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0C7D1CDA-AFD9-4C04-BDE6-E8513FBB5EAA}"/>
            </a:ext>
          </a:extLst>
        </xdr:cNvPr>
        <xdr:cNvGrpSpPr>
          <a:grpSpLocks/>
        </xdr:cNvGrpSpPr>
      </xdr:nvGrpSpPr>
      <xdr:grpSpPr bwMode="auto">
        <a:xfrm>
          <a:off x="9174692" y="3292768"/>
          <a:ext cx="969282" cy="2916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27E19C85-4686-34E4-16CE-754DFCBD0FC5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7C731CED-0462-2D78-9919-97E1DD44F6A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983DC785-E5BE-4CFB-8160-8C8A8225F49E}"/>
            </a:ext>
          </a:extLst>
        </xdr:cNvPr>
        <xdr:cNvGrpSpPr/>
      </xdr:nvGrpSpPr>
      <xdr:grpSpPr>
        <a:xfrm>
          <a:off x="9344336" y="3864570"/>
          <a:ext cx="64724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A618C395-7043-351A-7AA7-136929369FC7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585F3877-C9A6-7DA7-5A1A-426D0F95C25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ABD721DA-2F30-4420-8562-87A44E9E5C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94399" y="6536493"/>
          <a:ext cx="517416" cy="39108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DFCCB953-7F2D-4BEE-820F-8A9A6F42547D}"/>
            </a:ext>
          </a:extLst>
        </xdr:cNvPr>
        <xdr:cNvSpPr/>
      </xdr:nvSpPr>
      <xdr:spPr>
        <a:xfrm rot="10800000">
          <a:off x="10764998" y="2128308"/>
          <a:ext cx="3590724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CB8069F7-1970-4C84-956C-A1F0D78719E7}"/>
            </a:ext>
          </a:extLst>
        </xdr:cNvPr>
        <xdr:cNvSpPr/>
      </xdr:nvSpPr>
      <xdr:spPr>
        <a:xfrm rot="16200000">
          <a:off x="9438920" y="5169852"/>
          <a:ext cx="6143624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273415</xdr:colOff>
      <xdr:row>11</xdr:row>
      <xdr:rowOff>45485</xdr:rowOff>
    </xdr:from>
    <xdr:to>
      <xdr:col>40</xdr:col>
      <xdr:colOff>6715</xdr:colOff>
      <xdr:row>20</xdr:row>
      <xdr:rowOff>145408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68E7DC32-E86C-41C6-93A3-1EE6E6E6E9A1}"/>
            </a:ext>
          </a:extLst>
        </xdr:cNvPr>
        <xdr:cNvGrpSpPr/>
      </xdr:nvGrpSpPr>
      <xdr:grpSpPr>
        <a:xfrm rot="16200000">
          <a:off x="10415203" y="4715072"/>
          <a:ext cx="318602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0F587938-E982-D929-C879-7E99DE9B7DCC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F80AD25E-248C-604D-728F-4E9926840E96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27BF1352-26F8-8F25-0E2D-53CA39F7143A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3467E909-C356-44FD-B8F4-BA176B4C0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801278" y="5454348"/>
          <a:ext cx="506833" cy="38790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DBC408AA-5F24-479E-B77A-9E6036AF48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338103" y="649998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B9DDD669-EE23-4FF5-8CC1-57C057511A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336515" y="5413603"/>
          <a:ext cx="513183" cy="38473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1733A19-F68B-4F9A-946E-F9FA734965C2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1B1C859-A887-4119-B24C-A0C1E74DE293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845E36D-0155-472A-A67F-1159D39CE4D1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0A9C1AE-E7B6-408E-8408-12429BCFC329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576798F-5610-4BF4-9583-50907CA2DD1D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5D47F32F-E277-4F54-A11D-640E9C9111CA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67A3D45-510B-45CE-AB06-9E0E8A563936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BB4D8375-31E9-454B-AE8A-C63C6B1AC311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F75C4941-A624-429E-B92B-A9698E5F0E97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2B6D00B7-9ADC-4CAC-81AE-0F3425B51332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3F2754BC-6D77-4A0D-B568-4474C216F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34E48EFB-B501-46E0-84D1-A993C86BEA0A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AFD21CB8-759D-471D-B16B-747D7CCF6DF9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04C9A665-F772-4DEB-9F1F-C7D8C8859807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340F5D4D-FA0F-4083-AF0D-E651FD901229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23CE98CB-8933-402D-A581-C2BAE4DA142F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0D56A7E9-AF7C-415D-8C1C-B82DAAD2FD1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91E7360E-D7B3-47C5-9952-AC37A7C9DCA4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FA9FB739-21EF-4A95-8046-82524FE4C94A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F9817D1D-822D-45DA-B9FD-E2E003C6B485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1D6C00DA-5645-47CD-9448-7265E6AE3E0D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46988EA2-100F-4608-8322-37EDBBDE537B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7995C932-D566-4498-8401-C9BADA992AA0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9F581841-FA9C-4E2E-8238-37826B774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8E117F67-93C8-46E0-953C-90F51C8FB539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00DF29CB-BB29-4A69-BB44-FD9D5F711FEF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258841</xdr:colOff>
      <xdr:row>15</xdr:row>
      <xdr:rowOff>254595</xdr:rowOff>
    </xdr:from>
    <xdr:to>
      <xdr:col>31</xdr:col>
      <xdr:colOff>239338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F3A9A361-6E43-44FF-B52D-341309BDAE41}"/>
            </a:ext>
          </a:extLst>
        </xdr:cNvPr>
        <xdr:cNvGrpSpPr/>
      </xdr:nvGrpSpPr>
      <xdr:grpSpPr>
        <a:xfrm>
          <a:off x="9383791" y="5179020"/>
          <a:ext cx="590097" cy="390071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B5FFF677-E71C-9A67-247C-4806ECF6082D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B63264DC-16C7-7F59-1798-38F5192170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277439</xdr:colOff>
      <xdr:row>13</xdr:row>
      <xdr:rowOff>288159</xdr:rowOff>
    </xdr:from>
    <xdr:to>
      <xdr:col>31</xdr:col>
      <xdr:colOff>219836</xdr:colOff>
      <xdr:row>15</xdr:row>
      <xdr:rowOff>12538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B386C4BD-ABFA-4AE9-9363-5ADE1D4CBCD9}"/>
            </a:ext>
          </a:extLst>
        </xdr:cNvPr>
        <xdr:cNvGrpSpPr/>
      </xdr:nvGrpSpPr>
      <xdr:grpSpPr>
        <a:xfrm>
          <a:off x="9402389" y="4526784"/>
          <a:ext cx="551997" cy="410179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DCDA3904-7FBC-2EAC-5A6D-D2AEF122F2D2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FC72C6BF-8529-9AC4-6004-FE434E5EEB5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200166</xdr:rowOff>
    </xdr:from>
    <xdr:to>
      <xdr:col>31</xdr:col>
      <xdr:colOff>163138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CC930EC5-BD08-4EEC-9E84-EA69500CD081}"/>
            </a:ext>
          </a:extLst>
        </xdr:cNvPr>
        <xdr:cNvGrpSpPr/>
      </xdr:nvGrpSpPr>
      <xdr:grpSpPr>
        <a:xfrm>
          <a:off x="9430963" y="5810391"/>
          <a:ext cx="466725" cy="412297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B6396960-8139-DA93-03B5-89C4C15C5BB7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A70882C4-2671-7A6F-989A-DDB22BCCDB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49742</xdr:rowOff>
    </xdr:from>
    <xdr:to>
      <xdr:col>32</xdr:col>
      <xdr:colOff>206678</xdr:colOff>
      <xdr:row>7</xdr:row>
      <xdr:rowOff>124584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25BD5DB6-2143-48D7-8AC5-DEAA87599357}"/>
            </a:ext>
          </a:extLst>
        </xdr:cNvPr>
        <xdr:cNvGrpSpPr/>
      </xdr:nvGrpSpPr>
      <xdr:grpSpPr>
        <a:xfrm>
          <a:off x="9223224" y="1888067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2B5E2E16-9863-FCBD-9EE3-688EFF88012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CF513ECF-6C8F-C0EA-7D30-6F8C37CD3D8E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257831</xdr:colOff>
      <xdr:row>8</xdr:row>
      <xdr:rowOff>123449</xdr:rowOff>
    </xdr:from>
    <xdr:to>
      <xdr:col>31</xdr:col>
      <xdr:colOff>201064</xdr:colOff>
      <xdr:row>9</xdr:row>
      <xdr:rowOff>197458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34419C1F-5CDF-4F63-BB1C-2A00A881E6A3}"/>
            </a:ext>
          </a:extLst>
        </xdr:cNvPr>
        <xdr:cNvGrpSpPr/>
      </xdr:nvGrpSpPr>
      <xdr:grpSpPr>
        <a:xfrm>
          <a:off x="9382781" y="2647574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90605454-9FB6-F13A-8CE8-B6D1A207A8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C50580EA-050D-2C16-1D7E-7A778DF4D3AF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49742</xdr:colOff>
      <xdr:row>10</xdr:row>
      <xdr:rowOff>82843</xdr:rowOff>
    </xdr:from>
    <xdr:to>
      <xdr:col>32</xdr:col>
      <xdr:colOff>104624</xdr:colOff>
      <xdr:row>11</xdr:row>
      <xdr:rowOff>31590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8A4D672A-B5F9-4A62-9F3D-8105B7B929C0}"/>
            </a:ext>
          </a:extLst>
        </xdr:cNvPr>
        <xdr:cNvGrpSpPr>
          <a:grpSpLocks/>
        </xdr:cNvGrpSpPr>
      </xdr:nvGrpSpPr>
      <xdr:grpSpPr bwMode="auto">
        <a:xfrm>
          <a:off x="9174692" y="3292768"/>
          <a:ext cx="969282" cy="29164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A7DECB41-A54B-71F0-1C0C-4D40330BEC9F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68AED947-A66C-FA00-AEAC-F2A496C450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219386</xdr:colOff>
      <xdr:row>11</xdr:row>
      <xdr:rowOff>311745</xdr:rowOff>
    </xdr:from>
    <xdr:to>
      <xdr:col>31</xdr:col>
      <xdr:colOff>257033</xdr:colOff>
      <xdr:row>13</xdr:row>
      <xdr:rowOff>83749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C1503D93-B2E1-4BFC-8411-EB1A263E6732}"/>
            </a:ext>
          </a:extLst>
        </xdr:cNvPr>
        <xdr:cNvGrpSpPr/>
      </xdr:nvGrpSpPr>
      <xdr:grpSpPr>
        <a:xfrm>
          <a:off x="9344336" y="3864570"/>
          <a:ext cx="64724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2BF8B50F-FDFF-3A90-8684-2678FD8918C6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09901A95-15FA-369B-401B-715F7D7381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D5C3807-0A59-4A20-A94F-95E360276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1D83F7FA-92F5-4E89-A1FD-BFFFAC4C981B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D2E8C014-A863-48D1-B1F4-DBEA858DBF34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273415</xdr:colOff>
      <xdr:row>11</xdr:row>
      <xdr:rowOff>45485</xdr:rowOff>
    </xdr:from>
    <xdr:to>
      <xdr:col>40</xdr:col>
      <xdr:colOff>6715</xdr:colOff>
      <xdr:row>20</xdr:row>
      <xdr:rowOff>145408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22BED254-0641-4762-8EDE-31B7EF572CCD}"/>
            </a:ext>
          </a:extLst>
        </xdr:cNvPr>
        <xdr:cNvGrpSpPr/>
      </xdr:nvGrpSpPr>
      <xdr:grpSpPr>
        <a:xfrm rot="16200000">
          <a:off x="10415203" y="4715072"/>
          <a:ext cx="318602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6FE6E8CA-E7B3-ED8C-873C-2042BDB81DB6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61981C69-88F6-C8CC-165C-D4E51D2AD23D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6716278F-7A6C-50F0-7004-5C74625BA89F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64DB542-EC1B-4256-AB17-D96DDD594A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8B8DE488-D7B7-4E83-9507-358CF33582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A1DE35CB-E97E-4025-AC8C-8BB6DD4F6B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9AB3F61-7DA4-455E-B856-8B49C3263AA9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24CF608-A4E9-4501-A784-950F6676C453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2DE20DE-BF35-4A69-BB6D-0388C8D7475B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47625</xdr:rowOff>
    </xdr:from>
    <xdr:to>
      <xdr:col>45</xdr:col>
      <xdr:colOff>0</xdr:colOff>
      <xdr:row>34</xdr:row>
      <xdr:rowOff>190500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8736EC7D-5594-4093-82AE-F44D53E846D9}"/>
            </a:ext>
          </a:extLst>
        </xdr:cNvPr>
        <xdr:cNvSpPr txBox="1">
          <a:spLocks noChangeArrowheads="1"/>
        </xdr:cNvSpPr>
      </xdr:nvSpPr>
      <xdr:spPr bwMode="auto">
        <a:xfrm>
          <a:off x="1446847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A1D8033-7648-47EE-BF6E-9F32875705D2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0</xdr:colOff>
      <xdr:row>34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A2B2C95-5DDE-41E2-96D7-6583BF61B453}"/>
            </a:ext>
          </a:extLst>
        </xdr:cNvPr>
        <xdr:cNvSpPr txBox="1">
          <a:spLocks noChangeArrowheads="1"/>
        </xdr:cNvSpPr>
      </xdr:nvSpPr>
      <xdr:spPr bwMode="auto">
        <a:xfrm>
          <a:off x="14468475" y="11439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D224C0-4D2A-43AE-8AD5-5E9E61A01F0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2766FD9A-E893-48A7-B3DE-D8248D0481E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0F794D67-B05B-4015-ACDF-A1FC93320BFB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30C7B2A3-8775-4478-8C29-F0F38C03DC75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40</xdr:col>
      <xdr:colOff>28575</xdr:colOff>
      <xdr:row>0</xdr:row>
      <xdr:rowOff>47625</xdr:rowOff>
    </xdr:from>
    <xdr:to>
      <xdr:col>43</xdr:col>
      <xdr:colOff>295275</xdr:colOff>
      <xdr:row>0</xdr:row>
      <xdr:rowOff>409575</xdr:rowOff>
    </xdr:to>
    <xdr:pic>
      <xdr:nvPicPr>
        <xdr:cNvPr id="12" name="Picture 26" descr="Logo_TOS_ohne Text mit Headline">
          <a:extLst>
            <a:ext uri="{FF2B5EF4-FFF2-40B4-BE49-F238E27FC236}">
              <a16:creationId xmlns:a16="http://schemas.microsoft.com/office/drawing/2014/main" id="{A51EC4D4-661B-484D-92F5-78A62C6B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2250" y="44450"/>
          <a:ext cx="12096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3" name="Text Box 36">
          <a:extLst>
            <a:ext uri="{FF2B5EF4-FFF2-40B4-BE49-F238E27FC236}">
              <a16:creationId xmlns:a16="http://schemas.microsoft.com/office/drawing/2014/main" id="{4DC4D667-439D-48BA-97BA-69310648AF52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4" name="Text Box 37">
          <a:extLst>
            <a:ext uri="{FF2B5EF4-FFF2-40B4-BE49-F238E27FC236}">
              <a16:creationId xmlns:a16="http://schemas.microsoft.com/office/drawing/2014/main" id="{23C6CDB1-06D4-4BF3-8327-E792015656CC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5" name="Text Box 38">
          <a:extLst>
            <a:ext uri="{FF2B5EF4-FFF2-40B4-BE49-F238E27FC236}">
              <a16:creationId xmlns:a16="http://schemas.microsoft.com/office/drawing/2014/main" id="{C546E21C-4C51-40FA-A6FF-05D0ACB83A12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36</xdr:row>
      <xdr:rowOff>47625</xdr:rowOff>
    </xdr:from>
    <xdr:to>
      <xdr:col>21</xdr:col>
      <xdr:colOff>161925</xdr:colOff>
      <xdr:row>36</xdr:row>
      <xdr:rowOff>190500</xdr:rowOff>
    </xdr:to>
    <xdr:sp macro="" textlink="">
      <xdr:nvSpPr>
        <xdr:cNvPr id="16" name="Text Box 39">
          <a:extLst>
            <a:ext uri="{FF2B5EF4-FFF2-40B4-BE49-F238E27FC236}">
              <a16:creationId xmlns:a16="http://schemas.microsoft.com/office/drawing/2014/main" id="{2B2F818F-B30B-4CFB-899B-33DC370270EE}"/>
            </a:ext>
          </a:extLst>
        </xdr:cNvPr>
        <xdr:cNvSpPr txBox="1">
          <a:spLocks noChangeArrowheads="1"/>
        </xdr:cNvSpPr>
      </xdr:nvSpPr>
      <xdr:spPr bwMode="auto">
        <a:xfrm>
          <a:off x="6778625" y="11807825"/>
          <a:ext cx="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7" name="Text Box 54">
          <a:extLst>
            <a:ext uri="{FF2B5EF4-FFF2-40B4-BE49-F238E27FC236}">
              <a16:creationId xmlns:a16="http://schemas.microsoft.com/office/drawing/2014/main" id="{75BCA7B5-76FE-4647-89B3-4055261CE98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8" name="Text Box 55">
          <a:extLst>
            <a:ext uri="{FF2B5EF4-FFF2-40B4-BE49-F238E27FC236}">
              <a16:creationId xmlns:a16="http://schemas.microsoft.com/office/drawing/2014/main" id="{5D62532B-0D15-4077-AE03-5A1173499F69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2EDE2DE0-0FB1-4EF9-AA83-E254266E848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0" name="Text Box 57">
          <a:extLst>
            <a:ext uri="{FF2B5EF4-FFF2-40B4-BE49-F238E27FC236}">
              <a16:creationId xmlns:a16="http://schemas.microsoft.com/office/drawing/2014/main" id="{F8ADBBB2-F58A-4BF1-83C5-47A35F9A8C5F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1" name="Text Box 58">
          <a:extLst>
            <a:ext uri="{FF2B5EF4-FFF2-40B4-BE49-F238E27FC236}">
              <a16:creationId xmlns:a16="http://schemas.microsoft.com/office/drawing/2014/main" id="{B6377DED-DDF6-46C1-B6A0-9C2434BF1853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2" name="Text Box 59">
          <a:extLst>
            <a:ext uri="{FF2B5EF4-FFF2-40B4-BE49-F238E27FC236}">
              <a16:creationId xmlns:a16="http://schemas.microsoft.com/office/drawing/2014/main" id="{37AC7422-2704-4756-8BD1-BBA6BA756F4E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3" name="Text Box 60">
          <a:extLst>
            <a:ext uri="{FF2B5EF4-FFF2-40B4-BE49-F238E27FC236}">
              <a16:creationId xmlns:a16="http://schemas.microsoft.com/office/drawing/2014/main" id="{3BDC7E9B-02B5-4F40-AA42-A05B0C64C296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21</xdr:col>
      <xdr:colOff>161925</xdr:colOff>
      <xdr:row>34</xdr:row>
      <xdr:rowOff>47625</xdr:rowOff>
    </xdr:from>
    <xdr:to>
      <xdr:col>21</xdr:col>
      <xdr:colOff>161925</xdr:colOff>
      <xdr:row>34</xdr:row>
      <xdr:rowOff>190500</xdr:rowOff>
    </xdr:to>
    <xdr:sp macro="" textlink="">
      <xdr:nvSpPr>
        <xdr:cNvPr id="24" name="Text Box 61">
          <a:extLst>
            <a:ext uri="{FF2B5EF4-FFF2-40B4-BE49-F238E27FC236}">
              <a16:creationId xmlns:a16="http://schemas.microsoft.com/office/drawing/2014/main" id="{EF3F6F72-CAF9-435B-8239-D2D286A32550}"/>
            </a:ext>
          </a:extLst>
        </xdr:cNvPr>
        <xdr:cNvSpPr txBox="1">
          <a:spLocks noChangeArrowheads="1"/>
        </xdr:cNvSpPr>
      </xdr:nvSpPr>
      <xdr:spPr bwMode="auto">
        <a:xfrm>
          <a:off x="6778625" y="11483975"/>
          <a:ext cx="0" cy="11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 4</a:t>
          </a:r>
        </a:p>
      </xdr:txBody>
    </xdr:sp>
    <xdr:clientData/>
  </xdr:twoCellAnchor>
  <xdr:twoCellAnchor>
    <xdr:from>
      <xdr:col>1</xdr:col>
      <xdr:colOff>76200</xdr:colOff>
      <xdr:row>0</xdr:row>
      <xdr:rowOff>76200</xdr:rowOff>
    </xdr:from>
    <xdr:to>
      <xdr:col>7</xdr:col>
      <xdr:colOff>104775</xdr:colOff>
      <xdr:row>0</xdr:row>
      <xdr:rowOff>361950</xdr:rowOff>
    </xdr:to>
    <xdr:pic>
      <xdr:nvPicPr>
        <xdr:cNvPr id="25" name="Picture 62" descr="Logo MB horizontal_Positive em baixa">
          <a:extLst>
            <a:ext uri="{FF2B5EF4-FFF2-40B4-BE49-F238E27FC236}">
              <a16:creationId xmlns:a16="http://schemas.microsoft.com/office/drawing/2014/main" id="{999F05EC-BB65-46BE-865E-5D951A6CE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6200"/>
          <a:ext cx="19304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252494</xdr:colOff>
      <xdr:row>19</xdr:row>
      <xdr:rowOff>226927</xdr:rowOff>
    </xdr:from>
    <xdr:to>
      <xdr:col>31</xdr:col>
      <xdr:colOff>214395</xdr:colOff>
      <xdr:row>20</xdr:row>
      <xdr:rowOff>179302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CCE4670F-FB61-43E4-8ECE-7B634F9FD09C}"/>
            </a:ext>
          </a:extLst>
        </xdr:cNvPr>
        <xdr:cNvSpPr>
          <a:spLocks noChangeArrowheads="1"/>
        </xdr:cNvSpPr>
      </xdr:nvSpPr>
      <xdr:spPr bwMode="auto">
        <a:xfrm>
          <a:off x="9694944" y="6522952"/>
          <a:ext cx="590551" cy="298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Máquina </a:t>
          </a:r>
        </a:p>
      </xdr:txBody>
    </xdr:sp>
    <xdr:clientData/>
  </xdr:twoCellAnchor>
  <xdr:twoCellAnchor>
    <xdr:from>
      <xdr:col>29</xdr:col>
      <xdr:colOff>236615</xdr:colOff>
      <xdr:row>21</xdr:row>
      <xdr:rowOff>136364</xdr:rowOff>
    </xdr:from>
    <xdr:to>
      <xdr:col>31</xdr:col>
      <xdr:colOff>252490</xdr:colOff>
      <xdr:row>22</xdr:row>
      <xdr:rowOff>88738</xdr:rowOff>
    </xdr:to>
    <xdr:sp macro="" textlink="">
      <xdr:nvSpPr>
        <xdr:cNvPr id="27" name="Rectangle 66">
          <a:extLst>
            <a:ext uri="{FF2B5EF4-FFF2-40B4-BE49-F238E27FC236}">
              <a16:creationId xmlns:a16="http://schemas.microsoft.com/office/drawing/2014/main" id="{A35B39D2-7358-4D36-8EAA-F7306AC94F4B}"/>
            </a:ext>
          </a:extLst>
        </xdr:cNvPr>
        <xdr:cNvSpPr>
          <a:spLocks noChangeArrowheads="1"/>
        </xdr:cNvSpPr>
      </xdr:nvSpPr>
      <xdr:spPr bwMode="auto">
        <a:xfrm>
          <a:off x="9679065" y="7118189"/>
          <a:ext cx="644525" cy="2920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orpoS"/>
            </a:rPr>
            <a:t>Peça </a:t>
          </a:r>
        </a:p>
      </xdr:txBody>
    </xdr:sp>
    <xdr:clientData/>
  </xdr:twoCellAnchor>
  <xdr:twoCellAnchor>
    <xdr:from>
      <xdr:col>29</xdr:col>
      <xdr:colOff>255666</xdr:colOff>
      <xdr:row>15</xdr:row>
      <xdr:rowOff>257770</xdr:rowOff>
    </xdr:from>
    <xdr:to>
      <xdr:col>31</xdr:col>
      <xdr:colOff>236163</xdr:colOff>
      <xdr:row>16</xdr:row>
      <xdr:rowOff>301766</xdr:rowOff>
    </xdr:to>
    <xdr:grpSp>
      <xdr:nvGrpSpPr>
        <xdr:cNvPr id="28" name="Grupo 3">
          <a:extLst>
            <a:ext uri="{FF2B5EF4-FFF2-40B4-BE49-F238E27FC236}">
              <a16:creationId xmlns:a16="http://schemas.microsoft.com/office/drawing/2014/main" id="{D4BF63C5-EEF8-4338-A80F-673B40A4250F}"/>
            </a:ext>
          </a:extLst>
        </xdr:cNvPr>
        <xdr:cNvGrpSpPr/>
      </xdr:nvGrpSpPr>
      <xdr:grpSpPr>
        <a:xfrm>
          <a:off x="9380616" y="5182195"/>
          <a:ext cx="590097" cy="386896"/>
          <a:chOff x="11239500" y="7077075"/>
          <a:chExt cx="609600" cy="400050"/>
        </a:xfrm>
      </xdr:grpSpPr>
      <xdr:sp macro="" textlink="">
        <xdr:nvSpPr>
          <xdr:cNvPr id="29" name="AutoShape 68">
            <a:extLst>
              <a:ext uri="{FF2B5EF4-FFF2-40B4-BE49-F238E27FC236}">
                <a16:creationId xmlns:a16="http://schemas.microsoft.com/office/drawing/2014/main" id="{89A104FB-296B-8F4B-EE98-F59061500EAA}"/>
              </a:ext>
            </a:extLst>
          </xdr:cNvPr>
          <xdr:cNvSpPr>
            <a:spLocks noChangeArrowheads="1"/>
          </xdr:cNvSpPr>
        </xdr:nvSpPr>
        <xdr:spPr bwMode="auto">
          <a:xfrm>
            <a:off x="11439526" y="7077075"/>
            <a:ext cx="180975" cy="200025"/>
          </a:xfrm>
          <a:prstGeom prst="plus">
            <a:avLst>
              <a:gd name="adj" fmla="val 32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Text Box 69">
            <a:extLst>
              <a:ext uri="{FF2B5EF4-FFF2-40B4-BE49-F238E27FC236}">
                <a16:creationId xmlns:a16="http://schemas.microsoft.com/office/drawing/2014/main" id="{FFDB079D-BEE2-3E16-9041-DC044A421C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39500" y="7305675"/>
            <a:ext cx="6096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Segurança</a:t>
            </a:r>
          </a:p>
        </xdr:txBody>
      </xdr:sp>
    </xdr:grpSp>
    <xdr:clientData/>
  </xdr:twoCellAnchor>
  <xdr:twoCellAnchor>
    <xdr:from>
      <xdr:col>29</xdr:col>
      <xdr:colOff>274264</xdr:colOff>
      <xdr:row>13</xdr:row>
      <xdr:rowOff>288159</xdr:rowOff>
    </xdr:from>
    <xdr:to>
      <xdr:col>31</xdr:col>
      <xdr:colOff>216661</xdr:colOff>
      <xdr:row>15</xdr:row>
      <xdr:rowOff>9363</xdr:rowOff>
    </xdr:to>
    <xdr:grpSp>
      <xdr:nvGrpSpPr>
        <xdr:cNvPr id="31" name="Grupo 2">
          <a:extLst>
            <a:ext uri="{FF2B5EF4-FFF2-40B4-BE49-F238E27FC236}">
              <a16:creationId xmlns:a16="http://schemas.microsoft.com/office/drawing/2014/main" id="{7340C3B1-1D4D-4F07-B5BF-32EFBF047B95}"/>
            </a:ext>
          </a:extLst>
        </xdr:cNvPr>
        <xdr:cNvGrpSpPr/>
      </xdr:nvGrpSpPr>
      <xdr:grpSpPr>
        <a:xfrm>
          <a:off x="9399214" y="4526784"/>
          <a:ext cx="551997" cy="407004"/>
          <a:chOff x="10391775" y="7086600"/>
          <a:chExt cx="581025" cy="409575"/>
        </a:xfrm>
      </xdr:grpSpPr>
      <xdr:sp macro="" textlink="">
        <xdr:nvSpPr>
          <xdr:cNvPr id="32" name="AutoShape 71">
            <a:extLst>
              <a:ext uri="{FF2B5EF4-FFF2-40B4-BE49-F238E27FC236}">
                <a16:creationId xmlns:a16="http://schemas.microsoft.com/office/drawing/2014/main" id="{BC171BEF-1A99-DD3E-E53C-5CF482ADE429}"/>
              </a:ext>
            </a:extLst>
          </xdr:cNvPr>
          <xdr:cNvSpPr>
            <a:spLocks noChangeArrowheads="1"/>
          </xdr:cNvSpPr>
        </xdr:nvSpPr>
        <xdr:spPr bwMode="auto">
          <a:xfrm>
            <a:off x="10580915" y="7086600"/>
            <a:ext cx="200025" cy="200025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Text Box 72">
            <a:extLst>
              <a:ext uri="{FF2B5EF4-FFF2-40B4-BE49-F238E27FC236}">
                <a16:creationId xmlns:a16="http://schemas.microsoft.com/office/drawing/2014/main" id="{50D4A3EA-5A09-5A6E-4DE0-92DB0227358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91775" y="7324725"/>
            <a:ext cx="5810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Qualidade</a:t>
            </a:r>
          </a:p>
        </xdr:txBody>
      </xdr:sp>
    </xdr:grpSp>
    <xdr:clientData/>
  </xdr:twoCellAnchor>
  <xdr:twoCellAnchor>
    <xdr:from>
      <xdr:col>30</xdr:col>
      <xdr:colOff>1213</xdr:colOff>
      <xdr:row>17</xdr:row>
      <xdr:rowOff>196991</xdr:rowOff>
    </xdr:from>
    <xdr:to>
      <xdr:col>31</xdr:col>
      <xdr:colOff>159963</xdr:colOff>
      <xdr:row>18</xdr:row>
      <xdr:rowOff>269563</xdr:rowOff>
    </xdr:to>
    <xdr:grpSp>
      <xdr:nvGrpSpPr>
        <xdr:cNvPr id="34" name="Grupo 4">
          <a:extLst>
            <a:ext uri="{FF2B5EF4-FFF2-40B4-BE49-F238E27FC236}">
              <a16:creationId xmlns:a16="http://schemas.microsoft.com/office/drawing/2014/main" id="{AF7E6FC6-6BFE-4EBB-81F6-B6B815465871}"/>
            </a:ext>
          </a:extLst>
        </xdr:cNvPr>
        <xdr:cNvGrpSpPr/>
      </xdr:nvGrpSpPr>
      <xdr:grpSpPr>
        <a:xfrm>
          <a:off x="9430963" y="5807216"/>
          <a:ext cx="463550" cy="415472"/>
          <a:chOff x="12153900" y="7086600"/>
          <a:chExt cx="466725" cy="409575"/>
        </a:xfrm>
      </xdr:grpSpPr>
      <xdr:sp macro="" textlink="">
        <xdr:nvSpPr>
          <xdr:cNvPr id="35" name="Oval 74" descr="Diagonal para cima clara">
            <a:extLst>
              <a:ext uri="{FF2B5EF4-FFF2-40B4-BE49-F238E27FC236}">
                <a16:creationId xmlns:a16="http://schemas.microsoft.com/office/drawing/2014/main" id="{25A90B0A-6319-B17D-284C-F48796E44EA8}"/>
              </a:ext>
            </a:extLst>
          </xdr:cNvPr>
          <xdr:cNvSpPr>
            <a:spLocks noChangeArrowheads="1"/>
          </xdr:cNvSpPr>
        </xdr:nvSpPr>
        <xdr:spPr bwMode="auto">
          <a:xfrm>
            <a:off x="12281808" y="7086600"/>
            <a:ext cx="200025" cy="200025"/>
          </a:xfrm>
          <a:prstGeom prst="ellipse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Text Box 75">
            <a:extLst>
              <a:ext uri="{FF2B5EF4-FFF2-40B4-BE49-F238E27FC236}">
                <a16:creationId xmlns:a16="http://schemas.microsoft.com/office/drawing/2014/main" id="{A586A24B-A718-209B-6E18-5B5B7B81F63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53900" y="7324725"/>
            <a:ext cx="4667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Estoque</a:t>
            </a:r>
          </a:p>
        </xdr:txBody>
      </xdr:sp>
    </xdr:grpSp>
    <xdr:clientData/>
  </xdr:twoCellAnchor>
  <xdr:twoCellAnchor>
    <xdr:from>
      <xdr:col>29</xdr:col>
      <xdr:colOff>98274</xdr:colOff>
      <xdr:row>6</xdr:row>
      <xdr:rowOff>46567</xdr:rowOff>
    </xdr:from>
    <xdr:to>
      <xdr:col>32</xdr:col>
      <xdr:colOff>206678</xdr:colOff>
      <xdr:row>7</xdr:row>
      <xdr:rowOff>121409</xdr:rowOff>
    </xdr:to>
    <xdr:grpSp>
      <xdr:nvGrpSpPr>
        <xdr:cNvPr id="37" name="Grupo 5">
          <a:extLst>
            <a:ext uri="{FF2B5EF4-FFF2-40B4-BE49-F238E27FC236}">
              <a16:creationId xmlns:a16="http://schemas.microsoft.com/office/drawing/2014/main" id="{62C39E36-B657-407C-83C2-C8F92145BA82}"/>
            </a:ext>
          </a:extLst>
        </xdr:cNvPr>
        <xdr:cNvGrpSpPr/>
      </xdr:nvGrpSpPr>
      <xdr:grpSpPr>
        <a:xfrm>
          <a:off x="9223224" y="1884892"/>
          <a:ext cx="1022804" cy="417742"/>
          <a:chOff x="9505950" y="6630927"/>
          <a:chExt cx="1038225" cy="246123"/>
        </a:xfrm>
      </xdr:grpSpPr>
      <xdr:sp macro="" textlink="">
        <xdr:nvSpPr>
          <xdr:cNvPr id="38" name="Text Box 77">
            <a:extLst>
              <a:ext uri="{FF2B5EF4-FFF2-40B4-BE49-F238E27FC236}">
                <a16:creationId xmlns:a16="http://schemas.microsoft.com/office/drawing/2014/main" id="{233D2C4B-7683-397F-707A-BA4CC6472A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5950" y="6705600"/>
            <a:ext cx="1038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Fluxo do Processo</a:t>
            </a:r>
          </a:p>
        </xdr:txBody>
      </xdr:sp>
      <xdr:sp macro="" textlink="">
        <xdr:nvSpPr>
          <xdr:cNvPr id="39" name="Line 78">
            <a:extLst>
              <a:ext uri="{FF2B5EF4-FFF2-40B4-BE49-F238E27FC236}">
                <a16:creationId xmlns:a16="http://schemas.microsoft.com/office/drawing/2014/main" id="{53471771-DA3A-E203-AF26-24AC2EF000B6}"/>
              </a:ext>
            </a:extLst>
          </xdr:cNvPr>
          <xdr:cNvSpPr>
            <a:spLocks noChangeShapeType="1"/>
          </xdr:cNvSpPr>
        </xdr:nvSpPr>
        <xdr:spPr bwMode="auto">
          <a:xfrm flipH="1">
            <a:off x="9733303" y="6630927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254656</xdr:colOff>
      <xdr:row>8</xdr:row>
      <xdr:rowOff>126624</xdr:rowOff>
    </xdr:from>
    <xdr:to>
      <xdr:col>31</xdr:col>
      <xdr:colOff>197889</xdr:colOff>
      <xdr:row>9</xdr:row>
      <xdr:rowOff>200633</xdr:rowOff>
    </xdr:to>
    <xdr:grpSp>
      <xdr:nvGrpSpPr>
        <xdr:cNvPr id="40" name="Grupo 6">
          <a:extLst>
            <a:ext uri="{FF2B5EF4-FFF2-40B4-BE49-F238E27FC236}">
              <a16:creationId xmlns:a16="http://schemas.microsoft.com/office/drawing/2014/main" id="{40439836-65EE-467B-B0F9-869FA64D7310}"/>
            </a:ext>
          </a:extLst>
        </xdr:cNvPr>
        <xdr:cNvGrpSpPr/>
      </xdr:nvGrpSpPr>
      <xdr:grpSpPr>
        <a:xfrm>
          <a:off x="9379606" y="2650749"/>
          <a:ext cx="552833" cy="416909"/>
          <a:chOff x="10992532" y="6636576"/>
          <a:chExt cx="523875" cy="240474"/>
        </a:xfrm>
      </xdr:grpSpPr>
      <xdr:sp macro="" textlink="">
        <xdr:nvSpPr>
          <xdr:cNvPr id="41" name="Text Box 80">
            <a:extLst>
              <a:ext uri="{FF2B5EF4-FFF2-40B4-BE49-F238E27FC236}">
                <a16:creationId xmlns:a16="http://schemas.microsoft.com/office/drawing/2014/main" id="{FBE61CC7-7B9D-DDEB-1DB4-539EDCE0D72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020425" y="6705600"/>
            <a:ext cx="495300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Retorno </a:t>
            </a:r>
          </a:p>
        </xdr:txBody>
      </xdr:sp>
      <xdr:sp macro="" textlink="">
        <xdr:nvSpPr>
          <xdr:cNvPr id="42" name="Line 81">
            <a:extLst>
              <a:ext uri="{FF2B5EF4-FFF2-40B4-BE49-F238E27FC236}">
                <a16:creationId xmlns:a16="http://schemas.microsoft.com/office/drawing/2014/main" id="{34208155-1C65-74CE-A1CE-CF68081ACE94}"/>
              </a:ext>
            </a:extLst>
          </xdr:cNvPr>
          <xdr:cNvSpPr>
            <a:spLocks noChangeShapeType="1"/>
          </xdr:cNvSpPr>
        </xdr:nvSpPr>
        <xdr:spPr bwMode="auto">
          <a:xfrm flipH="1">
            <a:off x="10992532" y="6636576"/>
            <a:ext cx="52387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29</xdr:col>
      <xdr:colOff>46567</xdr:colOff>
      <xdr:row>10</xdr:row>
      <xdr:rowOff>86018</xdr:rowOff>
    </xdr:from>
    <xdr:to>
      <xdr:col>32</xdr:col>
      <xdr:colOff>107799</xdr:colOff>
      <xdr:row>11</xdr:row>
      <xdr:rowOff>28415</xdr:rowOff>
    </xdr:to>
    <xdr:grpSp>
      <xdr:nvGrpSpPr>
        <xdr:cNvPr id="43" name="Group 82">
          <a:extLst>
            <a:ext uri="{FF2B5EF4-FFF2-40B4-BE49-F238E27FC236}">
              <a16:creationId xmlns:a16="http://schemas.microsoft.com/office/drawing/2014/main" id="{2C237C4E-F7BD-4CC7-BD6E-C8243F7BEF44}"/>
            </a:ext>
          </a:extLst>
        </xdr:cNvPr>
        <xdr:cNvGrpSpPr>
          <a:grpSpLocks/>
        </xdr:cNvGrpSpPr>
      </xdr:nvGrpSpPr>
      <xdr:grpSpPr bwMode="auto">
        <a:xfrm>
          <a:off x="9171517" y="3295943"/>
          <a:ext cx="975632" cy="285297"/>
          <a:chOff x="1524" y="755"/>
          <a:chExt cx="103" cy="30"/>
        </a:xfrm>
      </xdr:grpSpPr>
      <xdr:sp macro="" textlink="">
        <xdr:nvSpPr>
          <xdr:cNvPr id="44" name="Line 83">
            <a:extLst>
              <a:ext uri="{FF2B5EF4-FFF2-40B4-BE49-F238E27FC236}">
                <a16:creationId xmlns:a16="http://schemas.microsoft.com/office/drawing/2014/main" id="{0045A461-B00B-5344-2870-A0F7CCDA5F72}"/>
              </a:ext>
            </a:extLst>
          </xdr:cNvPr>
          <xdr:cNvSpPr>
            <a:spLocks noChangeShapeType="1"/>
          </xdr:cNvSpPr>
        </xdr:nvSpPr>
        <xdr:spPr bwMode="auto">
          <a:xfrm flipH="1">
            <a:off x="1547" y="755"/>
            <a:ext cx="5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84">
            <a:extLst>
              <a:ext uri="{FF2B5EF4-FFF2-40B4-BE49-F238E27FC236}">
                <a16:creationId xmlns:a16="http://schemas.microsoft.com/office/drawing/2014/main" id="{5F71923B-AC0D-2054-0638-2BDA4AC87A6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24" y="767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0p. Frequenciada</a:t>
            </a:r>
          </a:p>
        </xdr:txBody>
      </xdr:sp>
    </xdr:grpSp>
    <xdr:clientData/>
  </xdr:twoCellAnchor>
  <xdr:twoCellAnchor>
    <xdr:from>
      <xdr:col>29</xdr:col>
      <xdr:colOff>216211</xdr:colOff>
      <xdr:row>11</xdr:row>
      <xdr:rowOff>314920</xdr:rowOff>
    </xdr:from>
    <xdr:to>
      <xdr:col>31</xdr:col>
      <xdr:colOff>260208</xdr:colOff>
      <xdr:row>13</xdr:row>
      <xdr:rowOff>86924</xdr:rowOff>
    </xdr:to>
    <xdr:grpSp>
      <xdr:nvGrpSpPr>
        <xdr:cNvPr id="46" name="Grupo 1">
          <a:extLst>
            <a:ext uri="{FF2B5EF4-FFF2-40B4-BE49-F238E27FC236}">
              <a16:creationId xmlns:a16="http://schemas.microsoft.com/office/drawing/2014/main" id="{18A3E5A8-4073-4803-843F-FED2C1755BE8}"/>
            </a:ext>
          </a:extLst>
        </xdr:cNvPr>
        <xdr:cNvGrpSpPr/>
      </xdr:nvGrpSpPr>
      <xdr:grpSpPr>
        <a:xfrm>
          <a:off x="9341161" y="3867745"/>
          <a:ext cx="653597" cy="457804"/>
          <a:chOff x="9477375" y="7048500"/>
          <a:chExt cx="657225" cy="447675"/>
        </a:xfrm>
      </xdr:grpSpPr>
      <xdr:sp macro="" textlink="">
        <xdr:nvSpPr>
          <xdr:cNvPr id="47" name="Oval 86">
            <a:extLst>
              <a:ext uri="{FF2B5EF4-FFF2-40B4-BE49-F238E27FC236}">
                <a16:creationId xmlns:a16="http://schemas.microsoft.com/office/drawing/2014/main" id="{0C16CC82-6D99-4BC2-E9E9-41BC1295A1EB}"/>
              </a:ext>
            </a:extLst>
          </xdr:cNvPr>
          <xdr:cNvSpPr>
            <a:spLocks noChangeArrowheads="1"/>
          </xdr:cNvSpPr>
        </xdr:nvSpPr>
        <xdr:spPr bwMode="auto">
          <a:xfrm>
            <a:off x="9682844" y="7048500"/>
            <a:ext cx="247650" cy="24765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pt-BR" sz="1000" b="0" i="0" u="none" strike="noStrike" baseline="0">
                <a:solidFill>
                  <a:srgbClr val="000000"/>
                </a:solidFill>
                <a:latin typeface="CorpoS"/>
              </a:rPr>
              <a:t>i</a:t>
            </a:r>
          </a:p>
        </xdr:txBody>
      </xdr:sp>
      <xdr:sp macro="" textlink="">
        <xdr:nvSpPr>
          <xdr:cNvPr id="48" name="Text Box 87">
            <a:extLst>
              <a:ext uri="{FF2B5EF4-FFF2-40B4-BE49-F238E27FC236}">
                <a16:creationId xmlns:a16="http://schemas.microsoft.com/office/drawing/2014/main" id="{82318F5C-5819-38D3-63BE-6AA0F9C6C2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77375" y="7324725"/>
            <a:ext cx="657225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pt-BR" sz="1000" b="1" i="0" u="none" strike="noStrike" baseline="0">
                <a:solidFill>
                  <a:srgbClr val="000000"/>
                </a:solidFill>
                <a:latin typeface="CorpoS"/>
              </a:rPr>
              <a:t>Informação</a:t>
            </a:r>
          </a:p>
        </xdr:txBody>
      </xdr:sp>
    </xdr:grpSp>
    <xdr:clientData/>
  </xdr:twoCellAnchor>
  <xdr:twoCellAnchor>
    <xdr:from>
      <xdr:col>33</xdr:col>
      <xdr:colOff>81616</xdr:colOff>
      <xdr:row>19</xdr:row>
      <xdr:rowOff>180476</xdr:rowOff>
    </xdr:from>
    <xdr:to>
      <xdr:col>34</xdr:col>
      <xdr:colOff>155198</xdr:colOff>
      <xdr:row>21</xdr:row>
      <xdr:rowOff>12092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2280B9FB-2549-4C85-88AA-F88EE1BE1B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18199" y="6542843"/>
          <a:ext cx="511066" cy="384732"/>
        </a:xfrm>
        <a:prstGeom prst="rect">
          <a:avLst/>
        </a:prstGeom>
      </xdr:spPr>
    </xdr:pic>
    <xdr:clientData/>
  </xdr:twoCellAnchor>
  <xdr:twoCellAnchor>
    <xdr:from>
      <xdr:col>32</xdr:col>
      <xdr:colOff>306548</xdr:colOff>
      <xdr:row>6</xdr:row>
      <xdr:rowOff>293158</xdr:rowOff>
    </xdr:from>
    <xdr:to>
      <xdr:col>44</xdr:col>
      <xdr:colOff>87272</xdr:colOff>
      <xdr:row>24</xdr:row>
      <xdr:rowOff>292337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86E48FB5-617E-40F7-9885-E43F8D8D6EC8}"/>
            </a:ext>
          </a:extLst>
        </xdr:cNvPr>
        <xdr:cNvSpPr/>
      </xdr:nvSpPr>
      <xdr:spPr>
        <a:xfrm rot="10800000">
          <a:off x="10688798" y="2134658"/>
          <a:ext cx="3549449" cy="61713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124422</xdr:colOff>
      <xdr:row>6</xdr:row>
      <xdr:rowOff>285750</xdr:rowOff>
    </xdr:from>
    <xdr:to>
      <xdr:col>38</xdr:col>
      <xdr:colOff>170141</xdr:colOff>
      <xdr:row>24</xdr:row>
      <xdr:rowOff>257174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556E71D7-C173-4C06-820D-36E3A6217A42}"/>
            </a:ext>
          </a:extLst>
        </xdr:cNvPr>
        <xdr:cNvSpPr/>
      </xdr:nvSpPr>
      <xdr:spPr>
        <a:xfrm rot="16200000">
          <a:off x="9340494" y="5173028"/>
          <a:ext cx="6146799" cy="488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2000" tIns="72000" rIns="72000" bIns="72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 sz="2000">
            <a:latin typeface="Daimler CS" pitchFamily="2" charset="0"/>
          </a:endParaRPr>
        </a:p>
      </xdr:txBody>
    </xdr:sp>
    <xdr:clientData/>
  </xdr:twoCellAnchor>
  <xdr:twoCellAnchor>
    <xdr:from>
      <xdr:col>36</xdr:col>
      <xdr:colOff>276590</xdr:colOff>
      <xdr:row>11</xdr:row>
      <xdr:rowOff>48660</xdr:rowOff>
    </xdr:from>
    <xdr:to>
      <xdr:col>40</xdr:col>
      <xdr:colOff>9890</xdr:colOff>
      <xdr:row>20</xdr:row>
      <xdr:rowOff>142233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8C9B9977-3998-4DFF-BE36-F003DB3D1EF9}"/>
            </a:ext>
          </a:extLst>
        </xdr:cNvPr>
        <xdr:cNvGrpSpPr/>
      </xdr:nvGrpSpPr>
      <xdr:grpSpPr>
        <a:xfrm rot="16200000">
          <a:off x="10421553" y="4715072"/>
          <a:ext cx="3179673" cy="952500"/>
          <a:chOff x="16152958" y="3433959"/>
          <a:chExt cx="3135223" cy="996950"/>
        </a:xfrm>
        <a:noFill/>
      </xdr:grpSpPr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4F18CC1E-C9A1-847D-5AEF-BD4DAE85006B}"/>
              </a:ext>
            </a:extLst>
          </xdr:cNvPr>
          <xdr:cNvSpPr/>
        </xdr:nvSpPr>
        <xdr:spPr>
          <a:xfrm>
            <a:off x="16152958" y="3492575"/>
            <a:ext cx="3135223" cy="88297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A57AC097-A909-BF04-843F-078EA0A69EBC}"/>
              </a:ext>
            </a:extLst>
          </xdr:cNvPr>
          <xdr:cNvSpPr/>
        </xdr:nvSpPr>
        <xdr:spPr>
          <a:xfrm>
            <a:off x="16645328" y="3433959"/>
            <a:ext cx="245696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CEF2B291-EC80-5B3C-24CB-EF74321B83E6}"/>
              </a:ext>
            </a:extLst>
          </xdr:cNvPr>
          <xdr:cNvSpPr/>
        </xdr:nvSpPr>
        <xdr:spPr>
          <a:xfrm>
            <a:off x="18482676" y="3433959"/>
            <a:ext cx="255221" cy="9969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72000" tIns="72000" rIns="72000" bIns="72000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2000">
              <a:latin typeface="Daimler CS" pitchFamily="2" charset="0"/>
            </a:endParaRPr>
          </a:p>
        </xdr:txBody>
      </xdr:sp>
    </xdr:grpSp>
    <xdr:clientData/>
  </xdr:twoCellAnchor>
  <xdr:twoCellAnchor>
    <xdr:from>
      <xdr:col>33</xdr:col>
      <xdr:colOff>84791</xdr:colOff>
      <xdr:row>16</xdr:row>
      <xdr:rowOff>130735</xdr:rowOff>
    </xdr:from>
    <xdr:to>
      <xdr:col>34</xdr:col>
      <xdr:colOff>155198</xdr:colOff>
      <xdr:row>17</xdr:row>
      <xdr:rowOff>294668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229DAB57-A635-4524-A2BC-5FD6AE1E04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6825947">
          <a:off x="10720316" y="5462285"/>
          <a:ext cx="510008" cy="381557"/>
        </a:xfrm>
        <a:prstGeom prst="rect">
          <a:avLst/>
        </a:prstGeom>
      </xdr:spPr>
    </xdr:pic>
    <xdr:clientData/>
  </xdr:twoCellAnchor>
  <xdr:twoCellAnchor>
    <xdr:from>
      <xdr:col>41</xdr:col>
      <xdr:colOff>87966</xdr:colOff>
      <xdr:row>19</xdr:row>
      <xdr:rowOff>141318</xdr:rowOff>
    </xdr:from>
    <xdr:to>
      <xdr:col>42</xdr:col>
      <xdr:colOff>152023</xdr:colOff>
      <xdr:row>20</xdr:row>
      <xdr:rowOff>311601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90847A79-B3B2-4FA6-B6A3-682745270D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0153" y="6506331"/>
          <a:ext cx="513183" cy="381557"/>
        </a:xfrm>
        <a:prstGeom prst="rect">
          <a:avLst/>
        </a:prstGeom>
      </xdr:spPr>
    </xdr:pic>
    <xdr:clientData/>
  </xdr:twoCellAnchor>
  <xdr:twoCellAnchor>
    <xdr:from>
      <xdr:col>41</xdr:col>
      <xdr:colOff>84791</xdr:colOff>
      <xdr:row>16</xdr:row>
      <xdr:rowOff>85227</xdr:rowOff>
    </xdr:from>
    <xdr:to>
      <xdr:col>42</xdr:col>
      <xdr:colOff>152023</xdr:colOff>
      <xdr:row>17</xdr:row>
      <xdr:rowOff>255510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092C49F6-2AFD-4F00-937A-3C3D60067E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60" t="12821" r="43187" b="80171"/>
        <a:stretch/>
      </xdr:blipFill>
      <xdr:spPr>
        <a:xfrm rot="18742973">
          <a:off x="13231740" y="5423128"/>
          <a:ext cx="513183" cy="378382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0AEA5C7F-F73F-4186-8A49-4CD8B76CFB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5F672490-70B8-48E4-A876-074E527536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0C8849AA-637A-4457-9103-59414602FA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44450"/>
          <a:ext cx="19907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3DEE1E06-A4F6-44B2-95B0-889CB9F300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939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DBA4CC30-C5E4-439F-8025-8584A808A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204C71F9-92F9-4CE1-9867-9432DC81B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47625</xdr:rowOff>
    </xdr:from>
    <xdr:to>
      <xdr:col>8</xdr:col>
      <xdr:colOff>123825</xdr:colOff>
      <xdr:row>0</xdr:row>
      <xdr:rowOff>409575</xdr:rowOff>
    </xdr:to>
    <xdr:pic>
      <xdr:nvPicPr>
        <xdr:cNvPr id="2" name="Picture 62" descr="Logo MB horizontal_Positive em baixa">
          <a:extLst>
            <a:ext uri="{FF2B5EF4-FFF2-40B4-BE49-F238E27FC236}">
              <a16:creationId xmlns:a16="http://schemas.microsoft.com/office/drawing/2014/main" id="{7A155DB8-226C-4CDA-8DA8-24B536EEA6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47625"/>
          <a:ext cx="1905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65089</xdr:colOff>
      <xdr:row>1</xdr:row>
      <xdr:rowOff>152400</xdr:rowOff>
    </xdr:from>
    <xdr:to>
      <xdr:col>22</xdr:col>
      <xdr:colOff>209550</xdr:colOff>
      <xdr:row>27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276009-F4D1-131F-3907-10D773955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 OLIVEIRA MARCIO BUENO " refreshedDate="45796.441504861112" createdVersion="8" refreshedVersion="8" minRefreshableVersion="3" recordCount="253" xr:uid="{25D32A89-9EDE-419B-94EC-F2AD12B2C3BA}">
  <cacheSource type="worksheet">
    <worksheetSource ref="A1:H254" sheet="TESTE YAMAZUMI"/>
  </cacheSource>
  <cacheFields count="8">
    <cacheField name="AK" numFmtId="49">
      <sharedItems count="2">
        <s v="M06"/>
        <s v="M07"/>
      </sharedItems>
    </cacheField>
    <cacheField name="Elemento Principal " numFmtId="49">
      <sharedItems/>
    </cacheField>
    <cacheField name="Modelo" numFmtId="49">
      <sharedItems count="5">
        <s v="ACCELO 3 EIXOS"/>
        <s v="ATEGO 3 EIXOS"/>
        <s v="ATP"/>
        <s v="ACCELO 2 EIXOS"/>
        <s v="ATEGO 2 EIXOS"/>
      </sharedItems>
    </cacheField>
    <cacheField name="tot." numFmtId="1">
      <sharedItems containsSemiMixedTypes="0" containsString="0" containsNumber="1" containsInteger="1" minValue="0" maxValue="65"/>
    </cacheField>
    <cacheField name="A" numFmtId="1">
      <sharedItems containsSemiMixedTypes="0" containsString="0" containsNumber="1" containsInteger="1" minValue="0" maxValue="65"/>
    </cacheField>
    <cacheField name="B" numFmtId="1">
      <sharedItems containsSemiMixedTypes="0" containsString="0" containsNumber="1" containsInteger="1" minValue="0" maxValue="40"/>
    </cacheField>
    <cacheField name="C" numFmtId="1">
      <sharedItems containsSemiMixedTypes="0" containsString="0" containsNumber="1" containsInteger="1" minValue="0" maxValue="0"/>
    </cacheField>
    <cacheField name="TAKT 4,5" numFmtId="1">
      <sharedItems containsString="0" containsBlank="1" containsNumber="1" containsInteger="1" minValue="270" maxValue="2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s v="Posto 33 - Montar rodas"/>
    <x v="0"/>
    <n v="4"/>
    <n v="0"/>
    <n v="4"/>
    <n v="0"/>
    <n v="270"/>
  </r>
  <r>
    <x v="0"/>
    <s v="Posto 33 - Montar rodas"/>
    <x v="0"/>
    <n v="8"/>
    <n v="8"/>
    <n v="0"/>
    <n v="0"/>
    <m/>
  </r>
  <r>
    <x v="0"/>
    <s v="Posto 33 - Montar rodas"/>
    <x v="0"/>
    <n v="12"/>
    <n v="12"/>
    <n v="0"/>
    <n v="0"/>
    <m/>
  </r>
  <r>
    <x v="0"/>
    <s v="Posto 33 - Montar rodas"/>
    <x v="0"/>
    <n v="25"/>
    <n v="25"/>
    <n v="0"/>
    <n v="0"/>
    <m/>
  </r>
  <r>
    <x v="0"/>
    <s v="Posto 33 - Montar rodas"/>
    <x v="0"/>
    <n v="6"/>
    <n v="0"/>
    <n v="6"/>
    <n v="0"/>
    <m/>
  </r>
  <r>
    <x v="0"/>
    <s v="Posto 33 - Montar rodas"/>
    <x v="0"/>
    <n v="5"/>
    <n v="0"/>
    <n v="5"/>
    <n v="0"/>
    <m/>
  </r>
  <r>
    <x v="0"/>
    <s v="Posto 33 - Montar rodas"/>
    <x v="0"/>
    <n v="12"/>
    <n v="12"/>
    <n v="0"/>
    <n v="0"/>
    <m/>
  </r>
  <r>
    <x v="0"/>
    <s v="Posto 33 - Montar rodas"/>
    <x v="0"/>
    <n v="20"/>
    <n v="20"/>
    <n v="0"/>
    <n v="0"/>
    <m/>
  </r>
  <r>
    <x v="0"/>
    <s v="Posto 33 - Montar rodas"/>
    <x v="0"/>
    <n v="4"/>
    <n v="0"/>
    <n v="4"/>
    <n v="0"/>
    <m/>
  </r>
  <r>
    <x v="0"/>
    <s v="Posto 33 - Montar rodas"/>
    <x v="0"/>
    <n v="12"/>
    <n v="0"/>
    <n v="12"/>
    <n v="0"/>
    <m/>
  </r>
  <r>
    <x v="0"/>
    <s v="Posto 33 - Montar rodas"/>
    <x v="0"/>
    <n v="4"/>
    <n v="0"/>
    <n v="4"/>
    <n v="0"/>
    <m/>
  </r>
  <r>
    <x v="0"/>
    <s v="Posto 33 - Montar rodas"/>
    <x v="0"/>
    <n v="25"/>
    <n v="25"/>
    <n v="0"/>
    <n v="0"/>
    <m/>
  </r>
  <r>
    <x v="0"/>
    <s v="Posto 33 - Montar rodas"/>
    <x v="0"/>
    <n v="6"/>
    <n v="0"/>
    <n v="6"/>
    <n v="0"/>
    <m/>
  </r>
  <r>
    <x v="0"/>
    <s v="Posto 33 - Montar rodas"/>
    <x v="0"/>
    <n v="40"/>
    <n v="0"/>
    <n v="40"/>
    <n v="0"/>
    <m/>
  </r>
  <r>
    <x v="0"/>
    <s v="Posto 33 - Montar rodas"/>
    <x v="0"/>
    <n v="12"/>
    <n v="12"/>
    <n v="0"/>
    <n v="0"/>
    <m/>
  </r>
  <r>
    <x v="0"/>
    <s v="Posto 33 - Montar rodas"/>
    <x v="0"/>
    <n v="8"/>
    <n v="8"/>
    <n v="0"/>
    <n v="0"/>
    <m/>
  </r>
  <r>
    <x v="0"/>
    <s v="Posto 33 - Montar rodas"/>
    <x v="0"/>
    <n v="15"/>
    <n v="15"/>
    <n v="0"/>
    <n v="0"/>
    <m/>
  </r>
  <r>
    <x v="0"/>
    <s v="Posto 33 - Montar rodas"/>
    <x v="0"/>
    <n v="6"/>
    <n v="6"/>
    <n v="0"/>
    <n v="0"/>
    <m/>
  </r>
  <r>
    <x v="0"/>
    <s v="Posto 33 - Montar rodas"/>
    <x v="0"/>
    <n v="8"/>
    <n v="8"/>
    <n v="0"/>
    <n v="0"/>
    <m/>
  </r>
  <r>
    <x v="0"/>
    <s v="Posto 33 - Montar rodas"/>
    <x v="0"/>
    <n v="12"/>
    <n v="12"/>
    <n v="0"/>
    <n v="0"/>
    <m/>
  </r>
  <r>
    <x v="0"/>
    <s v="Posto 33 - Montar rodas"/>
    <x v="0"/>
    <n v="8"/>
    <n v="8"/>
    <n v="0"/>
    <n v="0"/>
    <m/>
  </r>
  <r>
    <x v="0"/>
    <s v="Posto 33 - Montar rodas"/>
    <x v="0"/>
    <n v="20"/>
    <n v="20"/>
    <n v="0"/>
    <n v="0"/>
    <m/>
  </r>
  <r>
    <x v="0"/>
    <s v="Posto 33 - Montar rodas"/>
    <x v="0"/>
    <n v="4"/>
    <n v="4"/>
    <n v="0"/>
    <n v="0"/>
    <m/>
  </r>
  <r>
    <x v="0"/>
    <s v="Posto 33 - Montar rodas"/>
    <x v="0"/>
    <n v="6"/>
    <n v="0"/>
    <n v="6"/>
    <n v="0"/>
    <m/>
  </r>
  <r>
    <x v="0"/>
    <s v="Posto 33 - Montar rodas"/>
    <x v="0"/>
    <n v="50"/>
    <n v="50"/>
    <n v="0"/>
    <n v="0"/>
    <m/>
  </r>
  <r>
    <x v="0"/>
    <s v="Posto 33 - Montar rodas"/>
    <x v="0"/>
    <n v="8"/>
    <n v="0"/>
    <n v="8"/>
    <n v="0"/>
    <m/>
  </r>
  <r>
    <x v="0"/>
    <s v="Posto 33 - Montar rodas"/>
    <x v="1"/>
    <n v="4"/>
    <n v="0"/>
    <n v="4"/>
    <n v="0"/>
    <n v="270"/>
  </r>
  <r>
    <x v="0"/>
    <s v="Posto 33 - Montar rodas"/>
    <x v="1"/>
    <n v="8"/>
    <n v="8"/>
    <n v="0"/>
    <n v="0"/>
    <m/>
  </r>
  <r>
    <x v="0"/>
    <s v="Posto 33 - Montar rodas"/>
    <x v="1"/>
    <n v="12"/>
    <n v="12"/>
    <n v="0"/>
    <n v="0"/>
    <m/>
  </r>
  <r>
    <x v="0"/>
    <s v="Posto 33 - Montar rodas"/>
    <x v="1"/>
    <n v="25"/>
    <n v="25"/>
    <n v="0"/>
    <n v="0"/>
    <m/>
  </r>
  <r>
    <x v="0"/>
    <s v="Posto 33 - Montar rodas"/>
    <x v="1"/>
    <n v="6"/>
    <n v="0"/>
    <n v="6"/>
    <n v="0"/>
    <m/>
  </r>
  <r>
    <x v="0"/>
    <s v="Posto 33 - Montar rodas"/>
    <x v="1"/>
    <n v="5"/>
    <n v="0"/>
    <n v="5"/>
    <n v="0"/>
    <m/>
  </r>
  <r>
    <x v="0"/>
    <s v="Posto 33 - Montar rodas"/>
    <x v="1"/>
    <n v="16"/>
    <n v="16"/>
    <n v="0"/>
    <n v="0"/>
    <m/>
  </r>
  <r>
    <x v="0"/>
    <s v="Posto 33 - Montar rodas"/>
    <x v="1"/>
    <n v="19"/>
    <n v="19"/>
    <n v="0"/>
    <n v="0"/>
    <m/>
  </r>
  <r>
    <x v="0"/>
    <s v="Posto 33 - Montar rodas"/>
    <x v="1"/>
    <n v="4"/>
    <n v="0"/>
    <n v="4"/>
    <n v="0"/>
    <m/>
  </r>
  <r>
    <x v="0"/>
    <s v="Posto 33 - Montar rodas"/>
    <x v="1"/>
    <n v="8"/>
    <n v="0"/>
    <n v="8"/>
    <n v="0"/>
    <m/>
  </r>
  <r>
    <x v="0"/>
    <s v="Posto 33 - Montar rodas"/>
    <x v="1"/>
    <n v="6"/>
    <n v="0"/>
    <n v="6"/>
    <n v="0"/>
    <m/>
  </r>
  <r>
    <x v="0"/>
    <s v="Posto 33 - Montar rodas"/>
    <x v="1"/>
    <n v="6"/>
    <n v="0"/>
    <n v="6"/>
    <n v="0"/>
    <m/>
  </r>
  <r>
    <x v="0"/>
    <s v="Posto 33 - Montar rodas"/>
    <x v="1"/>
    <n v="4"/>
    <n v="0"/>
    <n v="4"/>
    <n v="0"/>
    <m/>
  </r>
  <r>
    <x v="0"/>
    <s v="Posto 33 - Montar rodas"/>
    <x v="1"/>
    <n v="25"/>
    <n v="25"/>
    <n v="0"/>
    <n v="0"/>
    <m/>
  </r>
  <r>
    <x v="0"/>
    <s v="Posto 33 - Montar rodas"/>
    <x v="1"/>
    <n v="6"/>
    <n v="0"/>
    <n v="6"/>
    <n v="0"/>
    <m/>
  </r>
  <r>
    <x v="0"/>
    <s v="Posto 33 - Montar rodas"/>
    <x v="1"/>
    <n v="21"/>
    <n v="0"/>
    <n v="21"/>
    <n v="0"/>
    <m/>
  </r>
  <r>
    <x v="0"/>
    <s v="Posto 33 - Montar rodas"/>
    <x v="1"/>
    <n v="12"/>
    <n v="12"/>
    <n v="0"/>
    <n v="0"/>
    <m/>
  </r>
  <r>
    <x v="0"/>
    <s v="Posto 33 - Montar rodas"/>
    <x v="1"/>
    <n v="8"/>
    <n v="8"/>
    <n v="0"/>
    <n v="0"/>
    <m/>
  </r>
  <r>
    <x v="0"/>
    <s v="Posto 33 - Montar rodas"/>
    <x v="1"/>
    <n v="15"/>
    <n v="15"/>
    <n v="0"/>
    <n v="0"/>
    <m/>
  </r>
  <r>
    <x v="0"/>
    <s v="Posto 33 - Montar rodas"/>
    <x v="1"/>
    <n v="6"/>
    <n v="6"/>
    <n v="0"/>
    <n v="0"/>
    <m/>
  </r>
  <r>
    <x v="0"/>
    <s v="Posto 33 - Montar rodas"/>
    <x v="1"/>
    <n v="14"/>
    <n v="14"/>
    <n v="0"/>
    <n v="0"/>
    <m/>
  </r>
  <r>
    <x v="0"/>
    <s v="Posto 33 - Montar rodas"/>
    <x v="1"/>
    <n v="8"/>
    <n v="8"/>
    <n v="0"/>
    <n v="0"/>
    <m/>
  </r>
  <r>
    <x v="0"/>
    <s v="Posto 33 - Montar rodas"/>
    <x v="1"/>
    <n v="26"/>
    <n v="26"/>
    <n v="0"/>
    <n v="0"/>
    <m/>
  </r>
  <r>
    <x v="0"/>
    <s v="Posto 33 - Montar rodas"/>
    <x v="1"/>
    <n v="6"/>
    <n v="6"/>
    <n v="0"/>
    <n v="0"/>
    <m/>
  </r>
  <r>
    <x v="0"/>
    <s v="Posto 33 - Montar rodas"/>
    <x v="1"/>
    <n v="8"/>
    <n v="0"/>
    <n v="8"/>
    <n v="0"/>
    <m/>
  </r>
  <r>
    <x v="0"/>
    <s v="Posto 33 - Montar rodas"/>
    <x v="1"/>
    <n v="6"/>
    <n v="0"/>
    <n v="6"/>
    <n v="0"/>
    <m/>
  </r>
  <r>
    <x v="0"/>
    <s v="Posto 33 - Montar rodas"/>
    <x v="1"/>
    <n v="65"/>
    <n v="65"/>
    <n v="0"/>
    <n v="0"/>
    <m/>
  </r>
  <r>
    <x v="0"/>
    <s v="Posto 33 - Montar rodas"/>
    <x v="1"/>
    <n v="8"/>
    <n v="0"/>
    <n v="8"/>
    <n v="0"/>
    <m/>
  </r>
  <r>
    <x v="0"/>
    <s v="Posto 33 - Montar rodas"/>
    <x v="2"/>
    <n v="4"/>
    <n v="0"/>
    <n v="4"/>
    <n v="0"/>
    <n v="270"/>
  </r>
  <r>
    <x v="0"/>
    <s v="Posto 33 - Montar rodas"/>
    <x v="2"/>
    <n v="8"/>
    <n v="8"/>
    <n v="0"/>
    <n v="0"/>
    <m/>
  </r>
  <r>
    <x v="0"/>
    <s v="Posto 33 - Montar rodas"/>
    <x v="2"/>
    <n v="12"/>
    <n v="12"/>
    <n v="0"/>
    <n v="0"/>
    <m/>
  </r>
  <r>
    <x v="0"/>
    <s v="Posto 33 - Montar rodas"/>
    <x v="2"/>
    <n v="20"/>
    <n v="20"/>
    <n v="0"/>
    <n v="0"/>
    <m/>
  </r>
  <r>
    <x v="0"/>
    <s v="Posto 33 - Montar rodas"/>
    <x v="2"/>
    <n v="6"/>
    <n v="0"/>
    <n v="6"/>
    <n v="0"/>
    <m/>
  </r>
  <r>
    <x v="0"/>
    <s v="Posto 33 - Montar rodas"/>
    <x v="2"/>
    <n v="5"/>
    <n v="0"/>
    <n v="5"/>
    <n v="0"/>
    <m/>
  </r>
  <r>
    <x v="0"/>
    <s v="Posto 33 - Montar rodas"/>
    <x v="2"/>
    <n v="12"/>
    <n v="12"/>
    <n v="0"/>
    <n v="0"/>
    <m/>
  </r>
  <r>
    <x v="0"/>
    <s v="Posto 33 - Montar rodas"/>
    <x v="2"/>
    <n v="19"/>
    <n v="19"/>
    <n v="0"/>
    <n v="0"/>
    <m/>
  </r>
  <r>
    <x v="0"/>
    <s v="Posto 33 - Montar rodas"/>
    <x v="2"/>
    <n v="4"/>
    <n v="0"/>
    <n v="4"/>
    <n v="0"/>
    <m/>
  </r>
  <r>
    <x v="0"/>
    <s v="Posto 33 - Montar rodas"/>
    <x v="2"/>
    <n v="8"/>
    <n v="0"/>
    <n v="8"/>
    <n v="0"/>
    <m/>
  </r>
  <r>
    <x v="0"/>
    <s v="Posto 33 - Montar rodas"/>
    <x v="2"/>
    <n v="6"/>
    <n v="0"/>
    <n v="6"/>
    <n v="0"/>
    <m/>
  </r>
  <r>
    <x v="0"/>
    <s v="Posto 33 - Montar rodas"/>
    <x v="2"/>
    <n v="6"/>
    <n v="0"/>
    <n v="6"/>
    <n v="0"/>
    <m/>
  </r>
  <r>
    <x v="0"/>
    <s v="Posto 33 - Montar rodas"/>
    <x v="2"/>
    <n v="21"/>
    <n v="0"/>
    <n v="21"/>
    <n v="0"/>
    <m/>
  </r>
  <r>
    <x v="0"/>
    <s v="Posto 33 - Montar rodas"/>
    <x v="2"/>
    <n v="12"/>
    <n v="12"/>
    <n v="0"/>
    <n v="0"/>
    <m/>
  </r>
  <r>
    <x v="0"/>
    <s v="Posto 33 - Montar rodas"/>
    <x v="2"/>
    <n v="8"/>
    <n v="8"/>
    <n v="0"/>
    <n v="0"/>
    <m/>
  </r>
  <r>
    <x v="0"/>
    <s v="Posto 33 - Montar rodas"/>
    <x v="2"/>
    <n v="15"/>
    <n v="15"/>
    <n v="0"/>
    <n v="0"/>
    <m/>
  </r>
  <r>
    <x v="0"/>
    <s v="Posto 33 - Montar rodas"/>
    <x v="2"/>
    <n v="6"/>
    <n v="6"/>
    <n v="0"/>
    <n v="0"/>
    <m/>
  </r>
  <r>
    <x v="0"/>
    <s v="Posto 33 - Montar rodas"/>
    <x v="2"/>
    <n v="8"/>
    <n v="0"/>
    <n v="8"/>
    <n v="0"/>
    <m/>
  </r>
  <r>
    <x v="0"/>
    <s v="Posto 33 - Montar rodas"/>
    <x v="2"/>
    <n v="6"/>
    <n v="0"/>
    <n v="6"/>
    <n v="0"/>
    <m/>
  </r>
  <r>
    <x v="0"/>
    <s v="Posto 33 - Montar rodas"/>
    <x v="2"/>
    <n v="65"/>
    <n v="65"/>
    <n v="0"/>
    <n v="0"/>
    <m/>
  </r>
  <r>
    <x v="0"/>
    <s v="Posto 33 - Montar rodas"/>
    <x v="2"/>
    <n v="8"/>
    <n v="0"/>
    <n v="8"/>
    <n v="0"/>
    <m/>
  </r>
  <r>
    <x v="1"/>
    <s v="Posto 33 - Apertar rodas"/>
    <x v="0"/>
    <n v="8"/>
    <n v="0"/>
    <n v="8"/>
    <n v="0"/>
    <n v="270"/>
  </r>
  <r>
    <x v="1"/>
    <s v="Posto 33 - Apertar rodas"/>
    <x v="0"/>
    <n v="6"/>
    <n v="6"/>
    <n v="0"/>
    <n v="0"/>
    <m/>
  </r>
  <r>
    <x v="1"/>
    <s v="Posto 33 - Apertar rodas"/>
    <x v="0"/>
    <n v="7"/>
    <n v="0"/>
    <n v="7"/>
    <n v="0"/>
    <m/>
  </r>
  <r>
    <x v="1"/>
    <s v="Posto 33 - Apertar rodas"/>
    <x v="0"/>
    <n v="30"/>
    <n v="30"/>
    <n v="0"/>
    <n v="0"/>
    <m/>
  </r>
  <r>
    <x v="1"/>
    <s v="Posto 33 - Apertar rodas"/>
    <x v="0"/>
    <n v="10"/>
    <n v="0"/>
    <n v="10"/>
    <n v="0"/>
    <m/>
  </r>
  <r>
    <x v="1"/>
    <s v="Posto 33 - Apertar rodas"/>
    <x v="0"/>
    <n v="8"/>
    <n v="8"/>
    <n v="0"/>
    <n v="0"/>
    <m/>
  </r>
  <r>
    <x v="1"/>
    <s v="Posto 33 - Apertar rodas"/>
    <x v="0"/>
    <n v="4"/>
    <n v="0"/>
    <n v="4"/>
    <n v="0"/>
    <m/>
  </r>
  <r>
    <x v="1"/>
    <s v="Posto 33 - Apertar rodas"/>
    <x v="0"/>
    <n v="34"/>
    <n v="34"/>
    <n v="0"/>
    <n v="0"/>
    <m/>
  </r>
  <r>
    <x v="1"/>
    <s v="Posto 33 - Apertar rodas"/>
    <x v="0"/>
    <n v="8"/>
    <n v="0"/>
    <n v="8"/>
    <n v="0"/>
    <m/>
  </r>
  <r>
    <x v="1"/>
    <s v="Posto 33 - Apertar rodas"/>
    <x v="0"/>
    <n v="18"/>
    <n v="18"/>
    <n v="0"/>
    <n v="0"/>
    <m/>
  </r>
  <r>
    <x v="1"/>
    <s v="Posto 33 - Apertar rodas"/>
    <x v="0"/>
    <n v="16"/>
    <n v="0"/>
    <n v="16"/>
    <n v="0"/>
    <m/>
  </r>
  <r>
    <x v="1"/>
    <s v="Posto 33 - Apertar rodas"/>
    <x v="0"/>
    <n v="32"/>
    <n v="32"/>
    <n v="0"/>
    <n v="0"/>
    <m/>
  </r>
  <r>
    <x v="1"/>
    <s v="Posto 33 - Apertar rodas"/>
    <x v="0"/>
    <n v="10"/>
    <n v="0"/>
    <n v="10"/>
    <n v="0"/>
    <m/>
  </r>
  <r>
    <x v="1"/>
    <s v="Posto 33 - Apertar rodas"/>
    <x v="0"/>
    <n v="30"/>
    <n v="30"/>
    <n v="0"/>
    <n v="0"/>
    <m/>
  </r>
  <r>
    <x v="1"/>
    <s v="Posto 33 - Apertar rodas"/>
    <x v="0"/>
    <n v="4"/>
    <n v="0"/>
    <n v="4"/>
    <n v="0"/>
    <m/>
  </r>
  <r>
    <x v="1"/>
    <s v="Posto 33 - Apertar rodas"/>
    <x v="0"/>
    <n v="34"/>
    <n v="34"/>
    <n v="0"/>
    <n v="0"/>
    <m/>
  </r>
  <r>
    <x v="1"/>
    <s v="Posto 33 - Apertar rodas"/>
    <x v="0"/>
    <n v="6"/>
    <n v="0"/>
    <n v="6"/>
    <n v="0"/>
    <m/>
  </r>
  <r>
    <x v="1"/>
    <s v="Posto 33 - Apertar rodas"/>
    <x v="0"/>
    <n v="9"/>
    <n v="9"/>
    <n v="0"/>
    <n v="0"/>
    <m/>
  </r>
  <r>
    <x v="1"/>
    <s v="Posto 33 - Apertar rodas"/>
    <x v="0"/>
    <n v="8"/>
    <n v="0"/>
    <n v="8"/>
    <n v="0"/>
    <m/>
  </r>
  <r>
    <x v="1"/>
    <s v="Posto 33 - Apertar rodas"/>
    <x v="0"/>
    <n v="10"/>
    <n v="10"/>
    <n v="0"/>
    <n v="0"/>
    <m/>
  </r>
  <r>
    <x v="1"/>
    <s v="Posto 33 - Apertar rodas"/>
    <x v="0"/>
    <n v="20"/>
    <n v="20"/>
    <n v="0"/>
    <n v="0"/>
    <m/>
  </r>
  <r>
    <x v="1"/>
    <s v="Posto 33 - Apertar rodas"/>
    <x v="0"/>
    <n v="8"/>
    <n v="0"/>
    <n v="8"/>
    <n v="0"/>
    <m/>
  </r>
  <r>
    <x v="1"/>
    <s v="Posto 33 - Apertar rodas"/>
    <x v="0"/>
    <n v="4"/>
    <n v="0"/>
    <n v="4"/>
    <n v="0"/>
    <m/>
  </r>
  <r>
    <x v="1"/>
    <s v="Posto 33 - Apertar rodas"/>
    <x v="1"/>
    <n v="4"/>
    <n v="0"/>
    <n v="4"/>
    <n v="0"/>
    <n v="270"/>
  </r>
  <r>
    <x v="1"/>
    <s v="Posto 33 - Apertar rodas"/>
    <x v="1"/>
    <n v="3"/>
    <n v="3"/>
    <n v="0"/>
    <n v="0"/>
    <m/>
  </r>
  <r>
    <x v="1"/>
    <s v="Posto 33 - Apertar rodas"/>
    <x v="1"/>
    <n v="5"/>
    <n v="0"/>
    <n v="5"/>
    <n v="0"/>
    <m/>
  </r>
  <r>
    <x v="1"/>
    <s v="Posto 33 - Apertar rodas"/>
    <x v="1"/>
    <n v="6"/>
    <n v="6"/>
    <n v="0"/>
    <n v="0"/>
    <m/>
  </r>
  <r>
    <x v="1"/>
    <s v="Posto 33 - Apertar rodas"/>
    <x v="1"/>
    <n v="12"/>
    <n v="0"/>
    <n v="12"/>
    <n v="0"/>
    <m/>
  </r>
  <r>
    <x v="1"/>
    <s v="Posto 33 - Apertar rodas"/>
    <x v="1"/>
    <n v="8"/>
    <n v="8"/>
    <n v="0"/>
    <n v="0"/>
    <m/>
  </r>
  <r>
    <x v="1"/>
    <s v="Posto 33 - Apertar rodas"/>
    <x v="1"/>
    <n v="7"/>
    <n v="0"/>
    <n v="7"/>
    <n v="0"/>
    <m/>
  </r>
  <r>
    <x v="1"/>
    <s v="Posto 33 - Apertar rodas"/>
    <x v="1"/>
    <n v="42"/>
    <n v="42"/>
    <n v="0"/>
    <n v="0"/>
    <m/>
  </r>
  <r>
    <x v="1"/>
    <s v="Posto 33 - Apertar rodas"/>
    <x v="1"/>
    <n v="10"/>
    <n v="0"/>
    <n v="10"/>
    <n v="0"/>
    <m/>
  </r>
  <r>
    <x v="1"/>
    <s v="Posto 33 - Apertar rodas"/>
    <x v="1"/>
    <n v="8"/>
    <n v="0"/>
    <n v="8"/>
    <n v="0"/>
    <m/>
  </r>
  <r>
    <x v="1"/>
    <s v="Posto 33 - Apertar rodas"/>
    <x v="1"/>
    <n v="3"/>
    <n v="0"/>
    <n v="3"/>
    <n v="0"/>
    <m/>
  </r>
  <r>
    <x v="1"/>
    <s v="Posto 33 - Apertar rodas"/>
    <x v="1"/>
    <n v="46"/>
    <n v="46"/>
    <n v="0"/>
    <n v="0"/>
    <m/>
  </r>
  <r>
    <x v="1"/>
    <s v="Posto 33 - Apertar rodas"/>
    <x v="1"/>
    <n v="8"/>
    <n v="0"/>
    <n v="8"/>
    <n v="0"/>
    <m/>
  </r>
  <r>
    <x v="1"/>
    <s v="Posto 33 - Apertar rodas"/>
    <x v="1"/>
    <n v="18"/>
    <n v="18"/>
    <n v="0"/>
    <n v="0"/>
    <m/>
  </r>
  <r>
    <x v="1"/>
    <s v="Posto 33 - Apertar rodas"/>
    <x v="1"/>
    <n v="12"/>
    <n v="0"/>
    <n v="12"/>
    <n v="0"/>
    <m/>
  </r>
  <r>
    <x v="1"/>
    <s v="Posto 33 - Apertar rodas"/>
    <x v="1"/>
    <n v="32"/>
    <n v="32"/>
    <n v="0"/>
    <n v="0"/>
    <m/>
  </r>
  <r>
    <x v="1"/>
    <s v="Posto 33 - Apertar rodas"/>
    <x v="1"/>
    <n v="8"/>
    <n v="0"/>
    <n v="8"/>
    <n v="0"/>
    <m/>
  </r>
  <r>
    <x v="1"/>
    <s v="Posto 33 - Apertar rodas"/>
    <x v="1"/>
    <n v="34"/>
    <n v="34"/>
    <n v="0"/>
    <n v="0"/>
    <m/>
  </r>
  <r>
    <x v="1"/>
    <s v="Posto 33 - Apertar rodas"/>
    <x v="1"/>
    <n v="4"/>
    <n v="0"/>
    <n v="4"/>
    <n v="0"/>
    <m/>
  </r>
  <r>
    <x v="1"/>
    <s v="Posto 33 - Apertar rodas"/>
    <x v="1"/>
    <n v="28"/>
    <n v="28"/>
    <n v="0"/>
    <n v="0"/>
    <m/>
  </r>
  <r>
    <x v="1"/>
    <s v="Posto 33 - Apertar rodas"/>
    <x v="1"/>
    <n v="6"/>
    <n v="0"/>
    <n v="6"/>
    <n v="0"/>
    <m/>
  </r>
  <r>
    <x v="1"/>
    <s v="Posto 33 - Apertar rodas"/>
    <x v="1"/>
    <n v="9"/>
    <n v="9"/>
    <n v="0"/>
    <n v="0"/>
    <m/>
  </r>
  <r>
    <x v="1"/>
    <s v="Posto 33 - Apertar rodas"/>
    <x v="1"/>
    <n v="8"/>
    <n v="0"/>
    <n v="8"/>
    <n v="0"/>
    <m/>
  </r>
  <r>
    <x v="1"/>
    <s v="Posto 33 - Apertar rodas"/>
    <x v="1"/>
    <n v="12"/>
    <n v="12"/>
    <n v="0"/>
    <n v="0"/>
    <m/>
  </r>
  <r>
    <x v="1"/>
    <s v="Posto 33 - Apertar rodas"/>
    <x v="1"/>
    <n v="28"/>
    <n v="28"/>
    <n v="0"/>
    <n v="0"/>
    <m/>
  </r>
  <r>
    <x v="1"/>
    <s v="Posto 33 - Apertar rodas"/>
    <x v="1"/>
    <n v="4"/>
    <n v="0"/>
    <n v="4"/>
    <n v="0"/>
    <m/>
  </r>
  <r>
    <x v="1"/>
    <s v="Posto 33 - Apertar rodas"/>
    <x v="2"/>
    <n v="4"/>
    <n v="0"/>
    <n v="4"/>
    <n v="0"/>
    <n v="270"/>
  </r>
  <r>
    <x v="1"/>
    <s v="Posto 33 - Apertar rodas"/>
    <x v="2"/>
    <n v="3"/>
    <n v="3"/>
    <n v="0"/>
    <n v="0"/>
    <m/>
  </r>
  <r>
    <x v="1"/>
    <s v="Posto 33 - Apertar rodas"/>
    <x v="2"/>
    <n v="5"/>
    <n v="0"/>
    <n v="5"/>
    <n v="0"/>
    <m/>
  </r>
  <r>
    <x v="1"/>
    <s v="Posto 33 - Apertar rodas"/>
    <x v="2"/>
    <n v="6"/>
    <n v="6"/>
    <n v="0"/>
    <n v="0"/>
    <m/>
  </r>
  <r>
    <x v="1"/>
    <s v="Posto 33 - Apertar rodas"/>
    <x v="2"/>
    <n v="8"/>
    <n v="0"/>
    <n v="8"/>
    <n v="0"/>
    <m/>
  </r>
  <r>
    <x v="1"/>
    <s v="Posto 33 - Apertar rodas"/>
    <x v="2"/>
    <n v="8"/>
    <n v="8"/>
    <n v="0"/>
    <n v="0"/>
    <m/>
  </r>
  <r>
    <x v="1"/>
    <s v="Posto 33 - Apertar rodas"/>
    <x v="2"/>
    <n v="7"/>
    <n v="0"/>
    <n v="7"/>
    <n v="0"/>
    <m/>
  </r>
  <r>
    <x v="1"/>
    <s v="Posto 33 - Apertar rodas"/>
    <x v="2"/>
    <n v="32"/>
    <n v="32"/>
    <n v="0"/>
    <n v="0"/>
    <m/>
  </r>
  <r>
    <x v="1"/>
    <s v="Posto 33 - Apertar rodas"/>
    <x v="2"/>
    <n v="10"/>
    <n v="0"/>
    <n v="10"/>
    <n v="0"/>
    <m/>
  </r>
  <r>
    <x v="1"/>
    <s v="Posto 33 - Apertar rodas"/>
    <x v="2"/>
    <n v="8"/>
    <n v="8"/>
    <n v="0"/>
    <n v="0"/>
    <m/>
  </r>
  <r>
    <x v="1"/>
    <s v="Posto 33 - Apertar rodas"/>
    <x v="2"/>
    <n v="3"/>
    <n v="0"/>
    <n v="3"/>
    <n v="0"/>
    <m/>
  </r>
  <r>
    <x v="1"/>
    <s v="Posto 33 - Apertar rodas"/>
    <x v="2"/>
    <n v="36"/>
    <n v="36"/>
    <n v="0"/>
    <n v="0"/>
    <m/>
  </r>
  <r>
    <x v="1"/>
    <s v="Posto 33 - Apertar rodas"/>
    <x v="2"/>
    <n v="8"/>
    <n v="0"/>
    <n v="8"/>
    <n v="0"/>
    <m/>
  </r>
  <r>
    <x v="1"/>
    <s v="Posto 33 - Apertar rodas"/>
    <x v="2"/>
    <n v="32"/>
    <n v="32"/>
    <n v="0"/>
    <n v="0"/>
    <m/>
  </r>
  <r>
    <x v="1"/>
    <s v="Posto 33 - Apertar rodas"/>
    <x v="2"/>
    <n v="8"/>
    <n v="0"/>
    <n v="8"/>
    <n v="0"/>
    <m/>
  </r>
  <r>
    <x v="1"/>
    <s v="Posto 33 - Apertar rodas"/>
    <x v="2"/>
    <n v="34"/>
    <n v="34"/>
    <n v="0"/>
    <n v="0"/>
    <m/>
  </r>
  <r>
    <x v="1"/>
    <s v="Posto 33 - Apertar rodas"/>
    <x v="2"/>
    <n v="6"/>
    <n v="0"/>
    <n v="6"/>
    <n v="0"/>
    <m/>
  </r>
  <r>
    <x v="1"/>
    <s v="Posto 33 - Apertar rodas"/>
    <x v="2"/>
    <n v="9"/>
    <n v="9"/>
    <n v="0"/>
    <n v="0"/>
    <m/>
  </r>
  <r>
    <x v="1"/>
    <s v="Posto 33 - Apertar rodas"/>
    <x v="2"/>
    <n v="8"/>
    <n v="0"/>
    <n v="8"/>
    <n v="0"/>
    <m/>
  </r>
  <r>
    <x v="1"/>
    <s v="Posto 33 - Apertar rodas"/>
    <x v="2"/>
    <n v="12"/>
    <n v="12"/>
    <n v="0"/>
    <n v="0"/>
    <m/>
  </r>
  <r>
    <x v="1"/>
    <s v="Posto 33 - Apertar rodas"/>
    <x v="2"/>
    <n v="28"/>
    <n v="28"/>
    <n v="0"/>
    <n v="0"/>
    <m/>
  </r>
  <r>
    <x v="1"/>
    <s v="Posto 33 - Apertar rodas"/>
    <x v="2"/>
    <n v="4"/>
    <n v="0"/>
    <n v="4"/>
    <n v="0"/>
    <m/>
  </r>
  <r>
    <x v="1"/>
    <s v="Posto 33 - Apertar rodas"/>
    <x v="2"/>
    <n v="18"/>
    <n v="18"/>
    <n v="0"/>
    <n v="0"/>
    <m/>
  </r>
  <r>
    <x v="1"/>
    <s v="Posto 33 - Apertar rodas"/>
    <x v="2"/>
    <n v="6"/>
    <n v="0"/>
    <n v="6"/>
    <n v="0"/>
    <m/>
  </r>
  <r>
    <x v="1"/>
    <s v="Posto 33 - Apertar rodas"/>
    <x v="2"/>
    <n v="32"/>
    <n v="32"/>
    <n v="0"/>
    <n v="0"/>
    <m/>
  </r>
  <r>
    <x v="1"/>
    <s v="Posto 33 - Apertar rodas"/>
    <x v="2"/>
    <n v="4"/>
    <n v="0"/>
    <n v="4"/>
    <n v="0"/>
    <m/>
  </r>
  <r>
    <x v="0"/>
    <s v="Posto 33 - Montar rodas"/>
    <x v="3"/>
    <n v="4"/>
    <n v="0"/>
    <n v="4"/>
    <n v="0"/>
    <n v="270"/>
  </r>
  <r>
    <x v="0"/>
    <s v="Posto 33 - Montar rodas"/>
    <x v="3"/>
    <n v="8"/>
    <n v="8"/>
    <n v="0"/>
    <n v="0"/>
    <m/>
  </r>
  <r>
    <x v="0"/>
    <s v="Posto 33 - Montar rodas"/>
    <x v="3"/>
    <n v="12"/>
    <n v="12"/>
    <n v="0"/>
    <n v="0"/>
    <m/>
  </r>
  <r>
    <x v="0"/>
    <s v="Posto 33 - Montar rodas"/>
    <x v="3"/>
    <n v="25"/>
    <n v="25"/>
    <n v="0"/>
    <n v="0"/>
    <m/>
  </r>
  <r>
    <x v="0"/>
    <s v="Posto 33 - Montar rodas"/>
    <x v="3"/>
    <n v="6"/>
    <n v="0"/>
    <n v="6"/>
    <n v="0"/>
    <m/>
  </r>
  <r>
    <x v="0"/>
    <s v="Posto 33 - Montar rodas"/>
    <x v="3"/>
    <n v="5"/>
    <n v="0"/>
    <n v="5"/>
    <n v="0"/>
    <m/>
  </r>
  <r>
    <x v="0"/>
    <s v="Posto 33 - Montar rodas"/>
    <x v="3"/>
    <n v="12"/>
    <n v="12"/>
    <n v="0"/>
    <n v="0"/>
    <m/>
  </r>
  <r>
    <x v="0"/>
    <s v="Posto 33 - Montar rodas"/>
    <x v="3"/>
    <n v="20"/>
    <n v="20"/>
    <n v="0"/>
    <n v="0"/>
    <m/>
  </r>
  <r>
    <x v="0"/>
    <s v="Posto 33 - Montar rodas"/>
    <x v="3"/>
    <n v="4"/>
    <n v="0"/>
    <n v="4"/>
    <n v="0"/>
    <m/>
  </r>
  <r>
    <x v="0"/>
    <s v="Posto 33 - Montar rodas"/>
    <x v="3"/>
    <n v="12"/>
    <n v="0"/>
    <n v="12"/>
    <n v="0"/>
    <m/>
  </r>
  <r>
    <x v="0"/>
    <s v="Posto 33 - Montar rodas"/>
    <x v="3"/>
    <n v="0"/>
    <n v="0"/>
    <n v="0"/>
    <n v="0"/>
    <m/>
  </r>
  <r>
    <x v="0"/>
    <s v="Posto 33 - Montar rodas"/>
    <x v="3"/>
    <n v="0"/>
    <n v="0"/>
    <n v="0"/>
    <n v="0"/>
    <m/>
  </r>
  <r>
    <x v="0"/>
    <s v="Posto 33 - Montar rodas"/>
    <x v="3"/>
    <n v="0"/>
    <n v="0"/>
    <n v="0"/>
    <n v="0"/>
    <m/>
  </r>
  <r>
    <x v="0"/>
    <s v="Posto 33 - Montar rodas"/>
    <x v="3"/>
    <n v="40"/>
    <n v="0"/>
    <n v="40"/>
    <n v="0"/>
    <m/>
  </r>
  <r>
    <x v="0"/>
    <s v="Posto 33 - Montar rodas"/>
    <x v="3"/>
    <n v="12"/>
    <n v="12"/>
    <n v="0"/>
    <n v="0"/>
    <m/>
  </r>
  <r>
    <x v="0"/>
    <s v="Posto 33 - Montar rodas"/>
    <x v="3"/>
    <n v="8"/>
    <n v="8"/>
    <n v="0"/>
    <n v="0"/>
    <m/>
  </r>
  <r>
    <x v="0"/>
    <s v="Posto 33 - Montar rodas"/>
    <x v="3"/>
    <n v="15"/>
    <n v="15"/>
    <n v="0"/>
    <n v="0"/>
    <m/>
  </r>
  <r>
    <x v="0"/>
    <s v="Posto 33 - Montar rodas"/>
    <x v="3"/>
    <n v="6"/>
    <n v="6"/>
    <n v="0"/>
    <n v="0"/>
    <m/>
  </r>
  <r>
    <x v="0"/>
    <s v="Posto 33 - Montar rodas"/>
    <x v="3"/>
    <n v="0"/>
    <n v="0"/>
    <n v="0"/>
    <n v="0"/>
    <m/>
  </r>
  <r>
    <x v="0"/>
    <s v="Posto 33 - Montar rodas"/>
    <x v="3"/>
    <n v="0"/>
    <n v="0"/>
    <n v="0"/>
    <n v="0"/>
    <m/>
  </r>
  <r>
    <x v="0"/>
    <s v="Posto 33 - Montar rodas"/>
    <x v="3"/>
    <n v="0"/>
    <n v="0"/>
    <n v="0"/>
    <n v="0"/>
    <m/>
  </r>
  <r>
    <x v="0"/>
    <s v="Posto 33 - Montar rodas"/>
    <x v="3"/>
    <n v="0"/>
    <n v="0"/>
    <n v="0"/>
    <n v="0"/>
    <m/>
  </r>
  <r>
    <x v="0"/>
    <s v="Posto 33 - Montar rodas"/>
    <x v="3"/>
    <n v="4"/>
    <n v="4"/>
    <n v="0"/>
    <n v="0"/>
    <m/>
  </r>
  <r>
    <x v="0"/>
    <s v="Posto 33 - Montar rodas"/>
    <x v="3"/>
    <n v="6"/>
    <n v="0"/>
    <n v="6"/>
    <n v="0"/>
    <m/>
  </r>
  <r>
    <x v="0"/>
    <s v="Posto 33 - Montar rodas"/>
    <x v="3"/>
    <n v="50"/>
    <n v="50"/>
    <n v="0"/>
    <n v="0"/>
    <m/>
  </r>
  <r>
    <x v="0"/>
    <s v="Posto 33 - Montar rodas"/>
    <x v="3"/>
    <n v="8"/>
    <n v="0"/>
    <n v="8"/>
    <n v="0"/>
    <m/>
  </r>
  <r>
    <x v="0"/>
    <s v="Posto 33 - Montar rodas"/>
    <x v="4"/>
    <n v="4"/>
    <n v="0"/>
    <n v="4"/>
    <n v="0"/>
    <n v="270"/>
  </r>
  <r>
    <x v="0"/>
    <s v="Posto 33 - Montar rodas"/>
    <x v="4"/>
    <n v="8"/>
    <n v="8"/>
    <n v="0"/>
    <n v="0"/>
    <m/>
  </r>
  <r>
    <x v="0"/>
    <s v="Posto 33 - Montar rodas"/>
    <x v="4"/>
    <n v="12"/>
    <n v="12"/>
    <n v="0"/>
    <n v="0"/>
    <m/>
  </r>
  <r>
    <x v="0"/>
    <s v="Posto 33 - Montar rodas"/>
    <x v="4"/>
    <n v="25"/>
    <n v="25"/>
    <n v="0"/>
    <n v="0"/>
    <m/>
  </r>
  <r>
    <x v="0"/>
    <s v="Posto 33 - Montar rodas"/>
    <x v="4"/>
    <n v="6"/>
    <n v="0"/>
    <n v="6"/>
    <n v="0"/>
    <m/>
  </r>
  <r>
    <x v="0"/>
    <s v="Posto 33 - Montar rodas"/>
    <x v="4"/>
    <n v="5"/>
    <n v="0"/>
    <n v="5"/>
    <n v="0"/>
    <m/>
  </r>
  <r>
    <x v="0"/>
    <s v="Posto 33 - Montar rodas"/>
    <x v="4"/>
    <n v="16"/>
    <n v="16"/>
    <n v="0"/>
    <n v="0"/>
    <m/>
  </r>
  <r>
    <x v="0"/>
    <s v="Posto 33 - Montar rodas"/>
    <x v="4"/>
    <n v="19"/>
    <n v="19"/>
    <n v="0"/>
    <n v="0"/>
    <m/>
  </r>
  <r>
    <x v="0"/>
    <s v="Posto 33 - Montar rodas"/>
    <x v="4"/>
    <n v="4"/>
    <n v="0"/>
    <n v="4"/>
    <n v="0"/>
    <m/>
  </r>
  <r>
    <x v="0"/>
    <s v="Posto 33 - Montar rodas"/>
    <x v="4"/>
    <n v="8"/>
    <n v="0"/>
    <n v="8"/>
    <n v="0"/>
    <m/>
  </r>
  <r>
    <x v="0"/>
    <s v="Posto 33 - Montar rodas"/>
    <x v="4"/>
    <n v="6"/>
    <n v="0"/>
    <n v="6"/>
    <n v="0"/>
    <m/>
  </r>
  <r>
    <x v="0"/>
    <s v="Posto 33 - Montar rodas"/>
    <x v="4"/>
    <n v="6"/>
    <n v="0"/>
    <n v="6"/>
    <n v="0"/>
    <m/>
  </r>
  <r>
    <x v="0"/>
    <s v="Posto 33 - Montar rodas"/>
    <x v="4"/>
    <n v="4"/>
    <n v="0"/>
    <n v="4"/>
    <n v="0"/>
    <m/>
  </r>
  <r>
    <x v="0"/>
    <s v="Posto 33 - Montar rodas"/>
    <x v="4"/>
    <n v="0"/>
    <n v="0"/>
    <n v="0"/>
    <n v="0"/>
    <m/>
  </r>
  <r>
    <x v="0"/>
    <s v="Posto 33 - Montar rodas"/>
    <x v="4"/>
    <n v="0"/>
    <n v="0"/>
    <n v="0"/>
    <n v="0"/>
    <m/>
  </r>
  <r>
    <x v="0"/>
    <s v="Posto 33 - Montar rodas"/>
    <x v="4"/>
    <n v="0"/>
    <n v="0"/>
    <n v="0"/>
    <n v="0"/>
    <m/>
  </r>
  <r>
    <x v="0"/>
    <s v="Posto 33 - Montar rodas"/>
    <x v="4"/>
    <n v="12"/>
    <n v="12"/>
    <n v="0"/>
    <n v="0"/>
    <m/>
  </r>
  <r>
    <x v="0"/>
    <s v="Posto 33 - Montar rodas"/>
    <x v="4"/>
    <n v="8"/>
    <n v="8"/>
    <n v="0"/>
    <n v="0"/>
    <m/>
  </r>
  <r>
    <x v="0"/>
    <s v="Posto 33 - Montar rodas"/>
    <x v="4"/>
    <n v="15"/>
    <n v="15"/>
    <n v="0"/>
    <n v="0"/>
    <m/>
  </r>
  <r>
    <x v="0"/>
    <s v="Posto 33 - Montar rodas"/>
    <x v="4"/>
    <n v="6"/>
    <n v="6"/>
    <n v="0"/>
    <n v="0"/>
    <m/>
  </r>
  <r>
    <x v="0"/>
    <s v="Posto 33 - Montar rodas"/>
    <x v="4"/>
    <n v="0"/>
    <n v="0"/>
    <n v="0"/>
    <n v="0"/>
    <m/>
  </r>
  <r>
    <x v="0"/>
    <s v="Posto 33 - Montar rodas"/>
    <x v="4"/>
    <n v="0"/>
    <n v="0"/>
    <n v="0"/>
    <n v="0"/>
    <m/>
  </r>
  <r>
    <x v="0"/>
    <s v="Posto 33 - Montar rodas"/>
    <x v="4"/>
    <n v="0"/>
    <n v="0"/>
    <n v="0"/>
    <n v="0"/>
    <m/>
  </r>
  <r>
    <x v="0"/>
    <s v="Posto 33 - Montar rodas"/>
    <x v="4"/>
    <n v="0"/>
    <n v="0"/>
    <n v="0"/>
    <n v="0"/>
    <m/>
  </r>
  <r>
    <x v="0"/>
    <s v="Posto 33 - Montar rodas"/>
    <x v="4"/>
    <n v="8"/>
    <n v="0"/>
    <n v="8"/>
    <n v="0"/>
    <m/>
  </r>
  <r>
    <x v="0"/>
    <s v="Posto 33 - Montar rodas"/>
    <x v="4"/>
    <n v="6"/>
    <n v="0"/>
    <n v="6"/>
    <n v="0"/>
    <m/>
  </r>
  <r>
    <x v="0"/>
    <s v="Posto 33 - Montar rodas"/>
    <x v="4"/>
    <n v="65"/>
    <n v="65"/>
    <n v="0"/>
    <n v="0"/>
    <m/>
  </r>
  <r>
    <x v="0"/>
    <s v="Posto 33 - Montar rodas"/>
    <x v="4"/>
    <n v="8"/>
    <n v="0"/>
    <n v="8"/>
    <n v="0"/>
    <m/>
  </r>
  <r>
    <x v="1"/>
    <s v="Posto 33 - Apertar rodas"/>
    <x v="3"/>
    <n v="8"/>
    <n v="0"/>
    <n v="8"/>
    <n v="0"/>
    <n v="270"/>
  </r>
  <r>
    <x v="1"/>
    <s v="Posto 33 - Apertar rodas"/>
    <x v="3"/>
    <n v="6"/>
    <n v="6"/>
    <n v="0"/>
    <n v="0"/>
    <m/>
  </r>
  <r>
    <x v="1"/>
    <s v="Posto 33 - Apertar rodas"/>
    <x v="3"/>
    <n v="7"/>
    <n v="0"/>
    <n v="7"/>
    <n v="0"/>
    <m/>
  </r>
  <r>
    <x v="1"/>
    <s v="Posto 33 - Apertar rodas"/>
    <x v="3"/>
    <n v="30"/>
    <n v="30"/>
    <n v="0"/>
    <n v="0"/>
    <m/>
  </r>
  <r>
    <x v="1"/>
    <s v="Posto 33 - Apertar rodas"/>
    <x v="3"/>
    <n v="10"/>
    <n v="0"/>
    <n v="10"/>
    <n v="0"/>
    <m/>
  </r>
  <r>
    <x v="1"/>
    <s v="Posto 33 - Apertar rodas"/>
    <x v="3"/>
    <n v="8"/>
    <n v="8"/>
    <n v="0"/>
    <n v="0"/>
    <m/>
  </r>
  <r>
    <x v="1"/>
    <s v="Posto 33 - Apertar rodas"/>
    <x v="3"/>
    <n v="4"/>
    <n v="0"/>
    <n v="4"/>
    <n v="0"/>
    <m/>
  </r>
  <r>
    <x v="1"/>
    <s v="Posto 33 - Apertar rodas"/>
    <x v="3"/>
    <n v="34"/>
    <n v="34"/>
    <n v="0"/>
    <n v="0"/>
    <m/>
  </r>
  <r>
    <x v="1"/>
    <s v="Posto 33 - Apertar rodas"/>
    <x v="3"/>
    <n v="8"/>
    <n v="0"/>
    <n v="8"/>
    <n v="0"/>
    <m/>
  </r>
  <r>
    <x v="1"/>
    <s v="Posto 33 - Apertar rodas"/>
    <x v="3"/>
    <n v="18"/>
    <n v="18"/>
    <n v="0"/>
    <n v="0"/>
    <m/>
  </r>
  <r>
    <x v="1"/>
    <s v="Posto 33 - Apertar rodas"/>
    <x v="3"/>
    <n v="16"/>
    <n v="0"/>
    <n v="16"/>
    <n v="0"/>
    <m/>
  </r>
  <r>
    <x v="1"/>
    <s v="Posto 33 - Apertar rodas"/>
    <x v="3"/>
    <n v="32"/>
    <n v="32"/>
    <n v="0"/>
    <n v="0"/>
    <m/>
  </r>
  <r>
    <x v="1"/>
    <s v="Posto 33 - Apertar rodas"/>
    <x v="3"/>
    <n v="10"/>
    <n v="0"/>
    <n v="10"/>
    <n v="0"/>
    <m/>
  </r>
  <r>
    <x v="1"/>
    <s v="Posto 33 - Apertar rodas"/>
    <x v="3"/>
    <n v="30"/>
    <n v="30"/>
    <n v="0"/>
    <n v="0"/>
    <m/>
  </r>
  <r>
    <x v="1"/>
    <s v="Posto 33 - Apertar rodas"/>
    <x v="3"/>
    <n v="0"/>
    <n v="0"/>
    <n v="0"/>
    <n v="0"/>
    <m/>
  </r>
  <r>
    <x v="1"/>
    <s v="Posto 33 - Apertar rodas"/>
    <x v="3"/>
    <n v="0"/>
    <n v="0"/>
    <n v="0"/>
    <n v="0"/>
    <m/>
  </r>
  <r>
    <x v="1"/>
    <s v="Posto 33 - Apertar rodas"/>
    <x v="3"/>
    <n v="6"/>
    <n v="0"/>
    <n v="6"/>
    <n v="0"/>
    <m/>
  </r>
  <r>
    <x v="1"/>
    <s v="Posto 33 - Apertar rodas"/>
    <x v="3"/>
    <n v="9"/>
    <n v="9"/>
    <n v="0"/>
    <n v="0"/>
    <m/>
  </r>
  <r>
    <x v="1"/>
    <s v="Posto 33 - Apertar rodas"/>
    <x v="3"/>
    <n v="8"/>
    <n v="0"/>
    <n v="8"/>
    <n v="0"/>
    <m/>
  </r>
  <r>
    <x v="1"/>
    <s v="Posto 33 - Apertar rodas"/>
    <x v="3"/>
    <n v="10"/>
    <n v="10"/>
    <n v="0"/>
    <n v="0"/>
    <m/>
  </r>
  <r>
    <x v="1"/>
    <s v="Posto 33 - Apertar rodas"/>
    <x v="3"/>
    <n v="20"/>
    <n v="20"/>
    <n v="0"/>
    <n v="0"/>
    <m/>
  </r>
  <r>
    <x v="1"/>
    <s v="Posto 33 - Apertar rodas"/>
    <x v="3"/>
    <n v="8"/>
    <n v="0"/>
    <n v="8"/>
    <n v="0"/>
    <m/>
  </r>
  <r>
    <x v="1"/>
    <s v="Posto 33 - Apertar rodas"/>
    <x v="3"/>
    <n v="4"/>
    <n v="0"/>
    <n v="4"/>
    <n v="0"/>
    <m/>
  </r>
  <r>
    <x v="1"/>
    <s v="Posto 33 - Apertar rodas"/>
    <x v="4"/>
    <n v="4"/>
    <n v="0"/>
    <n v="4"/>
    <n v="0"/>
    <n v="270"/>
  </r>
  <r>
    <x v="1"/>
    <s v="Posto 33 - Apertar rodas"/>
    <x v="4"/>
    <n v="3"/>
    <n v="3"/>
    <n v="0"/>
    <n v="0"/>
    <m/>
  </r>
  <r>
    <x v="1"/>
    <s v="Posto 33 - Apertar rodas"/>
    <x v="4"/>
    <n v="5"/>
    <n v="0"/>
    <n v="5"/>
    <n v="0"/>
    <m/>
  </r>
  <r>
    <x v="1"/>
    <s v="Posto 33 - Apertar rodas"/>
    <x v="4"/>
    <n v="6"/>
    <n v="6"/>
    <n v="0"/>
    <n v="0"/>
    <m/>
  </r>
  <r>
    <x v="1"/>
    <s v="Posto 33 - Apertar rodas"/>
    <x v="4"/>
    <n v="12"/>
    <n v="0"/>
    <n v="12"/>
    <n v="0"/>
    <m/>
  </r>
  <r>
    <x v="1"/>
    <s v="Posto 33 - Apertar rodas"/>
    <x v="4"/>
    <n v="8"/>
    <n v="8"/>
    <n v="0"/>
    <n v="0"/>
    <m/>
  </r>
  <r>
    <x v="1"/>
    <s v="Posto 33 - Apertar rodas"/>
    <x v="4"/>
    <n v="7"/>
    <n v="0"/>
    <n v="7"/>
    <n v="0"/>
    <m/>
  </r>
  <r>
    <x v="1"/>
    <s v="Posto 33 - Apertar rodas"/>
    <x v="4"/>
    <n v="42"/>
    <n v="42"/>
    <n v="0"/>
    <n v="0"/>
    <m/>
  </r>
  <r>
    <x v="1"/>
    <s v="Posto 33 - Apertar rodas"/>
    <x v="4"/>
    <n v="10"/>
    <n v="0"/>
    <n v="10"/>
    <n v="0"/>
    <m/>
  </r>
  <r>
    <x v="1"/>
    <s v="Posto 33 - Apertar rodas"/>
    <x v="4"/>
    <n v="8"/>
    <n v="0"/>
    <n v="8"/>
    <n v="0"/>
    <m/>
  </r>
  <r>
    <x v="1"/>
    <s v="Posto 33 - Apertar rodas"/>
    <x v="4"/>
    <n v="3"/>
    <n v="0"/>
    <n v="3"/>
    <n v="0"/>
    <m/>
  </r>
  <r>
    <x v="1"/>
    <s v="Posto 33 - Apertar rodas"/>
    <x v="4"/>
    <n v="46"/>
    <n v="46"/>
    <n v="0"/>
    <n v="0"/>
    <m/>
  </r>
  <r>
    <x v="1"/>
    <s v="Posto 33 - Apertar rodas"/>
    <x v="4"/>
    <n v="8"/>
    <n v="0"/>
    <n v="8"/>
    <n v="0"/>
    <m/>
  </r>
  <r>
    <x v="1"/>
    <s v="Posto 33 - Apertar rodas"/>
    <x v="4"/>
    <n v="18"/>
    <n v="18"/>
    <n v="0"/>
    <n v="0"/>
    <m/>
  </r>
  <r>
    <x v="1"/>
    <s v="Posto 33 - Apertar rodas"/>
    <x v="4"/>
    <n v="12"/>
    <n v="0"/>
    <n v="12"/>
    <n v="0"/>
    <m/>
  </r>
  <r>
    <x v="1"/>
    <s v="Posto 33 - Apertar rodas"/>
    <x v="4"/>
    <n v="32"/>
    <n v="32"/>
    <n v="0"/>
    <n v="0"/>
    <m/>
  </r>
  <r>
    <x v="1"/>
    <s v="Posto 33 - Apertar rodas"/>
    <x v="4"/>
    <n v="8"/>
    <n v="0"/>
    <n v="8"/>
    <n v="0"/>
    <m/>
  </r>
  <r>
    <x v="1"/>
    <s v="Posto 33 - Apertar rodas"/>
    <x v="4"/>
    <n v="34"/>
    <n v="34"/>
    <n v="0"/>
    <n v="0"/>
    <m/>
  </r>
  <r>
    <x v="1"/>
    <s v="Posto 33 - Apertar rodas"/>
    <x v="4"/>
    <n v="0"/>
    <n v="0"/>
    <n v="0"/>
    <n v="0"/>
    <m/>
  </r>
  <r>
    <x v="1"/>
    <s v="Posto 33 - Apertar rodas"/>
    <x v="4"/>
    <n v="0"/>
    <n v="0"/>
    <n v="0"/>
    <n v="0"/>
    <m/>
  </r>
  <r>
    <x v="1"/>
    <s v="Posto 33 - Apertar rodas"/>
    <x v="4"/>
    <n v="6"/>
    <n v="0"/>
    <n v="6"/>
    <n v="0"/>
    <m/>
  </r>
  <r>
    <x v="1"/>
    <s v="Posto 33 - Apertar rodas"/>
    <x v="4"/>
    <n v="9"/>
    <n v="9"/>
    <n v="0"/>
    <n v="0"/>
    <m/>
  </r>
  <r>
    <x v="1"/>
    <s v="Posto 33 - Apertar rodas"/>
    <x v="4"/>
    <n v="8"/>
    <n v="0"/>
    <n v="8"/>
    <n v="0"/>
    <m/>
  </r>
  <r>
    <x v="1"/>
    <s v="Posto 33 - Apertar rodas"/>
    <x v="4"/>
    <n v="12"/>
    <n v="12"/>
    <n v="0"/>
    <n v="0"/>
    <m/>
  </r>
  <r>
    <x v="1"/>
    <s v="Posto 33 - Apertar rodas"/>
    <x v="4"/>
    <n v="28"/>
    <n v="28"/>
    <n v="0"/>
    <n v="0"/>
    <m/>
  </r>
  <r>
    <x v="1"/>
    <s v="Posto 33 - Apertar rodas"/>
    <x v="4"/>
    <n v="4"/>
    <n v="0"/>
    <n v="4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09A97-5905-4A48-AA24-3A1B56F8D29B}" name="Tabela dinâmica5" cacheId="279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A3:D16" firstHeaderRow="0" firstDataRow="1" firstDataCol="1"/>
  <pivotFields count="8">
    <pivotField axis="axisRow" showAll="0">
      <items count="3">
        <item x="0"/>
        <item x="1"/>
        <item t="default"/>
      </items>
    </pivotField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numFmtId="2" showAll="0"/>
    <pivotField dataField="1" numFmtId="2" showAll="0"/>
    <pivotField dataField="1" numFmtId="2" showAll="0"/>
    <pivotField numFmtId="2" showAll="0"/>
    <pivotField dataField="1" showAll="0"/>
  </pivotFields>
  <rowFields count="2">
    <field x="0"/>
    <field x="2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A" fld="4" baseField="0" baseItem="0" numFmtId="2"/>
    <dataField name="Soma de B" fld="5" baseField="0" baseItem="0" numFmtId="2"/>
    <dataField name="Soma de TAKT 4,5" fld="7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1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9BD1-55B0-41FF-BDA6-00105773A3C0}">
  <sheetPr>
    <tabColor theme="4" tint="0.39997558519241921"/>
    <pageSetUpPr fitToPage="1"/>
  </sheetPr>
  <dimension ref="A1:AS45"/>
  <sheetViews>
    <sheetView showGridLines="0" zoomScale="80" zoomScaleNormal="80" workbookViewId="0">
      <selection activeCell="G20" sqref="G20:R20"/>
    </sheetView>
  </sheetViews>
  <sheetFormatPr defaultColWidth="11.42578125" defaultRowHeight="12.6"/>
  <cols>
    <col min="1" max="1" width="4.5703125" style="46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45" customFormat="1" ht="40.5" customHeight="1">
      <c r="A1" s="60"/>
      <c r="B1" s="60"/>
      <c r="C1" s="60"/>
      <c r="D1" s="60"/>
      <c r="E1" s="60"/>
      <c r="F1" s="60"/>
      <c r="G1" s="60"/>
      <c r="H1" s="60"/>
      <c r="I1" s="60"/>
      <c r="J1" s="61" t="s">
        <v>0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2" t="s">
        <v>1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3"/>
      <c r="AO1" s="63"/>
      <c r="AP1" s="63"/>
      <c r="AQ1" s="63"/>
      <c r="AR1" s="63"/>
      <c r="AS1" s="63"/>
    </row>
    <row r="2" spans="1:45" s="46" customFormat="1" ht="16.5" customHeight="1">
      <c r="A2" s="64" t="s">
        <v>2</v>
      </c>
      <c r="B2" s="64"/>
      <c r="C2" s="64"/>
      <c r="D2" s="64" t="s">
        <v>3</v>
      </c>
      <c r="E2" s="64"/>
      <c r="F2" s="64"/>
      <c r="G2" s="64" t="s">
        <v>4</v>
      </c>
      <c r="H2" s="64"/>
      <c r="I2" s="64"/>
      <c r="J2" s="64" t="s">
        <v>5</v>
      </c>
      <c r="K2" s="64"/>
      <c r="L2" s="64"/>
      <c r="M2" s="64"/>
      <c r="N2" s="64"/>
      <c r="O2" s="64"/>
      <c r="P2" s="64"/>
      <c r="Q2" s="64"/>
      <c r="R2" s="64"/>
      <c r="S2" s="64" t="s">
        <v>6</v>
      </c>
      <c r="T2" s="64"/>
      <c r="U2" s="64"/>
      <c r="V2" s="64" t="s">
        <v>7</v>
      </c>
      <c r="W2" s="64"/>
      <c r="X2" s="64"/>
      <c r="Y2" s="64"/>
      <c r="Z2" s="64" t="s">
        <v>8</v>
      </c>
      <c r="AA2" s="64"/>
      <c r="AB2" s="64"/>
      <c r="AC2" s="64"/>
      <c r="AD2" s="64" t="s">
        <v>9</v>
      </c>
      <c r="AE2" s="64"/>
      <c r="AF2" s="64"/>
      <c r="AG2" s="64"/>
      <c r="AH2" s="64"/>
      <c r="AI2" s="64"/>
      <c r="AJ2" s="64" t="s">
        <v>10</v>
      </c>
      <c r="AK2" s="64"/>
      <c r="AL2" s="64"/>
      <c r="AM2" s="64"/>
      <c r="AN2" s="64" t="s">
        <v>11</v>
      </c>
      <c r="AO2" s="64"/>
      <c r="AP2" s="64"/>
      <c r="AQ2" s="64" t="s">
        <v>12</v>
      </c>
      <c r="AR2" s="64"/>
      <c r="AS2" s="64"/>
    </row>
    <row r="3" spans="1:45" s="47" customFormat="1" ht="30.75" customHeight="1">
      <c r="A3" s="65" t="s">
        <v>13</v>
      </c>
      <c r="B3" s="65"/>
      <c r="C3" s="65"/>
      <c r="D3" s="65" t="s">
        <v>14</v>
      </c>
      <c r="E3" s="65"/>
      <c r="F3" s="65"/>
      <c r="G3" s="65" t="s">
        <v>15</v>
      </c>
      <c r="H3" s="65"/>
      <c r="I3" s="65"/>
      <c r="J3" s="65" t="s">
        <v>16</v>
      </c>
      <c r="K3" s="65"/>
      <c r="L3" s="65"/>
      <c r="M3" s="65"/>
      <c r="N3" s="65"/>
      <c r="O3" s="65"/>
      <c r="P3" s="65"/>
      <c r="Q3" s="65"/>
      <c r="R3" s="65"/>
      <c r="S3" s="66" t="s">
        <v>17</v>
      </c>
      <c r="T3" s="66"/>
      <c r="U3" s="66"/>
      <c r="V3" s="65" t="s">
        <v>18</v>
      </c>
      <c r="W3" s="65"/>
      <c r="X3" s="65"/>
      <c r="Y3" s="65"/>
      <c r="Z3" s="71">
        <f>Z35</f>
        <v>5.2666666666666657</v>
      </c>
      <c r="AA3" s="71"/>
      <c r="AB3" s="71"/>
      <c r="AC3" s="71"/>
      <c r="AD3" s="65" t="s">
        <v>19</v>
      </c>
      <c r="AE3" s="65"/>
      <c r="AF3" s="65"/>
      <c r="AG3" s="65"/>
      <c r="AH3" s="65"/>
      <c r="AI3" s="65"/>
      <c r="AJ3" s="65" t="s">
        <v>20</v>
      </c>
      <c r="AK3" s="65"/>
      <c r="AL3" s="65"/>
      <c r="AM3" s="65"/>
      <c r="AN3" s="65" t="s">
        <v>21</v>
      </c>
      <c r="AO3" s="65"/>
      <c r="AP3" s="65"/>
      <c r="AQ3" s="65" t="s">
        <v>22</v>
      </c>
      <c r="AR3" s="65"/>
      <c r="AS3" s="65"/>
    </row>
    <row r="4" spans="1:45" s="46" customFormat="1" ht="15" customHeight="1">
      <c r="A4" s="64" t="s">
        <v>23</v>
      </c>
      <c r="B4" s="67" t="s">
        <v>24</v>
      </c>
      <c r="C4" s="68"/>
      <c r="D4" s="68"/>
      <c r="E4" s="68"/>
      <c r="F4" s="68"/>
      <c r="G4" s="67" t="s">
        <v>25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9" t="s">
        <v>26</v>
      </c>
      <c r="T4" s="69"/>
      <c r="U4" s="69"/>
      <c r="V4" s="69" t="s">
        <v>27</v>
      </c>
      <c r="W4" s="69"/>
      <c r="X4" s="69"/>
      <c r="Y4" s="69"/>
      <c r="Z4" s="70" t="s">
        <v>28</v>
      </c>
      <c r="AA4" s="70"/>
      <c r="AB4" s="70"/>
      <c r="AC4" s="70"/>
      <c r="AD4" s="68" t="s">
        <v>29</v>
      </c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</row>
    <row r="5" spans="1:45" s="46" customFormat="1" ht="15" customHeight="1">
      <c r="A5" s="64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  <c r="T5" s="69"/>
      <c r="U5" s="69"/>
      <c r="V5" s="69"/>
      <c r="W5" s="69"/>
      <c r="X5" s="69"/>
      <c r="Y5" s="69"/>
      <c r="Z5" s="48" t="s">
        <v>30</v>
      </c>
      <c r="AA5" s="49" t="s">
        <v>31</v>
      </c>
      <c r="AB5" s="49" t="s">
        <v>32</v>
      </c>
      <c r="AC5" s="49" t="s">
        <v>33</v>
      </c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</row>
    <row r="6" spans="1:45" s="46" customFormat="1" ht="27" customHeight="1">
      <c r="A6" s="50"/>
      <c r="B6" s="72" t="s">
        <v>34</v>
      </c>
      <c r="C6" s="72"/>
      <c r="D6" s="72"/>
      <c r="E6" s="72"/>
      <c r="F6" s="72"/>
      <c r="G6" s="73" t="s">
        <v>35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4" t="s">
        <v>17</v>
      </c>
      <c r="T6" s="74"/>
      <c r="U6" s="74"/>
      <c r="V6" s="74" t="s">
        <v>36</v>
      </c>
      <c r="W6" s="74"/>
      <c r="X6" s="74"/>
      <c r="Y6" s="74"/>
      <c r="Z6" s="53">
        <f t="shared" ref="Z6:Z22" si="0">SUM(AA6:AB6)</f>
        <v>7</v>
      </c>
      <c r="AA6" s="51">
        <v>0</v>
      </c>
      <c r="AB6" s="51">
        <v>7</v>
      </c>
      <c r="AC6" s="51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6"/>
    </row>
    <row r="7" spans="1:45" s="46" customFormat="1" ht="27" customHeight="1">
      <c r="A7" s="52"/>
      <c r="B7" s="72" t="s">
        <v>34</v>
      </c>
      <c r="C7" s="72"/>
      <c r="D7" s="72"/>
      <c r="E7" s="72"/>
      <c r="F7" s="72"/>
      <c r="G7" s="73" t="s">
        <v>37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9" t="s">
        <v>17</v>
      </c>
      <c r="T7" s="79"/>
      <c r="U7" s="79"/>
      <c r="V7" s="79" t="s">
        <v>36</v>
      </c>
      <c r="W7" s="79"/>
      <c r="X7" s="79"/>
      <c r="Y7" s="79"/>
      <c r="Z7" s="53">
        <f t="shared" si="0"/>
        <v>24</v>
      </c>
      <c r="AA7" s="53">
        <v>0</v>
      </c>
      <c r="AB7" s="53">
        <v>24</v>
      </c>
      <c r="AC7" s="53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8"/>
    </row>
    <row r="8" spans="1:45" s="46" customFormat="1" ht="27" customHeight="1">
      <c r="A8" s="52"/>
      <c r="B8" s="72" t="s">
        <v>34</v>
      </c>
      <c r="C8" s="72"/>
      <c r="D8" s="72"/>
      <c r="E8" s="72"/>
      <c r="F8" s="72"/>
      <c r="G8" s="73" t="s">
        <v>38</v>
      </c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9" t="s">
        <v>17</v>
      </c>
      <c r="T8" s="79"/>
      <c r="U8" s="79"/>
      <c r="V8" s="79" t="s">
        <v>36</v>
      </c>
      <c r="W8" s="79"/>
      <c r="X8" s="79"/>
      <c r="Y8" s="79"/>
      <c r="Z8" s="53">
        <f t="shared" si="0"/>
        <v>8</v>
      </c>
      <c r="AA8" s="53">
        <v>0</v>
      </c>
      <c r="AB8" s="53">
        <v>8</v>
      </c>
      <c r="AC8" s="53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8"/>
    </row>
    <row r="9" spans="1:45" s="46" customFormat="1" ht="27" customHeight="1">
      <c r="A9" s="52"/>
      <c r="B9" s="72" t="s">
        <v>34</v>
      </c>
      <c r="C9" s="72"/>
      <c r="D9" s="72"/>
      <c r="E9" s="72"/>
      <c r="F9" s="72"/>
      <c r="G9" s="73" t="s">
        <v>39</v>
      </c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9" t="s">
        <v>17</v>
      </c>
      <c r="T9" s="79"/>
      <c r="U9" s="79"/>
      <c r="V9" s="79" t="s">
        <v>36</v>
      </c>
      <c r="W9" s="79"/>
      <c r="X9" s="79"/>
      <c r="Y9" s="79"/>
      <c r="Z9" s="53">
        <f t="shared" si="0"/>
        <v>11</v>
      </c>
      <c r="AA9" s="53">
        <v>0</v>
      </c>
      <c r="AB9" s="53">
        <v>11</v>
      </c>
      <c r="AC9" s="5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8"/>
    </row>
    <row r="10" spans="1:45" s="46" customFormat="1" ht="27" customHeight="1">
      <c r="A10" s="52"/>
      <c r="B10" s="72" t="s">
        <v>34</v>
      </c>
      <c r="C10" s="72"/>
      <c r="D10" s="72"/>
      <c r="E10" s="72"/>
      <c r="F10" s="72"/>
      <c r="G10" s="73" t="s">
        <v>40</v>
      </c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9" t="s">
        <v>17</v>
      </c>
      <c r="T10" s="79"/>
      <c r="U10" s="79"/>
      <c r="V10" s="79" t="s">
        <v>36</v>
      </c>
      <c r="W10" s="79"/>
      <c r="X10" s="79"/>
      <c r="Y10" s="79"/>
      <c r="Z10" s="53">
        <f t="shared" si="0"/>
        <v>9</v>
      </c>
      <c r="AA10" s="53">
        <v>0</v>
      </c>
      <c r="AB10" s="53">
        <v>9</v>
      </c>
      <c r="AC10" s="53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8"/>
    </row>
    <row r="11" spans="1:45" s="46" customFormat="1" ht="63" customHeight="1">
      <c r="A11" s="52"/>
      <c r="B11" s="72" t="s">
        <v>34</v>
      </c>
      <c r="C11" s="72"/>
      <c r="D11" s="72"/>
      <c r="E11" s="72"/>
      <c r="F11" s="72"/>
      <c r="G11" s="73" t="s">
        <v>41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9" t="s">
        <v>17</v>
      </c>
      <c r="T11" s="79"/>
      <c r="U11" s="79"/>
      <c r="V11" s="79" t="s">
        <v>36</v>
      </c>
      <c r="W11" s="79"/>
      <c r="X11" s="79"/>
      <c r="Y11" s="79"/>
      <c r="Z11" s="53">
        <f t="shared" si="0"/>
        <v>12</v>
      </c>
      <c r="AA11" s="53">
        <v>12</v>
      </c>
      <c r="AB11" s="53">
        <v>0</v>
      </c>
      <c r="AC11" s="53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8"/>
    </row>
    <row r="12" spans="1:45" s="46" customFormat="1" ht="50.25" customHeight="1">
      <c r="A12" s="52"/>
      <c r="B12" s="72" t="s">
        <v>34</v>
      </c>
      <c r="C12" s="72"/>
      <c r="D12" s="72"/>
      <c r="E12" s="72"/>
      <c r="F12" s="72"/>
      <c r="G12" s="73" t="s">
        <v>42</v>
      </c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9" t="s">
        <v>17</v>
      </c>
      <c r="T12" s="79"/>
      <c r="U12" s="79"/>
      <c r="V12" s="79" t="s">
        <v>36</v>
      </c>
      <c r="W12" s="79"/>
      <c r="X12" s="79"/>
      <c r="Y12" s="79"/>
      <c r="Z12" s="53">
        <f t="shared" si="0"/>
        <v>16</v>
      </c>
      <c r="AA12" s="53">
        <v>16</v>
      </c>
      <c r="AB12" s="53">
        <v>0</v>
      </c>
      <c r="AC12" s="53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8"/>
    </row>
    <row r="13" spans="1:45" s="46" customFormat="1" ht="41.25" customHeight="1">
      <c r="A13" s="52"/>
      <c r="B13" s="72" t="s">
        <v>34</v>
      </c>
      <c r="C13" s="72"/>
      <c r="D13" s="72"/>
      <c r="E13" s="72"/>
      <c r="F13" s="72"/>
      <c r="G13" s="73" t="s">
        <v>43</v>
      </c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9" t="s">
        <v>17</v>
      </c>
      <c r="T13" s="79"/>
      <c r="U13" s="79"/>
      <c r="V13" s="79" t="s">
        <v>36</v>
      </c>
      <c r="W13" s="79"/>
      <c r="X13" s="79"/>
      <c r="Y13" s="79"/>
      <c r="Z13" s="53">
        <f t="shared" si="0"/>
        <v>10</v>
      </c>
      <c r="AA13" s="53">
        <v>10</v>
      </c>
      <c r="AB13" s="53">
        <v>0</v>
      </c>
      <c r="AC13" s="53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8"/>
    </row>
    <row r="14" spans="1:45" s="46" customFormat="1" ht="27" customHeight="1">
      <c r="A14" s="52"/>
      <c r="B14" s="80" t="s">
        <v>34</v>
      </c>
      <c r="C14" s="80"/>
      <c r="D14" s="80"/>
      <c r="E14" s="80"/>
      <c r="F14" s="80"/>
      <c r="G14" s="81" t="s">
        <v>44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2" t="s">
        <v>17</v>
      </c>
      <c r="T14" s="82"/>
      <c r="U14" s="82"/>
      <c r="V14" s="82" t="s">
        <v>36</v>
      </c>
      <c r="W14" s="82"/>
      <c r="X14" s="82"/>
      <c r="Y14" s="82"/>
      <c r="Z14" s="59">
        <f t="shared" si="0"/>
        <v>124</v>
      </c>
      <c r="AA14" s="59">
        <v>0</v>
      </c>
      <c r="AB14" s="59">
        <v>124</v>
      </c>
      <c r="AC14" s="59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8"/>
    </row>
    <row r="15" spans="1:45" s="46" customFormat="1" ht="27" customHeight="1">
      <c r="A15" s="52"/>
      <c r="B15" s="72" t="s">
        <v>34</v>
      </c>
      <c r="C15" s="72"/>
      <c r="D15" s="72"/>
      <c r="E15" s="72"/>
      <c r="F15" s="72"/>
      <c r="G15" s="73" t="s">
        <v>45</v>
      </c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9" t="s">
        <v>17</v>
      </c>
      <c r="T15" s="79"/>
      <c r="U15" s="79"/>
      <c r="V15" s="79" t="s">
        <v>36</v>
      </c>
      <c r="W15" s="79"/>
      <c r="X15" s="79"/>
      <c r="Y15" s="79"/>
      <c r="Z15" s="53">
        <f t="shared" si="0"/>
        <v>9</v>
      </c>
      <c r="AA15" s="53">
        <v>0</v>
      </c>
      <c r="AB15" s="53">
        <v>9</v>
      </c>
      <c r="AC15" s="53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8"/>
    </row>
    <row r="16" spans="1:45" s="46" customFormat="1" ht="38.25" customHeight="1">
      <c r="A16" s="52"/>
      <c r="B16" s="72" t="s">
        <v>34</v>
      </c>
      <c r="C16" s="72"/>
      <c r="D16" s="72"/>
      <c r="E16" s="72"/>
      <c r="F16" s="72"/>
      <c r="G16" s="73" t="s">
        <v>46</v>
      </c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9" t="s">
        <v>17</v>
      </c>
      <c r="T16" s="79"/>
      <c r="U16" s="79"/>
      <c r="V16" s="79" t="s">
        <v>36</v>
      </c>
      <c r="W16" s="79"/>
      <c r="X16" s="79"/>
      <c r="Y16" s="79"/>
      <c r="Z16" s="53">
        <f t="shared" si="0"/>
        <v>12</v>
      </c>
      <c r="AA16" s="53">
        <v>0</v>
      </c>
      <c r="AB16" s="53">
        <v>12</v>
      </c>
      <c r="AC16" s="53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8"/>
    </row>
    <row r="17" spans="1:45" s="46" customFormat="1" ht="27" customHeight="1">
      <c r="A17" s="52"/>
      <c r="B17" s="72" t="s">
        <v>34</v>
      </c>
      <c r="C17" s="72"/>
      <c r="D17" s="72"/>
      <c r="E17" s="72"/>
      <c r="F17" s="72"/>
      <c r="G17" s="73" t="s">
        <v>47</v>
      </c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9" t="s">
        <v>17</v>
      </c>
      <c r="T17" s="79"/>
      <c r="U17" s="79"/>
      <c r="V17" s="79" t="s">
        <v>36</v>
      </c>
      <c r="W17" s="79"/>
      <c r="X17" s="79"/>
      <c r="Y17" s="79"/>
      <c r="Z17" s="53">
        <f t="shared" si="0"/>
        <v>16</v>
      </c>
      <c r="AA17" s="53">
        <v>0</v>
      </c>
      <c r="AB17" s="53">
        <v>16</v>
      </c>
      <c r="AC17" s="53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8"/>
    </row>
    <row r="18" spans="1:45" s="46" customFormat="1" ht="42" customHeight="1">
      <c r="A18" s="52"/>
      <c r="B18" s="72" t="s">
        <v>34</v>
      </c>
      <c r="C18" s="72"/>
      <c r="D18" s="72"/>
      <c r="E18" s="72"/>
      <c r="F18" s="72"/>
      <c r="G18" s="73" t="s">
        <v>48</v>
      </c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9" t="s">
        <v>17</v>
      </c>
      <c r="T18" s="79"/>
      <c r="U18" s="79"/>
      <c r="V18" s="79" t="s">
        <v>36</v>
      </c>
      <c r="W18" s="79"/>
      <c r="X18" s="79"/>
      <c r="Y18" s="79"/>
      <c r="Z18" s="53">
        <f t="shared" si="0"/>
        <v>3</v>
      </c>
      <c r="AA18" s="53">
        <v>3</v>
      </c>
      <c r="AB18" s="53">
        <v>0</v>
      </c>
      <c r="AC18" s="53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8"/>
    </row>
    <row r="19" spans="1:45" s="46" customFormat="1" ht="27" customHeight="1">
      <c r="A19" s="52"/>
      <c r="B19" s="72" t="s">
        <v>34</v>
      </c>
      <c r="C19" s="72"/>
      <c r="D19" s="72"/>
      <c r="E19" s="72"/>
      <c r="F19" s="72"/>
      <c r="G19" s="73" t="s">
        <v>49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9" t="s">
        <v>17</v>
      </c>
      <c r="T19" s="79"/>
      <c r="U19" s="79"/>
      <c r="V19" s="79" t="s">
        <v>36</v>
      </c>
      <c r="W19" s="79"/>
      <c r="X19" s="79"/>
      <c r="Y19" s="79"/>
      <c r="Z19" s="53">
        <f t="shared" si="0"/>
        <v>13</v>
      </c>
      <c r="AA19" s="53">
        <v>13</v>
      </c>
      <c r="AB19" s="53">
        <v>0</v>
      </c>
      <c r="AC19" s="53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8"/>
    </row>
    <row r="20" spans="1:45" s="46" customFormat="1" ht="27" customHeight="1">
      <c r="A20" s="52"/>
      <c r="B20" s="72" t="s">
        <v>34</v>
      </c>
      <c r="C20" s="72"/>
      <c r="D20" s="72"/>
      <c r="E20" s="72"/>
      <c r="F20" s="72"/>
      <c r="G20" s="73" t="s">
        <v>50</v>
      </c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9" t="s">
        <v>17</v>
      </c>
      <c r="T20" s="79"/>
      <c r="U20" s="79"/>
      <c r="V20" s="79" t="s">
        <v>36</v>
      </c>
      <c r="W20" s="79"/>
      <c r="X20" s="79"/>
      <c r="Y20" s="79"/>
      <c r="Z20" s="53">
        <f t="shared" si="0"/>
        <v>6</v>
      </c>
      <c r="AA20" s="53">
        <v>0</v>
      </c>
      <c r="AB20" s="53">
        <v>6</v>
      </c>
      <c r="AC20" s="53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8"/>
    </row>
    <row r="21" spans="1:45" s="46" customFormat="1" ht="27" customHeight="1">
      <c r="A21" s="52"/>
      <c r="B21" s="72" t="s">
        <v>34</v>
      </c>
      <c r="C21" s="72"/>
      <c r="D21" s="72"/>
      <c r="E21" s="72"/>
      <c r="F21" s="72"/>
      <c r="G21" s="73" t="s">
        <v>51</v>
      </c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9" t="s">
        <v>17</v>
      </c>
      <c r="T21" s="79"/>
      <c r="U21" s="79"/>
      <c r="V21" s="79" t="s">
        <v>36</v>
      </c>
      <c r="W21" s="79"/>
      <c r="X21" s="79"/>
      <c r="Y21" s="79"/>
      <c r="Z21" s="53">
        <f t="shared" si="0"/>
        <v>6</v>
      </c>
      <c r="AA21" s="53">
        <v>6</v>
      </c>
      <c r="AB21" s="53">
        <v>0</v>
      </c>
      <c r="AC21" s="53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8"/>
    </row>
    <row r="22" spans="1:45" s="46" customFormat="1" ht="41.25" customHeight="1">
      <c r="A22" s="52"/>
      <c r="B22" s="72" t="s">
        <v>34</v>
      </c>
      <c r="C22" s="72"/>
      <c r="D22" s="72"/>
      <c r="E22" s="72"/>
      <c r="F22" s="72"/>
      <c r="G22" s="73" t="s">
        <v>52</v>
      </c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9" t="s">
        <v>17</v>
      </c>
      <c r="T22" s="79"/>
      <c r="U22" s="79"/>
      <c r="V22" s="79" t="s">
        <v>36</v>
      </c>
      <c r="W22" s="79"/>
      <c r="X22" s="79"/>
      <c r="Y22" s="79"/>
      <c r="Z22" s="53">
        <f t="shared" si="0"/>
        <v>24</v>
      </c>
      <c r="AA22" s="53">
        <v>0</v>
      </c>
      <c r="AB22" s="53">
        <v>24</v>
      </c>
      <c r="AC22" s="53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8"/>
    </row>
    <row r="23" spans="1:45" s="46" customFormat="1" ht="27" customHeight="1">
      <c r="A23" s="52"/>
      <c r="B23" s="72" t="s">
        <v>34</v>
      </c>
      <c r="C23" s="72"/>
      <c r="D23" s="72"/>
      <c r="E23" s="72"/>
      <c r="F23" s="72"/>
      <c r="G23" s="73" t="s">
        <v>53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9" t="s">
        <v>17</v>
      </c>
      <c r="T23" s="79"/>
      <c r="U23" s="79"/>
      <c r="V23" s="79" t="s">
        <v>36</v>
      </c>
      <c r="W23" s="79"/>
      <c r="X23" s="79"/>
      <c r="Y23" s="79"/>
      <c r="Z23" s="53">
        <f>SUM(AA23:AB23)</f>
        <v>6</v>
      </c>
      <c r="AA23" s="53">
        <v>0</v>
      </c>
      <c r="AB23" s="53">
        <v>6</v>
      </c>
      <c r="AC23" s="53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8"/>
    </row>
    <row r="24" spans="1:45" s="46" customFormat="1" ht="27" customHeight="1">
      <c r="A24" s="52"/>
      <c r="B24" s="72"/>
      <c r="C24" s="72"/>
      <c r="D24" s="72"/>
      <c r="E24" s="72"/>
      <c r="F24" s="72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9"/>
      <c r="T24" s="79"/>
      <c r="U24" s="79"/>
      <c r="V24" s="79"/>
      <c r="W24" s="79"/>
      <c r="X24" s="79"/>
      <c r="Y24" s="79"/>
      <c r="Z24" s="53"/>
      <c r="AA24" s="53"/>
      <c r="AB24" s="53"/>
      <c r="AC24" s="53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8"/>
    </row>
    <row r="25" spans="1:45" s="46" customFormat="1" ht="27" customHeight="1">
      <c r="A25" s="54"/>
      <c r="B25" s="72"/>
      <c r="C25" s="72"/>
      <c r="D25" s="72"/>
      <c r="E25" s="72"/>
      <c r="F25" s="72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9"/>
      <c r="T25" s="79"/>
      <c r="U25" s="79"/>
      <c r="V25" s="79"/>
      <c r="W25" s="79"/>
      <c r="X25" s="79"/>
      <c r="Y25" s="79"/>
      <c r="Z25" s="53"/>
      <c r="AA25" s="53"/>
      <c r="AB25" s="53"/>
      <c r="AC25" s="53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8"/>
    </row>
    <row r="26" spans="1:45" s="46" customFormat="1" ht="27" customHeight="1">
      <c r="A26" s="54"/>
      <c r="B26" s="72"/>
      <c r="C26" s="72"/>
      <c r="D26" s="72"/>
      <c r="E26" s="72"/>
      <c r="F26" s="72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9"/>
      <c r="T26" s="79"/>
      <c r="U26" s="79"/>
      <c r="V26" s="79"/>
      <c r="W26" s="79"/>
      <c r="X26" s="79"/>
      <c r="Y26" s="79"/>
      <c r="Z26" s="53"/>
      <c r="AA26" s="53"/>
      <c r="AB26" s="53"/>
      <c r="AC26" s="53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8"/>
    </row>
    <row r="27" spans="1:45" s="46" customFormat="1" ht="27" customHeight="1">
      <c r="A27" s="54"/>
      <c r="B27" s="72"/>
      <c r="C27" s="72"/>
      <c r="D27" s="72"/>
      <c r="E27" s="72"/>
      <c r="F27" s="72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9"/>
      <c r="T27" s="79"/>
      <c r="U27" s="79"/>
      <c r="V27" s="79"/>
      <c r="W27" s="79"/>
      <c r="X27" s="79"/>
      <c r="Y27" s="79"/>
      <c r="Z27" s="53"/>
      <c r="AA27" s="53"/>
      <c r="AB27" s="53"/>
      <c r="AC27" s="53"/>
      <c r="AD27" s="87" t="s">
        <v>54</v>
      </c>
      <c r="AE27" s="87"/>
      <c r="AF27" s="87"/>
      <c r="AG27" s="89" t="s">
        <v>55</v>
      </c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90"/>
    </row>
    <row r="28" spans="1:45" s="46" customFormat="1" ht="27" customHeight="1">
      <c r="A28" s="54"/>
      <c r="B28" s="72"/>
      <c r="C28" s="72"/>
      <c r="D28" s="72"/>
      <c r="E28" s="72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9"/>
      <c r="T28" s="79"/>
      <c r="U28" s="79"/>
      <c r="V28" s="79"/>
      <c r="W28" s="79"/>
      <c r="X28" s="79"/>
      <c r="Y28" s="79"/>
      <c r="Z28" s="53"/>
      <c r="AA28" s="53"/>
      <c r="AB28" s="53"/>
      <c r="AC28" s="53"/>
      <c r="AD28" s="87"/>
      <c r="AE28" s="87"/>
      <c r="AF28" s="87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90"/>
    </row>
    <row r="29" spans="1:45" s="46" customFormat="1" ht="27" customHeight="1">
      <c r="A29" s="54"/>
      <c r="B29" s="72"/>
      <c r="C29" s="72"/>
      <c r="D29" s="72"/>
      <c r="E29" s="72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9"/>
      <c r="T29" s="79"/>
      <c r="U29" s="79"/>
      <c r="V29" s="79"/>
      <c r="W29" s="79"/>
      <c r="X29" s="79"/>
      <c r="Y29" s="79"/>
      <c r="Z29" s="53"/>
      <c r="AA29" s="53"/>
      <c r="AB29" s="53"/>
      <c r="AC29" s="53"/>
      <c r="AD29" s="87"/>
      <c r="AE29" s="87"/>
      <c r="AF29" s="87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90"/>
    </row>
    <row r="30" spans="1:45" s="46" customFormat="1" ht="27" customHeight="1">
      <c r="A30" s="54"/>
      <c r="B30" s="72"/>
      <c r="C30" s="72"/>
      <c r="D30" s="72"/>
      <c r="E30" s="72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9"/>
      <c r="T30" s="79"/>
      <c r="U30" s="79"/>
      <c r="V30" s="79"/>
      <c r="W30" s="79"/>
      <c r="X30" s="79"/>
      <c r="Y30" s="79"/>
      <c r="Z30" s="53"/>
      <c r="AA30" s="53"/>
      <c r="AB30" s="53"/>
      <c r="AC30" s="53"/>
      <c r="AD30" s="87"/>
      <c r="AE30" s="87"/>
      <c r="AF30" s="87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90"/>
    </row>
    <row r="31" spans="1:45" s="46" customFormat="1" ht="27" customHeight="1">
      <c r="A31" s="54"/>
      <c r="B31" s="72"/>
      <c r="C31" s="72"/>
      <c r="D31" s="72"/>
      <c r="E31" s="72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9"/>
      <c r="T31" s="79"/>
      <c r="U31" s="79"/>
      <c r="V31" s="79"/>
      <c r="W31" s="79"/>
      <c r="X31" s="79"/>
      <c r="Y31" s="79"/>
      <c r="Z31" s="53"/>
      <c r="AA31" s="53"/>
      <c r="AB31" s="53"/>
      <c r="AC31" s="53"/>
      <c r="AD31" s="87"/>
      <c r="AE31" s="87"/>
      <c r="AF31" s="87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90"/>
    </row>
    <row r="32" spans="1:45" s="46" customFormat="1" ht="27" customHeight="1">
      <c r="A32" s="54"/>
      <c r="B32" s="72"/>
      <c r="C32" s="72"/>
      <c r="D32" s="72"/>
      <c r="E32" s="72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9"/>
      <c r="T32" s="79"/>
      <c r="U32" s="79"/>
      <c r="V32" s="79"/>
      <c r="W32" s="79"/>
      <c r="X32" s="79"/>
      <c r="Y32" s="79"/>
      <c r="Z32" s="53"/>
      <c r="AA32" s="53"/>
      <c r="AB32" s="53"/>
      <c r="AC32" s="53"/>
      <c r="AD32" s="87"/>
      <c r="AE32" s="87"/>
      <c r="AF32" s="87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90"/>
    </row>
    <row r="33" spans="1:45" s="46" customFormat="1" ht="27" customHeight="1">
      <c r="A33" s="54"/>
      <c r="B33" s="72"/>
      <c r="C33" s="72"/>
      <c r="D33" s="72"/>
      <c r="E33" s="72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9"/>
      <c r="T33" s="79"/>
      <c r="U33" s="79"/>
      <c r="V33" s="79"/>
      <c r="W33" s="79"/>
      <c r="X33" s="79"/>
      <c r="Y33" s="79"/>
      <c r="Z33" s="53"/>
      <c r="AA33" s="53"/>
      <c r="AB33" s="53"/>
      <c r="AC33" s="53"/>
      <c r="AD33" s="87"/>
      <c r="AE33" s="87"/>
      <c r="AF33" s="87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90"/>
    </row>
    <row r="34" spans="1:45" s="46" customFormat="1" ht="27" customHeight="1">
      <c r="A34" s="54"/>
      <c r="B34" s="72"/>
      <c r="C34" s="72"/>
      <c r="D34" s="72"/>
      <c r="E34" s="72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9"/>
      <c r="T34" s="79"/>
      <c r="U34" s="79"/>
      <c r="V34" s="79"/>
      <c r="W34" s="79"/>
      <c r="X34" s="79"/>
      <c r="Y34" s="79"/>
      <c r="Z34" s="53"/>
      <c r="AA34" s="53"/>
      <c r="AB34" s="53"/>
      <c r="AC34" s="53"/>
      <c r="AD34" s="87"/>
      <c r="AE34" s="87"/>
      <c r="AF34" s="87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90"/>
    </row>
    <row r="35" spans="1:45" s="46" customFormat="1" ht="12.75" customHeight="1">
      <c r="A35" s="97" t="s">
        <v>56</v>
      </c>
      <c r="B35" s="98"/>
      <c r="C35" s="98"/>
      <c r="D35" s="98"/>
      <c r="E35" s="98"/>
      <c r="F35" s="98"/>
      <c r="G35" s="99" t="s">
        <v>57</v>
      </c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100"/>
      <c r="T35" s="100"/>
      <c r="U35" s="100"/>
      <c r="V35" s="87" t="s">
        <v>58</v>
      </c>
      <c r="W35" s="87"/>
      <c r="X35" s="87"/>
      <c r="Y35" s="87"/>
      <c r="Z35" s="83" cm="1">
        <f t="array" ref="Z35">SUM(Z6:Z34/60)</f>
        <v>5.2666666666666657</v>
      </c>
      <c r="AA35" s="83"/>
      <c r="AB35" s="85"/>
      <c r="AC35" s="85"/>
      <c r="AD35" s="87" t="s">
        <v>59</v>
      </c>
      <c r="AE35" s="87"/>
      <c r="AF35" s="87"/>
      <c r="AG35" s="89" t="s">
        <v>60</v>
      </c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90"/>
    </row>
    <row r="36" spans="1:45" s="46" customFormat="1" ht="12.75" customHeight="1">
      <c r="A36" s="93" t="s">
        <v>61</v>
      </c>
      <c r="B36" s="94"/>
      <c r="C36" s="94"/>
      <c r="D36" s="94"/>
      <c r="E36" s="94"/>
      <c r="F36" s="94"/>
      <c r="G36" s="55" t="s">
        <v>62</v>
      </c>
      <c r="H36" s="96" t="s">
        <v>63</v>
      </c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87"/>
      <c r="W36" s="87"/>
      <c r="X36" s="87"/>
      <c r="Y36" s="87"/>
      <c r="Z36" s="84"/>
      <c r="AA36" s="84"/>
      <c r="AB36" s="86"/>
      <c r="AC36" s="86"/>
      <c r="AD36" s="88"/>
      <c r="AE36" s="88"/>
      <c r="AF36" s="88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2"/>
    </row>
    <row r="37" spans="1:45" s="46" customFormat="1" ht="13.5" customHeight="1">
      <c r="A37" s="95"/>
      <c r="B37" s="94"/>
      <c r="C37" s="94"/>
      <c r="D37" s="94"/>
      <c r="E37" s="94"/>
      <c r="F37" s="94"/>
      <c r="G37" s="55"/>
      <c r="H37" s="96" t="s">
        <v>64</v>
      </c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87"/>
      <c r="W37" s="87"/>
      <c r="X37" s="87"/>
      <c r="Y37" s="87"/>
      <c r="Z37" s="84"/>
      <c r="AA37" s="84"/>
      <c r="AB37" s="86"/>
      <c r="AC37" s="86"/>
      <c r="AD37" s="88"/>
      <c r="AE37" s="88"/>
      <c r="AF37" s="88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2"/>
    </row>
    <row r="38" spans="1:45" s="56" customFormat="1" ht="12.75" customHeight="1">
      <c r="A38" s="101" t="s">
        <v>65</v>
      </c>
      <c r="B38" s="102"/>
      <c r="C38" s="102"/>
      <c r="D38" s="102"/>
      <c r="E38" s="102"/>
      <c r="F38" s="102"/>
      <c r="G38" s="103" t="s">
        <v>66</v>
      </c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2" t="s">
        <v>67</v>
      </c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 t="s">
        <v>68</v>
      </c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4"/>
    </row>
    <row r="39" spans="1:45" s="56" customFormat="1" ht="13.5" customHeight="1">
      <c r="A39" s="105" t="s">
        <v>69</v>
      </c>
      <c r="B39" s="85"/>
      <c r="C39" s="85"/>
      <c r="D39" s="85"/>
      <c r="E39" s="85"/>
      <c r="F39" s="85"/>
      <c r="G39" s="106" t="s">
        <v>70</v>
      </c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 t="s">
        <v>71</v>
      </c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90"/>
    </row>
    <row r="40" spans="1:45" s="56" customFormat="1" ht="12.95" customHeight="1">
      <c r="A40" s="101" t="s">
        <v>72</v>
      </c>
      <c r="B40" s="102"/>
      <c r="C40" s="102"/>
      <c r="D40" s="102"/>
      <c r="E40" s="102"/>
      <c r="F40" s="102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90"/>
    </row>
    <row r="41" spans="1:45" s="46" customFormat="1" ht="13.5" customHeight="1">
      <c r="A41" s="110" t="s">
        <v>73</v>
      </c>
      <c r="B41" s="111"/>
      <c r="C41" s="111"/>
      <c r="D41" s="111"/>
      <c r="E41" s="111"/>
      <c r="F41" s="111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9"/>
    </row>
    <row r="42" spans="1:45">
      <c r="A42"/>
    </row>
    <row r="43" spans="1:45">
      <c r="A43"/>
    </row>
    <row r="44" spans="1:45">
      <c r="A44"/>
    </row>
    <row r="45" spans="1:45">
      <c r="A45" s="57" t="s">
        <v>74</v>
      </c>
    </row>
  </sheetData>
  <sheetProtection formatCells="0"/>
  <protectedRanges>
    <protectedRange password="CF1B" sqref="G6:R10" name="Intervalo1"/>
    <protectedRange password="CF1B" sqref="G11:R20" name="Intervalo1_3_1"/>
    <protectedRange password="CF1B" sqref="G21:R23" name="Intervalo1_1_2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C07A-FBD3-47CD-AD19-7B3C492C6677}">
  <sheetPr>
    <tabColor theme="4" tint="0.39997558519241921"/>
    <pageSetUpPr fitToPage="1"/>
  </sheetPr>
  <dimension ref="A1:AS45"/>
  <sheetViews>
    <sheetView showGridLines="0" zoomScale="80" zoomScaleNormal="80" workbookViewId="0">
      <selection activeCell="AT18" sqref="AT18"/>
    </sheetView>
  </sheetViews>
  <sheetFormatPr defaultColWidth="11.42578125" defaultRowHeight="12.6"/>
  <cols>
    <col min="1" max="1" width="4.5703125" style="46" customWidth="1"/>
    <col min="2" max="5" width="4.5703125" customWidth="1"/>
    <col min="6" max="6" width="4.85546875" customWidth="1"/>
    <col min="7" max="25" width="4.5703125" customWidth="1"/>
    <col min="26" max="27" width="6.5703125" bestFit="1" customWidth="1"/>
    <col min="28" max="28" width="6.7109375" customWidth="1"/>
    <col min="29" max="29" width="5.5703125" customWidth="1"/>
    <col min="30" max="45" width="4.5703125" customWidth="1"/>
  </cols>
  <sheetData>
    <row r="1" spans="1:45" s="45" customFormat="1" ht="40.5" customHeight="1">
      <c r="A1" s="60"/>
      <c r="B1" s="60"/>
      <c r="C1" s="60"/>
      <c r="D1" s="60"/>
      <c r="E1" s="60"/>
      <c r="F1" s="60"/>
      <c r="G1" s="60"/>
      <c r="H1" s="60"/>
      <c r="I1" s="60"/>
      <c r="J1" s="61" t="s">
        <v>0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2" t="s">
        <v>75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3"/>
      <c r="AO1" s="63"/>
      <c r="AP1" s="63"/>
      <c r="AQ1" s="63"/>
      <c r="AR1" s="63"/>
      <c r="AS1" s="63"/>
    </row>
    <row r="2" spans="1:45" s="46" customFormat="1" ht="16.5" customHeight="1">
      <c r="A2" s="64" t="s">
        <v>2</v>
      </c>
      <c r="B2" s="64"/>
      <c r="C2" s="64"/>
      <c r="D2" s="64" t="s">
        <v>3</v>
      </c>
      <c r="E2" s="64"/>
      <c r="F2" s="64"/>
      <c r="G2" s="64" t="s">
        <v>4</v>
      </c>
      <c r="H2" s="64"/>
      <c r="I2" s="64"/>
      <c r="J2" s="64" t="s">
        <v>5</v>
      </c>
      <c r="K2" s="64"/>
      <c r="L2" s="64"/>
      <c r="M2" s="64"/>
      <c r="N2" s="64"/>
      <c r="O2" s="64"/>
      <c r="P2" s="64"/>
      <c r="Q2" s="64"/>
      <c r="R2" s="64"/>
      <c r="S2" s="64" t="s">
        <v>6</v>
      </c>
      <c r="T2" s="64"/>
      <c r="U2" s="64"/>
      <c r="V2" s="64" t="s">
        <v>7</v>
      </c>
      <c r="W2" s="64"/>
      <c r="X2" s="64"/>
      <c r="Y2" s="64"/>
      <c r="Z2" s="64" t="s">
        <v>8</v>
      </c>
      <c r="AA2" s="64"/>
      <c r="AB2" s="64"/>
      <c r="AC2" s="64"/>
      <c r="AD2" s="64" t="s">
        <v>9</v>
      </c>
      <c r="AE2" s="64"/>
      <c r="AF2" s="64"/>
      <c r="AG2" s="64"/>
      <c r="AH2" s="64"/>
      <c r="AI2" s="64"/>
      <c r="AJ2" s="64" t="s">
        <v>10</v>
      </c>
      <c r="AK2" s="64"/>
      <c r="AL2" s="64"/>
      <c r="AM2" s="64"/>
      <c r="AN2" s="64" t="s">
        <v>11</v>
      </c>
      <c r="AO2" s="64"/>
      <c r="AP2" s="64"/>
      <c r="AQ2" s="64" t="s">
        <v>12</v>
      </c>
      <c r="AR2" s="64"/>
      <c r="AS2" s="64"/>
    </row>
    <row r="3" spans="1:45" s="47" customFormat="1" ht="30.75" customHeight="1">
      <c r="A3" s="65" t="s">
        <v>13</v>
      </c>
      <c r="B3" s="65"/>
      <c r="C3" s="65"/>
      <c r="D3" s="65" t="s">
        <v>14</v>
      </c>
      <c r="E3" s="65"/>
      <c r="F3" s="65"/>
      <c r="G3" s="65" t="s">
        <v>15</v>
      </c>
      <c r="H3" s="65"/>
      <c r="I3" s="65"/>
      <c r="J3" s="65" t="s">
        <v>16</v>
      </c>
      <c r="K3" s="65"/>
      <c r="L3" s="65"/>
      <c r="M3" s="65"/>
      <c r="N3" s="65"/>
      <c r="O3" s="65"/>
      <c r="P3" s="65"/>
      <c r="Q3" s="65"/>
      <c r="R3" s="65"/>
      <c r="S3" s="66" t="s">
        <v>76</v>
      </c>
      <c r="T3" s="66"/>
      <c r="U3" s="66"/>
      <c r="V3" s="65" t="s">
        <v>18</v>
      </c>
      <c r="W3" s="65"/>
      <c r="X3" s="65"/>
      <c r="Y3" s="65"/>
      <c r="Z3" s="71">
        <f>Z35</f>
        <v>5.2333333333333334</v>
      </c>
      <c r="AA3" s="71"/>
      <c r="AB3" s="71"/>
      <c r="AC3" s="71"/>
      <c r="AD3" s="65" t="s">
        <v>19</v>
      </c>
      <c r="AE3" s="65"/>
      <c r="AF3" s="65"/>
      <c r="AG3" s="65"/>
      <c r="AH3" s="65"/>
      <c r="AI3" s="65"/>
      <c r="AJ3" s="65" t="s">
        <v>20</v>
      </c>
      <c r="AK3" s="65"/>
      <c r="AL3" s="65"/>
      <c r="AM3" s="65"/>
      <c r="AN3" s="65" t="s">
        <v>21</v>
      </c>
      <c r="AO3" s="65"/>
      <c r="AP3" s="65"/>
      <c r="AQ3" s="65" t="s">
        <v>22</v>
      </c>
      <c r="AR3" s="65"/>
      <c r="AS3" s="65"/>
    </row>
    <row r="4" spans="1:45" s="46" customFormat="1" ht="15" customHeight="1">
      <c r="A4" s="64" t="s">
        <v>23</v>
      </c>
      <c r="B4" s="67" t="s">
        <v>24</v>
      </c>
      <c r="C4" s="68"/>
      <c r="D4" s="68"/>
      <c r="E4" s="68"/>
      <c r="F4" s="68"/>
      <c r="G4" s="67" t="s">
        <v>25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9" t="s">
        <v>26</v>
      </c>
      <c r="T4" s="69"/>
      <c r="U4" s="69"/>
      <c r="V4" s="69" t="s">
        <v>27</v>
      </c>
      <c r="W4" s="69"/>
      <c r="X4" s="69"/>
      <c r="Y4" s="69"/>
      <c r="Z4" s="70" t="s">
        <v>28</v>
      </c>
      <c r="AA4" s="70"/>
      <c r="AB4" s="70"/>
      <c r="AC4" s="70"/>
      <c r="AD4" s="68" t="s">
        <v>29</v>
      </c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</row>
    <row r="5" spans="1:45" s="46" customFormat="1" ht="15" customHeight="1">
      <c r="A5" s="64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  <c r="T5" s="69"/>
      <c r="U5" s="69"/>
      <c r="V5" s="69"/>
      <c r="W5" s="69"/>
      <c r="X5" s="69"/>
      <c r="Y5" s="69"/>
      <c r="Z5" s="48" t="s">
        <v>30</v>
      </c>
      <c r="AA5" s="49" t="s">
        <v>31</v>
      </c>
      <c r="AB5" s="49" t="s">
        <v>32</v>
      </c>
      <c r="AC5" s="49" t="s">
        <v>33</v>
      </c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</row>
    <row r="6" spans="1:45" s="46" customFormat="1" ht="27" customHeight="1">
      <c r="A6" s="50"/>
      <c r="B6" s="72" t="s">
        <v>34</v>
      </c>
      <c r="C6" s="72"/>
      <c r="D6" s="72"/>
      <c r="E6" s="72"/>
      <c r="F6" s="72"/>
      <c r="G6" s="73" t="s">
        <v>77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4" t="s">
        <v>76</v>
      </c>
      <c r="T6" s="74"/>
      <c r="U6" s="74"/>
      <c r="V6" s="74" t="s">
        <v>36</v>
      </c>
      <c r="W6" s="74"/>
      <c r="X6" s="74"/>
      <c r="Y6" s="74"/>
      <c r="Z6" s="53">
        <f t="shared" ref="Z6:Z22" si="0">SUM(AA6:AB6)</f>
        <v>5</v>
      </c>
      <c r="AA6" s="51">
        <v>0</v>
      </c>
      <c r="AB6" s="51">
        <v>5</v>
      </c>
      <c r="AC6" s="51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6"/>
    </row>
    <row r="7" spans="1:45" s="46" customFormat="1" ht="27" customHeight="1">
      <c r="A7" s="52"/>
      <c r="B7" s="72" t="s">
        <v>34</v>
      </c>
      <c r="C7" s="72"/>
      <c r="D7" s="72"/>
      <c r="E7" s="72"/>
      <c r="F7" s="72"/>
      <c r="G7" s="73" t="s">
        <v>78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9" t="s">
        <v>76</v>
      </c>
      <c r="T7" s="79"/>
      <c r="U7" s="79"/>
      <c r="V7" s="79" t="s">
        <v>36</v>
      </c>
      <c r="W7" s="79"/>
      <c r="X7" s="79"/>
      <c r="Y7" s="79"/>
      <c r="Z7" s="53">
        <f t="shared" si="0"/>
        <v>7</v>
      </c>
      <c r="AA7" s="53">
        <v>0</v>
      </c>
      <c r="AB7" s="53">
        <v>7</v>
      </c>
      <c r="AC7" s="53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8"/>
    </row>
    <row r="8" spans="1:45" s="46" customFormat="1" ht="27" customHeight="1">
      <c r="A8" s="52"/>
      <c r="B8" s="72" t="s">
        <v>34</v>
      </c>
      <c r="C8" s="72"/>
      <c r="D8" s="72"/>
      <c r="E8" s="72"/>
      <c r="F8" s="72"/>
      <c r="G8" s="73" t="s">
        <v>79</v>
      </c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9" t="s">
        <v>76</v>
      </c>
      <c r="T8" s="79"/>
      <c r="U8" s="79"/>
      <c r="V8" s="79" t="s">
        <v>36</v>
      </c>
      <c r="W8" s="79"/>
      <c r="X8" s="79"/>
      <c r="Y8" s="79"/>
      <c r="Z8" s="53">
        <f t="shared" si="0"/>
        <v>40</v>
      </c>
      <c r="AA8" s="53">
        <v>40</v>
      </c>
      <c r="AB8" s="53">
        <v>0</v>
      </c>
      <c r="AC8" s="53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8"/>
    </row>
    <row r="9" spans="1:45" s="46" customFormat="1" ht="27" customHeight="1">
      <c r="A9" s="52"/>
      <c r="B9" s="72" t="s">
        <v>34</v>
      </c>
      <c r="C9" s="72"/>
      <c r="D9" s="72"/>
      <c r="E9" s="72"/>
      <c r="F9" s="72"/>
      <c r="G9" s="73" t="s">
        <v>80</v>
      </c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9" t="s">
        <v>76</v>
      </c>
      <c r="T9" s="79"/>
      <c r="U9" s="79"/>
      <c r="V9" s="79" t="s">
        <v>36</v>
      </c>
      <c r="W9" s="79"/>
      <c r="X9" s="79"/>
      <c r="Y9" s="79"/>
      <c r="Z9" s="53">
        <f t="shared" si="0"/>
        <v>7</v>
      </c>
      <c r="AA9" s="53">
        <v>0</v>
      </c>
      <c r="AB9" s="53">
        <v>7</v>
      </c>
      <c r="AC9" s="5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8"/>
    </row>
    <row r="10" spans="1:45" s="46" customFormat="1" ht="27" customHeight="1">
      <c r="A10" s="52"/>
      <c r="B10" s="72" t="s">
        <v>34</v>
      </c>
      <c r="C10" s="72"/>
      <c r="D10" s="72"/>
      <c r="E10" s="72"/>
      <c r="F10" s="72"/>
      <c r="G10" s="73" t="s">
        <v>81</v>
      </c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9" t="s">
        <v>76</v>
      </c>
      <c r="T10" s="79"/>
      <c r="U10" s="79"/>
      <c r="V10" s="79" t="s">
        <v>36</v>
      </c>
      <c r="W10" s="79"/>
      <c r="X10" s="79"/>
      <c r="Y10" s="79"/>
      <c r="Z10" s="53">
        <f t="shared" si="0"/>
        <v>9</v>
      </c>
      <c r="AA10" s="53">
        <v>0</v>
      </c>
      <c r="AB10" s="53">
        <v>9</v>
      </c>
      <c r="AC10" s="53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8"/>
    </row>
    <row r="11" spans="1:45" s="46" customFormat="1" ht="63" customHeight="1">
      <c r="A11" s="52"/>
      <c r="B11" s="72" t="s">
        <v>34</v>
      </c>
      <c r="C11" s="72"/>
      <c r="D11" s="72"/>
      <c r="E11" s="72"/>
      <c r="F11" s="72"/>
      <c r="G11" s="73" t="s">
        <v>82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9" t="s">
        <v>76</v>
      </c>
      <c r="T11" s="79"/>
      <c r="U11" s="79"/>
      <c r="V11" s="79" t="s">
        <v>36</v>
      </c>
      <c r="W11" s="79"/>
      <c r="X11" s="79"/>
      <c r="Y11" s="79"/>
      <c r="Z11" s="53">
        <f t="shared" si="0"/>
        <v>6</v>
      </c>
      <c r="AA11" s="53">
        <v>6</v>
      </c>
      <c r="AB11" s="53">
        <v>0</v>
      </c>
      <c r="AC11" s="53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8"/>
    </row>
    <row r="12" spans="1:45" s="46" customFormat="1" ht="50.25" customHeight="1">
      <c r="A12" s="52"/>
      <c r="B12" s="72" t="s">
        <v>34</v>
      </c>
      <c r="C12" s="72"/>
      <c r="D12" s="72"/>
      <c r="E12" s="72"/>
      <c r="F12" s="72"/>
      <c r="G12" s="73" t="s">
        <v>83</v>
      </c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9" t="s">
        <v>76</v>
      </c>
      <c r="T12" s="79"/>
      <c r="U12" s="79"/>
      <c r="V12" s="79" t="s">
        <v>36</v>
      </c>
      <c r="W12" s="79"/>
      <c r="X12" s="79"/>
      <c r="Y12" s="79"/>
      <c r="Z12" s="53">
        <f t="shared" si="0"/>
        <v>7</v>
      </c>
      <c r="AA12" s="53">
        <v>7</v>
      </c>
      <c r="AB12" s="53">
        <v>0</v>
      </c>
      <c r="AC12" s="53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8"/>
    </row>
    <row r="13" spans="1:45" s="46" customFormat="1" ht="41.25" customHeight="1">
      <c r="A13" s="52"/>
      <c r="B13" s="72" t="s">
        <v>34</v>
      </c>
      <c r="C13" s="72"/>
      <c r="D13" s="72"/>
      <c r="E13" s="72"/>
      <c r="F13" s="72"/>
      <c r="G13" s="73" t="s">
        <v>84</v>
      </c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9" t="s">
        <v>76</v>
      </c>
      <c r="T13" s="79"/>
      <c r="U13" s="79"/>
      <c r="V13" s="79" t="s">
        <v>36</v>
      </c>
      <c r="W13" s="79"/>
      <c r="X13" s="79"/>
      <c r="Y13" s="79"/>
      <c r="Z13" s="53">
        <f t="shared" si="0"/>
        <v>4</v>
      </c>
      <c r="AA13" s="53">
        <v>4</v>
      </c>
      <c r="AB13" s="53">
        <v>0</v>
      </c>
      <c r="AC13" s="53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8"/>
    </row>
    <row r="14" spans="1:45" s="46" customFormat="1" ht="27" customHeight="1">
      <c r="A14" s="52"/>
      <c r="B14" s="72" t="s">
        <v>34</v>
      </c>
      <c r="C14" s="72"/>
      <c r="D14" s="72"/>
      <c r="E14" s="72"/>
      <c r="F14" s="72"/>
      <c r="G14" s="73" t="s">
        <v>85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9" t="s">
        <v>76</v>
      </c>
      <c r="T14" s="79"/>
      <c r="U14" s="79"/>
      <c r="V14" s="79" t="s">
        <v>36</v>
      </c>
      <c r="W14" s="79"/>
      <c r="X14" s="79"/>
      <c r="Y14" s="79"/>
      <c r="Z14" s="53">
        <f t="shared" si="0"/>
        <v>3</v>
      </c>
      <c r="AA14" s="53">
        <v>0</v>
      </c>
      <c r="AB14" s="53">
        <v>3</v>
      </c>
      <c r="AC14" s="53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8"/>
    </row>
    <row r="15" spans="1:45" s="46" customFormat="1" ht="27" customHeight="1">
      <c r="A15" s="52"/>
      <c r="B15" s="72" t="s">
        <v>34</v>
      </c>
      <c r="C15" s="72"/>
      <c r="D15" s="72"/>
      <c r="E15" s="72"/>
      <c r="F15" s="72"/>
      <c r="G15" s="73" t="s">
        <v>86</v>
      </c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9" t="s">
        <v>76</v>
      </c>
      <c r="T15" s="79"/>
      <c r="U15" s="79"/>
      <c r="V15" s="79" t="s">
        <v>36</v>
      </c>
      <c r="W15" s="79"/>
      <c r="X15" s="79"/>
      <c r="Y15" s="79"/>
      <c r="Z15" s="53">
        <f t="shared" si="0"/>
        <v>5</v>
      </c>
      <c r="AA15" s="53">
        <v>5</v>
      </c>
      <c r="AB15" s="53">
        <v>0</v>
      </c>
      <c r="AC15" s="53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8"/>
    </row>
    <row r="16" spans="1:45" s="46" customFormat="1" ht="27" customHeight="1">
      <c r="A16" s="52"/>
      <c r="B16" s="72" t="s">
        <v>34</v>
      </c>
      <c r="C16" s="72"/>
      <c r="D16" s="72"/>
      <c r="E16" s="72"/>
      <c r="F16" s="72"/>
      <c r="G16" s="73" t="s">
        <v>87</v>
      </c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9" t="s">
        <v>76</v>
      </c>
      <c r="T16" s="79"/>
      <c r="U16" s="79"/>
      <c r="V16" s="79" t="s">
        <v>36</v>
      </c>
      <c r="W16" s="79"/>
      <c r="X16" s="79"/>
      <c r="Y16" s="79"/>
      <c r="Z16" s="53">
        <f t="shared" si="0"/>
        <v>5</v>
      </c>
      <c r="AA16" s="53">
        <v>5</v>
      </c>
      <c r="AB16" s="53">
        <v>0</v>
      </c>
      <c r="AC16" s="53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8"/>
    </row>
    <row r="17" spans="1:45" s="46" customFormat="1" ht="39.75" customHeight="1">
      <c r="A17" s="52"/>
      <c r="B17" s="72" t="s">
        <v>34</v>
      </c>
      <c r="C17" s="72"/>
      <c r="D17" s="72"/>
      <c r="E17" s="72"/>
      <c r="F17" s="72"/>
      <c r="G17" s="73" t="s">
        <v>88</v>
      </c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9" t="s">
        <v>76</v>
      </c>
      <c r="T17" s="79"/>
      <c r="U17" s="79"/>
      <c r="V17" s="79" t="s">
        <v>36</v>
      </c>
      <c r="W17" s="79"/>
      <c r="X17" s="79"/>
      <c r="Y17" s="79"/>
      <c r="Z17" s="53">
        <f t="shared" si="0"/>
        <v>6</v>
      </c>
      <c r="AA17" s="53">
        <v>6</v>
      </c>
      <c r="AB17" s="53">
        <v>0</v>
      </c>
      <c r="AC17" s="53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8"/>
    </row>
    <row r="18" spans="1:45" s="46" customFormat="1" ht="30.75" customHeight="1">
      <c r="A18" s="52"/>
      <c r="B18" s="72" t="s">
        <v>34</v>
      </c>
      <c r="C18" s="72"/>
      <c r="D18" s="72"/>
      <c r="E18" s="72"/>
      <c r="F18" s="72"/>
      <c r="G18" s="73" t="s">
        <v>89</v>
      </c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9" t="s">
        <v>76</v>
      </c>
      <c r="T18" s="79"/>
      <c r="U18" s="79"/>
      <c r="V18" s="79" t="s">
        <v>36</v>
      </c>
      <c r="W18" s="79"/>
      <c r="X18" s="79"/>
      <c r="Y18" s="79"/>
      <c r="Z18" s="53">
        <f t="shared" si="0"/>
        <v>3</v>
      </c>
      <c r="AA18" s="53">
        <v>0</v>
      </c>
      <c r="AB18" s="53">
        <v>3</v>
      </c>
      <c r="AC18" s="53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8"/>
    </row>
    <row r="19" spans="1:45" s="46" customFormat="1" ht="27" customHeight="1">
      <c r="A19" s="52"/>
      <c r="B19" s="72" t="s">
        <v>34</v>
      </c>
      <c r="C19" s="72"/>
      <c r="D19" s="72"/>
      <c r="E19" s="72"/>
      <c r="F19" s="72"/>
      <c r="G19" s="73" t="s">
        <v>90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9" t="s">
        <v>76</v>
      </c>
      <c r="T19" s="79"/>
      <c r="U19" s="79"/>
      <c r="V19" s="79" t="s">
        <v>36</v>
      </c>
      <c r="W19" s="79"/>
      <c r="X19" s="79"/>
      <c r="Y19" s="79"/>
      <c r="Z19" s="53">
        <f t="shared" si="0"/>
        <v>8</v>
      </c>
      <c r="AA19" s="53">
        <v>8</v>
      </c>
      <c r="AB19" s="53">
        <v>0</v>
      </c>
      <c r="AC19" s="53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8"/>
    </row>
    <row r="20" spans="1:45" s="46" customFormat="1" ht="34.5" customHeight="1">
      <c r="A20" s="52"/>
      <c r="B20" s="72" t="s">
        <v>34</v>
      </c>
      <c r="C20" s="72"/>
      <c r="D20" s="72"/>
      <c r="E20" s="72"/>
      <c r="F20" s="72"/>
      <c r="G20" s="73" t="s">
        <v>91</v>
      </c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9" t="s">
        <v>76</v>
      </c>
      <c r="T20" s="79"/>
      <c r="U20" s="79"/>
      <c r="V20" s="79" t="s">
        <v>36</v>
      </c>
      <c r="W20" s="79"/>
      <c r="X20" s="79"/>
      <c r="Y20" s="79"/>
      <c r="Z20" s="53">
        <f t="shared" si="0"/>
        <v>75</v>
      </c>
      <c r="AA20" s="53">
        <v>0</v>
      </c>
      <c r="AB20" s="53">
        <v>75</v>
      </c>
      <c r="AC20" s="53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8"/>
    </row>
    <row r="21" spans="1:45" s="46" customFormat="1" ht="27" customHeight="1">
      <c r="A21" s="52"/>
      <c r="B21" s="72" t="s">
        <v>34</v>
      </c>
      <c r="C21" s="72"/>
      <c r="D21" s="72"/>
      <c r="E21" s="72"/>
      <c r="F21" s="72"/>
      <c r="G21" s="73" t="s">
        <v>92</v>
      </c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9" t="s">
        <v>76</v>
      </c>
      <c r="T21" s="79"/>
      <c r="U21" s="79"/>
      <c r="V21" s="79" t="s">
        <v>36</v>
      </c>
      <c r="W21" s="79"/>
      <c r="X21" s="79"/>
      <c r="Y21" s="79"/>
      <c r="Z21" s="53">
        <f t="shared" si="0"/>
        <v>10</v>
      </c>
      <c r="AA21" s="53">
        <v>10</v>
      </c>
      <c r="AB21" s="53">
        <v>0</v>
      </c>
      <c r="AC21" s="53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8"/>
    </row>
    <row r="22" spans="1:45" s="46" customFormat="1" ht="51" customHeight="1">
      <c r="A22" s="52"/>
      <c r="B22" s="72" t="s">
        <v>34</v>
      </c>
      <c r="C22" s="72"/>
      <c r="D22" s="72"/>
      <c r="E22" s="72"/>
      <c r="F22" s="72"/>
      <c r="G22" s="73" t="s">
        <v>93</v>
      </c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9" t="s">
        <v>76</v>
      </c>
      <c r="T22" s="79"/>
      <c r="U22" s="79"/>
      <c r="V22" s="79" t="s">
        <v>36</v>
      </c>
      <c r="W22" s="79"/>
      <c r="X22" s="79"/>
      <c r="Y22" s="79"/>
      <c r="Z22" s="53">
        <f t="shared" si="0"/>
        <v>86</v>
      </c>
      <c r="AA22" s="53">
        <v>0</v>
      </c>
      <c r="AB22" s="53">
        <v>86</v>
      </c>
      <c r="AC22" s="53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8"/>
    </row>
    <row r="23" spans="1:45" s="46" customFormat="1" ht="36" customHeight="1">
      <c r="A23" s="52"/>
      <c r="B23" s="72" t="s">
        <v>34</v>
      </c>
      <c r="C23" s="72"/>
      <c r="D23" s="72"/>
      <c r="E23" s="72"/>
      <c r="F23" s="72"/>
      <c r="G23" s="73" t="s">
        <v>94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9" t="s">
        <v>76</v>
      </c>
      <c r="T23" s="79"/>
      <c r="U23" s="79"/>
      <c r="V23" s="79" t="s">
        <v>36</v>
      </c>
      <c r="W23" s="79"/>
      <c r="X23" s="79"/>
      <c r="Y23" s="79"/>
      <c r="Z23" s="53">
        <f>SUM(AA23:AB23)</f>
        <v>7</v>
      </c>
      <c r="AA23" s="53">
        <v>7</v>
      </c>
      <c r="AB23" s="53">
        <v>0</v>
      </c>
      <c r="AC23" s="53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8"/>
    </row>
    <row r="24" spans="1:45" s="46" customFormat="1" ht="27" customHeight="1">
      <c r="A24" s="52"/>
      <c r="B24" s="72" t="s">
        <v>34</v>
      </c>
      <c r="C24" s="72"/>
      <c r="D24" s="72"/>
      <c r="E24" s="72"/>
      <c r="F24" s="72"/>
      <c r="G24" s="73" t="s">
        <v>95</v>
      </c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9" t="s">
        <v>76</v>
      </c>
      <c r="T24" s="79"/>
      <c r="U24" s="79"/>
      <c r="V24" s="79" t="s">
        <v>36</v>
      </c>
      <c r="W24" s="79"/>
      <c r="X24" s="79"/>
      <c r="Y24" s="79"/>
      <c r="Z24" s="53">
        <f t="shared" ref="Z24:Z25" si="1">SUM(AA24:AB24)</f>
        <v>12</v>
      </c>
      <c r="AA24" s="53">
        <v>0</v>
      </c>
      <c r="AB24" s="53">
        <v>12</v>
      </c>
      <c r="AC24" s="53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8"/>
    </row>
    <row r="25" spans="1:45" s="46" customFormat="1" ht="27" customHeight="1">
      <c r="A25" s="54"/>
      <c r="B25" s="72" t="s">
        <v>34</v>
      </c>
      <c r="C25" s="72"/>
      <c r="D25" s="72"/>
      <c r="E25" s="72"/>
      <c r="F25" s="72"/>
      <c r="G25" s="73" t="s">
        <v>96</v>
      </c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9" t="s">
        <v>76</v>
      </c>
      <c r="T25" s="79"/>
      <c r="U25" s="79"/>
      <c r="V25" s="79" t="s">
        <v>36</v>
      </c>
      <c r="W25" s="79"/>
      <c r="X25" s="79"/>
      <c r="Y25" s="79"/>
      <c r="Z25" s="53">
        <f t="shared" si="1"/>
        <v>9</v>
      </c>
      <c r="AA25" s="53">
        <v>0</v>
      </c>
      <c r="AB25" s="53">
        <v>9</v>
      </c>
      <c r="AC25" s="53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8"/>
    </row>
    <row r="26" spans="1:45" s="46" customFormat="1" ht="27" customHeight="1">
      <c r="A26" s="54"/>
      <c r="B26" s="72"/>
      <c r="C26" s="72"/>
      <c r="D26" s="72"/>
      <c r="E26" s="72"/>
      <c r="F26" s="72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9"/>
      <c r="T26" s="79"/>
      <c r="U26" s="79"/>
      <c r="V26" s="79"/>
      <c r="W26" s="79"/>
      <c r="X26" s="79"/>
      <c r="Y26" s="79"/>
      <c r="Z26" s="53"/>
      <c r="AA26" s="53"/>
      <c r="AB26" s="53"/>
      <c r="AC26" s="53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8"/>
    </row>
    <row r="27" spans="1:45" s="46" customFormat="1" ht="27" customHeight="1">
      <c r="A27" s="54"/>
      <c r="B27" s="72"/>
      <c r="C27" s="72"/>
      <c r="D27" s="72"/>
      <c r="E27" s="72"/>
      <c r="F27" s="72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9"/>
      <c r="T27" s="79"/>
      <c r="U27" s="79"/>
      <c r="V27" s="79"/>
      <c r="W27" s="79"/>
      <c r="X27" s="79"/>
      <c r="Y27" s="79"/>
      <c r="Z27" s="53"/>
      <c r="AA27" s="53"/>
      <c r="AB27" s="53"/>
      <c r="AC27" s="53"/>
      <c r="AD27" s="87" t="s">
        <v>54</v>
      </c>
      <c r="AE27" s="87"/>
      <c r="AF27" s="87"/>
      <c r="AG27" s="89" t="s">
        <v>55</v>
      </c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90"/>
    </row>
    <row r="28" spans="1:45" s="46" customFormat="1" ht="27" customHeight="1">
      <c r="A28" s="54"/>
      <c r="B28" s="72"/>
      <c r="C28" s="72"/>
      <c r="D28" s="72"/>
      <c r="E28" s="72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9"/>
      <c r="T28" s="79"/>
      <c r="U28" s="79"/>
      <c r="V28" s="79"/>
      <c r="W28" s="79"/>
      <c r="X28" s="79"/>
      <c r="Y28" s="79"/>
      <c r="Z28" s="53"/>
      <c r="AA28" s="53"/>
      <c r="AB28" s="53"/>
      <c r="AC28" s="53"/>
      <c r="AD28" s="87"/>
      <c r="AE28" s="87"/>
      <c r="AF28" s="87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90"/>
    </row>
    <row r="29" spans="1:45" s="46" customFormat="1" ht="27" customHeight="1">
      <c r="A29" s="54"/>
      <c r="B29" s="72"/>
      <c r="C29" s="72"/>
      <c r="D29" s="72"/>
      <c r="E29" s="72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9"/>
      <c r="T29" s="79"/>
      <c r="U29" s="79"/>
      <c r="V29" s="79"/>
      <c r="W29" s="79"/>
      <c r="X29" s="79"/>
      <c r="Y29" s="79"/>
      <c r="Z29" s="53"/>
      <c r="AA29" s="53"/>
      <c r="AB29" s="53"/>
      <c r="AC29" s="53"/>
      <c r="AD29" s="87"/>
      <c r="AE29" s="87"/>
      <c r="AF29" s="87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90"/>
    </row>
    <row r="30" spans="1:45" s="46" customFormat="1" ht="27" customHeight="1">
      <c r="A30" s="54"/>
      <c r="B30" s="72"/>
      <c r="C30" s="72"/>
      <c r="D30" s="72"/>
      <c r="E30" s="72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9"/>
      <c r="T30" s="79"/>
      <c r="U30" s="79"/>
      <c r="V30" s="79"/>
      <c r="W30" s="79"/>
      <c r="X30" s="79"/>
      <c r="Y30" s="79"/>
      <c r="Z30" s="53"/>
      <c r="AA30" s="53"/>
      <c r="AB30" s="53"/>
      <c r="AC30" s="53"/>
      <c r="AD30" s="87"/>
      <c r="AE30" s="87"/>
      <c r="AF30" s="87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90"/>
    </row>
    <row r="31" spans="1:45" s="46" customFormat="1" ht="27" customHeight="1">
      <c r="A31" s="54"/>
      <c r="B31" s="72"/>
      <c r="C31" s="72"/>
      <c r="D31" s="72"/>
      <c r="E31" s="72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9"/>
      <c r="T31" s="79"/>
      <c r="U31" s="79"/>
      <c r="V31" s="79"/>
      <c r="W31" s="79"/>
      <c r="X31" s="79"/>
      <c r="Y31" s="79"/>
      <c r="Z31" s="53"/>
      <c r="AA31" s="53"/>
      <c r="AB31" s="53"/>
      <c r="AC31" s="53"/>
      <c r="AD31" s="87"/>
      <c r="AE31" s="87"/>
      <c r="AF31" s="87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90"/>
    </row>
    <row r="32" spans="1:45" s="46" customFormat="1" ht="27" customHeight="1">
      <c r="A32" s="54"/>
      <c r="B32" s="72"/>
      <c r="C32" s="72"/>
      <c r="D32" s="72"/>
      <c r="E32" s="72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9"/>
      <c r="T32" s="79"/>
      <c r="U32" s="79"/>
      <c r="V32" s="79"/>
      <c r="W32" s="79"/>
      <c r="X32" s="79"/>
      <c r="Y32" s="79"/>
      <c r="Z32" s="53"/>
      <c r="AA32" s="53"/>
      <c r="AB32" s="53"/>
      <c r="AC32" s="53"/>
      <c r="AD32" s="87"/>
      <c r="AE32" s="87"/>
      <c r="AF32" s="87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90"/>
    </row>
    <row r="33" spans="1:45" s="46" customFormat="1" ht="27" customHeight="1">
      <c r="A33" s="54"/>
      <c r="B33" s="72"/>
      <c r="C33" s="72"/>
      <c r="D33" s="72"/>
      <c r="E33" s="72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9"/>
      <c r="T33" s="79"/>
      <c r="U33" s="79"/>
      <c r="V33" s="79"/>
      <c r="W33" s="79"/>
      <c r="X33" s="79"/>
      <c r="Y33" s="79"/>
      <c r="Z33" s="53"/>
      <c r="AA33" s="53"/>
      <c r="AB33" s="53"/>
      <c r="AC33" s="53"/>
      <c r="AD33" s="87"/>
      <c r="AE33" s="87"/>
      <c r="AF33" s="87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90"/>
    </row>
    <row r="34" spans="1:45" s="46" customFormat="1" ht="27" customHeight="1">
      <c r="A34" s="54"/>
      <c r="B34" s="72"/>
      <c r="C34" s="72"/>
      <c r="D34" s="72"/>
      <c r="E34" s="72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9"/>
      <c r="T34" s="79"/>
      <c r="U34" s="79"/>
      <c r="V34" s="79"/>
      <c r="W34" s="79"/>
      <c r="X34" s="79"/>
      <c r="Y34" s="79"/>
      <c r="Z34" s="53"/>
      <c r="AA34" s="53"/>
      <c r="AB34" s="53"/>
      <c r="AC34" s="53"/>
      <c r="AD34" s="87"/>
      <c r="AE34" s="87"/>
      <c r="AF34" s="87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90"/>
    </row>
    <row r="35" spans="1:45" s="46" customFormat="1" ht="12.75" customHeight="1">
      <c r="A35" s="97" t="s">
        <v>56</v>
      </c>
      <c r="B35" s="98"/>
      <c r="C35" s="98"/>
      <c r="D35" s="98"/>
      <c r="E35" s="98"/>
      <c r="F35" s="98"/>
      <c r="G35" s="99" t="s">
        <v>57</v>
      </c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100"/>
      <c r="T35" s="100"/>
      <c r="U35" s="100"/>
      <c r="V35" s="87" t="s">
        <v>58</v>
      </c>
      <c r="W35" s="87"/>
      <c r="X35" s="87"/>
      <c r="Y35" s="87"/>
      <c r="Z35" s="83" cm="1">
        <f t="array" ref="Z35">SUM(Z6:Z34/60)</f>
        <v>5.2333333333333334</v>
      </c>
      <c r="AA35" s="83"/>
      <c r="AB35" s="85"/>
      <c r="AC35" s="85"/>
      <c r="AD35" s="87" t="s">
        <v>59</v>
      </c>
      <c r="AE35" s="87"/>
      <c r="AF35" s="87"/>
      <c r="AG35" s="89" t="s">
        <v>60</v>
      </c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90"/>
    </row>
    <row r="36" spans="1:45" s="46" customFormat="1" ht="12.75" customHeight="1">
      <c r="A36" s="93" t="s">
        <v>61</v>
      </c>
      <c r="B36" s="94"/>
      <c r="C36" s="94"/>
      <c r="D36" s="94"/>
      <c r="E36" s="94"/>
      <c r="F36" s="94"/>
      <c r="G36" s="55" t="s">
        <v>62</v>
      </c>
      <c r="H36" s="96" t="s">
        <v>63</v>
      </c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87"/>
      <c r="W36" s="87"/>
      <c r="X36" s="87"/>
      <c r="Y36" s="87"/>
      <c r="Z36" s="84"/>
      <c r="AA36" s="84"/>
      <c r="AB36" s="86"/>
      <c r="AC36" s="86"/>
      <c r="AD36" s="88"/>
      <c r="AE36" s="88"/>
      <c r="AF36" s="88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2"/>
    </row>
    <row r="37" spans="1:45" s="46" customFormat="1" ht="13.5" customHeight="1">
      <c r="A37" s="95"/>
      <c r="B37" s="94"/>
      <c r="C37" s="94"/>
      <c r="D37" s="94"/>
      <c r="E37" s="94"/>
      <c r="F37" s="94"/>
      <c r="G37" s="55"/>
      <c r="H37" s="96" t="s">
        <v>64</v>
      </c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87"/>
      <c r="W37" s="87"/>
      <c r="X37" s="87"/>
      <c r="Y37" s="87"/>
      <c r="Z37" s="84"/>
      <c r="AA37" s="84"/>
      <c r="AB37" s="86"/>
      <c r="AC37" s="86"/>
      <c r="AD37" s="88"/>
      <c r="AE37" s="88"/>
      <c r="AF37" s="88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2"/>
    </row>
    <row r="38" spans="1:45" s="56" customFormat="1" ht="12.75" customHeight="1">
      <c r="A38" s="101" t="s">
        <v>65</v>
      </c>
      <c r="B38" s="102"/>
      <c r="C38" s="102"/>
      <c r="D38" s="102"/>
      <c r="E38" s="102"/>
      <c r="F38" s="102"/>
      <c r="G38" s="103" t="s">
        <v>66</v>
      </c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2" t="s">
        <v>67</v>
      </c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 t="s">
        <v>68</v>
      </c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4"/>
    </row>
    <row r="39" spans="1:45" s="56" customFormat="1" ht="13.5" customHeight="1">
      <c r="A39" s="105" t="s">
        <v>69</v>
      </c>
      <c r="B39" s="85"/>
      <c r="C39" s="85"/>
      <c r="D39" s="85"/>
      <c r="E39" s="85"/>
      <c r="F39" s="85"/>
      <c r="G39" s="106" t="s">
        <v>70</v>
      </c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 t="s">
        <v>71</v>
      </c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90"/>
    </row>
    <row r="40" spans="1:45" s="56" customFormat="1" ht="12.95" customHeight="1">
      <c r="A40" s="101" t="s">
        <v>72</v>
      </c>
      <c r="B40" s="102"/>
      <c r="C40" s="102"/>
      <c r="D40" s="102"/>
      <c r="E40" s="102"/>
      <c r="F40" s="102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90"/>
    </row>
    <row r="41" spans="1:45" s="46" customFormat="1" ht="13.5" customHeight="1">
      <c r="A41" s="110" t="s">
        <v>73</v>
      </c>
      <c r="B41" s="111"/>
      <c r="C41" s="111"/>
      <c r="D41" s="111"/>
      <c r="E41" s="111"/>
      <c r="F41" s="111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9"/>
    </row>
    <row r="42" spans="1:45">
      <c r="A42"/>
    </row>
    <row r="43" spans="1:45">
      <c r="A43"/>
    </row>
    <row r="44" spans="1:45">
      <c r="A44"/>
    </row>
    <row r="45" spans="1:45">
      <c r="A45" s="57" t="s">
        <v>74</v>
      </c>
    </row>
  </sheetData>
  <sheetProtection formatCells="0"/>
  <protectedRanges>
    <protectedRange password="CF1B" sqref="G6:R25" name="Intervalo1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</mergeCells>
  <printOptions horizontalCentered="1"/>
  <pageMargins left="0" right="0" top="0.39370078740157483" bottom="0" header="0.19685039370078741" footer="0"/>
  <pageSetup paperSize="9" scale="55" orientation="landscape" horizontalDpi="1200" verticalDpi="1200"/>
  <headerFooter alignWithMargins="0">
    <oddFooter>&amp;C&amp;6Folha_Trabalho_Padrao_030412_V47.xls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C1C2-1D9F-4693-B524-518C96A25911}">
  <sheetPr>
    <tabColor theme="4" tint="0.39997558519241921"/>
    <pageSetUpPr fitToPage="1"/>
  </sheetPr>
  <dimension ref="A1:AA29"/>
  <sheetViews>
    <sheetView showGridLines="0" zoomScale="55" zoomScaleNormal="55" workbookViewId="0">
      <selection activeCell="Z6" sqref="Z6:AA7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7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7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7" s="3" customFormat="1" ht="30.75" customHeight="1">
      <c r="A3" s="125" t="s">
        <v>76</v>
      </c>
      <c r="B3" s="125"/>
      <c r="C3" s="125"/>
      <c r="D3" s="125"/>
      <c r="E3" s="125"/>
      <c r="F3" s="125"/>
      <c r="G3" s="125"/>
      <c r="H3" s="125"/>
      <c r="I3" s="125"/>
      <c r="J3" s="126" t="s">
        <v>98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SUM(V29:X29)</f>
        <v>3.634259259259259E-3</v>
      </c>
    </row>
    <row r="4" spans="1:27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7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7" ht="42.95" customHeight="1">
      <c r="A6" s="112"/>
      <c r="B6" s="112"/>
      <c r="C6" s="112"/>
      <c r="D6" s="112"/>
      <c r="E6" s="112"/>
      <c r="F6" s="112"/>
      <c r="G6" s="113" t="s">
        <v>77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6"/>
      <c r="W6" s="5">
        <v>5.7870370370370373E-5</v>
      </c>
      <c r="X6" s="5"/>
      <c r="Z6" s="58">
        <f t="shared" ref="Z6:AA7" si="0">MINUTE(V6)*60+SECOND(V6)</f>
        <v>0</v>
      </c>
      <c r="AA6" s="58">
        <f t="shared" si="0"/>
        <v>5</v>
      </c>
    </row>
    <row r="7" spans="1:27" ht="42.95" customHeight="1">
      <c r="A7" s="112"/>
      <c r="B7" s="112"/>
      <c r="C7" s="112"/>
      <c r="D7" s="112"/>
      <c r="E7" s="112"/>
      <c r="F7" s="112"/>
      <c r="G7" s="113" t="s">
        <v>78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/>
      <c r="W7" s="5">
        <v>8.1018518518518516E-5</v>
      </c>
      <c r="X7" s="5"/>
      <c r="Z7" s="58">
        <f t="shared" si="0"/>
        <v>0</v>
      </c>
      <c r="AA7" s="58">
        <f t="shared" si="0"/>
        <v>7</v>
      </c>
    </row>
    <row r="8" spans="1:27" ht="42.95" customHeight="1">
      <c r="A8" s="112"/>
      <c r="B8" s="112"/>
      <c r="C8" s="112"/>
      <c r="D8" s="112"/>
      <c r="E8" s="112"/>
      <c r="F8" s="112"/>
      <c r="G8" s="113" t="s">
        <v>79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4.6296296296296298E-4</v>
      </c>
      <c r="W8" s="5"/>
      <c r="X8" s="6"/>
      <c r="Z8" s="58">
        <f t="shared" ref="Z8:Z25" si="1">MINUTE(V8)*60+SECOND(V8)</f>
        <v>40</v>
      </c>
      <c r="AA8" s="58">
        <f t="shared" ref="AA8:AA25" si="2">MINUTE(W8)*60+SECOND(W8)</f>
        <v>0</v>
      </c>
    </row>
    <row r="9" spans="1:27" ht="42.95" customHeight="1">
      <c r="A9" s="115"/>
      <c r="B9" s="116"/>
      <c r="C9" s="116"/>
      <c r="D9" s="116"/>
      <c r="E9" s="116"/>
      <c r="F9" s="117"/>
      <c r="G9" s="127" t="s">
        <v>80</v>
      </c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9"/>
      <c r="S9" s="6"/>
      <c r="T9" s="6"/>
      <c r="U9" s="6"/>
      <c r="V9" s="5"/>
      <c r="W9" s="5">
        <v>8.1018518518518516E-5</v>
      </c>
      <c r="X9" s="6"/>
      <c r="Z9" s="58">
        <f t="shared" si="1"/>
        <v>0</v>
      </c>
      <c r="AA9" s="58">
        <f t="shared" si="2"/>
        <v>7</v>
      </c>
    </row>
    <row r="10" spans="1:27" ht="42.95" customHeight="1">
      <c r="A10" s="112"/>
      <c r="B10" s="112"/>
      <c r="C10" s="112"/>
      <c r="D10" s="112"/>
      <c r="E10" s="112"/>
      <c r="F10" s="112"/>
      <c r="G10" s="113" t="s">
        <v>81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/>
      <c r="W10" s="5">
        <v>1.0416666666666667E-4</v>
      </c>
      <c r="X10" s="5"/>
      <c r="Z10" s="58">
        <f t="shared" si="1"/>
        <v>0</v>
      </c>
      <c r="AA10" s="58">
        <f t="shared" si="2"/>
        <v>9</v>
      </c>
    </row>
    <row r="11" spans="1:27" ht="42.95" customHeight="1">
      <c r="A11" s="112"/>
      <c r="B11" s="112"/>
      <c r="C11" s="112"/>
      <c r="D11" s="112"/>
      <c r="E11" s="112"/>
      <c r="F11" s="112"/>
      <c r="G11" s="113" t="s">
        <v>82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>
        <v>6.9444444444444444E-5</v>
      </c>
      <c r="W11" s="6"/>
      <c r="X11" s="5"/>
      <c r="Z11" s="58">
        <f t="shared" si="1"/>
        <v>6</v>
      </c>
      <c r="AA11" s="58">
        <f t="shared" si="2"/>
        <v>0</v>
      </c>
    </row>
    <row r="12" spans="1:27" ht="42.95" customHeight="1">
      <c r="A12" s="112"/>
      <c r="B12" s="112"/>
      <c r="C12" s="112"/>
      <c r="D12" s="112"/>
      <c r="E12" s="112"/>
      <c r="F12" s="112"/>
      <c r="G12" s="113" t="s">
        <v>83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8.1018518518518516E-5</v>
      </c>
      <c r="W12" s="6"/>
      <c r="X12" s="6"/>
      <c r="Z12" s="58">
        <f t="shared" si="1"/>
        <v>7</v>
      </c>
      <c r="AA12" s="58">
        <f t="shared" si="2"/>
        <v>0</v>
      </c>
    </row>
    <row r="13" spans="1:27" ht="42.95" customHeight="1">
      <c r="A13" s="112"/>
      <c r="B13" s="112"/>
      <c r="C13" s="112"/>
      <c r="D13" s="112"/>
      <c r="E13" s="112"/>
      <c r="F13" s="112"/>
      <c r="G13" s="113" t="s">
        <v>84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>
        <v>4.6296296296296294E-5</v>
      </c>
      <c r="W13" s="5"/>
      <c r="X13" s="5"/>
      <c r="Z13" s="58">
        <f t="shared" si="1"/>
        <v>4</v>
      </c>
      <c r="AA13" s="58">
        <f t="shared" si="2"/>
        <v>0</v>
      </c>
    </row>
    <row r="14" spans="1:27" ht="42.95" customHeight="1">
      <c r="A14" s="112"/>
      <c r="B14" s="112"/>
      <c r="C14" s="112"/>
      <c r="D14" s="112"/>
      <c r="E14" s="112"/>
      <c r="F14" s="112"/>
      <c r="G14" s="113" t="s">
        <v>85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6"/>
      <c r="W14" s="5">
        <v>3.4722222222222222E-5</v>
      </c>
      <c r="X14" s="5"/>
      <c r="Z14" s="58">
        <f t="shared" si="1"/>
        <v>0</v>
      </c>
      <c r="AA14" s="58">
        <f t="shared" si="2"/>
        <v>3</v>
      </c>
    </row>
    <row r="15" spans="1:27" ht="42.95" customHeight="1">
      <c r="A15" s="112"/>
      <c r="B15" s="112"/>
      <c r="C15" s="112"/>
      <c r="D15" s="112"/>
      <c r="E15" s="112"/>
      <c r="F15" s="112"/>
      <c r="G15" s="113" t="s">
        <v>86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>
        <v>5.7870370370370373E-5</v>
      </c>
      <c r="W15" s="6"/>
      <c r="X15" s="5"/>
      <c r="Z15" s="58">
        <f t="shared" si="1"/>
        <v>5</v>
      </c>
      <c r="AA15" s="58">
        <f t="shared" si="2"/>
        <v>0</v>
      </c>
    </row>
    <row r="16" spans="1:27" ht="42.95" customHeight="1">
      <c r="A16" s="112"/>
      <c r="B16" s="112"/>
      <c r="C16" s="112"/>
      <c r="D16" s="112"/>
      <c r="E16" s="112"/>
      <c r="F16" s="112"/>
      <c r="G16" s="113" t="s">
        <v>87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5">
        <v>5.7870370370370373E-5</v>
      </c>
      <c r="W16" s="6"/>
      <c r="X16" s="6"/>
      <c r="Z16" s="58">
        <f t="shared" si="1"/>
        <v>5</v>
      </c>
      <c r="AA16" s="58">
        <f t="shared" si="2"/>
        <v>0</v>
      </c>
    </row>
    <row r="17" spans="1:27" ht="42.95" customHeight="1">
      <c r="A17" s="112"/>
      <c r="B17" s="112"/>
      <c r="C17" s="112"/>
      <c r="D17" s="112"/>
      <c r="E17" s="112"/>
      <c r="F17" s="112"/>
      <c r="G17" s="113" t="s">
        <v>88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>
        <v>6.9444444444444444E-5</v>
      </c>
      <c r="W17" s="6"/>
      <c r="X17" s="5"/>
      <c r="Z17" s="58">
        <f t="shared" si="1"/>
        <v>6</v>
      </c>
      <c r="AA17" s="58">
        <f t="shared" si="2"/>
        <v>0</v>
      </c>
    </row>
    <row r="18" spans="1:27" ht="42.95" customHeight="1">
      <c r="A18" s="112"/>
      <c r="B18" s="112"/>
      <c r="C18" s="112"/>
      <c r="D18" s="112"/>
      <c r="E18" s="112"/>
      <c r="F18" s="112"/>
      <c r="G18" s="113" t="s">
        <v>89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6"/>
      <c r="W18" s="5">
        <v>3.4722222222222222E-5</v>
      </c>
      <c r="X18" s="5"/>
      <c r="Z18" s="58">
        <f t="shared" si="1"/>
        <v>0</v>
      </c>
      <c r="AA18" s="58">
        <f t="shared" si="2"/>
        <v>3</v>
      </c>
    </row>
    <row r="19" spans="1:27" ht="42.95" customHeight="1">
      <c r="A19" s="112"/>
      <c r="B19" s="112"/>
      <c r="C19" s="112"/>
      <c r="D19" s="112"/>
      <c r="E19" s="112"/>
      <c r="F19" s="112"/>
      <c r="G19" s="113" t="s">
        <v>90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5">
        <v>9.2592592592592588E-5</v>
      </c>
      <c r="W19" s="6"/>
      <c r="X19" s="6"/>
      <c r="Z19" s="58">
        <f t="shared" si="1"/>
        <v>8</v>
      </c>
      <c r="AA19" s="58">
        <f t="shared" si="2"/>
        <v>0</v>
      </c>
    </row>
    <row r="20" spans="1:27" ht="42.95" customHeight="1">
      <c r="A20" s="112"/>
      <c r="B20" s="112"/>
      <c r="C20" s="112"/>
      <c r="D20" s="112"/>
      <c r="E20" s="112"/>
      <c r="F20" s="112"/>
      <c r="G20" s="113" t="s">
        <v>91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"/>
      <c r="T20" s="7"/>
      <c r="U20" s="7"/>
      <c r="V20" s="5"/>
      <c r="W20" s="5">
        <v>8.6805555555555551E-4</v>
      </c>
      <c r="X20" s="5"/>
      <c r="Z20" s="58">
        <f t="shared" si="1"/>
        <v>0</v>
      </c>
      <c r="AA20" s="58">
        <f t="shared" si="2"/>
        <v>75</v>
      </c>
    </row>
    <row r="21" spans="1:27" ht="42.95" customHeight="1">
      <c r="A21" s="112"/>
      <c r="B21" s="112"/>
      <c r="C21" s="112"/>
      <c r="D21" s="112"/>
      <c r="E21" s="112"/>
      <c r="F21" s="112"/>
      <c r="G21" s="113" t="s">
        <v>92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"/>
      <c r="T21" s="7"/>
      <c r="U21" s="7"/>
      <c r="V21" s="5">
        <v>1.1574074074074075E-4</v>
      </c>
      <c r="W21" s="5"/>
      <c r="X21" s="5"/>
      <c r="Z21" s="58">
        <f t="shared" si="1"/>
        <v>10</v>
      </c>
      <c r="AA21" s="58">
        <f t="shared" si="2"/>
        <v>0</v>
      </c>
    </row>
    <row r="22" spans="1:27" ht="42.95" customHeight="1">
      <c r="A22" s="112"/>
      <c r="B22" s="112"/>
      <c r="C22" s="112"/>
      <c r="D22" s="112"/>
      <c r="E22" s="112"/>
      <c r="F22" s="112"/>
      <c r="G22" s="113" t="s">
        <v>93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"/>
      <c r="T22" s="7"/>
      <c r="U22" s="7"/>
      <c r="V22" s="5"/>
      <c r="W22" s="5">
        <v>9.9537037037037042E-4</v>
      </c>
      <c r="X22" s="5"/>
      <c r="Z22" s="58">
        <f t="shared" si="1"/>
        <v>0</v>
      </c>
      <c r="AA22" s="58">
        <f t="shared" si="2"/>
        <v>86</v>
      </c>
    </row>
    <row r="23" spans="1:27" ht="42.95" customHeight="1">
      <c r="A23" s="112"/>
      <c r="B23" s="112"/>
      <c r="C23" s="112"/>
      <c r="D23" s="112"/>
      <c r="E23" s="112"/>
      <c r="F23" s="112"/>
      <c r="G23" s="113" t="s">
        <v>94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"/>
      <c r="T23" s="7"/>
      <c r="U23" s="7"/>
      <c r="V23" s="5">
        <v>8.1018518518518516E-5</v>
      </c>
      <c r="W23" s="5"/>
      <c r="X23" s="5"/>
      <c r="Z23" s="58">
        <f t="shared" si="1"/>
        <v>7</v>
      </c>
      <c r="AA23" s="58">
        <f t="shared" si="2"/>
        <v>0</v>
      </c>
    </row>
    <row r="24" spans="1:27" ht="42.95" customHeight="1">
      <c r="A24" s="112"/>
      <c r="B24" s="112"/>
      <c r="C24" s="112"/>
      <c r="D24" s="112"/>
      <c r="E24" s="112"/>
      <c r="F24" s="112"/>
      <c r="G24" s="113" t="s">
        <v>95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"/>
      <c r="T24" s="7"/>
      <c r="U24" s="7"/>
      <c r="V24" s="5"/>
      <c r="W24" s="5">
        <v>1.3888888888888889E-4</v>
      </c>
      <c r="X24" s="5"/>
      <c r="Z24" s="58">
        <f t="shared" si="1"/>
        <v>0</v>
      </c>
      <c r="AA24" s="58">
        <f t="shared" si="2"/>
        <v>12</v>
      </c>
    </row>
    <row r="25" spans="1:27" ht="42.95" customHeight="1">
      <c r="A25" s="112"/>
      <c r="B25" s="112"/>
      <c r="C25" s="112"/>
      <c r="D25" s="112"/>
      <c r="E25" s="112"/>
      <c r="F25" s="112"/>
      <c r="G25" s="113" t="s">
        <v>96</v>
      </c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7"/>
      <c r="T25" s="7"/>
      <c r="U25" s="7"/>
      <c r="V25" s="5"/>
      <c r="W25" s="5">
        <v>1.0416666666666667E-4</v>
      </c>
      <c r="X25" s="5"/>
      <c r="Z25" s="58">
        <f t="shared" si="1"/>
        <v>0</v>
      </c>
      <c r="AA25" s="58">
        <f t="shared" si="2"/>
        <v>9</v>
      </c>
    </row>
    <row r="26" spans="1:27" ht="42.95" customHeight="1">
      <c r="A26" s="112"/>
      <c r="B26" s="112"/>
      <c r="C26" s="112"/>
      <c r="D26" s="112"/>
      <c r="E26" s="112"/>
      <c r="F26" s="112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7"/>
      <c r="T26" s="7"/>
      <c r="U26" s="7"/>
      <c r="V26" s="5"/>
      <c r="W26" s="5"/>
      <c r="X26" s="5"/>
    </row>
    <row r="27" spans="1:27" ht="42.95" customHeight="1">
      <c r="A27" s="112"/>
      <c r="B27" s="112"/>
      <c r="C27" s="112"/>
      <c r="D27" s="112"/>
      <c r="E27" s="112"/>
      <c r="F27" s="112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7"/>
      <c r="T27" s="7"/>
      <c r="U27" s="7"/>
      <c r="V27" s="5"/>
      <c r="W27" s="5"/>
      <c r="X27" s="5"/>
    </row>
    <row r="28" spans="1:27" ht="42.95" customHeight="1">
      <c r="A28" s="112"/>
      <c r="B28" s="112"/>
      <c r="C28" s="112"/>
      <c r="D28" s="112"/>
      <c r="E28" s="112"/>
      <c r="F28" s="112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4"/>
      <c r="T28" s="114"/>
      <c r="U28" s="114"/>
      <c r="V28" s="5"/>
      <c r="W28" s="5"/>
      <c r="X28" s="5"/>
    </row>
    <row r="29" spans="1:27" ht="42.95" customHeight="1">
      <c r="A29" s="112"/>
      <c r="B29" s="112"/>
      <c r="C29" s="112"/>
      <c r="D29" s="112"/>
      <c r="E29" s="112"/>
      <c r="F29" s="112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4"/>
      <c r="T29" s="114"/>
      <c r="U29" s="114"/>
      <c r="V29" s="5">
        <f>SUM(V6:V28)</f>
        <v>1.1342592592592591E-3</v>
      </c>
      <c r="W29" s="5">
        <f>SUM(W6:W28)</f>
        <v>2.4999999999999996E-3</v>
      </c>
      <c r="X29" s="5">
        <f>SUM(X6:X28)</f>
        <v>0</v>
      </c>
    </row>
  </sheetData>
  <sheetProtection formatCells="0" formatRows="0"/>
  <protectedRanges>
    <protectedRange password="CF1B" sqref="B18:F19 A1:IV5 G6:U8 A28:IV65540 A27:V27 X24:Y24 X26:IV27 Y25 B25:V26 B20:V20 G9:R19 B21:U24 A6:A26 Y6:Y23 AB6:IV25" name="Intervalo1"/>
    <protectedRange password="CF1B" sqref="Z6:AA25" name="Intervalo1_1"/>
  </protectedRanges>
  <mergeCells count="66">
    <mergeCell ref="A25:F25"/>
    <mergeCell ref="G25:R25"/>
    <mergeCell ref="A26:F26"/>
    <mergeCell ref="G26:R26"/>
    <mergeCell ref="A27:F27"/>
    <mergeCell ref="G27:R27"/>
    <mergeCell ref="A22:F22"/>
    <mergeCell ref="G22:R22"/>
    <mergeCell ref="A23:F23"/>
    <mergeCell ref="G23:R23"/>
    <mergeCell ref="A24:F24"/>
    <mergeCell ref="G24:R24"/>
    <mergeCell ref="A21:F21"/>
    <mergeCell ref="G21:R21"/>
    <mergeCell ref="A20:F20"/>
    <mergeCell ref="G20:R20"/>
    <mergeCell ref="G13:R13"/>
    <mergeCell ref="G14:R14"/>
    <mergeCell ref="G15:R15"/>
    <mergeCell ref="G16:R16"/>
    <mergeCell ref="G17:R17"/>
    <mergeCell ref="A17:F17"/>
    <mergeCell ref="A18:F18"/>
    <mergeCell ref="A19:F19"/>
    <mergeCell ref="G18:R18"/>
    <mergeCell ref="G19:R19"/>
    <mergeCell ref="G9:R9"/>
    <mergeCell ref="G10:R10"/>
    <mergeCell ref="G11:R11"/>
    <mergeCell ref="G12:R12"/>
    <mergeCell ref="X4:X5"/>
    <mergeCell ref="G8:R8"/>
    <mergeCell ref="S8:U8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  <mergeCell ref="A6:F6"/>
    <mergeCell ref="G6:R6"/>
    <mergeCell ref="S6:U6"/>
    <mergeCell ref="A7:F7"/>
    <mergeCell ref="G7:R7"/>
    <mergeCell ref="S7:U7"/>
    <mergeCell ref="A10:F10"/>
    <mergeCell ref="A11:F11"/>
    <mergeCell ref="A9:F9"/>
    <mergeCell ref="A8:F8"/>
    <mergeCell ref="A16:F16"/>
    <mergeCell ref="A14:F14"/>
    <mergeCell ref="A15:F15"/>
    <mergeCell ref="A12:F12"/>
    <mergeCell ref="A13:F13"/>
    <mergeCell ref="A28:F28"/>
    <mergeCell ref="G28:R28"/>
    <mergeCell ref="S28:U28"/>
    <mergeCell ref="A29:F29"/>
    <mergeCell ref="G29:R29"/>
    <mergeCell ref="S29:U29"/>
  </mergeCells>
  <conditionalFormatting sqref="A6:A29">
    <cfRule type="cellIs" dxfId="78" priority="6" stopIfTrue="1" operator="equal">
      <formula>"TM"</formula>
    </cfRule>
  </conditionalFormatting>
  <conditionalFormatting sqref="A9:A19">
    <cfRule type="expression" dxfId="77" priority="32" stopIfTrue="1">
      <formula>#REF!&lt;&gt;""</formula>
    </cfRule>
  </conditionalFormatting>
  <conditionalFormatting sqref="G6:U6 A6:A8 G8:U8 G9:R19 A20:A29 G28:U28">
    <cfRule type="expression" dxfId="76" priority="5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9BD7-2F2F-447E-B62C-A224BBE1F685}">
  <sheetPr>
    <tabColor theme="4" tint="0.39997558519241921"/>
    <pageSetUpPr fitToPage="1"/>
  </sheetPr>
  <dimension ref="A1:AA29"/>
  <sheetViews>
    <sheetView showGridLines="0" topLeftCell="A19" zoomScale="55" zoomScaleNormal="55" workbookViewId="0">
      <selection activeCell="AB24" sqref="AB24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7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7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7" s="3" customFormat="1" ht="30.75" customHeight="1">
      <c r="A3" s="125" t="s">
        <v>76</v>
      </c>
      <c r="B3" s="125"/>
      <c r="C3" s="125"/>
      <c r="D3" s="125"/>
      <c r="E3" s="125"/>
      <c r="F3" s="125"/>
      <c r="G3" s="125"/>
      <c r="H3" s="125"/>
      <c r="I3" s="125"/>
      <c r="J3" s="126" t="s">
        <v>98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SUM(V29:X29)</f>
        <v>3.8194444444444439E-3</v>
      </c>
    </row>
    <row r="4" spans="1:27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7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7" ht="42.95" customHeight="1">
      <c r="A6" s="112"/>
      <c r="B6" s="112"/>
      <c r="C6" s="112"/>
      <c r="D6" s="112"/>
      <c r="E6" s="112"/>
      <c r="F6" s="112"/>
      <c r="G6" s="113" t="s">
        <v>77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6"/>
      <c r="W6" s="5">
        <v>5.7870370370370373E-5</v>
      </c>
      <c r="X6" s="5"/>
      <c r="Z6" s="58">
        <f t="shared" ref="Z6:AA7" si="0">MINUTE(V6)*60+SECOND(V6)</f>
        <v>0</v>
      </c>
      <c r="AA6" s="58">
        <f t="shared" si="0"/>
        <v>5</v>
      </c>
    </row>
    <row r="7" spans="1:27" ht="42.95" customHeight="1">
      <c r="A7" s="112"/>
      <c r="B7" s="112"/>
      <c r="C7" s="112"/>
      <c r="D7" s="112"/>
      <c r="E7" s="112"/>
      <c r="F7" s="112"/>
      <c r="G7" s="113" t="s">
        <v>78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/>
      <c r="W7" s="5">
        <v>8.1018518518518516E-5</v>
      </c>
      <c r="X7" s="5"/>
      <c r="Z7" s="58">
        <f t="shared" si="0"/>
        <v>0</v>
      </c>
      <c r="AA7" s="58">
        <f t="shared" si="0"/>
        <v>7</v>
      </c>
    </row>
    <row r="8" spans="1:27" ht="42.95" customHeight="1">
      <c r="A8" s="112"/>
      <c r="B8" s="112"/>
      <c r="C8" s="112"/>
      <c r="D8" s="112"/>
      <c r="E8" s="112"/>
      <c r="F8" s="112"/>
      <c r="G8" s="113" t="s">
        <v>79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4.6296296296296298E-4</v>
      </c>
      <c r="W8" s="5"/>
      <c r="X8" s="6"/>
      <c r="Z8" s="58">
        <f t="shared" ref="Z8" si="1">MINUTE(V8)*60+SECOND(V8)</f>
        <v>40</v>
      </c>
      <c r="AA8" s="58">
        <f t="shared" ref="AA8" si="2">MINUTE(W8)*60+SECOND(W8)</f>
        <v>0</v>
      </c>
    </row>
    <row r="9" spans="1:27" ht="42.95" customHeight="1">
      <c r="A9" s="115"/>
      <c r="B9" s="116"/>
      <c r="C9" s="116"/>
      <c r="D9" s="116"/>
      <c r="E9" s="116"/>
      <c r="F9" s="117"/>
      <c r="G9" s="127" t="s">
        <v>80</v>
      </c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9"/>
      <c r="S9" s="6"/>
      <c r="T9" s="6"/>
      <c r="U9" s="6"/>
      <c r="V9" s="5"/>
      <c r="W9" s="5">
        <v>8.1018518518518516E-5</v>
      </c>
      <c r="X9" s="6"/>
      <c r="Z9" s="58">
        <f t="shared" ref="Z9:Z25" si="3">MINUTE(V9)*60+SECOND(V9)</f>
        <v>0</v>
      </c>
      <c r="AA9" s="58">
        <f t="shared" ref="AA9:AA25" si="4">MINUTE(W9)*60+SECOND(W9)</f>
        <v>7</v>
      </c>
    </row>
    <row r="10" spans="1:27" ht="42.95" customHeight="1">
      <c r="A10" s="112"/>
      <c r="B10" s="112"/>
      <c r="C10" s="112"/>
      <c r="D10" s="112"/>
      <c r="E10" s="112"/>
      <c r="F10" s="112"/>
      <c r="G10" s="113" t="s">
        <v>81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/>
      <c r="W10" s="5">
        <v>1.0416666666666667E-4</v>
      </c>
      <c r="X10" s="5"/>
      <c r="Z10" s="58">
        <f t="shared" si="3"/>
        <v>0</v>
      </c>
      <c r="AA10" s="58">
        <f t="shared" si="4"/>
        <v>9</v>
      </c>
    </row>
    <row r="11" spans="1:27" ht="42.95" customHeight="1">
      <c r="A11" s="112"/>
      <c r="B11" s="112"/>
      <c r="C11" s="112"/>
      <c r="D11" s="112"/>
      <c r="E11" s="112"/>
      <c r="F11" s="112"/>
      <c r="G11" s="113" t="s">
        <v>82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>
        <v>6.9444444444444444E-5</v>
      </c>
      <c r="W11" s="6"/>
      <c r="X11" s="5"/>
      <c r="Z11" s="58">
        <f t="shared" si="3"/>
        <v>6</v>
      </c>
      <c r="AA11" s="58">
        <f t="shared" si="4"/>
        <v>0</v>
      </c>
    </row>
    <row r="12" spans="1:27" ht="42.95" customHeight="1">
      <c r="A12" s="112"/>
      <c r="B12" s="112"/>
      <c r="C12" s="112"/>
      <c r="D12" s="112"/>
      <c r="E12" s="112"/>
      <c r="F12" s="112"/>
      <c r="G12" s="113" t="s">
        <v>83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8.1018518518518516E-5</v>
      </c>
      <c r="W12" s="6"/>
      <c r="X12" s="6"/>
      <c r="Z12" s="58">
        <f t="shared" si="3"/>
        <v>7</v>
      </c>
      <c r="AA12" s="58">
        <f t="shared" si="4"/>
        <v>0</v>
      </c>
    </row>
    <row r="13" spans="1:27" ht="42.95" customHeight="1">
      <c r="A13" s="112"/>
      <c r="B13" s="112"/>
      <c r="C13" s="112"/>
      <c r="D13" s="112"/>
      <c r="E13" s="112"/>
      <c r="F13" s="112"/>
      <c r="G13" s="113" t="s">
        <v>84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>
        <v>4.6296296296296294E-5</v>
      </c>
      <c r="W13" s="5"/>
      <c r="X13" s="5"/>
      <c r="Z13" s="58">
        <f t="shared" si="3"/>
        <v>4</v>
      </c>
      <c r="AA13" s="58">
        <f t="shared" si="4"/>
        <v>0</v>
      </c>
    </row>
    <row r="14" spans="1:27" ht="42.95" customHeight="1">
      <c r="A14" s="112"/>
      <c r="B14" s="112"/>
      <c r="C14" s="112"/>
      <c r="D14" s="112"/>
      <c r="E14" s="112"/>
      <c r="F14" s="112"/>
      <c r="G14" s="113" t="s">
        <v>85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6"/>
      <c r="W14" s="5">
        <v>3.4722222222222222E-5</v>
      </c>
      <c r="X14" s="5"/>
      <c r="Z14" s="58">
        <f t="shared" si="3"/>
        <v>0</v>
      </c>
      <c r="AA14" s="58">
        <f t="shared" si="4"/>
        <v>3</v>
      </c>
    </row>
    <row r="15" spans="1:27" ht="42.95" customHeight="1">
      <c r="A15" s="112"/>
      <c r="B15" s="112"/>
      <c r="C15" s="112"/>
      <c r="D15" s="112"/>
      <c r="E15" s="112"/>
      <c r="F15" s="112"/>
      <c r="G15" s="113" t="s">
        <v>86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>
        <v>5.7870370370370373E-5</v>
      </c>
      <c r="W15" s="6"/>
      <c r="X15" s="5"/>
      <c r="Z15" s="58">
        <f t="shared" si="3"/>
        <v>5</v>
      </c>
      <c r="AA15" s="58">
        <f t="shared" si="4"/>
        <v>0</v>
      </c>
    </row>
    <row r="16" spans="1:27" ht="42.95" customHeight="1">
      <c r="A16" s="112"/>
      <c r="B16" s="112"/>
      <c r="C16" s="112"/>
      <c r="D16" s="112"/>
      <c r="E16" s="112"/>
      <c r="F16" s="112"/>
      <c r="G16" s="113" t="s">
        <v>87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5">
        <v>5.7870370370370373E-5</v>
      </c>
      <c r="W16" s="6"/>
      <c r="X16" s="6"/>
      <c r="Z16" s="58">
        <f t="shared" si="3"/>
        <v>5</v>
      </c>
      <c r="AA16" s="58">
        <f t="shared" si="4"/>
        <v>0</v>
      </c>
    </row>
    <row r="17" spans="1:27" ht="42.95" customHeight="1">
      <c r="A17" s="112"/>
      <c r="B17" s="112"/>
      <c r="C17" s="112"/>
      <c r="D17" s="112"/>
      <c r="E17" s="112"/>
      <c r="F17" s="112"/>
      <c r="G17" s="113" t="s">
        <v>88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>
        <v>6.9444444444444444E-5</v>
      </c>
      <c r="W17" s="6"/>
      <c r="X17" s="5"/>
      <c r="Z17" s="58">
        <f t="shared" si="3"/>
        <v>6</v>
      </c>
      <c r="AA17" s="58">
        <f t="shared" si="4"/>
        <v>0</v>
      </c>
    </row>
    <row r="18" spans="1:27" ht="42.95" customHeight="1">
      <c r="A18" s="112"/>
      <c r="B18" s="112"/>
      <c r="C18" s="112"/>
      <c r="D18" s="112"/>
      <c r="E18" s="112"/>
      <c r="F18" s="112"/>
      <c r="G18" s="113" t="s">
        <v>89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6"/>
      <c r="W18" s="5">
        <v>3.4722222222222222E-5</v>
      </c>
      <c r="X18" s="5"/>
      <c r="Z18" s="58">
        <f t="shared" si="3"/>
        <v>0</v>
      </c>
      <c r="AA18" s="58">
        <f t="shared" si="4"/>
        <v>3</v>
      </c>
    </row>
    <row r="19" spans="1:27" ht="42.95" customHeight="1">
      <c r="A19" s="112"/>
      <c r="B19" s="112"/>
      <c r="C19" s="112"/>
      <c r="D19" s="112"/>
      <c r="E19" s="112"/>
      <c r="F19" s="112"/>
      <c r="G19" s="113" t="s">
        <v>90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5">
        <v>9.2592592592592588E-5</v>
      </c>
      <c r="W19" s="6"/>
      <c r="X19" s="6"/>
      <c r="Z19" s="58">
        <f t="shared" si="3"/>
        <v>8</v>
      </c>
      <c r="AA19" s="58">
        <f t="shared" si="4"/>
        <v>0</v>
      </c>
    </row>
    <row r="20" spans="1:27" ht="42.95" customHeight="1">
      <c r="A20" s="112"/>
      <c r="B20" s="112"/>
      <c r="C20" s="112"/>
      <c r="D20" s="112"/>
      <c r="E20" s="112"/>
      <c r="F20" s="112"/>
      <c r="G20" s="113" t="s">
        <v>91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"/>
      <c r="T20" s="7"/>
      <c r="U20" s="7"/>
      <c r="V20" s="5"/>
      <c r="W20" s="5">
        <v>8.6805555555555551E-4</v>
      </c>
      <c r="X20" s="5"/>
      <c r="Z20" s="58">
        <f t="shared" si="3"/>
        <v>0</v>
      </c>
      <c r="AA20" s="58">
        <f t="shared" si="4"/>
        <v>75</v>
      </c>
    </row>
    <row r="21" spans="1:27" ht="42.95" customHeight="1">
      <c r="A21" s="112"/>
      <c r="B21" s="112"/>
      <c r="C21" s="112"/>
      <c r="D21" s="112"/>
      <c r="E21" s="112"/>
      <c r="F21" s="112"/>
      <c r="G21" s="113" t="s">
        <v>92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"/>
      <c r="T21" s="7"/>
      <c r="U21" s="7"/>
      <c r="V21" s="5">
        <v>1.1574074074074075E-4</v>
      </c>
      <c r="W21" s="5"/>
      <c r="X21" s="5"/>
      <c r="Z21" s="58">
        <f t="shared" si="3"/>
        <v>10</v>
      </c>
      <c r="AA21" s="58">
        <f t="shared" si="4"/>
        <v>0</v>
      </c>
    </row>
    <row r="22" spans="1:27" ht="42.95" customHeight="1">
      <c r="A22" s="112"/>
      <c r="B22" s="112"/>
      <c r="C22" s="112"/>
      <c r="D22" s="112"/>
      <c r="E22" s="112"/>
      <c r="F22" s="112"/>
      <c r="G22" s="113" t="s">
        <v>93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"/>
      <c r="T22" s="7"/>
      <c r="U22" s="7"/>
      <c r="V22" s="5"/>
      <c r="W22" s="5">
        <v>1.1805555555555556E-3</v>
      </c>
      <c r="X22" s="5"/>
      <c r="Z22" s="58">
        <f t="shared" si="3"/>
        <v>0</v>
      </c>
      <c r="AA22" s="58">
        <f t="shared" si="4"/>
        <v>102</v>
      </c>
    </row>
    <row r="23" spans="1:27" ht="42.95" customHeight="1">
      <c r="A23" s="112"/>
      <c r="B23" s="112"/>
      <c r="C23" s="112"/>
      <c r="D23" s="112"/>
      <c r="E23" s="112"/>
      <c r="F23" s="112"/>
      <c r="G23" s="113" t="s">
        <v>94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"/>
      <c r="T23" s="7"/>
      <c r="U23" s="7"/>
      <c r="V23" s="5">
        <v>8.1018518518518516E-5</v>
      </c>
      <c r="W23" s="5"/>
      <c r="X23" s="5"/>
      <c r="Z23" s="58">
        <f t="shared" si="3"/>
        <v>7</v>
      </c>
      <c r="AA23" s="58">
        <f t="shared" si="4"/>
        <v>0</v>
      </c>
    </row>
    <row r="24" spans="1:27" ht="42.95" customHeight="1">
      <c r="A24" s="112"/>
      <c r="B24" s="112"/>
      <c r="C24" s="112"/>
      <c r="D24" s="112"/>
      <c r="E24" s="112"/>
      <c r="F24" s="112"/>
      <c r="G24" s="113" t="s">
        <v>95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"/>
      <c r="T24" s="7"/>
      <c r="U24" s="7"/>
      <c r="V24" s="5"/>
      <c r="W24" s="5">
        <v>1.3888888888888889E-4</v>
      </c>
      <c r="X24" s="5"/>
      <c r="Z24" s="58">
        <f t="shared" si="3"/>
        <v>0</v>
      </c>
      <c r="AA24" s="58">
        <f t="shared" si="4"/>
        <v>12</v>
      </c>
    </row>
    <row r="25" spans="1:27" ht="42.95" customHeight="1">
      <c r="A25" s="112"/>
      <c r="B25" s="112"/>
      <c r="C25" s="112"/>
      <c r="D25" s="112"/>
      <c r="E25" s="112"/>
      <c r="F25" s="112"/>
      <c r="G25" s="113" t="s">
        <v>96</v>
      </c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7"/>
      <c r="T25" s="7"/>
      <c r="U25" s="7"/>
      <c r="V25" s="5"/>
      <c r="W25" s="5">
        <v>1.0416666666666667E-4</v>
      </c>
      <c r="X25" s="5"/>
      <c r="Z25" s="58">
        <f t="shared" si="3"/>
        <v>0</v>
      </c>
      <c r="AA25" s="58">
        <f t="shared" si="4"/>
        <v>9</v>
      </c>
    </row>
    <row r="26" spans="1:27" ht="42.95" customHeight="1">
      <c r="A26" s="112"/>
      <c r="B26" s="112"/>
      <c r="C26" s="112"/>
      <c r="D26" s="112"/>
      <c r="E26" s="112"/>
      <c r="F26" s="112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7"/>
      <c r="T26" s="7"/>
      <c r="U26" s="7"/>
      <c r="V26" s="5"/>
      <c r="W26" s="5"/>
      <c r="X26" s="5"/>
    </row>
    <row r="27" spans="1:27" ht="42.95" customHeight="1">
      <c r="A27" s="112"/>
      <c r="B27" s="112"/>
      <c r="C27" s="112"/>
      <c r="D27" s="112"/>
      <c r="E27" s="112"/>
      <c r="F27" s="112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7"/>
      <c r="T27" s="7"/>
      <c r="U27" s="7"/>
      <c r="V27" s="5"/>
      <c r="W27" s="5"/>
      <c r="X27" s="5"/>
    </row>
    <row r="28" spans="1:27" ht="42.95" customHeight="1">
      <c r="A28" s="112"/>
      <c r="B28" s="112"/>
      <c r="C28" s="112"/>
      <c r="D28" s="112"/>
      <c r="E28" s="112"/>
      <c r="F28" s="112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4"/>
      <c r="T28" s="114"/>
      <c r="U28" s="114"/>
      <c r="V28" s="5"/>
      <c r="W28" s="5"/>
      <c r="X28" s="5"/>
    </row>
    <row r="29" spans="1:27" ht="42.95" customHeight="1">
      <c r="A29" s="112"/>
      <c r="B29" s="112"/>
      <c r="C29" s="112"/>
      <c r="D29" s="112"/>
      <c r="E29" s="112"/>
      <c r="F29" s="112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4"/>
      <c r="T29" s="114"/>
      <c r="U29" s="114"/>
      <c r="V29" s="5">
        <f>SUM(V6:V28)</f>
        <v>1.1342592592592591E-3</v>
      </c>
      <c r="W29" s="5">
        <f>SUM(W6:W28)</f>
        <v>2.685185185185185E-3</v>
      </c>
      <c r="X29" s="5">
        <f>SUM(X6:X28)</f>
        <v>0</v>
      </c>
    </row>
  </sheetData>
  <sheetProtection formatCells="0" formatRows="0"/>
  <protectedRanges>
    <protectedRange password="CF1B" sqref="B18:F19 A1:IV5 G6:U8 A28:IV65540 A27:V27 X24:Y24 X26:IV27 Y25 B25:V26 B20:V20 G9:R19 B21:U24 A6:A26 Y6:Y23 AB6:IV25" name="Intervalo1"/>
    <protectedRange password="CF1B" sqref="Z6:AA25" name="Intervalo1_1"/>
  </protectedRanges>
  <mergeCells count="66">
    <mergeCell ref="S28:U28"/>
    <mergeCell ref="A29:F29"/>
    <mergeCell ref="G29:R29"/>
    <mergeCell ref="S29:U29"/>
    <mergeCell ref="A26:F26"/>
    <mergeCell ref="G26:R26"/>
    <mergeCell ref="A27:F27"/>
    <mergeCell ref="G27:R27"/>
    <mergeCell ref="A28:F28"/>
    <mergeCell ref="G28:R28"/>
    <mergeCell ref="A23:F23"/>
    <mergeCell ref="G23:R23"/>
    <mergeCell ref="A24:F24"/>
    <mergeCell ref="G24:R24"/>
    <mergeCell ref="A25:F25"/>
    <mergeCell ref="G25:R25"/>
    <mergeCell ref="A20:F20"/>
    <mergeCell ref="G20:R20"/>
    <mergeCell ref="A21:F21"/>
    <mergeCell ref="G21:R21"/>
    <mergeCell ref="A22:F22"/>
    <mergeCell ref="G22:R22"/>
    <mergeCell ref="A17:F17"/>
    <mergeCell ref="G17:R17"/>
    <mergeCell ref="A18:F18"/>
    <mergeCell ref="G18:R18"/>
    <mergeCell ref="A19:F19"/>
    <mergeCell ref="G19:R19"/>
    <mergeCell ref="A14:F14"/>
    <mergeCell ref="G14:R14"/>
    <mergeCell ref="A15:F15"/>
    <mergeCell ref="G15:R15"/>
    <mergeCell ref="A16:F16"/>
    <mergeCell ref="G16:R16"/>
    <mergeCell ref="A11:F11"/>
    <mergeCell ref="G11:R11"/>
    <mergeCell ref="A12:F12"/>
    <mergeCell ref="G12:R12"/>
    <mergeCell ref="A13:F13"/>
    <mergeCell ref="G13:R13"/>
    <mergeCell ref="A10:F10"/>
    <mergeCell ref="G10:R10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29">
    <cfRule type="cellIs" dxfId="75" priority="2" stopIfTrue="1" operator="equal">
      <formula>"TM"</formula>
    </cfRule>
  </conditionalFormatting>
  <conditionalFormatting sqref="A9:A19">
    <cfRule type="expression" dxfId="74" priority="3" stopIfTrue="1">
      <formula>#REF!&lt;&gt;""</formula>
    </cfRule>
  </conditionalFormatting>
  <conditionalFormatting sqref="G6:U6 A6:A8 G8:U8 G9:R19 A20:A29 G28:U28">
    <cfRule type="expression" dxfId="73" priority="1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1FB-A1E1-40EE-AA59-0B62FCDD92C3}">
  <sheetPr>
    <tabColor theme="9" tint="0.39997558519241921"/>
    <pageSetUpPr fitToPage="1"/>
  </sheetPr>
  <dimension ref="A1:X26"/>
  <sheetViews>
    <sheetView showGridLines="0" zoomScale="55" zoomScaleNormal="55" workbookViewId="0">
      <selection activeCell="G6" sqref="G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17</v>
      </c>
      <c r="B3" s="125"/>
      <c r="C3" s="125"/>
      <c r="D3" s="125"/>
      <c r="E3" s="125"/>
      <c r="F3" s="125"/>
      <c r="G3" s="125"/>
      <c r="H3" s="125"/>
      <c r="I3" s="125"/>
      <c r="J3" s="126" t="s">
        <v>106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SUM(V26:X26)</f>
        <v>2.9282407407407408E-3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107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/>
      <c r="W6" s="5">
        <v>3.5879629629629629E-4</v>
      </c>
      <c r="X6" s="6"/>
    </row>
    <row r="7" spans="1:24" ht="42.95" customHeight="1">
      <c r="A7" s="112"/>
      <c r="B7" s="112"/>
      <c r="C7" s="112"/>
      <c r="D7" s="112"/>
      <c r="E7" s="112"/>
      <c r="F7" s="112"/>
      <c r="G7" s="132" t="s">
        <v>108</v>
      </c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1"/>
      <c r="T7" s="131"/>
      <c r="U7" s="131"/>
      <c r="V7" s="5"/>
      <c r="W7" s="5">
        <v>6.9444444444444444E-5</v>
      </c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109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/>
      <c r="W8" s="5">
        <v>6.9444444444444444E-5</v>
      </c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110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4"/>
      <c r="T9" s="114"/>
      <c r="U9" s="114"/>
      <c r="V9" s="5">
        <v>1.8518518518518518E-4</v>
      </c>
      <c r="W9" s="5"/>
      <c r="X9" s="10"/>
    </row>
    <row r="10" spans="1:24" ht="42.95" customHeight="1">
      <c r="A10" s="112"/>
      <c r="B10" s="112"/>
      <c r="C10" s="112"/>
      <c r="D10" s="112"/>
      <c r="E10" s="112"/>
      <c r="F10" s="112"/>
      <c r="G10" s="113" t="s">
        <v>111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4"/>
      <c r="T10" s="114"/>
      <c r="U10" s="114"/>
      <c r="V10" s="5"/>
      <c r="W10" s="5">
        <v>6.9444444444444444E-5</v>
      </c>
      <c r="X10" s="5"/>
    </row>
    <row r="11" spans="1:24" ht="42.95" customHeight="1">
      <c r="A11" s="112"/>
      <c r="B11" s="112"/>
      <c r="C11" s="112"/>
      <c r="D11" s="112"/>
      <c r="E11" s="112"/>
      <c r="F11" s="8"/>
      <c r="G11" s="113" t="s">
        <v>112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7"/>
      <c r="T11" s="7"/>
      <c r="U11" s="7"/>
      <c r="V11" s="5">
        <v>9.2592592592592588E-5</v>
      </c>
      <c r="W11" s="10"/>
      <c r="X11" s="5"/>
    </row>
    <row r="12" spans="1:24" ht="42.95" customHeight="1">
      <c r="A12" s="112"/>
      <c r="B12" s="112"/>
      <c r="C12" s="112"/>
      <c r="D12" s="112"/>
      <c r="E12" s="112"/>
      <c r="F12" s="8"/>
      <c r="G12" s="113" t="s">
        <v>113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7"/>
      <c r="T12" s="7"/>
      <c r="U12" s="7"/>
      <c r="V12" s="5">
        <v>9.2592592592592588E-5</v>
      </c>
      <c r="W12" s="10"/>
      <c r="X12" s="5"/>
    </row>
    <row r="13" spans="1:24" ht="42.95" customHeight="1">
      <c r="A13" s="112"/>
      <c r="B13" s="112"/>
      <c r="C13" s="112"/>
      <c r="D13" s="112"/>
      <c r="E13" s="112"/>
      <c r="F13" s="8"/>
      <c r="G13" s="113" t="s">
        <v>114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7"/>
      <c r="T13" s="7"/>
      <c r="U13" s="7"/>
      <c r="V13" s="5">
        <v>1.7361111111111112E-4</v>
      </c>
      <c r="W13" s="6"/>
      <c r="X13" s="5"/>
    </row>
    <row r="14" spans="1:24" ht="42.95" customHeight="1">
      <c r="A14" s="112"/>
      <c r="B14" s="112"/>
      <c r="C14" s="112"/>
      <c r="D14" s="112"/>
      <c r="E14" s="112"/>
      <c r="F14" s="8"/>
      <c r="G14" s="113" t="s">
        <v>115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7"/>
      <c r="T14" s="7"/>
      <c r="U14" s="7"/>
      <c r="V14" s="5">
        <v>3.3564814814814812E-4</v>
      </c>
      <c r="W14" s="5"/>
      <c r="X14" s="5"/>
    </row>
    <row r="15" spans="1:24" ht="42.95" customHeight="1">
      <c r="A15" s="112"/>
      <c r="B15" s="112"/>
      <c r="C15" s="112"/>
      <c r="D15" s="112"/>
      <c r="E15" s="112"/>
      <c r="F15" s="8"/>
      <c r="G15" s="113" t="s">
        <v>116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7"/>
      <c r="T15" s="7"/>
      <c r="U15" s="7"/>
      <c r="V15" s="5"/>
      <c r="W15" s="5">
        <v>6.9444444444444444E-5</v>
      </c>
      <c r="X15" s="5"/>
    </row>
    <row r="16" spans="1:24" ht="42.95" customHeight="1">
      <c r="A16" s="112"/>
      <c r="B16" s="112"/>
      <c r="C16" s="112"/>
      <c r="D16" s="112"/>
      <c r="E16" s="112"/>
      <c r="F16" s="8"/>
      <c r="G16" s="113" t="s">
        <v>117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7"/>
      <c r="T16" s="7"/>
      <c r="U16" s="7"/>
      <c r="V16" s="5">
        <v>2.0833333333333335E-4</v>
      </c>
      <c r="W16" s="5"/>
      <c r="X16" s="5"/>
    </row>
    <row r="17" spans="1:24" ht="42.95" customHeight="1">
      <c r="A17" s="112"/>
      <c r="B17" s="112"/>
      <c r="C17" s="112"/>
      <c r="D17" s="112"/>
      <c r="E17" s="112"/>
      <c r="F17" s="8"/>
      <c r="G17" s="113" t="s">
        <v>118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7"/>
      <c r="T17" s="7"/>
      <c r="U17" s="7"/>
      <c r="V17" s="5">
        <v>6.9444444444444444E-5</v>
      </c>
      <c r="W17" s="10"/>
      <c r="X17" s="5"/>
    </row>
    <row r="18" spans="1:24" ht="42.95" customHeight="1">
      <c r="A18" s="112"/>
      <c r="B18" s="112"/>
      <c r="C18" s="112"/>
      <c r="D18" s="112"/>
      <c r="E18" s="112"/>
      <c r="F18" s="8"/>
      <c r="G18" s="113" t="s">
        <v>119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7"/>
      <c r="T18" s="7"/>
      <c r="U18" s="7"/>
      <c r="V18" s="5">
        <v>2.3148148148148149E-4</v>
      </c>
      <c r="W18" s="5"/>
      <c r="X18" s="10"/>
    </row>
    <row r="19" spans="1:24" ht="42.95" customHeight="1">
      <c r="A19" s="112"/>
      <c r="B19" s="112"/>
      <c r="C19" s="112"/>
      <c r="D19" s="112"/>
      <c r="E19" s="112"/>
      <c r="F19" s="8"/>
      <c r="G19" s="113" t="s">
        <v>120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7"/>
      <c r="T19" s="7"/>
      <c r="U19" s="7"/>
      <c r="V19" s="5"/>
      <c r="W19" s="5">
        <v>4.6296296296296294E-5</v>
      </c>
      <c r="X19" s="5"/>
    </row>
    <row r="20" spans="1:24" ht="42.95" customHeight="1">
      <c r="A20" s="112"/>
      <c r="B20" s="112"/>
      <c r="C20" s="112"/>
      <c r="D20" s="112"/>
      <c r="E20" s="112"/>
      <c r="F20" s="8"/>
      <c r="G20" s="113" t="s">
        <v>121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"/>
      <c r="T20" s="7"/>
      <c r="U20" s="7"/>
      <c r="V20" s="5">
        <v>6.9444444444444444E-5</v>
      </c>
      <c r="W20" s="5"/>
      <c r="X20" s="5"/>
    </row>
    <row r="21" spans="1:24" ht="42.95" customHeight="1">
      <c r="A21" s="112"/>
      <c r="B21" s="112"/>
      <c r="C21" s="112"/>
      <c r="D21" s="112"/>
      <c r="E21" s="112"/>
      <c r="F21" s="8"/>
      <c r="G21" s="113" t="s">
        <v>122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"/>
      <c r="T21" s="7"/>
      <c r="U21" s="7"/>
      <c r="V21" s="5">
        <v>8.1018518518518516E-5</v>
      </c>
      <c r="W21" s="5"/>
      <c r="X21" s="5"/>
    </row>
    <row r="22" spans="1:24" ht="42.95" customHeight="1">
      <c r="A22" s="112"/>
      <c r="B22" s="112"/>
      <c r="C22" s="112"/>
      <c r="D22" s="112"/>
      <c r="E22" s="112"/>
      <c r="F22" s="8"/>
      <c r="G22" s="113" t="s">
        <v>123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"/>
      <c r="T22" s="7"/>
      <c r="U22" s="7"/>
      <c r="V22" s="5"/>
      <c r="W22" s="5">
        <v>1.9675925925925926E-4</v>
      </c>
      <c r="X22" s="5"/>
    </row>
    <row r="23" spans="1:24" ht="42.95" customHeight="1">
      <c r="A23" s="112"/>
      <c r="B23" s="112"/>
      <c r="C23" s="112"/>
      <c r="D23" s="112"/>
      <c r="E23" s="112"/>
      <c r="F23" s="8"/>
      <c r="G23" s="113" t="s">
        <v>124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"/>
      <c r="T23" s="7"/>
      <c r="U23" s="7"/>
      <c r="V23" s="5"/>
      <c r="W23" s="5">
        <v>8.1018518518518516E-5</v>
      </c>
      <c r="X23" s="5"/>
    </row>
    <row r="24" spans="1:24" ht="42.95" customHeight="1">
      <c r="A24" s="112"/>
      <c r="B24" s="112"/>
      <c r="C24" s="112"/>
      <c r="D24" s="112"/>
      <c r="E24" s="112"/>
      <c r="F24" s="8"/>
      <c r="G24" s="113" t="s">
        <v>125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"/>
      <c r="T24" s="7"/>
      <c r="U24" s="7"/>
      <c r="V24" s="5">
        <v>3.3564814814814812E-4</v>
      </c>
      <c r="W24" s="5"/>
      <c r="X24" s="5"/>
    </row>
    <row r="25" spans="1:24" ht="42.95" customHeight="1">
      <c r="A25" s="112"/>
      <c r="B25" s="112"/>
      <c r="C25" s="112"/>
      <c r="D25" s="112"/>
      <c r="E25" s="112"/>
      <c r="F25" s="112"/>
      <c r="G25" s="113" t="s">
        <v>126</v>
      </c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4"/>
      <c r="T25" s="114"/>
      <c r="U25" s="114"/>
      <c r="V25" s="5"/>
      <c r="W25" s="5">
        <v>9.2592592592592588E-5</v>
      </c>
      <c r="X25" s="5"/>
    </row>
    <row r="26" spans="1:24" ht="42.95" customHeight="1">
      <c r="A26" s="112"/>
      <c r="B26" s="112"/>
      <c r="C26" s="112"/>
      <c r="D26" s="112"/>
      <c r="E26" s="112"/>
      <c r="F26" s="112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4"/>
      <c r="T26" s="114"/>
      <c r="U26" s="114"/>
      <c r="V26" s="14">
        <f>SUM(V6:V25)</f>
        <v>1.8749999999999997E-3</v>
      </c>
      <c r="W26" s="14">
        <f>SUM(W6:W25)</f>
        <v>1.0532407407407409E-3</v>
      </c>
      <c r="X26" s="14">
        <f>SUM(X6:X25)</f>
        <v>0</v>
      </c>
    </row>
  </sheetData>
  <sheetProtection formatCells="0" formatRows="0"/>
  <protectedRanges>
    <protectedRange password="CF1B" sqref="A1:IV5 A10:F11 G25:R65537 X7:X8 G6:W6 W7:W10 W14:W16 G7:V11 X19:X23 W18:W23 A6:A9 G13:R23 X10:X17 A12:V12 S13:V65537 A13:F65537 Y26:IV65537 W24:X65537 Y6:Y25 AC6:IV25" name="Intervalo1"/>
    <protectedRange password="CF1B" sqref="G24:R24" name="Intervalo1_3_1"/>
    <protectedRange password="CF1B" sqref="Z6:AB25" name="Intervalo1_2"/>
  </protectedRanges>
  <mergeCells count="62">
    <mergeCell ref="A6:F6"/>
    <mergeCell ref="G6:R6"/>
    <mergeCell ref="S6:U6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  <mergeCell ref="A8:F8"/>
    <mergeCell ref="G8:R8"/>
    <mergeCell ref="S8:U8"/>
    <mergeCell ref="A7:F7"/>
    <mergeCell ref="S7:U7"/>
    <mergeCell ref="G7:R7"/>
    <mergeCell ref="A10:F10"/>
    <mergeCell ref="G10:R10"/>
    <mergeCell ref="S10:U10"/>
    <mergeCell ref="A9:F9"/>
    <mergeCell ref="G9:R9"/>
    <mergeCell ref="S9:U9"/>
    <mergeCell ref="A25:F25"/>
    <mergeCell ref="G25:R25"/>
    <mergeCell ref="S25:U25"/>
    <mergeCell ref="A26:F26"/>
    <mergeCell ref="G26:R26"/>
    <mergeCell ref="S26:U26"/>
    <mergeCell ref="A11:E11"/>
    <mergeCell ref="G11:R11"/>
    <mergeCell ref="G20:R20"/>
    <mergeCell ref="G13:R13"/>
    <mergeCell ref="A13:E13"/>
    <mergeCell ref="A14:E14"/>
    <mergeCell ref="G14:R14"/>
    <mergeCell ref="A15:E15"/>
    <mergeCell ref="G15:R15"/>
    <mergeCell ref="A16:E16"/>
    <mergeCell ref="G16:R16"/>
    <mergeCell ref="A12:E12"/>
    <mergeCell ref="G12:R12"/>
    <mergeCell ref="A24:E24"/>
    <mergeCell ref="G17:R17"/>
    <mergeCell ref="G18:R18"/>
    <mergeCell ref="G21:R21"/>
    <mergeCell ref="G22:R22"/>
    <mergeCell ref="G23:R23"/>
    <mergeCell ref="G24:R24"/>
    <mergeCell ref="A17:E17"/>
    <mergeCell ref="A18:E18"/>
    <mergeCell ref="A20:E20"/>
    <mergeCell ref="A21:E21"/>
    <mergeCell ref="G19:R19"/>
    <mergeCell ref="A22:E22"/>
    <mergeCell ref="A23:E23"/>
    <mergeCell ref="A19:E19"/>
  </mergeCells>
  <conditionalFormatting sqref="A6:A26">
    <cfRule type="cellIs" dxfId="72" priority="4" stopIfTrue="1" operator="equal">
      <formula>"TM"</formula>
    </cfRule>
  </conditionalFormatting>
  <conditionalFormatting sqref="G6:U7 A6:A26 G9:U9 G11:G12 S11:U12">
    <cfRule type="expression" dxfId="71" priority="3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  <pageSetUpPr fitToPage="1"/>
  </sheetPr>
  <dimension ref="A1:X567"/>
  <sheetViews>
    <sheetView showGridLines="0" zoomScale="55" zoomScaleNormal="55" workbookViewId="0">
      <selection activeCell="G6" sqref="G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127</v>
      </c>
      <c r="B3" s="125"/>
      <c r="C3" s="125"/>
      <c r="D3" s="125"/>
      <c r="E3" s="125"/>
      <c r="F3" s="125"/>
      <c r="G3" s="125"/>
      <c r="H3" s="125"/>
      <c r="I3" s="125"/>
      <c r="J3" s="126" t="s">
        <v>128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SUM(V34:X34)</f>
        <v>3.634259259259259E-3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129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6"/>
      <c r="W6" s="5">
        <v>6.9444444444444444E-5</v>
      </c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130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/>
      <c r="W7" s="5">
        <v>4.1666666666666669E-4</v>
      </c>
      <c r="X7" s="5"/>
    </row>
    <row r="8" spans="1:24" ht="42.95" customHeight="1">
      <c r="A8" s="112"/>
      <c r="B8" s="112"/>
      <c r="C8" s="112"/>
      <c r="D8" s="112"/>
      <c r="E8" s="112"/>
      <c r="F8" s="112"/>
      <c r="G8" s="132" t="s">
        <v>131</v>
      </c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14"/>
      <c r="T8" s="114"/>
      <c r="U8" s="114"/>
      <c r="V8" s="5"/>
      <c r="W8" s="5">
        <v>5.7870370370370373E-5</v>
      </c>
      <c r="X8" s="5"/>
    </row>
    <row r="9" spans="1:24" ht="42.95" customHeight="1">
      <c r="A9" s="112"/>
      <c r="B9" s="112"/>
      <c r="C9" s="112"/>
      <c r="D9" s="112"/>
      <c r="E9" s="112"/>
      <c r="F9" s="112"/>
      <c r="G9" s="132" t="s">
        <v>132</v>
      </c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14"/>
      <c r="T9" s="114"/>
      <c r="U9" s="114"/>
      <c r="V9" s="5"/>
      <c r="W9" s="5">
        <v>5.7870370370370373E-5</v>
      </c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133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4"/>
      <c r="T10" s="114"/>
      <c r="U10" s="114"/>
      <c r="V10" s="5"/>
      <c r="W10" s="5">
        <v>5.7870370370370373E-5</v>
      </c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134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4"/>
      <c r="T11" s="114"/>
      <c r="U11" s="114"/>
      <c r="V11" s="5">
        <v>1.5046296296296297E-4</v>
      </c>
      <c r="W11" s="5"/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135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4"/>
      <c r="T12" s="114"/>
      <c r="U12" s="114"/>
      <c r="V12" s="5">
        <v>5.7870370370370373E-5</v>
      </c>
      <c r="W12" s="5"/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136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4"/>
      <c r="T13" s="114"/>
      <c r="U13" s="114"/>
      <c r="V13" s="5"/>
      <c r="W13" s="5">
        <v>6.9444444444444444E-5</v>
      </c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137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4"/>
      <c r="T14" s="114"/>
      <c r="U14" s="114"/>
      <c r="V14" s="5">
        <v>1.7361111111111112E-4</v>
      </c>
      <c r="W14" s="5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138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4"/>
      <c r="T15" s="114"/>
      <c r="U15" s="114"/>
      <c r="V15" s="5"/>
      <c r="W15" s="5">
        <v>1.273148148148148E-4</v>
      </c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139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4"/>
      <c r="T16" s="114"/>
      <c r="U16" s="114"/>
      <c r="V16" s="5">
        <v>1.273148148148148E-4</v>
      </c>
      <c r="W16" s="5"/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140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4"/>
      <c r="T17" s="114"/>
      <c r="U17" s="114"/>
      <c r="V17" s="5"/>
      <c r="W17" s="5">
        <v>9.2592592592592588E-5</v>
      </c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141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4"/>
      <c r="T18" s="114"/>
      <c r="U18" s="114"/>
      <c r="V18" s="5">
        <v>1.273148148148148E-4</v>
      </c>
      <c r="W18" s="5"/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140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4"/>
      <c r="T19" s="114"/>
      <c r="U19" s="114"/>
      <c r="V19" s="5"/>
      <c r="W19" s="5">
        <v>4.6296296296296294E-5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142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4"/>
      <c r="T20" s="114"/>
      <c r="U20" s="114"/>
      <c r="V20" s="5">
        <v>4.1666666666666669E-4</v>
      </c>
      <c r="W20" s="5"/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 t="s">
        <v>143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4"/>
      <c r="T21" s="114"/>
      <c r="U21" s="114"/>
      <c r="V21" s="5"/>
      <c r="W21" s="5">
        <v>2.3148148148148149E-4</v>
      </c>
      <c r="X21" s="6"/>
    </row>
    <row r="22" spans="1:24" ht="42.95" customHeight="1">
      <c r="A22" s="133"/>
      <c r="B22" s="133"/>
      <c r="C22" s="133"/>
      <c r="D22" s="133"/>
      <c r="E22" s="133"/>
      <c r="F22" s="9"/>
      <c r="G22" s="113" t="s">
        <v>144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"/>
      <c r="T22" s="7"/>
      <c r="U22" s="7"/>
      <c r="V22" s="5"/>
      <c r="W22" s="5">
        <v>1.3888888888888889E-4</v>
      </c>
      <c r="X22" s="5"/>
    </row>
    <row r="23" spans="1:24" ht="42.95" customHeight="1">
      <c r="A23" s="133"/>
      <c r="B23" s="133"/>
      <c r="C23" s="133"/>
      <c r="D23" s="133"/>
      <c r="E23" s="133"/>
      <c r="F23" s="9"/>
      <c r="G23" s="113" t="s">
        <v>145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"/>
      <c r="T23" s="7"/>
      <c r="U23" s="7"/>
      <c r="V23" s="5">
        <v>1.1574074074074075E-4</v>
      </c>
      <c r="W23" s="5"/>
      <c r="X23" s="5"/>
    </row>
    <row r="24" spans="1:24" ht="42.95" customHeight="1">
      <c r="A24" s="133"/>
      <c r="B24" s="133"/>
      <c r="C24" s="133"/>
      <c r="D24" s="133"/>
      <c r="E24" s="133"/>
      <c r="F24" s="9"/>
      <c r="G24" s="113" t="s">
        <v>146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"/>
      <c r="T24" s="7"/>
      <c r="U24" s="7"/>
      <c r="V24" s="5">
        <v>1.6203703703703703E-4</v>
      </c>
      <c r="W24" s="5"/>
      <c r="X24" s="5"/>
    </row>
    <row r="25" spans="1:24" ht="42.95" customHeight="1">
      <c r="A25" s="134"/>
      <c r="B25" s="135"/>
      <c r="C25" s="135"/>
      <c r="D25" s="135"/>
      <c r="E25" s="136"/>
      <c r="F25" s="9"/>
      <c r="G25" s="127" t="s">
        <v>147</v>
      </c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9"/>
      <c r="S25" s="7"/>
      <c r="T25" s="7"/>
      <c r="U25" s="7"/>
      <c r="V25" s="5">
        <v>1.3888888888888889E-4</v>
      </c>
      <c r="W25" s="5"/>
      <c r="X25" s="5"/>
    </row>
    <row r="26" spans="1:24" ht="42.95" customHeight="1">
      <c r="A26" s="133"/>
      <c r="B26" s="133"/>
      <c r="C26" s="133"/>
      <c r="D26" s="133"/>
      <c r="E26" s="133"/>
      <c r="F26" s="9"/>
      <c r="G26" s="113" t="s">
        <v>148</v>
      </c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7"/>
      <c r="T26" s="7"/>
      <c r="U26" s="7"/>
      <c r="V26" s="5"/>
      <c r="W26" s="5">
        <v>4.6296296296296294E-5</v>
      </c>
      <c r="X26" s="5"/>
    </row>
    <row r="27" spans="1:24" ht="42.95" customHeight="1">
      <c r="A27" s="133"/>
      <c r="B27" s="133"/>
      <c r="C27" s="133"/>
      <c r="D27" s="133"/>
      <c r="E27" s="133"/>
      <c r="F27" s="9"/>
      <c r="G27" s="113" t="s">
        <v>149</v>
      </c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7"/>
      <c r="T27" s="7"/>
      <c r="U27" s="7"/>
      <c r="V27" s="5">
        <v>1.3888888888888889E-4</v>
      </c>
      <c r="W27" s="5"/>
      <c r="X27" s="5"/>
    </row>
    <row r="28" spans="1:24" ht="42.95" customHeight="1">
      <c r="A28" s="133"/>
      <c r="B28" s="133"/>
      <c r="C28" s="133"/>
      <c r="D28" s="133"/>
      <c r="E28" s="133"/>
      <c r="F28" s="9"/>
      <c r="G28" s="113" t="s">
        <v>150</v>
      </c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7"/>
      <c r="T28" s="7"/>
      <c r="U28" s="7"/>
      <c r="V28" s="6"/>
      <c r="W28" s="5">
        <v>1.3888888888888889E-4</v>
      </c>
      <c r="X28" s="5"/>
    </row>
    <row r="29" spans="1:24" ht="42.95" customHeight="1">
      <c r="A29" s="133"/>
      <c r="B29" s="133"/>
      <c r="C29" s="133"/>
      <c r="D29" s="133"/>
      <c r="E29" s="133"/>
      <c r="F29" s="9"/>
      <c r="G29" s="113" t="s">
        <v>151</v>
      </c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7"/>
      <c r="T29" s="7"/>
      <c r="U29" s="7"/>
      <c r="V29" s="5">
        <v>1.3888888888888889E-4</v>
      </c>
      <c r="W29" s="5"/>
      <c r="X29" s="5"/>
    </row>
    <row r="30" spans="1:24" ht="42.95" customHeight="1">
      <c r="A30" s="133"/>
      <c r="B30" s="133"/>
      <c r="C30" s="133"/>
      <c r="D30" s="133"/>
      <c r="E30" s="133"/>
      <c r="F30" s="9"/>
      <c r="G30" s="113" t="s">
        <v>152</v>
      </c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7"/>
      <c r="T30" s="7"/>
      <c r="U30" s="7"/>
      <c r="V30" s="5"/>
      <c r="W30" s="5">
        <v>9.2592592592592588E-5</v>
      </c>
      <c r="X30" s="5"/>
    </row>
    <row r="31" spans="1:24" ht="42.95" customHeight="1">
      <c r="A31" s="133"/>
      <c r="B31" s="133"/>
      <c r="C31" s="133"/>
      <c r="D31" s="133"/>
      <c r="E31" s="133"/>
      <c r="F31" s="9"/>
      <c r="G31" s="113" t="s">
        <v>153</v>
      </c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7"/>
      <c r="T31" s="7"/>
      <c r="U31" s="7"/>
      <c r="V31" s="5"/>
      <c r="W31" s="5">
        <v>6.9444444444444444E-5</v>
      </c>
      <c r="X31" s="5"/>
    </row>
    <row r="32" spans="1:24" ht="42.95" customHeight="1">
      <c r="A32" s="133"/>
      <c r="B32" s="133"/>
      <c r="C32" s="133"/>
      <c r="D32" s="133"/>
      <c r="E32" s="133"/>
      <c r="F32" s="9"/>
      <c r="G32" s="113" t="s">
        <v>154</v>
      </c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7"/>
      <c r="T32" s="7"/>
      <c r="U32" s="7"/>
      <c r="V32" s="5"/>
      <c r="W32" s="5">
        <v>1.7361111111111112E-4</v>
      </c>
      <c r="X32" s="5"/>
    </row>
    <row r="33" spans="1:24" ht="42.95" customHeight="1">
      <c r="A33" s="133"/>
      <c r="B33" s="133"/>
      <c r="C33" s="133"/>
      <c r="D33" s="133"/>
      <c r="E33" s="133"/>
      <c r="F33" s="13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4"/>
      <c r="T33" s="114"/>
      <c r="U33" s="114"/>
      <c r="V33" s="5"/>
      <c r="W33" s="5"/>
      <c r="X33" s="5"/>
    </row>
    <row r="34" spans="1:24" ht="42.95" customHeight="1">
      <c r="A34" s="112"/>
      <c r="B34" s="112"/>
      <c r="C34" s="112"/>
      <c r="D34" s="112"/>
      <c r="E34" s="112"/>
      <c r="F34" s="112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4"/>
      <c r="T34" s="114"/>
      <c r="U34" s="114"/>
      <c r="V34" s="14">
        <f>SUM(V6:V33)</f>
        <v>1.747685185185185E-3</v>
      </c>
      <c r="W34" s="14">
        <f>SUM(W6:W33)</f>
        <v>1.8865740740740742E-3</v>
      </c>
      <c r="X34" s="14">
        <f>SUM(X6:X33)</f>
        <v>0</v>
      </c>
    </row>
    <row r="567" ht="9" customHeight="1"/>
  </sheetData>
  <sheetProtection formatCells="0" formatRows="0"/>
  <protectedRanges>
    <protectedRange password="CF1B" sqref="A1:IV5 G9:U9 A35:IV65545 G19:U19 S6:U8 G11:U15 S10:U10 Y33:IV34 A28:U34 V29:V34 W6:X15 W17:X20 AC6:IV32 Y6:Y32 B20:U27 A6:A27 W22:X34 W21 V7:V27" name="Intervalo1"/>
    <protectedRange password="CF1B" sqref="G16:U18 W16:X16" name="Intervalo1_1"/>
    <protectedRange password="CF1B" sqref="G6:R6" name="Intervalo1_2"/>
    <protectedRange password="CF1B" sqref="G7:R7" name="Intervalo1_3"/>
    <protectedRange password="CF1B" sqref="G8:R8" name="Intervalo1_4"/>
    <protectedRange password="CF1B" sqref="G10:R10" name="Intervalo1_1_1"/>
    <protectedRange password="CF1B" sqref="AA6:AB32" name="Intervalo1_5"/>
  </protectedRanges>
  <mergeCells count="89"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S9:U9"/>
    <mergeCell ref="A10:F10"/>
    <mergeCell ref="G10:R10"/>
    <mergeCell ref="S10:U10"/>
    <mergeCell ref="A11:F11"/>
    <mergeCell ref="G11:R11"/>
    <mergeCell ref="S11:U11"/>
    <mergeCell ref="A12:F12"/>
    <mergeCell ref="G12:R12"/>
    <mergeCell ref="S12:U12"/>
    <mergeCell ref="A13:F13"/>
    <mergeCell ref="G13:R13"/>
    <mergeCell ref="S13:U13"/>
    <mergeCell ref="A14:F14"/>
    <mergeCell ref="G14:R14"/>
    <mergeCell ref="S14:U14"/>
    <mergeCell ref="A15:F15"/>
    <mergeCell ref="G15:R15"/>
    <mergeCell ref="S15:U15"/>
    <mergeCell ref="A16:F16"/>
    <mergeCell ref="G16:R16"/>
    <mergeCell ref="S16:U16"/>
    <mergeCell ref="A17:F17"/>
    <mergeCell ref="G17:R17"/>
    <mergeCell ref="S17:U17"/>
    <mergeCell ref="A18:F18"/>
    <mergeCell ref="G18:R18"/>
    <mergeCell ref="S18:U18"/>
    <mergeCell ref="A19:F19"/>
    <mergeCell ref="G19:R19"/>
    <mergeCell ref="S19:U19"/>
    <mergeCell ref="A20:F20"/>
    <mergeCell ref="G20:R20"/>
    <mergeCell ref="S20:U20"/>
    <mergeCell ref="A21:F21"/>
    <mergeCell ref="G21:R21"/>
    <mergeCell ref="S21:U21"/>
    <mergeCell ref="G33:R33"/>
    <mergeCell ref="A34:F34"/>
    <mergeCell ref="G34:R34"/>
    <mergeCell ref="S34:U34"/>
    <mergeCell ref="A31:E31"/>
    <mergeCell ref="A32:E32"/>
    <mergeCell ref="G31:R31"/>
    <mergeCell ref="G32:R32"/>
    <mergeCell ref="A33:F33"/>
    <mergeCell ref="S33:U33"/>
    <mergeCell ref="G25:R25"/>
    <mergeCell ref="G24:R24"/>
    <mergeCell ref="G23:R23"/>
    <mergeCell ref="G22:R22"/>
    <mergeCell ref="A25:E25"/>
    <mergeCell ref="A24:E24"/>
    <mergeCell ref="A23:E23"/>
    <mergeCell ref="A22:E22"/>
    <mergeCell ref="G26:R26"/>
    <mergeCell ref="G27:R27"/>
    <mergeCell ref="G28:R28"/>
    <mergeCell ref="G29:R29"/>
    <mergeCell ref="G30:R30"/>
    <mergeCell ref="A26:E26"/>
    <mergeCell ref="A27:E27"/>
    <mergeCell ref="A28:E28"/>
    <mergeCell ref="A29:E29"/>
    <mergeCell ref="A30:E30"/>
  </mergeCells>
  <conditionalFormatting sqref="A6:A34 S10:U10 G12:U12 G14:U14 G20:U20">
    <cfRule type="expression" dxfId="70" priority="5" stopIfTrue="1">
      <formula>$S6&lt;&gt;""</formula>
    </cfRule>
  </conditionalFormatting>
  <conditionalFormatting sqref="A6:A34">
    <cfRule type="cellIs" dxfId="69" priority="6" stopIfTrue="1" operator="equal">
      <formula>"TM"</formula>
    </cfRule>
  </conditionalFormatting>
  <conditionalFormatting sqref="G10:R10">
    <cfRule type="expression" dxfId="68" priority="1" stopIfTrue="1">
      <formula>$R10&lt;&gt;""</formula>
    </cfRule>
  </conditionalFormatting>
  <conditionalFormatting sqref="G33:R33">
    <cfRule type="expression" dxfId="67" priority="13" stopIfTrue="1">
      <formula>#REF!&lt;&gt;""</formula>
    </cfRule>
  </conditionalFormatting>
  <conditionalFormatting sqref="G6:U6">
    <cfRule type="expression" dxfId="66" priority="3" stopIfTrue="1">
      <formula>$S6&lt;&gt;""</formula>
    </cfRule>
  </conditionalFormatting>
  <conditionalFormatting sqref="G8:U8">
    <cfRule type="expression" dxfId="65" priority="2" stopIfTrue="1">
      <formula>$S8&lt;&gt;""</formula>
    </cfRule>
  </conditionalFormatting>
  <conditionalFormatting sqref="G16:U16 G18:U18">
    <cfRule type="expression" dxfId="64" priority="4" stopIfTrue="1">
      <formula>$R16&lt;&gt;""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0F6B-D7AB-41DE-A711-4EA8B69D1B6D}">
  <sheetPr>
    <tabColor theme="9" tint="0.39997558519241921"/>
    <pageSetUpPr fitToPage="1"/>
  </sheetPr>
  <dimension ref="A1:X565"/>
  <sheetViews>
    <sheetView showGridLines="0" zoomScale="55" zoomScaleNormal="55" workbookViewId="0">
      <selection activeCell="G6" sqref="G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155</v>
      </c>
      <c r="B3" s="125"/>
      <c r="C3" s="125"/>
      <c r="D3" s="125"/>
      <c r="E3" s="125"/>
      <c r="F3" s="125"/>
      <c r="G3" s="125"/>
      <c r="H3" s="125"/>
      <c r="I3" s="125"/>
      <c r="J3" s="126" t="s">
        <v>128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SUM(V32:X32)</f>
        <v>3.7731481481481479E-3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129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6"/>
      <c r="W6" s="5">
        <v>6.9444444444444444E-5</v>
      </c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130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/>
      <c r="W7" s="5">
        <v>4.1666666666666669E-4</v>
      </c>
      <c r="X7" s="5"/>
    </row>
    <row r="8" spans="1:24" ht="42.95" customHeight="1">
      <c r="A8" s="112"/>
      <c r="B8" s="112"/>
      <c r="C8" s="112"/>
      <c r="D8" s="112"/>
      <c r="E8" s="112"/>
      <c r="F8" s="112"/>
      <c r="G8" s="132" t="s">
        <v>131</v>
      </c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14"/>
      <c r="T8" s="114"/>
      <c r="U8" s="114"/>
      <c r="V8" s="5"/>
      <c r="W8" s="5">
        <v>5.7870370370370373E-5</v>
      </c>
      <c r="X8" s="5"/>
    </row>
    <row r="9" spans="1:24" ht="42.95" customHeight="1">
      <c r="A9" s="112"/>
      <c r="B9" s="112"/>
      <c r="C9" s="112"/>
      <c r="D9" s="112"/>
      <c r="E9" s="112"/>
      <c r="F9" s="112"/>
      <c r="G9" s="132" t="s">
        <v>132</v>
      </c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14"/>
      <c r="T9" s="114"/>
      <c r="U9" s="114"/>
      <c r="V9" s="5"/>
      <c r="W9" s="5">
        <v>5.7870370370370373E-5</v>
      </c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133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4"/>
      <c r="T10" s="114"/>
      <c r="U10" s="114"/>
      <c r="V10" s="5"/>
      <c r="W10" s="5">
        <v>5.7870370370370373E-5</v>
      </c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134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4"/>
      <c r="T11" s="114"/>
      <c r="U11" s="114"/>
      <c r="V11" s="5">
        <v>1.5046296296296297E-4</v>
      </c>
      <c r="W11" s="5"/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135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4"/>
      <c r="T12" s="114"/>
      <c r="U12" s="114"/>
      <c r="V12" s="5">
        <v>5.7870370370370373E-5</v>
      </c>
      <c r="W12" s="5"/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136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4"/>
      <c r="T13" s="114"/>
      <c r="U13" s="114"/>
      <c r="V13" s="5"/>
      <c r="W13" s="5">
        <v>6.9444444444444444E-5</v>
      </c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137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4"/>
      <c r="T14" s="114"/>
      <c r="U14" s="114"/>
      <c r="V14" s="5">
        <v>1.7361111111111112E-4</v>
      </c>
      <c r="W14" s="5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138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4"/>
      <c r="T15" s="114"/>
      <c r="U15" s="114"/>
      <c r="V15" s="5"/>
      <c r="W15" s="5">
        <v>1.273148148148148E-4</v>
      </c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139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4"/>
      <c r="T16" s="114"/>
      <c r="U16" s="114"/>
      <c r="V16" s="5">
        <v>1.273148148148148E-4</v>
      </c>
      <c r="W16" s="5"/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140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4"/>
      <c r="T17" s="114"/>
      <c r="U17" s="114"/>
      <c r="V17" s="5"/>
      <c r="W17" s="5">
        <v>9.2592592592592588E-5</v>
      </c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141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4"/>
      <c r="T18" s="114"/>
      <c r="U18" s="114"/>
      <c r="V18" s="5">
        <v>1.273148148148148E-4</v>
      </c>
      <c r="W18" s="5"/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140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4"/>
      <c r="T19" s="114"/>
      <c r="U19" s="114"/>
      <c r="V19" s="5"/>
      <c r="W19" s="5">
        <v>4.6296296296296294E-5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142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4"/>
      <c r="T20" s="114"/>
      <c r="U20" s="114"/>
      <c r="V20" s="5">
        <v>4.1666666666666669E-4</v>
      </c>
      <c r="W20" s="5"/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 t="s">
        <v>143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4"/>
      <c r="T21" s="114"/>
      <c r="U21" s="114"/>
      <c r="V21" s="5"/>
      <c r="W21" s="5">
        <v>6.4814814814814813E-4</v>
      </c>
      <c r="X21" s="6"/>
    </row>
    <row r="22" spans="1:24" ht="42.95" customHeight="1">
      <c r="A22" s="133"/>
      <c r="B22" s="133"/>
      <c r="C22" s="133"/>
      <c r="D22" s="133"/>
      <c r="E22" s="133"/>
      <c r="F22" s="9"/>
      <c r="G22" s="113" t="s">
        <v>144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"/>
      <c r="T22" s="7"/>
      <c r="U22" s="7"/>
      <c r="V22" s="5"/>
      <c r="W22" s="5">
        <v>1.3888888888888889E-4</v>
      </c>
      <c r="X22" s="5"/>
    </row>
    <row r="23" spans="1:24" ht="42.95" customHeight="1">
      <c r="A23" s="133"/>
      <c r="B23" s="133"/>
      <c r="C23" s="133"/>
      <c r="D23" s="133"/>
      <c r="E23" s="133"/>
      <c r="F23" s="9"/>
      <c r="G23" s="113" t="s">
        <v>145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"/>
      <c r="T23" s="7"/>
      <c r="U23" s="7"/>
      <c r="V23" s="5">
        <v>1.1574074074074075E-4</v>
      </c>
      <c r="W23" s="5"/>
      <c r="X23" s="5"/>
    </row>
    <row r="24" spans="1:24" ht="42.95" customHeight="1">
      <c r="A24" s="133"/>
      <c r="B24" s="133"/>
      <c r="C24" s="133"/>
      <c r="D24" s="133"/>
      <c r="E24" s="133"/>
      <c r="F24" s="9"/>
      <c r="G24" s="113" t="s">
        <v>146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"/>
      <c r="T24" s="7"/>
      <c r="U24" s="7"/>
      <c r="V24" s="5">
        <v>1.6203703703703703E-4</v>
      </c>
      <c r="W24" s="5"/>
      <c r="X24" s="5"/>
    </row>
    <row r="25" spans="1:24" ht="42.95" customHeight="1">
      <c r="A25" s="134"/>
      <c r="B25" s="135"/>
      <c r="C25" s="135"/>
      <c r="D25" s="135"/>
      <c r="E25" s="136"/>
      <c r="F25" s="9"/>
      <c r="G25" s="127" t="s">
        <v>147</v>
      </c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9"/>
      <c r="S25" s="7"/>
      <c r="T25" s="7"/>
      <c r="U25" s="7"/>
      <c r="V25" s="5">
        <v>1.3888888888888889E-4</v>
      </c>
      <c r="W25" s="5"/>
      <c r="X25" s="5"/>
    </row>
    <row r="26" spans="1:24" ht="42.95" customHeight="1">
      <c r="A26" s="133"/>
      <c r="B26" s="133"/>
      <c r="C26" s="133"/>
      <c r="D26" s="133"/>
      <c r="E26" s="133"/>
      <c r="F26" s="9"/>
      <c r="G26" s="113" t="s">
        <v>148</v>
      </c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7"/>
      <c r="T26" s="7"/>
      <c r="U26" s="7"/>
      <c r="V26" s="5"/>
      <c r="W26" s="5">
        <v>4.6296296296296294E-5</v>
      </c>
      <c r="X26" s="5"/>
    </row>
    <row r="27" spans="1:24" ht="42.95" customHeight="1">
      <c r="A27" s="133"/>
      <c r="B27" s="133"/>
      <c r="C27" s="133"/>
      <c r="D27" s="133"/>
      <c r="E27" s="133"/>
      <c r="F27" s="9"/>
      <c r="G27" s="113" t="s">
        <v>149</v>
      </c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7"/>
      <c r="T27" s="7"/>
      <c r="U27" s="7"/>
      <c r="V27" s="5">
        <v>1.3888888888888889E-4</v>
      </c>
      <c r="W27" s="5"/>
      <c r="X27" s="5"/>
    </row>
    <row r="28" spans="1:24" ht="42.95" customHeight="1">
      <c r="A28" s="133"/>
      <c r="B28" s="133"/>
      <c r="C28" s="133"/>
      <c r="D28" s="133"/>
      <c r="E28" s="133"/>
      <c r="F28" s="9"/>
      <c r="G28" s="113" t="s">
        <v>152</v>
      </c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7"/>
      <c r="T28" s="7"/>
      <c r="U28" s="7"/>
      <c r="V28" s="5"/>
      <c r="W28" s="5">
        <v>9.2592592592592588E-5</v>
      </c>
      <c r="X28" s="5"/>
    </row>
    <row r="29" spans="1:24" ht="42.95" customHeight="1">
      <c r="A29" s="133"/>
      <c r="B29" s="133"/>
      <c r="C29" s="133"/>
      <c r="D29" s="133"/>
      <c r="E29" s="133"/>
      <c r="F29" s="9"/>
      <c r="G29" s="113" t="s">
        <v>153</v>
      </c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7"/>
      <c r="T29" s="7"/>
      <c r="U29" s="7"/>
      <c r="V29" s="5"/>
      <c r="W29" s="5">
        <v>6.9444444444444444E-5</v>
      </c>
      <c r="X29" s="5"/>
    </row>
    <row r="30" spans="1:24" ht="42.95" customHeight="1">
      <c r="A30" s="133"/>
      <c r="B30" s="133"/>
      <c r="C30" s="133"/>
      <c r="D30" s="133"/>
      <c r="E30" s="133"/>
      <c r="F30" s="9"/>
      <c r="G30" s="113" t="s">
        <v>154</v>
      </c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7"/>
      <c r="T30" s="7"/>
      <c r="U30" s="7"/>
      <c r="V30" s="5"/>
      <c r="W30" s="5">
        <v>1.7361111111111112E-4</v>
      </c>
      <c r="X30" s="5"/>
    </row>
    <row r="31" spans="1:24" ht="42.95" customHeight="1">
      <c r="A31" s="133"/>
      <c r="B31" s="133"/>
      <c r="C31" s="133"/>
      <c r="D31" s="133"/>
      <c r="E31" s="133"/>
      <c r="F31" s="13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4"/>
      <c r="T31" s="114"/>
      <c r="U31" s="114"/>
      <c r="V31" s="5"/>
      <c r="W31" s="5"/>
      <c r="X31" s="5"/>
    </row>
    <row r="32" spans="1:24" ht="42.95" customHeight="1">
      <c r="A32" s="112"/>
      <c r="B32" s="112"/>
      <c r="C32" s="112"/>
      <c r="D32" s="112"/>
      <c r="E32" s="112"/>
      <c r="F32" s="112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4"/>
      <c r="T32" s="114"/>
      <c r="U32" s="114"/>
      <c r="V32" s="14">
        <f>SUM(V6:V31)</f>
        <v>1.6087962962962961E-3</v>
      </c>
      <c r="W32" s="14">
        <f>SUM(W6:W31)</f>
        <v>2.1643518518518518E-3</v>
      </c>
      <c r="X32" s="14">
        <f>SUM(X6:X31)</f>
        <v>0</v>
      </c>
    </row>
    <row r="565" ht="9" customHeight="1"/>
  </sheetData>
  <sheetProtection formatCells="0" formatRows="0"/>
  <protectedRanges>
    <protectedRange password="CF1B" sqref="A1:IV5 G9:U9 A33:IV65543 G19:U19 S6:U8 G11:U15 S10:U10 Y31:IV32 A28:U32 W6:X15 W17:X20 B20:U27 A6:A27 W21 V7:V32 W22:X32 Y6:Y30 AC6:IV30" name="Intervalo1"/>
    <protectedRange password="CF1B" sqref="G16:U18 W16:X16" name="Intervalo1_1"/>
    <protectedRange password="CF1B" sqref="G6:R6" name="Intervalo1_2"/>
    <protectedRange password="CF1B" sqref="G7:R7" name="Intervalo1_3"/>
    <protectedRange password="CF1B" sqref="G8:R8" name="Intervalo1_4"/>
    <protectedRange password="CF1B" sqref="G10:R10" name="Intervalo1_1_1"/>
    <protectedRange password="CF1B" sqref="AA6:AB30" name="Intervalo1_5"/>
  </protectedRanges>
  <mergeCells count="85"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S9:U9"/>
    <mergeCell ref="A10:F10"/>
    <mergeCell ref="G10:R10"/>
    <mergeCell ref="S10:U10"/>
    <mergeCell ref="A11:F11"/>
    <mergeCell ref="G11:R11"/>
    <mergeCell ref="S11:U11"/>
    <mergeCell ref="A12:F12"/>
    <mergeCell ref="G12:R12"/>
    <mergeCell ref="S12:U12"/>
    <mergeCell ref="A13:F13"/>
    <mergeCell ref="G13:R13"/>
    <mergeCell ref="S13:U13"/>
    <mergeCell ref="A14:F14"/>
    <mergeCell ref="G14:R14"/>
    <mergeCell ref="S14:U14"/>
    <mergeCell ref="A15:F15"/>
    <mergeCell ref="G15:R15"/>
    <mergeCell ref="S15:U15"/>
    <mergeCell ref="A16:F16"/>
    <mergeCell ref="G16:R16"/>
    <mergeCell ref="S16:U16"/>
    <mergeCell ref="A17:F17"/>
    <mergeCell ref="G17:R17"/>
    <mergeCell ref="S17:U17"/>
    <mergeCell ref="A18:F18"/>
    <mergeCell ref="G18:R18"/>
    <mergeCell ref="S18:U18"/>
    <mergeCell ref="A19:F19"/>
    <mergeCell ref="G19:R19"/>
    <mergeCell ref="S19:U19"/>
    <mergeCell ref="A20:F20"/>
    <mergeCell ref="G20:R20"/>
    <mergeCell ref="S20:U20"/>
    <mergeCell ref="A21:F21"/>
    <mergeCell ref="G21:R21"/>
    <mergeCell ref="S21:U21"/>
    <mergeCell ref="A22:E22"/>
    <mergeCell ref="G22:R22"/>
    <mergeCell ref="A23:E23"/>
    <mergeCell ref="G23:R23"/>
    <mergeCell ref="A24:E24"/>
    <mergeCell ref="G24:R24"/>
    <mergeCell ref="A28:E28"/>
    <mergeCell ref="G28:R28"/>
    <mergeCell ref="A25:E25"/>
    <mergeCell ref="G25:R25"/>
    <mergeCell ref="A26:E26"/>
    <mergeCell ref="G26:R26"/>
    <mergeCell ref="A27:E27"/>
    <mergeCell ref="G27:R27"/>
    <mergeCell ref="S31:U31"/>
    <mergeCell ref="A32:F32"/>
    <mergeCell ref="G32:R32"/>
    <mergeCell ref="S32:U32"/>
    <mergeCell ref="A29:E29"/>
    <mergeCell ref="G29:R29"/>
    <mergeCell ref="A30:E30"/>
    <mergeCell ref="G30:R30"/>
    <mergeCell ref="A31:F31"/>
    <mergeCell ref="G31:R31"/>
  </mergeCells>
  <conditionalFormatting sqref="A6:A32 S10:U10 G12:U12 G14:U14 G20:U20">
    <cfRule type="expression" dxfId="63" priority="5" stopIfTrue="1">
      <formula>$S6&lt;&gt;""</formula>
    </cfRule>
  </conditionalFormatting>
  <conditionalFormatting sqref="A6:A32">
    <cfRule type="cellIs" dxfId="62" priority="6" stopIfTrue="1" operator="equal">
      <formula>"TM"</formula>
    </cfRule>
  </conditionalFormatting>
  <conditionalFormatting sqref="G10:R10">
    <cfRule type="expression" dxfId="61" priority="1" stopIfTrue="1">
      <formula>$R10&lt;&gt;""</formula>
    </cfRule>
  </conditionalFormatting>
  <conditionalFormatting sqref="G31:R31">
    <cfRule type="expression" dxfId="60" priority="7" stopIfTrue="1">
      <formula>#REF!&lt;&gt;""</formula>
    </cfRule>
  </conditionalFormatting>
  <conditionalFormatting sqref="G6:U6">
    <cfRule type="expression" dxfId="59" priority="3" stopIfTrue="1">
      <formula>$S6&lt;&gt;""</formula>
    </cfRule>
  </conditionalFormatting>
  <conditionalFormatting sqref="G8:U8">
    <cfRule type="expression" dxfId="58" priority="2" stopIfTrue="1">
      <formula>$S8&lt;&gt;""</formula>
    </cfRule>
  </conditionalFormatting>
  <conditionalFormatting sqref="G16:U16 G18:U18">
    <cfRule type="expression" dxfId="57" priority="4" stopIfTrue="1">
      <formula>$R16&lt;&gt;""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8195-B976-44A1-9FB3-C38711715047}">
  <sheetPr>
    <tabColor theme="5" tint="0.39997558519241921"/>
    <pageSetUpPr fitToPage="1"/>
  </sheetPr>
  <dimension ref="A1:X15"/>
  <sheetViews>
    <sheetView showGridLines="0" zoomScale="60" zoomScaleNormal="60" workbookViewId="0">
      <selection activeCell="G6" sqref="G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156</v>
      </c>
      <c r="B3" s="125"/>
      <c r="C3" s="125"/>
      <c r="D3" s="125"/>
      <c r="E3" s="125"/>
      <c r="F3" s="125"/>
      <c r="G3" s="125"/>
      <c r="H3" s="125"/>
      <c r="I3" s="125"/>
      <c r="J3" s="126" t="s">
        <v>157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SUM(V15:X15)</f>
        <v>2.719907407407407E-3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158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>
        <v>1.7361111111111112E-4</v>
      </c>
      <c r="W6" s="5"/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159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>
        <v>5.7870370370370373E-5</v>
      </c>
      <c r="W7" s="5"/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160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6"/>
      <c r="W8" s="5">
        <v>5.7870370370370373E-5</v>
      </c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161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>
        <v>1.5046296296296296E-3</v>
      </c>
      <c r="W9" s="6"/>
      <c r="X9" s="6"/>
    </row>
    <row r="10" spans="1:24" ht="42.95" customHeight="1">
      <c r="A10" s="112"/>
      <c r="B10" s="112"/>
      <c r="C10" s="112"/>
      <c r="D10" s="112"/>
      <c r="E10" s="112"/>
      <c r="F10" s="112"/>
      <c r="G10" s="113" t="s">
        <v>162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6"/>
      <c r="W10" s="5">
        <v>4.6296296296296294E-5</v>
      </c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163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>
        <v>8.1018518518518516E-4</v>
      </c>
      <c r="W11" s="6"/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164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6"/>
      <c r="W12" s="5">
        <v>6.9444444444444444E-5</v>
      </c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/>
      <c r="W13" s="6"/>
      <c r="X13" s="6"/>
    </row>
    <row r="14" spans="1:24" ht="42.95" customHeight="1">
      <c r="A14" s="112"/>
      <c r="B14" s="112"/>
      <c r="C14" s="112"/>
      <c r="D14" s="112"/>
      <c r="E14" s="112"/>
      <c r="F14" s="112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/>
      <c r="W14" s="6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4"/>
      <c r="T15" s="114"/>
      <c r="U15" s="114"/>
      <c r="V15" s="5">
        <f>SUM(V6:V14)</f>
        <v>2.5462962962962961E-3</v>
      </c>
      <c r="W15" s="5">
        <f>SUM(W6:W14)</f>
        <v>1.7361111111111109E-4</v>
      </c>
      <c r="X15" s="5">
        <f>SUM(X6:X14)</f>
        <v>0</v>
      </c>
    </row>
  </sheetData>
  <sheetProtection formatCells="0" formatRows="0"/>
  <protectedRanges>
    <protectedRange password="CF1B" sqref="S3:IV3 A1:IV2 G6:U8 A6:A14 Y13:IV14 A4:IV5 A15:IV65526 A3:I3 G9:R14 Y6:Y12 AC6:IV12" name="Intervalo1"/>
    <protectedRange password="CF1B" sqref="W7" name="Intervalo1_1"/>
    <protectedRange password="CF1B" sqref="J3:R3" name="Intervalo1_2"/>
    <protectedRange password="CF1B" sqref="Z6:AB12" name="Intervalo1_2_1"/>
  </protectedRanges>
  <mergeCells count="37">
    <mergeCell ref="A15:F15"/>
    <mergeCell ref="G15:R15"/>
    <mergeCell ref="S15:U15"/>
    <mergeCell ref="A14:F14"/>
    <mergeCell ref="G14:R14"/>
    <mergeCell ref="A11:F11"/>
    <mergeCell ref="G11:R11"/>
    <mergeCell ref="A12:F12"/>
    <mergeCell ref="G12:R12"/>
    <mergeCell ref="A13:F13"/>
    <mergeCell ref="G13:R13"/>
    <mergeCell ref="A10:F10"/>
    <mergeCell ref="G10:R10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15">
    <cfRule type="cellIs" dxfId="56" priority="3" stopIfTrue="1" operator="equal">
      <formula>"TM"</formula>
    </cfRule>
  </conditionalFormatting>
  <conditionalFormatting sqref="A9:A14">
    <cfRule type="expression" dxfId="55" priority="4" stopIfTrue="1">
      <formula>#REF!&lt;&gt;""</formula>
    </cfRule>
  </conditionalFormatting>
  <conditionalFormatting sqref="G6:U6 A6:A8 G8:U8 G9:R14 A15">
    <cfRule type="expression" dxfId="54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FA0A-F440-43D3-923F-9D64F2E151A2}">
  <sheetPr>
    <tabColor theme="5" tint="0.39997558519241921"/>
    <pageSetUpPr fitToPage="1"/>
  </sheetPr>
  <dimension ref="A1:X20"/>
  <sheetViews>
    <sheetView showGridLines="0" zoomScale="60" zoomScaleNormal="60" workbookViewId="0">
      <selection activeCell="G6" sqref="G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127</v>
      </c>
      <c r="B3" s="125"/>
      <c r="C3" s="125"/>
      <c r="D3" s="125"/>
      <c r="E3" s="125"/>
      <c r="F3" s="125"/>
      <c r="G3" s="125"/>
      <c r="H3" s="125"/>
      <c r="I3" s="125"/>
      <c r="J3" s="126" t="s">
        <v>165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SUM(V20:X20)</f>
        <v>3.402777777777778E-3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166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>
        <v>9.2592592592592588E-5</v>
      </c>
      <c r="W6" s="5"/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167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6"/>
      <c r="W7" s="5">
        <v>5.7870370370370373E-5</v>
      </c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168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1.6203703703703703E-4</v>
      </c>
      <c r="W8" s="5"/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169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5.7870370370370373E-5</v>
      </c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170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>
        <v>1.5046296296296297E-4</v>
      </c>
      <c r="W10" s="6"/>
      <c r="X10" s="6"/>
    </row>
    <row r="11" spans="1:24" ht="42.95" customHeight="1">
      <c r="A11" s="112"/>
      <c r="B11" s="112"/>
      <c r="C11" s="112"/>
      <c r="D11" s="112"/>
      <c r="E11" s="112"/>
      <c r="F11" s="112"/>
      <c r="G11" s="113" t="s">
        <v>171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6"/>
      <c r="W11" s="5">
        <v>8.1018518518518516E-5</v>
      </c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172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2.0833333333333335E-4</v>
      </c>
      <c r="W12" s="5"/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173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/>
      <c r="W13" s="5">
        <v>5.7870370370370373E-5</v>
      </c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174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>
        <v>2.0370370370370369E-3</v>
      </c>
      <c r="W14" s="5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175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>
        <v>4.0509259259259258E-4</v>
      </c>
      <c r="W15" s="5"/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176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6"/>
      <c r="W16" s="5">
        <v>9.2592592592592588E-5</v>
      </c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7"/>
      <c r="T17" s="7"/>
      <c r="U17" s="7"/>
      <c r="V17" s="5"/>
      <c r="W17" s="5"/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7"/>
      <c r="T18" s="7"/>
      <c r="U18" s="7"/>
      <c r="V18" s="5"/>
      <c r="W18" s="5"/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4"/>
      <c r="T19" s="114"/>
      <c r="U19" s="114"/>
      <c r="V19" s="5"/>
      <c r="W19" s="5"/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4"/>
      <c r="T20" s="114"/>
      <c r="U20" s="114"/>
      <c r="V20" s="5">
        <f>SUM(V6:V19)</f>
        <v>3.0555555555555557E-3</v>
      </c>
      <c r="W20" s="5">
        <f>SUM(W6:W19)</f>
        <v>3.4722222222222218E-4</v>
      </c>
      <c r="X20" s="5">
        <f>SUM(X6:X19)</f>
        <v>0</v>
      </c>
    </row>
  </sheetData>
  <sheetProtection formatCells="0" formatRows="0"/>
  <protectedRanges>
    <protectedRange password="CF1B" sqref="S3:IV3 A1:IV2 G6:U8 A6:A16 A4:IV5 A19:IV65531 A17:V18 Y6:Y16 A3:I3 X17:IV18 G9:R16 AC6:IV16" name="Intervalo1"/>
    <protectedRange password="CF1B" sqref="J3:R3" name="Intervalo1_2"/>
    <protectedRange password="CF1B" sqref="AA6:AB16" name="Intervalo1_5"/>
  </protectedRanges>
  <mergeCells count="48">
    <mergeCell ref="A20:F20"/>
    <mergeCell ref="G20:R20"/>
    <mergeCell ref="S20:U20"/>
    <mergeCell ref="A17:F17"/>
    <mergeCell ref="G17:R17"/>
    <mergeCell ref="A18:F18"/>
    <mergeCell ref="G18:R18"/>
    <mergeCell ref="A19:F19"/>
    <mergeCell ref="G19:R19"/>
    <mergeCell ref="S19:U19"/>
    <mergeCell ref="A14:F14"/>
    <mergeCell ref="G14:R14"/>
    <mergeCell ref="A15:F15"/>
    <mergeCell ref="G15:R15"/>
    <mergeCell ref="A16:F16"/>
    <mergeCell ref="G16:R16"/>
    <mergeCell ref="A11:F11"/>
    <mergeCell ref="G11:R11"/>
    <mergeCell ref="A12:F12"/>
    <mergeCell ref="G12:R12"/>
    <mergeCell ref="A13:F13"/>
    <mergeCell ref="G13:R13"/>
    <mergeCell ref="A10:F10"/>
    <mergeCell ref="G10:R10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20">
    <cfRule type="cellIs" dxfId="53" priority="3" stopIfTrue="1" operator="equal">
      <formula>"TM"</formula>
    </cfRule>
  </conditionalFormatting>
  <conditionalFormatting sqref="A9:A16">
    <cfRule type="expression" dxfId="52" priority="4" stopIfTrue="1">
      <formula>#REF!&lt;&gt;""</formula>
    </cfRule>
  </conditionalFormatting>
  <conditionalFormatting sqref="G6:U6 A6:A8 G8:U8 G9:R16 A17:A20 G19:U19">
    <cfRule type="expression" dxfId="51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5F45-ADB9-4DE6-8A3A-81B1CEA83DFE}">
  <sheetPr>
    <tabColor theme="5" tint="0.39997558519241921"/>
    <pageSetUpPr fitToPage="1"/>
  </sheetPr>
  <dimension ref="A1:X34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177</v>
      </c>
      <c r="B3" s="125"/>
      <c r="C3" s="125"/>
      <c r="D3" s="125"/>
      <c r="E3" s="125"/>
      <c r="F3" s="125"/>
      <c r="G3" s="125"/>
      <c r="H3" s="125"/>
      <c r="I3" s="125"/>
      <c r="J3" s="126" t="s">
        <v>165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SUM(V34:X34)</f>
        <v>6.4467592592592597E-3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178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>
        <v>1.5046296296296297E-4</v>
      </c>
      <c r="W6" s="5"/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179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>
        <v>1.7361111111111112E-4</v>
      </c>
      <c r="W7" s="5"/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180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6"/>
      <c r="T8" s="6"/>
      <c r="U8" s="6"/>
      <c r="V8" s="5">
        <v>3.7037037037037035E-4</v>
      </c>
      <c r="W8" s="6"/>
      <c r="X8" s="6"/>
    </row>
    <row r="9" spans="1:24" ht="42.95" customHeight="1">
      <c r="A9" s="112"/>
      <c r="B9" s="112"/>
      <c r="C9" s="112"/>
      <c r="D9" s="112"/>
      <c r="E9" s="112"/>
      <c r="F9" s="112"/>
      <c r="G9" s="113" t="s">
        <v>181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9.2592592592592588E-5</v>
      </c>
      <c r="X9" s="6"/>
    </row>
    <row r="10" spans="1:24" ht="42.95" customHeight="1">
      <c r="A10" s="112"/>
      <c r="B10" s="112"/>
      <c r="C10" s="112"/>
      <c r="D10" s="112"/>
      <c r="E10" s="112"/>
      <c r="F10" s="112"/>
      <c r="G10" s="113" t="s">
        <v>182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>
        <v>3.5879629629629629E-4</v>
      </c>
      <c r="W10" s="6"/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183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6"/>
      <c r="W11" s="5">
        <v>5.7870370370370373E-5</v>
      </c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184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3.7037037037037035E-4</v>
      </c>
      <c r="W12" s="6"/>
      <c r="X12" s="6"/>
    </row>
    <row r="13" spans="1:24" ht="42.95" customHeight="1">
      <c r="A13" s="112"/>
      <c r="B13" s="112"/>
      <c r="C13" s="112"/>
      <c r="D13" s="112"/>
      <c r="E13" s="112"/>
      <c r="F13" s="112"/>
      <c r="G13" s="113" t="s">
        <v>185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>
        <v>2.4305555555555555E-4</v>
      </c>
      <c r="W13" s="6"/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186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>
        <v>9.2592592592592588E-5</v>
      </c>
      <c r="W14" s="5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187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>
        <v>3.2407407407407406E-4</v>
      </c>
      <c r="W15" s="5"/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188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6"/>
      <c r="W16" s="5">
        <v>5.7870370370370373E-5</v>
      </c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189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>
        <v>4.1666666666666669E-4</v>
      </c>
      <c r="W17" s="5"/>
      <c r="X17" s="6"/>
    </row>
    <row r="18" spans="1:24" ht="42.95" customHeight="1">
      <c r="A18" s="112"/>
      <c r="B18" s="112"/>
      <c r="C18" s="112"/>
      <c r="D18" s="112"/>
      <c r="E18" s="112"/>
      <c r="F18" s="112"/>
      <c r="G18" s="113" t="s">
        <v>190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/>
      <c r="W18" s="5">
        <v>1.0416666666666667E-4</v>
      </c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191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6"/>
      <c r="W19" s="5">
        <v>4.6296296296296294E-5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192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"/>
      <c r="T20" s="7"/>
      <c r="U20" s="7"/>
      <c r="V20" s="5">
        <v>4.0509259259259258E-4</v>
      </c>
      <c r="W20" s="5"/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 t="s">
        <v>193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6"/>
      <c r="T21" s="6"/>
      <c r="U21" s="6"/>
      <c r="V21" s="5">
        <v>1.0416666666666667E-4</v>
      </c>
      <c r="W21" s="6"/>
      <c r="X21" s="5"/>
    </row>
    <row r="22" spans="1:24" ht="42.95" customHeight="1">
      <c r="A22" s="112"/>
      <c r="B22" s="112"/>
      <c r="C22" s="112"/>
      <c r="D22" s="112"/>
      <c r="E22" s="112"/>
      <c r="F22" s="112"/>
      <c r="G22" s="113" t="s">
        <v>194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4"/>
      <c r="T22" s="114"/>
      <c r="U22" s="114"/>
      <c r="V22" s="5">
        <v>1.0879629629629629E-3</v>
      </c>
      <c r="W22" s="5"/>
      <c r="X22" s="5"/>
    </row>
    <row r="23" spans="1:24" ht="42.95" customHeight="1">
      <c r="A23" s="112"/>
      <c r="B23" s="112"/>
      <c r="C23" s="112"/>
      <c r="D23" s="112"/>
      <c r="E23" s="112"/>
      <c r="F23" s="112"/>
      <c r="G23" s="113" t="s">
        <v>195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"/>
      <c r="T23" s="7"/>
      <c r="U23" s="7"/>
      <c r="V23" s="5">
        <v>3.3564814814814812E-4</v>
      </c>
      <c r="W23" s="5"/>
      <c r="X23" s="5"/>
    </row>
    <row r="24" spans="1:24" ht="42.95" customHeight="1">
      <c r="A24" s="112"/>
      <c r="B24" s="112"/>
      <c r="C24" s="112"/>
      <c r="D24" s="112"/>
      <c r="E24" s="112"/>
      <c r="F24" s="112"/>
      <c r="G24" s="113" t="s">
        <v>196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"/>
      <c r="T24" s="7"/>
      <c r="U24" s="7"/>
      <c r="V24" s="5">
        <v>1.5046296296296297E-4</v>
      </c>
      <c r="W24" s="5"/>
      <c r="X24" s="5"/>
    </row>
    <row r="25" spans="1:24" ht="42.95" customHeight="1">
      <c r="A25" s="112"/>
      <c r="B25" s="112"/>
      <c r="C25" s="112"/>
      <c r="D25" s="112"/>
      <c r="E25" s="112"/>
      <c r="F25" s="112"/>
      <c r="G25" s="113" t="s">
        <v>197</v>
      </c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7"/>
      <c r="T25" s="7"/>
      <c r="U25" s="7"/>
      <c r="V25" s="5">
        <v>5.3240740740740744E-4</v>
      </c>
      <c r="W25" s="5"/>
      <c r="X25" s="5"/>
    </row>
    <row r="26" spans="1:24" ht="42.95" customHeight="1">
      <c r="A26" s="112"/>
      <c r="B26" s="112"/>
      <c r="C26" s="112"/>
      <c r="D26" s="112"/>
      <c r="E26" s="112"/>
      <c r="F26" s="112"/>
      <c r="G26" s="113" t="s">
        <v>198</v>
      </c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7"/>
      <c r="T26" s="7"/>
      <c r="U26" s="7"/>
      <c r="V26" s="5"/>
      <c r="W26" s="5">
        <v>6.9444444444444444E-5</v>
      </c>
      <c r="X26" s="5"/>
    </row>
    <row r="27" spans="1:24" ht="42.95" customHeight="1">
      <c r="A27" s="112"/>
      <c r="B27" s="112"/>
      <c r="C27" s="112"/>
      <c r="D27" s="112"/>
      <c r="E27" s="112"/>
      <c r="F27" s="112"/>
      <c r="G27" s="113" t="s">
        <v>199</v>
      </c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7"/>
      <c r="T27" s="7"/>
      <c r="U27" s="7"/>
      <c r="V27" s="5">
        <v>3.2407407407407406E-4</v>
      </c>
      <c r="W27" s="5"/>
      <c r="X27" s="5"/>
    </row>
    <row r="28" spans="1:24" ht="42.95" customHeight="1">
      <c r="A28" s="112"/>
      <c r="B28" s="112"/>
      <c r="C28" s="112"/>
      <c r="D28" s="112"/>
      <c r="E28" s="112"/>
      <c r="F28" s="112"/>
      <c r="G28" s="113" t="s">
        <v>200</v>
      </c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7"/>
      <c r="T28" s="7"/>
      <c r="U28" s="7"/>
      <c r="V28" s="5"/>
      <c r="W28" s="5">
        <v>6.9444444444444444E-5</v>
      </c>
      <c r="X28" s="5"/>
    </row>
    <row r="29" spans="1:24" ht="42.95" customHeight="1">
      <c r="A29" s="112"/>
      <c r="B29" s="112"/>
      <c r="C29" s="112"/>
      <c r="D29" s="112"/>
      <c r="E29" s="112"/>
      <c r="F29" s="112"/>
      <c r="G29" s="113" t="s">
        <v>201</v>
      </c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7"/>
      <c r="T29" s="7"/>
      <c r="U29" s="7"/>
      <c r="V29" s="5">
        <v>4.3981481481481481E-4</v>
      </c>
      <c r="W29" s="5"/>
      <c r="X29" s="5"/>
    </row>
    <row r="30" spans="1:24" ht="42.95" customHeight="1">
      <c r="A30" s="112"/>
      <c r="B30" s="112"/>
      <c r="C30" s="112"/>
      <c r="D30" s="112"/>
      <c r="E30" s="112"/>
      <c r="F30" s="112"/>
      <c r="G30" s="113" t="s">
        <v>202</v>
      </c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7"/>
      <c r="T30" s="7"/>
      <c r="U30" s="7"/>
      <c r="V30" s="5"/>
      <c r="W30" s="5">
        <v>6.9444444444444444E-5</v>
      </c>
      <c r="X30" s="5"/>
    </row>
    <row r="31" spans="1:24" ht="42.95" customHeight="1">
      <c r="A31" s="112"/>
      <c r="B31" s="112"/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7"/>
      <c r="T31" s="7"/>
      <c r="U31" s="7"/>
      <c r="V31" s="5"/>
      <c r="W31" s="5"/>
      <c r="X31" s="5"/>
    </row>
    <row r="32" spans="1:24" ht="42.95" customHeight="1">
      <c r="A32" s="112"/>
      <c r="B32" s="112"/>
      <c r="C32" s="112"/>
      <c r="D32" s="112"/>
      <c r="E32" s="112"/>
      <c r="F32" s="112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7"/>
      <c r="T32" s="7"/>
      <c r="U32" s="7"/>
      <c r="V32" s="5"/>
      <c r="W32" s="5"/>
      <c r="X32" s="5"/>
    </row>
    <row r="33" spans="1:24" ht="42.95" customHeight="1">
      <c r="A33" s="112"/>
      <c r="B33" s="112"/>
      <c r="C33" s="112"/>
      <c r="D33" s="112"/>
      <c r="E33" s="112"/>
      <c r="F33" s="112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4"/>
      <c r="T33" s="114"/>
      <c r="U33" s="114"/>
      <c r="V33" s="5"/>
      <c r="W33" s="5"/>
      <c r="X33" s="5"/>
    </row>
    <row r="34" spans="1:24" ht="42.95" customHeight="1">
      <c r="A34" s="112"/>
      <c r="B34" s="112"/>
      <c r="C34" s="112"/>
      <c r="D34" s="112"/>
      <c r="E34" s="112"/>
      <c r="F34" s="112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4"/>
      <c r="T34" s="114"/>
      <c r="U34" s="114"/>
      <c r="V34" s="5">
        <f>SUM(V6:V33)</f>
        <v>5.8796296296296305E-3</v>
      </c>
      <c r="W34" s="5">
        <f>SUM(W6:W33)</f>
        <v>5.6712962962962967E-4</v>
      </c>
      <c r="X34" s="5">
        <f>SUM(X6:X33)</f>
        <v>0</v>
      </c>
    </row>
  </sheetData>
  <sheetProtection formatCells="0" formatRows="0"/>
  <protectedRanges>
    <protectedRange password="CF1B" sqref="G8:R16 A1:IV2 B19:F21 A33:IV65545 A32:V32 B26:V26 X29:Y29 X31:IV32 Y30 A4:IV5 A3:I3 S3:IV3 G6:U7 G19:R20 B27:U27 B30:V31 B29:U29 B22:U25 Y6:Y28 B28:V28 AC6:IV30 A6:A31" name="Intervalo1"/>
    <protectedRange password="CF1B" sqref="J3:R3" name="Intervalo1_2"/>
    <protectedRange password="CF1B" sqref="G17:R18" name="Intervalo1_3"/>
    <protectedRange password="CF1B" sqref="G21:R21 X20 S20:U20" name="Intervalo1_4"/>
    <protectedRange password="CF1B" sqref="X24" name="Intervalo1_6"/>
    <protectedRange password="CF1B" sqref="AA6:AB30" name="Intervalo1_5_1"/>
  </protectedRanges>
  <mergeCells count="76">
    <mergeCell ref="S34:U34"/>
    <mergeCell ref="A29:F29"/>
    <mergeCell ref="G29:R29"/>
    <mergeCell ref="A30:F30"/>
    <mergeCell ref="G30:R30"/>
    <mergeCell ref="A31:F31"/>
    <mergeCell ref="G31:R31"/>
    <mergeCell ref="A32:F32"/>
    <mergeCell ref="G32:R32"/>
    <mergeCell ref="A33:F33"/>
    <mergeCell ref="G33:R33"/>
    <mergeCell ref="S33:U33"/>
    <mergeCell ref="A28:F28"/>
    <mergeCell ref="G28:R28"/>
    <mergeCell ref="A34:F34"/>
    <mergeCell ref="G34:R34"/>
    <mergeCell ref="A25:F25"/>
    <mergeCell ref="G25:R25"/>
    <mergeCell ref="A26:F26"/>
    <mergeCell ref="G26:R26"/>
    <mergeCell ref="A27:F27"/>
    <mergeCell ref="G27:R27"/>
    <mergeCell ref="S22:U22"/>
    <mergeCell ref="A24:F24"/>
    <mergeCell ref="G24:R24"/>
    <mergeCell ref="A23:F23"/>
    <mergeCell ref="G23:R23"/>
    <mergeCell ref="A22:F22"/>
    <mergeCell ref="G22:R22"/>
    <mergeCell ref="A19:F19"/>
    <mergeCell ref="G19:R19"/>
    <mergeCell ref="A20:F20"/>
    <mergeCell ref="G21:R21"/>
    <mergeCell ref="A21:F21"/>
    <mergeCell ref="G20:R20"/>
    <mergeCell ref="A16:F16"/>
    <mergeCell ref="G16:R16"/>
    <mergeCell ref="A17:F17"/>
    <mergeCell ref="G17:R17"/>
    <mergeCell ref="A18:F18"/>
    <mergeCell ref="G18:R18"/>
    <mergeCell ref="A13:F13"/>
    <mergeCell ref="G13:R13"/>
    <mergeCell ref="A14:F14"/>
    <mergeCell ref="G14:R14"/>
    <mergeCell ref="A15:F15"/>
    <mergeCell ref="G15:R15"/>
    <mergeCell ref="A10:F10"/>
    <mergeCell ref="G10:R10"/>
    <mergeCell ref="A11:F11"/>
    <mergeCell ref="G11:R11"/>
    <mergeCell ref="A12:F12"/>
    <mergeCell ref="G12:R12"/>
    <mergeCell ref="A9:F9"/>
    <mergeCell ref="G9:R9"/>
    <mergeCell ref="A6:F6"/>
    <mergeCell ref="G6:R6"/>
    <mergeCell ref="S6:U6"/>
    <mergeCell ref="A7:F7"/>
    <mergeCell ref="G7:R7"/>
    <mergeCell ref="S7:U7"/>
    <mergeCell ref="A8:F8"/>
    <mergeCell ref="G8:R8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7 A22:A34">
    <cfRule type="expression" dxfId="50" priority="1" stopIfTrue="1">
      <formula>$S6&lt;&gt;""</formula>
    </cfRule>
  </conditionalFormatting>
  <conditionalFormatting sqref="A6:A34">
    <cfRule type="cellIs" dxfId="49" priority="4" stopIfTrue="1" operator="equal">
      <formula>"TM"</formula>
    </cfRule>
  </conditionalFormatting>
  <conditionalFormatting sqref="A8:A21">
    <cfRule type="expression" dxfId="48" priority="5" stopIfTrue="1">
      <formula>#REF!&lt;&gt;""</formula>
    </cfRule>
  </conditionalFormatting>
  <conditionalFormatting sqref="G8:R20">
    <cfRule type="expression" dxfId="47" priority="2" stopIfTrue="1">
      <formula>$S8&lt;&gt;""</formula>
    </cfRule>
  </conditionalFormatting>
  <conditionalFormatting sqref="G6:U7 G33:U33">
    <cfRule type="expression" dxfId="46" priority="3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990E-3636-404B-8079-AD68A44B0BA0}">
  <sheetPr>
    <tabColor theme="7" tint="0.39997558519241921"/>
    <pageSetUpPr fitToPage="1"/>
  </sheetPr>
  <dimension ref="A1:X32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155</v>
      </c>
      <c r="B3" s="125"/>
      <c r="C3" s="125"/>
      <c r="D3" s="125"/>
      <c r="E3" s="125"/>
      <c r="F3" s="125"/>
      <c r="G3" s="125"/>
      <c r="H3" s="125"/>
      <c r="I3" s="125"/>
      <c r="J3" s="126" t="s">
        <v>203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SUM(V32:X32)</f>
        <v>8.379629629629631E-3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204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/>
      <c r="W6" s="5">
        <v>5.2083333333333333E-4</v>
      </c>
      <c r="X6" s="6"/>
    </row>
    <row r="7" spans="1:24" ht="42.95" customHeight="1">
      <c r="A7" s="112"/>
      <c r="B7" s="112"/>
      <c r="C7" s="112"/>
      <c r="D7" s="112"/>
      <c r="E7" s="112"/>
      <c r="F7" s="112"/>
      <c r="G7" s="113" t="s">
        <v>205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6"/>
      <c r="T7" s="6"/>
      <c r="U7" s="6"/>
      <c r="V7" s="5">
        <v>9.4907407407407408E-4</v>
      </c>
      <c r="W7" s="6"/>
      <c r="X7" s="6"/>
    </row>
    <row r="8" spans="1:24" ht="42.95" customHeight="1">
      <c r="A8" s="112"/>
      <c r="B8" s="112"/>
      <c r="C8" s="112"/>
      <c r="D8" s="112"/>
      <c r="E8" s="112"/>
      <c r="F8" s="112"/>
      <c r="G8" s="113" t="s">
        <v>206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6"/>
      <c r="T8" s="6"/>
      <c r="U8" s="6"/>
      <c r="V8" s="6"/>
      <c r="W8" s="5">
        <v>1.5046296296296297E-4</v>
      </c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207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>
        <v>1.3888888888888889E-4</v>
      </c>
      <c r="W9" s="6"/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208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6"/>
      <c r="W10" s="5">
        <v>1.3888888888888889E-4</v>
      </c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209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>
        <v>3.7037037037037035E-4</v>
      </c>
      <c r="W11" s="6"/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210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5.5555555555555556E-4</v>
      </c>
      <c r="W12" s="6"/>
      <c r="X12" s="6"/>
    </row>
    <row r="13" spans="1:24" ht="42.95" customHeight="1">
      <c r="A13" s="112"/>
      <c r="B13" s="112"/>
      <c r="C13" s="112"/>
      <c r="D13" s="112"/>
      <c r="E13" s="112"/>
      <c r="F13" s="112"/>
      <c r="G13" s="113" t="s">
        <v>211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6"/>
      <c r="W13" s="5">
        <v>8.1018518518518516E-5</v>
      </c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212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>
        <v>2.0833333333333335E-4</v>
      </c>
      <c r="W14" s="5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89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6"/>
      <c r="W15" s="5">
        <v>1.0416666666666667E-4</v>
      </c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213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5">
        <v>8.1018518518518516E-5</v>
      </c>
      <c r="W16" s="5"/>
      <c r="X16" s="6"/>
    </row>
    <row r="17" spans="1:24" ht="42.95" customHeight="1">
      <c r="A17" s="112"/>
      <c r="B17" s="112"/>
      <c r="C17" s="112"/>
      <c r="D17" s="112"/>
      <c r="E17" s="112"/>
      <c r="F17" s="112"/>
      <c r="G17" s="113" t="s">
        <v>214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/>
      <c r="W17" s="5">
        <v>3.5879629629629629E-4</v>
      </c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215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>
        <v>9.3749999999999997E-4</v>
      </c>
      <c r="W18" s="5"/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216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7"/>
      <c r="T19" s="7"/>
      <c r="U19" s="7"/>
      <c r="V19" s="5">
        <v>4.7453703703703704E-4</v>
      </c>
      <c r="W19" s="5"/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217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"/>
      <c r="T20" s="6"/>
      <c r="U20" s="6"/>
      <c r="V20" s="5">
        <v>5.4398148148148144E-4</v>
      </c>
      <c r="W20" s="6"/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 t="s">
        <v>218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4"/>
      <c r="T21" s="114"/>
      <c r="U21" s="114"/>
      <c r="V21" s="5"/>
      <c r="W21" s="5">
        <v>2.199074074074074E-4</v>
      </c>
      <c r="X21" s="5"/>
    </row>
    <row r="22" spans="1:24" ht="42.95" customHeight="1">
      <c r="A22" s="112"/>
      <c r="B22" s="112"/>
      <c r="C22" s="112"/>
      <c r="D22" s="112"/>
      <c r="E22" s="112"/>
      <c r="F22" s="112"/>
      <c r="G22" s="113" t="s">
        <v>219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"/>
      <c r="T22" s="7"/>
      <c r="U22" s="7"/>
      <c r="V22" s="5">
        <v>1.8634259259259259E-3</v>
      </c>
      <c r="W22" s="5"/>
      <c r="X22" s="5"/>
    </row>
    <row r="23" spans="1:24" ht="42.95" customHeight="1">
      <c r="A23" s="112"/>
      <c r="B23" s="112"/>
      <c r="C23" s="112"/>
      <c r="D23" s="112"/>
      <c r="E23" s="112"/>
      <c r="F23" s="112"/>
      <c r="G23" s="113" t="s">
        <v>220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"/>
      <c r="T23" s="7"/>
      <c r="U23" s="7"/>
      <c r="V23" s="5"/>
      <c r="W23" s="5">
        <v>9.2592592592592588E-5</v>
      </c>
      <c r="X23" s="5"/>
    </row>
    <row r="24" spans="1:24" ht="42.95" customHeight="1">
      <c r="A24" s="112"/>
      <c r="B24" s="112"/>
      <c r="C24" s="112"/>
      <c r="D24" s="112"/>
      <c r="E24" s="112"/>
      <c r="F24" s="112"/>
      <c r="G24" s="113" t="s">
        <v>206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"/>
      <c r="T24" s="7"/>
      <c r="U24" s="7"/>
      <c r="V24" s="5"/>
      <c r="W24" s="5">
        <v>8.1018518518518516E-5</v>
      </c>
      <c r="X24" s="5"/>
    </row>
    <row r="25" spans="1:24" ht="42.95" customHeight="1">
      <c r="A25" s="112"/>
      <c r="B25" s="112"/>
      <c r="C25" s="112"/>
      <c r="D25" s="112"/>
      <c r="E25" s="112"/>
      <c r="F25" s="112"/>
      <c r="G25" s="113" t="s">
        <v>221</v>
      </c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7"/>
      <c r="T25" s="7"/>
      <c r="U25" s="7"/>
      <c r="V25" s="5">
        <v>1.8518518518518518E-4</v>
      </c>
      <c r="W25" s="5"/>
      <c r="X25" s="5"/>
    </row>
    <row r="26" spans="1:24" ht="42.95" customHeight="1">
      <c r="A26" s="112"/>
      <c r="B26" s="112"/>
      <c r="C26" s="112"/>
      <c r="D26" s="112"/>
      <c r="E26" s="112"/>
      <c r="F26" s="112"/>
      <c r="G26" s="113" t="s">
        <v>222</v>
      </c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7"/>
      <c r="T26" s="7"/>
      <c r="U26" s="7"/>
      <c r="V26" s="5"/>
      <c r="W26" s="5">
        <v>8.1018518518518516E-5</v>
      </c>
      <c r="X26" s="5"/>
    </row>
    <row r="27" spans="1:24" ht="42.95" customHeight="1">
      <c r="A27" s="112"/>
      <c r="B27" s="112"/>
      <c r="C27" s="112"/>
      <c r="D27" s="112"/>
      <c r="E27" s="112"/>
      <c r="F27" s="112"/>
      <c r="G27" s="113" t="s">
        <v>223</v>
      </c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7"/>
      <c r="T27" s="7"/>
      <c r="U27" s="7"/>
      <c r="V27" s="5">
        <v>1.5046296296296297E-4</v>
      </c>
      <c r="W27" s="5"/>
      <c r="X27" s="5"/>
    </row>
    <row r="28" spans="1:24" ht="42.95" customHeight="1">
      <c r="A28" s="112"/>
      <c r="B28" s="112"/>
      <c r="C28" s="112"/>
      <c r="D28" s="112"/>
      <c r="E28" s="112"/>
      <c r="F28" s="112"/>
      <c r="G28" s="113" t="s">
        <v>224</v>
      </c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7"/>
      <c r="T28" s="7"/>
      <c r="U28" s="7"/>
      <c r="V28" s="5"/>
      <c r="W28" s="5">
        <v>9.2592592592592588E-5</v>
      </c>
      <c r="X28" s="5"/>
    </row>
    <row r="29" spans="1:24" ht="42.95" customHeight="1">
      <c r="A29" s="112"/>
      <c r="B29" s="112"/>
      <c r="C29" s="112"/>
      <c r="D29" s="112"/>
      <c r="E29" s="112"/>
      <c r="F29" s="112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7"/>
      <c r="T29" s="7"/>
      <c r="U29" s="7"/>
      <c r="V29" s="5"/>
      <c r="W29" s="5"/>
      <c r="X29" s="5"/>
    </row>
    <row r="30" spans="1:24" ht="42.95" customHeight="1">
      <c r="A30" s="112"/>
      <c r="B30" s="112"/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7"/>
      <c r="T30" s="7"/>
      <c r="U30" s="7"/>
      <c r="V30" s="5"/>
      <c r="W30" s="5"/>
      <c r="X30" s="5"/>
    </row>
    <row r="31" spans="1:24" ht="42.95" customHeight="1">
      <c r="A31" s="112"/>
      <c r="B31" s="112"/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4"/>
      <c r="T31" s="114"/>
      <c r="U31" s="114"/>
      <c r="V31" s="5"/>
      <c r="W31" s="5"/>
      <c r="X31" s="5"/>
    </row>
    <row r="32" spans="1:24" ht="42.95" customHeight="1">
      <c r="A32" s="112"/>
      <c r="B32" s="112"/>
      <c r="C32" s="112"/>
      <c r="D32" s="112"/>
      <c r="E32" s="112"/>
      <c r="F32" s="112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4"/>
      <c r="T32" s="114"/>
      <c r="U32" s="114"/>
      <c r="V32" s="5">
        <f>SUM(V6:V31)</f>
        <v>6.4583333333333342E-3</v>
      </c>
      <c r="W32" s="5">
        <f>SUM(W6:W31)</f>
        <v>1.9212962962962964E-3</v>
      </c>
      <c r="X32" s="5">
        <f>SUM(X6:X31)</f>
        <v>0</v>
      </c>
    </row>
  </sheetData>
  <sheetProtection formatCells="0" formatRows="0"/>
  <protectedRanges>
    <protectedRange password="CF1B" sqref="G7:R15 A1:IV2 B18:F20 B21:V21 A31:IV65543 A30:V30 B26:V26 X29:IV30 A4:IV5 A3:I3 S3:IV3 G18:R18 G20:R20 B22:U25 B28:V29 B27:U27 G6:U6 A6:A29 Y6:Y28 AC6:IV28" name="Intervalo1"/>
    <protectedRange password="CF1B" sqref="J3:R3" name="Intervalo1_2"/>
    <protectedRange password="CF1B" sqref="G16:R17" name="Intervalo1_3"/>
    <protectedRange password="CF1B" sqref="G19:U19" name="Intervalo1_4"/>
    <protectedRange password="CF1B" sqref="V24" name="Intervalo1_6"/>
    <protectedRange password="CF1B" sqref="AA6:AB28" name="Intervalo1_5_1"/>
  </protectedRanges>
  <mergeCells count="71">
    <mergeCell ref="A32:F32"/>
    <mergeCell ref="G32:R32"/>
    <mergeCell ref="S32:U32"/>
    <mergeCell ref="A28:F28"/>
    <mergeCell ref="G28:R28"/>
    <mergeCell ref="A29:F29"/>
    <mergeCell ref="G29:R29"/>
    <mergeCell ref="A30:F30"/>
    <mergeCell ref="G30:R30"/>
    <mergeCell ref="A31:F31"/>
    <mergeCell ref="G31:R31"/>
    <mergeCell ref="S31:U31"/>
    <mergeCell ref="A27:F27"/>
    <mergeCell ref="G27:R27"/>
    <mergeCell ref="G24:R24"/>
    <mergeCell ref="A24:F24"/>
    <mergeCell ref="A25:F25"/>
    <mergeCell ref="G25:R25"/>
    <mergeCell ref="S21:U21"/>
    <mergeCell ref="A22:F22"/>
    <mergeCell ref="G22:R22"/>
    <mergeCell ref="A26:F26"/>
    <mergeCell ref="G26:R26"/>
    <mergeCell ref="A23:F23"/>
    <mergeCell ref="G23:R23"/>
    <mergeCell ref="A21:F21"/>
    <mergeCell ref="G21:R21"/>
    <mergeCell ref="A18:F18"/>
    <mergeCell ref="G18:R18"/>
    <mergeCell ref="A19:F19"/>
    <mergeCell ref="G19:R19"/>
    <mergeCell ref="A20:F20"/>
    <mergeCell ref="G20:R20"/>
    <mergeCell ref="A15:F15"/>
    <mergeCell ref="G15:R15"/>
    <mergeCell ref="A16:F16"/>
    <mergeCell ref="G16:R16"/>
    <mergeCell ref="A17:F17"/>
    <mergeCell ref="G17:R17"/>
    <mergeCell ref="A12:F12"/>
    <mergeCell ref="G12:R12"/>
    <mergeCell ref="A13:F13"/>
    <mergeCell ref="G13:R13"/>
    <mergeCell ref="A14:F14"/>
    <mergeCell ref="G14:R14"/>
    <mergeCell ref="A9:F9"/>
    <mergeCell ref="G9:R9"/>
    <mergeCell ref="A10:F10"/>
    <mergeCell ref="G10:R10"/>
    <mergeCell ref="A11:F11"/>
    <mergeCell ref="G11:R11"/>
    <mergeCell ref="A8:F8"/>
    <mergeCell ref="G8:R8"/>
    <mergeCell ref="A6:F6"/>
    <mergeCell ref="G6:R6"/>
    <mergeCell ref="S6:U6"/>
    <mergeCell ref="A7:F7"/>
    <mergeCell ref="G7:R7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 G6:U6 G20:R20 A21:A32 G31:U31">
    <cfRule type="expression" dxfId="45" priority="2" stopIfTrue="1">
      <formula>$S6&lt;&gt;""</formula>
    </cfRule>
  </conditionalFormatting>
  <conditionalFormatting sqref="A6:A32">
    <cfRule type="cellIs" dxfId="44" priority="3" stopIfTrue="1" operator="equal">
      <formula>"TM"</formula>
    </cfRule>
  </conditionalFormatting>
  <conditionalFormatting sqref="A7:A20">
    <cfRule type="expression" dxfId="43" priority="4" stopIfTrue="1">
      <formula>#REF!&lt;&gt;""</formula>
    </cfRule>
  </conditionalFormatting>
  <conditionalFormatting sqref="G7:R18">
    <cfRule type="expression" dxfId="42" priority="1" stopIfTrue="1">
      <formula>$S7&lt;&gt;""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698D-9156-4F3C-B0EE-52E4C792BC25}">
  <sheetPr>
    <tabColor theme="9" tint="0.39997558519241921"/>
    <pageSetUpPr fitToPage="1"/>
  </sheetPr>
  <dimension ref="A1:X30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17</v>
      </c>
      <c r="B3" s="125"/>
      <c r="C3" s="125"/>
      <c r="D3" s="125"/>
      <c r="E3" s="125"/>
      <c r="F3" s="125"/>
      <c r="G3" s="125"/>
      <c r="H3" s="125"/>
      <c r="I3" s="125"/>
      <c r="J3" s="126" t="s">
        <v>225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SUM(V30:X30)</f>
        <v>3.4375000000000005E-3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226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6"/>
      <c r="W6" s="5">
        <v>3.4722222222222222E-5</v>
      </c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227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>
        <v>4.1666666666666669E-4</v>
      </c>
      <c r="W7" s="5"/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228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2.6620370370370372E-4</v>
      </c>
      <c r="W8" s="5"/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229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6.9444444444444444E-5</v>
      </c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230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>
        <v>8.1018518518518516E-5</v>
      </c>
      <c r="W10" s="5">
        <v>8.1018518518518516E-5</v>
      </c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89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6"/>
      <c r="W11" s="5">
        <v>5.7870370370370373E-5</v>
      </c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231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1.3888888888888889E-4</v>
      </c>
      <c r="W12" s="6"/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232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>
        <v>9.2592592592592588E-5</v>
      </c>
      <c r="W13" s="6"/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233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/>
      <c r="W14" s="5">
        <v>6.9444444444444444E-5</v>
      </c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234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>
        <v>3.1250000000000001E-4</v>
      </c>
      <c r="W15" s="5"/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235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5">
        <v>4.1666666666666669E-4</v>
      </c>
      <c r="W16" s="5"/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236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6"/>
      <c r="W17" s="5">
        <v>1.3888888888888889E-4</v>
      </c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237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>
        <v>4.5138888888888887E-4</v>
      </c>
      <c r="W18" s="5"/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238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5"/>
      <c r="W19" s="5">
        <v>1.0416666666666667E-4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239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"/>
      <c r="T20" s="6"/>
      <c r="U20" s="6"/>
      <c r="V20" s="5">
        <v>5.7870370370370373E-5</v>
      </c>
      <c r="W20" s="5"/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 t="s">
        <v>240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"/>
      <c r="T21" s="7"/>
      <c r="U21" s="7"/>
      <c r="V21" s="5">
        <v>8.1018518518518516E-5</v>
      </c>
      <c r="W21" s="5"/>
      <c r="X21" s="5"/>
    </row>
    <row r="22" spans="1:24" ht="42.95" customHeight="1">
      <c r="A22" s="112"/>
      <c r="B22" s="112"/>
      <c r="C22" s="112"/>
      <c r="D22" s="112"/>
      <c r="E22" s="112"/>
      <c r="F22" s="112"/>
      <c r="G22" s="113" t="s">
        <v>241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6"/>
      <c r="T22" s="6"/>
      <c r="U22" s="6"/>
      <c r="V22" s="6"/>
      <c r="W22" s="5">
        <v>4.6296296296296294E-5</v>
      </c>
      <c r="X22" s="5"/>
    </row>
    <row r="23" spans="1:24" ht="42.95" customHeight="1">
      <c r="A23" s="112"/>
      <c r="B23" s="112"/>
      <c r="C23" s="112"/>
      <c r="D23" s="112"/>
      <c r="E23" s="112"/>
      <c r="F23" s="112"/>
      <c r="G23" s="113" t="s">
        <v>242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4"/>
      <c r="T23" s="114"/>
      <c r="U23" s="114"/>
      <c r="V23" s="5">
        <v>2.3148148148148149E-4</v>
      </c>
      <c r="W23" s="5"/>
      <c r="X23" s="5"/>
    </row>
    <row r="24" spans="1:24" ht="42.95" customHeight="1">
      <c r="A24" s="112"/>
      <c r="B24" s="112"/>
      <c r="C24" s="112"/>
      <c r="D24" s="112"/>
      <c r="E24" s="112"/>
      <c r="F24" s="112"/>
      <c r="G24" s="113" t="s">
        <v>243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"/>
      <c r="T24" s="7"/>
      <c r="U24" s="7"/>
      <c r="V24" s="5"/>
      <c r="W24" s="5">
        <v>6.9444444444444444E-5</v>
      </c>
      <c r="X24" s="5"/>
    </row>
    <row r="25" spans="1:24" ht="42.95" customHeight="1">
      <c r="A25" s="112"/>
      <c r="B25" s="112"/>
      <c r="C25" s="112"/>
      <c r="D25" s="112"/>
      <c r="E25" s="112"/>
      <c r="F25" s="112"/>
      <c r="G25" s="113" t="s">
        <v>244</v>
      </c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7"/>
      <c r="T25" s="7"/>
      <c r="U25" s="7"/>
      <c r="V25" s="5"/>
      <c r="W25" s="5">
        <v>5.7870370370370373E-5</v>
      </c>
      <c r="X25" s="5"/>
    </row>
    <row r="26" spans="1:24" ht="42.95" customHeight="1">
      <c r="A26" s="112"/>
      <c r="B26" s="112"/>
      <c r="C26" s="112"/>
      <c r="D26" s="112"/>
      <c r="E26" s="112"/>
      <c r="F26" s="112"/>
      <c r="G26" s="113" t="s">
        <v>245</v>
      </c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7"/>
      <c r="T26" s="7"/>
      <c r="U26" s="7"/>
      <c r="V26" s="5">
        <v>6.9444444444444444E-5</v>
      </c>
      <c r="W26" s="5"/>
      <c r="X26" s="5"/>
    </row>
    <row r="27" spans="1:24" ht="42.95" customHeight="1">
      <c r="A27" s="112"/>
      <c r="B27" s="112"/>
      <c r="C27" s="112"/>
      <c r="D27" s="112"/>
      <c r="E27" s="112"/>
      <c r="F27" s="112"/>
      <c r="G27" s="113" t="s">
        <v>246</v>
      </c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7"/>
      <c r="T27" s="7"/>
      <c r="U27" s="7"/>
      <c r="V27" s="5"/>
      <c r="W27" s="5">
        <v>9.2592592592592588E-5</v>
      </c>
      <c r="X27" s="5"/>
    </row>
    <row r="28" spans="1:24" ht="42.95" customHeight="1">
      <c r="A28" s="112"/>
      <c r="B28" s="112"/>
      <c r="C28" s="112"/>
      <c r="D28" s="112"/>
      <c r="E28" s="112"/>
      <c r="F28" s="112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7"/>
      <c r="T28" s="7"/>
      <c r="U28" s="7"/>
      <c r="V28" s="5"/>
      <c r="W28" s="5"/>
      <c r="X28" s="5"/>
    </row>
    <row r="29" spans="1:24" ht="42.95" customHeight="1">
      <c r="A29" s="112"/>
      <c r="B29" s="112"/>
      <c r="C29" s="112"/>
      <c r="D29" s="112"/>
      <c r="E29" s="112"/>
      <c r="F29" s="112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4"/>
      <c r="T29" s="114"/>
      <c r="U29" s="114"/>
      <c r="V29" s="5"/>
      <c r="W29" s="5"/>
      <c r="X29" s="5"/>
    </row>
    <row r="30" spans="1:24" ht="42.95" customHeight="1">
      <c r="A30" s="112"/>
      <c r="B30" s="112"/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4"/>
      <c r="T30" s="114"/>
      <c r="U30" s="114"/>
      <c r="V30" s="5">
        <f>SUM(V6:V29)</f>
        <v>2.615740740740741E-3</v>
      </c>
      <c r="W30" s="5">
        <f>SUM(W6:W29)</f>
        <v>8.2175925925925927E-4</v>
      </c>
      <c r="X30" s="5">
        <f>SUM(X6:X29)</f>
        <v>0</v>
      </c>
    </row>
  </sheetData>
  <sheetProtection formatCells="0" formatRows="0"/>
  <protectedRanges>
    <protectedRange password="CF1B" sqref="G9:R17 A1:IV2 G6:U8 W8 B27:V27 A29:IV65541 A28:V28 B20:F24 G23:U23 X28:IV28 G24:V24 A4:IV5 A3:I3 S3:IV3 G20:R20 G22:R22 A6:A27 B25:U26 Y6:Y27 AC6:IV27" name="Intervalo1"/>
    <protectedRange password="CF1B" sqref="W7" name="Intervalo1_1"/>
    <protectedRange password="CF1B" sqref="J3:R3" name="Intervalo1_2"/>
    <protectedRange password="CF1B" sqref="G18:R19" name="Intervalo1_3"/>
    <protectedRange password="CF1B" sqref="G21:U21" name="Intervalo1_4"/>
    <protectedRange password="CF1B" sqref="X26" name="Intervalo1_6"/>
    <protectedRange password="CF1B" sqref="Z6:AB27" name="Intervalo1_2_1"/>
  </protectedRanges>
  <mergeCells count="69">
    <mergeCell ref="A30:F30"/>
    <mergeCell ref="G30:R30"/>
    <mergeCell ref="S30:U30"/>
    <mergeCell ref="A26:F26"/>
    <mergeCell ref="G26:R26"/>
    <mergeCell ref="A27:F27"/>
    <mergeCell ref="G27:R27"/>
    <mergeCell ref="A28:F28"/>
    <mergeCell ref="G28:R28"/>
    <mergeCell ref="A29:F29"/>
    <mergeCell ref="G29:R29"/>
    <mergeCell ref="S29:U29"/>
    <mergeCell ref="A23:F23"/>
    <mergeCell ref="S23:U23"/>
    <mergeCell ref="A24:F24"/>
    <mergeCell ref="G23:R23"/>
    <mergeCell ref="A25:F25"/>
    <mergeCell ref="G25:R25"/>
    <mergeCell ref="G24:R24"/>
    <mergeCell ref="A20:F20"/>
    <mergeCell ref="G20:R20"/>
    <mergeCell ref="A21:F21"/>
    <mergeCell ref="G21:R21"/>
    <mergeCell ref="A22:F22"/>
    <mergeCell ref="G22:R22"/>
    <mergeCell ref="A17:F17"/>
    <mergeCell ref="G17:R17"/>
    <mergeCell ref="A18:F18"/>
    <mergeCell ref="G18:R18"/>
    <mergeCell ref="A19:F19"/>
    <mergeCell ref="G19:R19"/>
    <mergeCell ref="A14:F14"/>
    <mergeCell ref="G14:R14"/>
    <mergeCell ref="A15:F15"/>
    <mergeCell ref="G15:R15"/>
    <mergeCell ref="A16:F16"/>
    <mergeCell ref="G16:R16"/>
    <mergeCell ref="A11:F11"/>
    <mergeCell ref="G11:R11"/>
    <mergeCell ref="A12:F12"/>
    <mergeCell ref="G12:R12"/>
    <mergeCell ref="A13:F13"/>
    <mergeCell ref="G13:R13"/>
    <mergeCell ref="A10:F10"/>
    <mergeCell ref="G10:R10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30">
    <cfRule type="cellIs" dxfId="41" priority="3" stopIfTrue="1" operator="equal">
      <formula>"TM"</formula>
    </cfRule>
  </conditionalFormatting>
  <conditionalFormatting sqref="A9:A22">
    <cfRule type="expression" dxfId="40" priority="4" stopIfTrue="1">
      <formula>#REF!&lt;&gt;""</formula>
    </cfRule>
  </conditionalFormatting>
  <conditionalFormatting sqref="G9:R20 A23:A30">
    <cfRule type="expression" dxfId="39" priority="1" stopIfTrue="1">
      <formula>$S9&lt;&gt;""</formula>
    </cfRule>
  </conditionalFormatting>
  <conditionalFormatting sqref="G6:U6 A6:A8 G8:U8 G22:R22 G29:U29">
    <cfRule type="expression" dxfId="38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EA3D-14F4-4C4C-B339-384131A5006B}">
  <sheetPr>
    <tabColor theme="9" tint="0.39997558519241921"/>
    <pageSetUpPr fitToPage="1"/>
  </sheetPr>
  <dimension ref="A1:X22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76</v>
      </c>
      <c r="B3" s="125"/>
      <c r="C3" s="125"/>
      <c r="D3" s="125"/>
      <c r="E3" s="125"/>
      <c r="F3" s="125"/>
      <c r="G3" s="125"/>
      <c r="H3" s="125"/>
      <c r="I3" s="125"/>
      <c r="J3" s="126" t="s">
        <v>225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SUM(V22:X22)</f>
        <v>3.0902777777777777E-3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247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6"/>
      <c r="W6" s="5">
        <v>1.8518518518518518E-4</v>
      </c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248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>
        <v>2.199074074074074E-4</v>
      </c>
      <c r="W7" s="5"/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249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3.0092592592592595E-4</v>
      </c>
      <c r="W8" s="5"/>
      <c r="X8" s="6"/>
    </row>
    <row r="9" spans="1:24" ht="42.95" customHeight="1">
      <c r="A9" s="112"/>
      <c r="B9" s="112"/>
      <c r="C9" s="112"/>
      <c r="D9" s="112"/>
      <c r="E9" s="112"/>
      <c r="F9" s="112"/>
      <c r="G9" s="113" t="s">
        <v>250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>
        <v>5.4398148148148144E-4</v>
      </c>
      <c r="W9" s="6"/>
      <c r="X9" s="6"/>
    </row>
    <row r="10" spans="1:24" ht="42.95" customHeight="1">
      <c r="A10" s="112"/>
      <c r="B10" s="112"/>
      <c r="C10" s="112"/>
      <c r="D10" s="112"/>
      <c r="E10" s="112"/>
      <c r="F10" s="112"/>
      <c r="G10" s="113" t="s">
        <v>251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>
        <v>1.273148148148148E-4</v>
      </c>
      <c r="W10" s="5"/>
      <c r="X10" s="6"/>
    </row>
    <row r="11" spans="1:24" ht="42.95" customHeight="1">
      <c r="A11" s="112"/>
      <c r="B11" s="112"/>
      <c r="C11" s="112"/>
      <c r="D11" s="112"/>
      <c r="E11" s="112"/>
      <c r="F11" s="112"/>
      <c r="G11" s="113" t="s">
        <v>252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6"/>
      <c r="W11" s="5">
        <v>1.9675925925925926E-4</v>
      </c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236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6"/>
      <c r="W12" s="5">
        <v>1.0416666666666667E-4</v>
      </c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253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>
        <v>2.8935185185185184E-4</v>
      </c>
      <c r="W13" s="6"/>
      <c r="X13" s="6"/>
    </row>
    <row r="14" spans="1:24" ht="42.95" customHeight="1">
      <c r="A14" s="112"/>
      <c r="B14" s="112"/>
      <c r="C14" s="112"/>
      <c r="D14" s="112"/>
      <c r="E14" s="112"/>
      <c r="F14" s="112"/>
      <c r="G14" s="113" t="s">
        <v>254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>
        <v>2.6620370370370372E-4</v>
      </c>
      <c r="W14" s="6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255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/>
      <c r="W15" s="5">
        <v>1.6203703703703703E-4</v>
      </c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256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5">
        <v>1.5046296296296297E-4</v>
      </c>
      <c r="W16" s="5"/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257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>
        <v>1.1574074074074075E-4</v>
      </c>
      <c r="W17" s="5"/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258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>
        <v>2.5462962962962961E-4</v>
      </c>
      <c r="W18" s="6"/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259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6"/>
      <c r="W19" s="5">
        <v>1.7361111111111112E-4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"/>
      <c r="T20" s="7"/>
      <c r="U20" s="7"/>
      <c r="V20" s="5"/>
      <c r="W20" s="5"/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4"/>
      <c r="T21" s="114"/>
      <c r="U21" s="114"/>
      <c r="V21" s="5"/>
      <c r="W21" s="5"/>
      <c r="X21" s="5"/>
    </row>
    <row r="22" spans="1:24" ht="42.95" customHeight="1">
      <c r="A22" s="112"/>
      <c r="B22" s="112"/>
      <c r="C22" s="112"/>
      <c r="D22" s="112"/>
      <c r="E22" s="112"/>
      <c r="F22" s="112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4"/>
      <c r="T22" s="114"/>
      <c r="U22" s="114"/>
      <c r="V22" s="5">
        <f>SUM(V6:V21)</f>
        <v>2.2685185185185187E-3</v>
      </c>
      <c r="W22" s="5">
        <f>SUM(W6:W21)</f>
        <v>8.2175925925925927E-4</v>
      </c>
      <c r="X22" s="5">
        <f>SUM(X6:X21)</f>
        <v>0</v>
      </c>
    </row>
  </sheetData>
  <sheetProtection formatCells="0" formatRows="0"/>
  <protectedRanges>
    <protectedRange password="CF1B" sqref="A1:IV2 G6:U8 W8 X20:IV20 S3:IV3 A21:IV65533 A20:V20 A4:IV5 A3:I3 G9:R18 A6:A19 Y6:Y19 AC6:IV19" name="Intervalo1"/>
    <protectedRange password="CF1B" sqref="W7" name="Intervalo1_1"/>
    <protectedRange password="CF1B" sqref="J3:R3" name="Intervalo1_2"/>
    <protectedRange password="CF1B" sqref="G19:R19" name="Intervalo1_3"/>
    <protectedRange password="CF1B" sqref="AA6:AB19" name="Intervalo1_5"/>
  </protectedRanges>
  <mergeCells count="52">
    <mergeCell ref="A22:F22"/>
    <mergeCell ref="G22:R22"/>
    <mergeCell ref="S22:U22"/>
    <mergeCell ref="A18:F18"/>
    <mergeCell ref="G18:R18"/>
    <mergeCell ref="A19:F19"/>
    <mergeCell ref="G19:R19"/>
    <mergeCell ref="A20:F20"/>
    <mergeCell ref="G20:R20"/>
    <mergeCell ref="A21:F21"/>
    <mergeCell ref="G21:R21"/>
    <mergeCell ref="S21:U21"/>
    <mergeCell ref="A14:F14"/>
    <mergeCell ref="G14:R14"/>
    <mergeCell ref="A16:F16"/>
    <mergeCell ref="G16:R16"/>
    <mergeCell ref="A17:F17"/>
    <mergeCell ref="G17:R17"/>
    <mergeCell ref="A15:F15"/>
    <mergeCell ref="G15:R15"/>
    <mergeCell ref="A11:F11"/>
    <mergeCell ref="G11:R11"/>
    <mergeCell ref="A12:F12"/>
    <mergeCell ref="G12:R12"/>
    <mergeCell ref="A13:F13"/>
    <mergeCell ref="G13:R13"/>
    <mergeCell ref="A10:F10"/>
    <mergeCell ref="G10:R10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22">
    <cfRule type="cellIs" dxfId="37" priority="3" stopIfTrue="1" operator="equal">
      <formula>"TM"</formula>
    </cfRule>
  </conditionalFormatting>
  <conditionalFormatting sqref="A9:A19">
    <cfRule type="expression" dxfId="36" priority="4" stopIfTrue="1">
      <formula>#REF!&lt;&gt;""</formula>
    </cfRule>
  </conditionalFormatting>
  <conditionalFormatting sqref="G6:U6 A6:A8 G8:U8 G9:R19 A20:A22 G21:U21">
    <cfRule type="expression" dxfId="35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81C2-4CA6-4B3F-9A2D-D8E614C0FD91}">
  <sheetPr>
    <tabColor theme="9" tint="0.39997558519241921"/>
    <pageSetUpPr fitToPage="1"/>
  </sheetPr>
  <dimension ref="A1:X22"/>
  <sheetViews>
    <sheetView showGridLines="0" zoomScale="55" zoomScaleNormal="55" workbookViewId="0">
      <selection activeCell="J1" sqref="J1:X1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155</v>
      </c>
      <c r="B3" s="125"/>
      <c r="C3" s="125"/>
      <c r="D3" s="125"/>
      <c r="E3" s="125"/>
      <c r="F3" s="125"/>
      <c r="G3" s="125"/>
      <c r="H3" s="125"/>
      <c r="I3" s="125"/>
      <c r="J3" s="126" t="s">
        <v>260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SUM(V22:X22)</f>
        <v>3.6921296296296298E-3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261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6"/>
      <c r="W6" s="5">
        <v>9.2592592592592588E-5</v>
      </c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262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>
        <v>1.6203703703703703E-4</v>
      </c>
      <c r="W7" s="5"/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263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6"/>
      <c r="W8" s="5">
        <v>1.1574074074074075E-4</v>
      </c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264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>
        <v>3.7037037037037035E-4</v>
      </c>
      <c r="W9" s="6"/>
      <c r="X9" s="6"/>
    </row>
    <row r="10" spans="1:24" ht="42.95" customHeight="1">
      <c r="A10" s="112"/>
      <c r="B10" s="112"/>
      <c r="C10" s="112"/>
      <c r="D10" s="112"/>
      <c r="E10" s="112"/>
      <c r="F10" s="112"/>
      <c r="G10" s="113" t="s">
        <v>265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6"/>
      <c r="W10" s="5">
        <v>8.1018518518518516E-5</v>
      </c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266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6"/>
      <c r="W11" s="5">
        <v>1.273148148148148E-4</v>
      </c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267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1.1574074074074075E-4</v>
      </c>
      <c r="W12" s="6"/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268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/>
      <c r="W13" s="5">
        <v>1.1574074074074075E-4</v>
      </c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263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/>
      <c r="W14" s="5">
        <v>6.9444444444444444E-5</v>
      </c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269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>
        <v>3.4722222222222224E-4</v>
      </c>
      <c r="W15" s="5"/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270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5"/>
      <c r="W16" s="5">
        <v>1.7361111111111112E-4</v>
      </c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271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6"/>
      <c r="W17" s="5">
        <v>4.6296296296296294E-5</v>
      </c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272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>
        <v>1.7939814814814815E-3</v>
      </c>
      <c r="W18" s="5"/>
      <c r="X18" s="6"/>
    </row>
    <row r="19" spans="1:24" ht="42.95" customHeight="1">
      <c r="A19" s="112"/>
      <c r="B19" s="112"/>
      <c r="C19" s="112"/>
      <c r="D19" s="112"/>
      <c r="E19" s="112"/>
      <c r="F19" s="112"/>
      <c r="G19" s="113" t="s">
        <v>273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5"/>
      <c r="W19" s="5">
        <v>8.1018518518518516E-5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"/>
      <c r="T20" s="7"/>
      <c r="U20" s="7"/>
      <c r="V20" s="5"/>
      <c r="W20" s="5"/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4"/>
      <c r="T21" s="114"/>
      <c r="U21" s="114"/>
      <c r="V21" s="5"/>
      <c r="W21" s="5"/>
      <c r="X21" s="5"/>
    </row>
    <row r="22" spans="1:24" ht="42.95" customHeight="1">
      <c r="A22" s="112"/>
      <c r="B22" s="112"/>
      <c r="C22" s="112"/>
      <c r="D22" s="112"/>
      <c r="E22" s="112"/>
      <c r="F22" s="112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4"/>
      <c r="T22" s="114"/>
      <c r="U22" s="114"/>
      <c r="V22" s="5">
        <f>SUM(V6:V21)</f>
        <v>2.7893518518518519E-3</v>
      </c>
      <c r="W22" s="5">
        <f>SUM(W6:W21)</f>
        <v>9.0277777777777795E-4</v>
      </c>
      <c r="X22" s="5">
        <f>SUM(X6:X21)</f>
        <v>0</v>
      </c>
    </row>
  </sheetData>
  <sheetProtection formatCells="0" formatRows="0"/>
  <protectedRanges>
    <protectedRange password="CF1B" sqref="G9:R17 A1:IV2 G6:U8 A4:IV5 A21:IV65533 A20:V20 A3:I3 X20:IV20 S3:IV3 A6:A19 Y6:Y19 AC6:IV19" name="Intervalo1"/>
    <protectedRange password="CF1B" sqref="W7" name="Intervalo1_1"/>
    <protectedRange password="CF1B" sqref="J3:R3" name="Intervalo1_2"/>
    <protectedRange password="CF1B" sqref="G18:R19" name="Intervalo1_3"/>
    <protectedRange password="CF1B" sqref="AA6:AB19" name="Intervalo1_5"/>
  </protectedRanges>
  <mergeCells count="52">
    <mergeCell ref="A22:F22"/>
    <mergeCell ref="G22:R22"/>
    <mergeCell ref="S22:U22"/>
    <mergeCell ref="A20:F20"/>
    <mergeCell ref="G20:R20"/>
    <mergeCell ref="A21:F21"/>
    <mergeCell ref="G21:R21"/>
    <mergeCell ref="S21:U21"/>
    <mergeCell ref="A17:F17"/>
    <mergeCell ref="G17:R17"/>
    <mergeCell ref="A18:F18"/>
    <mergeCell ref="G18:R18"/>
    <mergeCell ref="A19:F19"/>
    <mergeCell ref="G19:R19"/>
    <mergeCell ref="A14:F14"/>
    <mergeCell ref="G14:R14"/>
    <mergeCell ref="A15:F15"/>
    <mergeCell ref="G15:R15"/>
    <mergeCell ref="A16:F16"/>
    <mergeCell ref="G16:R16"/>
    <mergeCell ref="A11:F11"/>
    <mergeCell ref="G11:R11"/>
    <mergeCell ref="A12:F12"/>
    <mergeCell ref="G12:R12"/>
    <mergeCell ref="A13:F13"/>
    <mergeCell ref="G13:R13"/>
    <mergeCell ref="A10:F10"/>
    <mergeCell ref="G10:R10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22">
    <cfRule type="cellIs" dxfId="34" priority="3" stopIfTrue="1" operator="equal">
      <formula>"TM"</formula>
    </cfRule>
  </conditionalFormatting>
  <conditionalFormatting sqref="A9:A19">
    <cfRule type="expression" dxfId="33" priority="4" stopIfTrue="1">
      <formula>#REF!&lt;&gt;""</formula>
    </cfRule>
  </conditionalFormatting>
  <conditionalFormatting sqref="G9:R19">
    <cfRule type="expression" dxfId="32" priority="1" stopIfTrue="1">
      <formula>$S9&lt;&gt;""</formula>
    </cfRule>
  </conditionalFormatting>
  <conditionalFormatting sqref="G6:U6 A6:A8 G8:U8 A20:A22 G21:U21">
    <cfRule type="expression" dxfId="31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3723-3E9C-4312-9216-B6A20B58E485}">
  <sheetPr>
    <tabColor theme="1"/>
    <pageSetUpPr fitToPage="1"/>
  </sheetPr>
  <dimension ref="A1:AS4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86"/>
      <c r="B1" s="287"/>
      <c r="C1" s="287"/>
      <c r="D1" s="287"/>
      <c r="E1" s="287"/>
      <c r="F1" s="287"/>
      <c r="G1" s="287"/>
      <c r="H1" s="287"/>
      <c r="I1" s="288"/>
      <c r="J1" s="289" t="s">
        <v>0</v>
      </c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1" t="s">
        <v>274</v>
      </c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3"/>
      <c r="AN1" s="294"/>
      <c r="AO1" s="294"/>
      <c r="AP1" s="294"/>
      <c r="AQ1" s="294"/>
      <c r="AR1" s="294"/>
      <c r="AS1" s="295"/>
    </row>
    <row r="2" spans="1:45" ht="16.5" customHeight="1">
      <c r="A2" s="296" t="s">
        <v>2</v>
      </c>
      <c r="B2" s="297"/>
      <c r="C2" s="298"/>
      <c r="D2" s="296" t="s">
        <v>3</v>
      </c>
      <c r="E2" s="297"/>
      <c r="F2" s="298"/>
      <c r="G2" s="296" t="s">
        <v>4</v>
      </c>
      <c r="H2" s="297"/>
      <c r="I2" s="298"/>
      <c r="J2" s="296" t="s">
        <v>5</v>
      </c>
      <c r="K2" s="297"/>
      <c r="L2" s="297"/>
      <c r="M2" s="297"/>
      <c r="N2" s="297"/>
      <c r="O2" s="297"/>
      <c r="P2" s="297"/>
      <c r="Q2" s="297"/>
      <c r="R2" s="298"/>
      <c r="S2" s="296" t="s">
        <v>6</v>
      </c>
      <c r="T2" s="297"/>
      <c r="U2" s="298"/>
      <c r="V2" s="296" t="s">
        <v>7</v>
      </c>
      <c r="W2" s="297"/>
      <c r="X2" s="297"/>
      <c r="Y2" s="298"/>
      <c r="Z2" s="296" t="s">
        <v>8</v>
      </c>
      <c r="AA2" s="297"/>
      <c r="AB2" s="297"/>
      <c r="AC2" s="298"/>
      <c r="AD2" s="296" t="s">
        <v>9</v>
      </c>
      <c r="AE2" s="297"/>
      <c r="AF2" s="297"/>
      <c r="AG2" s="297"/>
      <c r="AH2" s="297"/>
      <c r="AI2" s="298"/>
      <c r="AJ2" s="296" t="s">
        <v>10</v>
      </c>
      <c r="AK2" s="297"/>
      <c r="AL2" s="297"/>
      <c r="AM2" s="298"/>
      <c r="AN2" s="296" t="s">
        <v>11</v>
      </c>
      <c r="AO2" s="297"/>
      <c r="AP2" s="298"/>
      <c r="AQ2" s="296" t="s">
        <v>12</v>
      </c>
      <c r="AR2" s="297"/>
      <c r="AS2" s="298"/>
    </row>
    <row r="3" spans="1:45" s="3" customFormat="1" ht="30.75" customHeight="1" thickBot="1">
      <c r="A3" s="260" t="s">
        <v>13</v>
      </c>
      <c r="B3" s="261"/>
      <c r="C3" s="262"/>
      <c r="D3" s="260" t="s">
        <v>14</v>
      </c>
      <c r="E3" s="261"/>
      <c r="F3" s="262"/>
      <c r="G3" s="260" t="s">
        <v>15</v>
      </c>
      <c r="H3" s="261"/>
      <c r="I3" s="262"/>
      <c r="J3" s="260" t="s">
        <v>275</v>
      </c>
      <c r="K3" s="261"/>
      <c r="L3" s="261"/>
      <c r="M3" s="261"/>
      <c r="N3" s="261"/>
      <c r="O3" s="261"/>
      <c r="P3" s="261"/>
      <c r="Q3" s="261"/>
      <c r="R3" s="262"/>
      <c r="S3" s="272" t="s">
        <v>276</v>
      </c>
      <c r="T3" s="273"/>
      <c r="U3" s="274"/>
      <c r="V3" s="260" t="s">
        <v>277</v>
      </c>
      <c r="W3" s="261"/>
      <c r="X3" s="261"/>
      <c r="Y3" s="262"/>
      <c r="Z3" s="263">
        <f>Z35</f>
        <v>4.1666666666666679</v>
      </c>
      <c r="AA3" s="264"/>
      <c r="AB3" s="264"/>
      <c r="AC3" s="265"/>
      <c r="AD3" s="260" t="s">
        <v>278</v>
      </c>
      <c r="AE3" s="261"/>
      <c r="AF3" s="261"/>
      <c r="AG3" s="261"/>
      <c r="AH3" s="261"/>
      <c r="AI3" s="262"/>
      <c r="AJ3" s="260" t="s">
        <v>20</v>
      </c>
      <c r="AK3" s="261"/>
      <c r="AL3" s="261"/>
      <c r="AM3" s="262"/>
      <c r="AN3" s="260" t="s">
        <v>279</v>
      </c>
      <c r="AO3" s="261"/>
      <c r="AP3" s="262"/>
      <c r="AQ3" s="260" t="s">
        <v>22</v>
      </c>
      <c r="AR3" s="261"/>
      <c r="AS3" s="262"/>
    </row>
    <row r="4" spans="1:45" ht="15" customHeight="1">
      <c r="A4" s="275" t="s">
        <v>23</v>
      </c>
      <c r="B4" s="277" t="s">
        <v>24</v>
      </c>
      <c r="C4" s="278"/>
      <c r="D4" s="278"/>
      <c r="E4" s="278"/>
      <c r="F4" s="279"/>
      <c r="G4" s="283" t="s">
        <v>25</v>
      </c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8"/>
      <c r="S4" s="181" t="s">
        <v>26</v>
      </c>
      <c r="T4" s="181"/>
      <c r="U4" s="284"/>
      <c r="V4" s="255" t="s">
        <v>27</v>
      </c>
      <c r="W4" s="181"/>
      <c r="X4" s="181"/>
      <c r="Y4" s="181"/>
      <c r="Z4" s="257" t="s">
        <v>28</v>
      </c>
      <c r="AA4" s="258"/>
      <c r="AB4" s="258"/>
      <c r="AC4" s="259"/>
      <c r="AD4" s="266" t="s">
        <v>29</v>
      </c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8"/>
    </row>
    <row r="5" spans="1:45" ht="15" customHeight="1" thickBot="1">
      <c r="A5" s="276"/>
      <c r="B5" s="280"/>
      <c r="C5" s="281"/>
      <c r="D5" s="281"/>
      <c r="E5" s="281"/>
      <c r="F5" s="282"/>
      <c r="G5" s="269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1"/>
      <c r="S5" s="221"/>
      <c r="T5" s="221"/>
      <c r="U5" s="285"/>
      <c r="V5" s="256"/>
      <c r="W5" s="221"/>
      <c r="X5" s="221"/>
      <c r="Y5" s="221"/>
      <c r="Z5" s="15" t="s">
        <v>30</v>
      </c>
      <c r="AA5" s="16" t="s">
        <v>31</v>
      </c>
      <c r="AB5" s="17" t="s">
        <v>32</v>
      </c>
      <c r="AC5" s="18" t="s">
        <v>33</v>
      </c>
      <c r="AD5" s="269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1"/>
    </row>
    <row r="6" spans="1:45" ht="27" customHeight="1">
      <c r="A6" s="19"/>
      <c r="B6" s="239" t="s">
        <v>280</v>
      </c>
      <c r="C6" s="239"/>
      <c r="D6" s="239"/>
      <c r="E6" s="239"/>
      <c r="F6" s="239"/>
      <c r="G6" s="243" t="s">
        <v>281</v>
      </c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 t="s">
        <v>282</v>
      </c>
      <c r="T6" s="244"/>
      <c r="U6" s="244"/>
      <c r="V6" s="245" t="s">
        <v>36</v>
      </c>
      <c r="W6" s="245"/>
      <c r="X6" s="245"/>
      <c r="Y6" s="245"/>
      <c r="Z6" s="20">
        <f>SUM(AA6:AC6)</f>
        <v>4</v>
      </c>
      <c r="AA6" s="20">
        <v>0</v>
      </c>
      <c r="AB6" s="20">
        <v>4</v>
      </c>
      <c r="AC6" s="20">
        <v>0</v>
      </c>
      <c r="AD6" s="246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8"/>
    </row>
    <row r="7" spans="1:45" ht="27" customHeight="1">
      <c r="A7" s="19"/>
      <c r="B7" s="239" t="s">
        <v>280</v>
      </c>
      <c r="C7" s="239"/>
      <c r="D7" s="239"/>
      <c r="E7" s="239"/>
      <c r="F7" s="239"/>
      <c r="G7" s="243" t="s">
        <v>283</v>
      </c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4" t="s">
        <v>282</v>
      </c>
      <c r="T7" s="244"/>
      <c r="U7" s="244"/>
      <c r="V7" s="245" t="s">
        <v>36</v>
      </c>
      <c r="W7" s="245"/>
      <c r="X7" s="245"/>
      <c r="Y7" s="245"/>
      <c r="Z7" s="20">
        <f t="shared" ref="Z7:Z32" si="0">SUM(AA7:AC7)</f>
        <v>8</v>
      </c>
      <c r="AA7" s="20">
        <v>8</v>
      </c>
      <c r="AB7" s="20">
        <v>0</v>
      </c>
      <c r="AC7" s="20">
        <v>0</v>
      </c>
      <c r="AD7" s="249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1"/>
    </row>
    <row r="8" spans="1:45" ht="27" customHeight="1">
      <c r="A8" s="19"/>
      <c r="B8" s="239" t="s">
        <v>280</v>
      </c>
      <c r="C8" s="239"/>
      <c r="D8" s="239"/>
      <c r="E8" s="239"/>
      <c r="F8" s="239"/>
      <c r="G8" s="243" t="s">
        <v>284</v>
      </c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4" t="s">
        <v>282</v>
      </c>
      <c r="T8" s="244"/>
      <c r="U8" s="244"/>
      <c r="V8" s="245" t="s">
        <v>36</v>
      </c>
      <c r="W8" s="245"/>
      <c r="X8" s="245"/>
      <c r="Y8" s="245"/>
      <c r="Z8" s="20">
        <f t="shared" si="0"/>
        <v>8</v>
      </c>
      <c r="AA8" s="20">
        <v>8</v>
      </c>
      <c r="AB8" s="20">
        <v>0</v>
      </c>
      <c r="AC8" s="20">
        <v>0</v>
      </c>
      <c r="AD8" s="249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1"/>
    </row>
    <row r="9" spans="1:45" ht="27" customHeight="1">
      <c r="A9" s="19"/>
      <c r="B9" s="239" t="s">
        <v>280</v>
      </c>
      <c r="C9" s="239"/>
      <c r="D9" s="239"/>
      <c r="E9" s="239"/>
      <c r="F9" s="239"/>
      <c r="G9" s="243" t="s">
        <v>285</v>
      </c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4" t="s">
        <v>282</v>
      </c>
      <c r="T9" s="244"/>
      <c r="U9" s="244"/>
      <c r="V9" s="245" t="s">
        <v>36</v>
      </c>
      <c r="W9" s="245"/>
      <c r="X9" s="245"/>
      <c r="Y9" s="245"/>
      <c r="Z9" s="20">
        <f t="shared" si="0"/>
        <v>18</v>
      </c>
      <c r="AA9" s="20">
        <v>18</v>
      </c>
      <c r="AB9" s="20">
        <v>0</v>
      </c>
      <c r="AC9" s="20">
        <v>0</v>
      </c>
      <c r="AD9" s="249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1"/>
    </row>
    <row r="10" spans="1:45" ht="27" customHeight="1">
      <c r="A10" s="19"/>
      <c r="B10" s="239" t="s">
        <v>280</v>
      </c>
      <c r="C10" s="239"/>
      <c r="D10" s="239"/>
      <c r="E10" s="239"/>
      <c r="F10" s="239"/>
      <c r="G10" s="243" t="s">
        <v>286</v>
      </c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4" t="s">
        <v>282</v>
      </c>
      <c r="T10" s="244"/>
      <c r="U10" s="244"/>
      <c r="V10" s="245" t="s">
        <v>36</v>
      </c>
      <c r="W10" s="245"/>
      <c r="X10" s="245"/>
      <c r="Y10" s="245"/>
      <c r="Z10" s="20">
        <f t="shared" si="0"/>
        <v>4</v>
      </c>
      <c r="AA10" s="20">
        <v>0</v>
      </c>
      <c r="AB10" s="20">
        <v>4</v>
      </c>
      <c r="AC10" s="20">
        <v>0</v>
      </c>
      <c r="AD10" s="249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1"/>
    </row>
    <row r="11" spans="1:45" ht="27" customHeight="1">
      <c r="A11" s="19"/>
      <c r="B11" s="239" t="s">
        <v>280</v>
      </c>
      <c r="C11" s="239"/>
      <c r="D11" s="239"/>
      <c r="E11" s="239"/>
      <c r="F11" s="239"/>
      <c r="G11" s="243" t="s">
        <v>287</v>
      </c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4" t="s">
        <v>282</v>
      </c>
      <c r="T11" s="244"/>
      <c r="U11" s="244"/>
      <c r="V11" s="245" t="s">
        <v>36</v>
      </c>
      <c r="W11" s="245"/>
      <c r="X11" s="245"/>
      <c r="Y11" s="245"/>
      <c r="Z11" s="20">
        <f t="shared" si="0"/>
        <v>5</v>
      </c>
      <c r="AA11" s="20">
        <v>0</v>
      </c>
      <c r="AB11" s="20">
        <v>5</v>
      </c>
      <c r="AC11" s="20">
        <v>0</v>
      </c>
      <c r="AD11" s="249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1"/>
    </row>
    <row r="12" spans="1:45" ht="27" customHeight="1">
      <c r="A12" s="19"/>
      <c r="B12" s="239" t="s">
        <v>280</v>
      </c>
      <c r="C12" s="239"/>
      <c r="D12" s="239"/>
      <c r="E12" s="239"/>
      <c r="F12" s="239"/>
      <c r="G12" s="243" t="s">
        <v>288</v>
      </c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4" t="s">
        <v>282</v>
      </c>
      <c r="T12" s="244"/>
      <c r="U12" s="244"/>
      <c r="V12" s="245" t="s">
        <v>36</v>
      </c>
      <c r="W12" s="245"/>
      <c r="X12" s="245"/>
      <c r="Y12" s="245"/>
      <c r="Z12" s="20">
        <f t="shared" si="0"/>
        <v>12</v>
      </c>
      <c r="AA12" s="20">
        <v>12</v>
      </c>
      <c r="AB12" s="20">
        <v>0</v>
      </c>
      <c r="AC12" s="20">
        <v>0</v>
      </c>
      <c r="AD12" s="249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1"/>
    </row>
    <row r="13" spans="1:45" ht="27" customHeight="1">
      <c r="A13" s="19"/>
      <c r="B13" s="239" t="s">
        <v>280</v>
      </c>
      <c r="C13" s="239"/>
      <c r="D13" s="239"/>
      <c r="E13" s="239"/>
      <c r="F13" s="239"/>
      <c r="G13" s="243" t="s">
        <v>289</v>
      </c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4" t="s">
        <v>282</v>
      </c>
      <c r="T13" s="244"/>
      <c r="U13" s="244"/>
      <c r="V13" s="245" t="s">
        <v>36</v>
      </c>
      <c r="W13" s="245"/>
      <c r="X13" s="245"/>
      <c r="Y13" s="245"/>
      <c r="Z13" s="20">
        <f t="shared" si="0"/>
        <v>19</v>
      </c>
      <c r="AA13" s="20">
        <v>19</v>
      </c>
      <c r="AB13" s="20">
        <v>0</v>
      </c>
      <c r="AC13" s="20">
        <v>0</v>
      </c>
      <c r="AD13" s="249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1"/>
    </row>
    <row r="14" spans="1:45" ht="27" customHeight="1">
      <c r="A14" s="19"/>
      <c r="B14" s="239" t="s">
        <v>280</v>
      </c>
      <c r="C14" s="239"/>
      <c r="D14" s="239"/>
      <c r="E14" s="239"/>
      <c r="F14" s="239"/>
      <c r="G14" s="243" t="s">
        <v>290</v>
      </c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4" t="s">
        <v>282</v>
      </c>
      <c r="T14" s="244"/>
      <c r="U14" s="244"/>
      <c r="V14" s="245" t="s">
        <v>36</v>
      </c>
      <c r="W14" s="245"/>
      <c r="X14" s="245"/>
      <c r="Y14" s="245"/>
      <c r="Z14" s="20">
        <f t="shared" si="0"/>
        <v>4</v>
      </c>
      <c r="AA14" s="20">
        <v>0</v>
      </c>
      <c r="AB14" s="20">
        <v>4</v>
      </c>
      <c r="AC14" s="20">
        <v>0</v>
      </c>
      <c r="AD14" s="249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1"/>
    </row>
    <row r="15" spans="1:45" ht="27" customHeight="1">
      <c r="A15" s="19"/>
      <c r="B15" s="239" t="s">
        <v>280</v>
      </c>
      <c r="C15" s="239"/>
      <c r="D15" s="239"/>
      <c r="E15" s="239"/>
      <c r="F15" s="239"/>
      <c r="G15" s="243" t="s">
        <v>291</v>
      </c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4" t="s">
        <v>282</v>
      </c>
      <c r="T15" s="244"/>
      <c r="U15" s="244"/>
      <c r="V15" s="245" t="s">
        <v>36</v>
      </c>
      <c r="W15" s="245"/>
      <c r="X15" s="245"/>
      <c r="Y15" s="245"/>
      <c r="Z15" s="20">
        <f t="shared" si="0"/>
        <v>8</v>
      </c>
      <c r="AA15" s="20">
        <v>0</v>
      </c>
      <c r="AB15" s="20">
        <v>8</v>
      </c>
      <c r="AC15" s="20">
        <v>0</v>
      </c>
      <c r="AD15" s="249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1"/>
    </row>
    <row r="16" spans="1:45" ht="27" customHeight="1">
      <c r="A16" s="19"/>
      <c r="B16" s="239" t="s">
        <v>280</v>
      </c>
      <c r="C16" s="239"/>
      <c r="D16" s="239"/>
      <c r="E16" s="239"/>
      <c r="F16" s="239"/>
      <c r="G16" s="243" t="s">
        <v>292</v>
      </c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4" t="s">
        <v>282</v>
      </c>
      <c r="T16" s="244"/>
      <c r="U16" s="244"/>
      <c r="V16" s="245" t="s">
        <v>36</v>
      </c>
      <c r="W16" s="245"/>
      <c r="X16" s="245"/>
      <c r="Y16" s="245"/>
      <c r="Z16" s="20">
        <f t="shared" si="0"/>
        <v>6</v>
      </c>
      <c r="AA16" s="20">
        <v>0</v>
      </c>
      <c r="AB16" s="20">
        <v>6</v>
      </c>
      <c r="AC16" s="20">
        <v>0</v>
      </c>
      <c r="AD16" s="249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1"/>
    </row>
    <row r="17" spans="1:45" ht="27" customHeight="1">
      <c r="A17" s="19"/>
      <c r="B17" s="239" t="s">
        <v>280</v>
      </c>
      <c r="C17" s="239"/>
      <c r="D17" s="239"/>
      <c r="E17" s="239"/>
      <c r="F17" s="239"/>
      <c r="G17" s="243" t="s">
        <v>293</v>
      </c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4" t="s">
        <v>282</v>
      </c>
      <c r="T17" s="244"/>
      <c r="U17" s="244"/>
      <c r="V17" s="245" t="s">
        <v>36</v>
      </c>
      <c r="W17" s="245"/>
      <c r="X17" s="245"/>
      <c r="Y17" s="245"/>
      <c r="Z17" s="20">
        <f t="shared" si="0"/>
        <v>6</v>
      </c>
      <c r="AA17" s="20">
        <v>0</v>
      </c>
      <c r="AB17" s="20">
        <v>6</v>
      </c>
      <c r="AC17" s="20">
        <v>0</v>
      </c>
      <c r="AD17" s="249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1"/>
    </row>
    <row r="18" spans="1:45" ht="27" customHeight="1">
      <c r="A18" s="19"/>
      <c r="B18" s="239" t="s">
        <v>280</v>
      </c>
      <c r="C18" s="239"/>
      <c r="D18" s="239"/>
      <c r="E18" s="239"/>
      <c r="F18" s="239"/>
      <c r="G18" s="243" t="s">
        <v>281</v>
      </c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4" t="s">
        <v>282</v>
      </c>
      <c r="T18" s="244"/>
      <c r="U18" s="244"/>
      <c r="V18" s="245" t="s">
        <v>36</v>
      </c>
      <c r="W18" s="245"/>
      <c r="X18" s="245"/>
      <c r="Y18" s="245"/>
      <c r="Z18" s="20">
        <f t="shared" si="0"/>
        <v>4</v>
      </c>
      <c r="AA18" s="20">
        <v>0</v>
      </c>
      <c r="AB18" s="20">
        <v>4</v>
      </c>
      <c r="AC18" s="20">
        <v>0</v>
      </c>
      <c r="AD18" s="249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1"/>
    </row>
    <row r="19" spans="1:45" ht="27" customHeight="1">
      <c r="A19" s="19"/>
      <c r="B19" s="239" t="s">
        <v>280</v>
      </c>
      <c r="C19" s="239"/>
      <c r="D19" s="239"/>
      <c r="E19" s="239"/>
      <c r="F19" s="239"/>
      <c r="G19" s="243" t="s">
        <v>294</v>
      </c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4" t="s">
        <v>282</v>
      </c>
      <c r="T19" s="244"/>
      <c r="U19" s="244"/>
      <c r="V19" s="245" t="s">
        <v>36</v>
      </c>
      <c r="W19" s="245"/>
      <c r="X19" s="245"/>
      <c r="Y19" s="245"/>
      <c r="Z19" s="20">
        <f t="shared" si="0"/>
        <v>18</v>
      </c>
      <c r="AA19" s="20">
        <v>18</v>
      </c>
      <c r="AB19" s="20">
        <v>0</v>
      </c>
      <c r="AC19" s="20">
        <v>0</v>
      </c>
      <c r="AD19" s="249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1"/>
    </row>
    <row r="20" spans="1:45" ht="27" customHeight="1">
      <c r="A20" s="19"/>
      <c r="B20" s="239" t="s">
        <v>280</v>
      </c>
      <c r="C20" s="239"/>
      <c r="D20" s="239"/>
      <c r="E20" s="239"/>
      <c r="F20" s="239"/>
      <c r="G20" s="243" t="s">
        <v>295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4" t="s">
        <v>282</v>
      </c>
      <c r="T20" s="244"/>
      <c r="U20" s="244"/>
      <c r="V20" s="245" t="s">
        <v>36</v>
      </c>
      <c r="W20" s="245"/>
      <c r="X20" s="245"/>
      <c r="Y20" s="245"/>
      <c r="Z20" s="20">
        <f t="shared" si="0"/>
        <v>6</v>
      </c>
      <c r="AA20" s="20">
        <v>0</v>
      </c>
      <c r="AB20" s="20">
        <v>6</v>
      </c>
      <c r="AC20" s="20">
        <v>0</v>
      </c>
      <c r="AD20" s="249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1"/>
    </row>
    <row r="21" spans="1:45" ht="27" customHeight="1">
      <c r="A21" s="19"/>
      <c r="B21" s="239" t="s">
        <v>280</v>
      </c>
      <c r="C21" s="239"/>
      <c r="D21" s="239"/>
      <c r="E21" s="239"/>
      <c r="F21" s="239"/>
      <c r="G21" s="243" t="s">
        <v>296</v>
      </c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4" t="s">
        <v>282</v>
      </c>
      <c r="T21" s="244"/>
      <c r="U21" s="244"/>
      <c r="V21" s="245" t="s">
        <v>36</v>
      </c>
      <c r="W21" s="245"/>
      <c r="X21" s="245"/>
      <c r="Y21" s="245"/>
      <c r="Z21" s="20">
        <f t="shared" si="0"/>
        <v>21</v>
      </c>
      <c r="AA21" s="20">
        <v>0</v>
      </c>
      <c r="AB21" s="20">
        <v>21</v>
      </c>
      <c r="AC21" s="20">
        <v>0</v>
      </c>
      <c r="AD21" s="249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1"/>
    </row>
    <row r="22" spans="1:45" ht="27" customHeight="1">
      <c r="A22" s="19"/>
      <c r="B22" s="239" t="s">
        <v>280</v>
      </c>
      <c r="C22" s="239"/>
      <c r="D22" s="239"/>
      <c r="E22" s="239"/>
      <c r="F22" s="239"/>
      <c r="G22" s="243" t="s">
        <v>297</v>
      </c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4" t="s">
        <v>282</v>
      </c>
      <c r="T22" s="244"/>
      <c r="U22" s="244"/>
      <c r="V22" s="245" t="s">
        <v>36</v>
      </c>
      <c r="W22" s="245"/>
      <c r="X22" s="245"/>
      <c r="Y22" s="245"/>
      <c r="Z22" s="20">
        <f t="shared" si="0"/>
        <v>12</v>
      </c>
      <c r="AA22" s="20">
        <v>12</v>
      </c>
      <c r="AB22" s="20">
        <v>0</v>
      </c>
      <c r="AC22" s="20">
        <v>0</v>
      </c>
      <c r="AD22" s="249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1"/>
    </row>
    <row r="23" spans="1:45" ht="27" customHeight="1">
      <c r="A23" s="19"/>
      <c r="B23" s="239" t="s">
        <v>280</v>
      </c>
      <c r="C23" s="239"/>
      <c r="D23" s="239"/>
      <c r="E23" s="239"/>
      <c r="F23" s="239"/>
      <c r="G23" s="243" t="s">
        <v>298</v>
      </c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4" t="s">
        <v>282</v>
      </c>
      <c r="T23" s="244"/>
      <c r="U23" s="244"/>
      <c r="V23" s="245" t="s">
        <v>36</v>
      </c>
      <c r="W23" s="245"/>
      <c r="X23" s="245"/>
      <c r="Y23" s="245"/>
      <c r="Z23" s="20">
        <f t="shared" si="0"/>
        <v>8</v>
      </c>
      <c r="AA23" s="20">
        <v>8</v>
      </c>
      <c r="AB23" s="20">
        <v>0</v>
      </c>
      <c r="AC23" s="20">
        <v>0</v>
      </c>
      <c r="AD23" s="249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1"/>
    </row>
    <row r="24" spans="1:45" ht="27" customHeight="1">
      <c r="A24" s="19"/>
      <c r="B24" s="239" t="s">
        <v>280</v>
      </c>
      <c r="C24" s="239"/>
      <c r="D24" s="239"/>
      <c r="E24" s="239"/>
      <c r="F24" s="239"/>
      <c r="G24" s="243" t="s">
        <v>299</v>
      </c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4" t="s">
        <v>282</v>
      </c>
      <c r="T24" s="244"/>
      <c r="U24" s="244"/>
      <c r="V24" s="245" t="s">
        <v>36</v>
      </c>
      <c r="W24" s="245"/>
      <c r="X24" s="245"/>
      <c r="Y24" s="245"/>
      <c r="Z24" s="20">
        <f t="shared" si="0"/>
        <v>15</v>
      </c>
      <c r="AA24" s="20">
        <v>15</v>
      </c>
      <c r="AB24" s="20">
        <v>0</v>
      </c>
      <c r="AC24" s="20">
        <v>0</v>
      </c>
      <c r="AD24" s="249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1"/>
    </row>
    <row r="25" spans="1:45" ht="27" customHeight="1">
      <c r="A25" s="22"/>
      <c r="B25" s="239" t="s">
        <v>280</v>
      </c>
      <c r="C25" s="239"/>
      <c r="D25" s="239"/>
      <c r="E25" s="239"/>
      <c r="F25" s="239"/>
      <c r="G25" s="243" t="s">
        <v>300</v>
      </c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4" t="s">
        <v>282</v>
      </c>
      <c r="T25" s="244"/>
      <c r="U25" s="244"/>
      <c r="V25" s="245" t="s">
        <v>36</v>
      </c>
      <c r="W25" s="245"/>
      <c r="X25" s="245"/>
      <c r="Y25" s="245"/>
      <c r="Z25" s="20">
        <f t="shared" si="0"/>
        <v>6</v>
      </c>
      <c r="AA25" s="20">
        <v>6</v>
      </c>
      <c r="AB25" s="20">
        <v>0</v>
      </c>
      <c r="AC25" s="20">
        <v>0</v>
      </c>
      <c r="AD25" s="249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1"/>
    </row>
    <row r="26" spans="1:45" ht="27" customHeight="1" thickBot="1">
      <c r="A26" s="22"/>
      <c r="B26" s="239" t="s">
        <v>280</v>
      </c>
      <c r="C26" s="239"/>
      <c r="D26" s="239"/>
      <c r="E26" s="239"/>
      <c r="F26" s="239"/>
      <c r="G26" s="240" t="s">
        <v>301</v>
      </c>
      <c r="H26" s="240"/>
      <c r="I26" s="240"/>
      <c r="J26" s="240"/>
      <c r="K26" s="240"/>
      <c r="L26" s="240"/>
      <c r="M26" s="240"/>
      <c r="N26" s="240"/>
      <c r="O26" s="240"/>
      <c r="P26" s="240"/>
      <c r="Q26" s="240"/>
      <c r="R26" s="240"/>
      <c r="S26" s="241" t="s">
        <v>282</v>
      </c>
      <c r="T26" s="241"/>
      <c r="U26" s="241"/>
      <c r="V26" s="242" t="s">
        <v>36</v>
      </c>
      <c r="W26" s="242"/>
      <c r="X26" s="242"/>
      <c r="Y26" s="242"/>
      <c r="Z26" s="35">
        <f t="shared" si="0"/>
        <v>0</v>
      </c>
      <c r="AA26" s="35">
        <v>0</v>
      </c>
      <c r="AB26" s="35">
        <v>0</v>
      </c>
      <c r="AC26" s="35">
        <v>0</v>
      </c>
      <c r="AD26" s="252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4"/>
    </row>
    <row r="27" spans="1:45" ht="27" customHeight="1">
      <c r="A27" s="22"/>
      <c r="B27" s="239" t="s">
        <v>280</v>
      </c>
      <c r="C27" s="239"/>
      <c r="D27" s="239"/>
      <c r="E27" s="239"/>
      <c r="F27" s="239"/>
      <c r="G27" s="240" t="s">
        <v>302</v>
      </c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1" t="s">
        <v>282</v>
      </c>
      <c r="T27" s="241"/>
      <c r="U27" s="241"/>
      <c r="V27" s="242" t="s">
        <v>36</v>
      </c>
      <c r="W27" s="242"/>
      <c r="X27" s="242"/>
      <c r="Y27" s="242"/>
      <c r="Z27" s="35">
        <f t="shared" si="0"/>
        <v>0</v>
      </c>
      <c r="AA27" s="35">
        <v>0</v>
      </c>
      <c r="AB27" s="35">
        <v>0</v>
      </c>
      <c r="AC27" s="35">
        <v>0</v>
      </c>
      <c r="AD27" s="223" t="s">
        <v>54</v>
      </c>
      <c r="AE27" s="224"/>
      <c r="AF27" s="224"/>
      <c r="AG27" s="231" t="s">
        <v>55</v>
      </c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2"/>
    </row>
    <row r="28" spans="1:45" ht="27" customHeight="1">
      <c r="A28" s="22"/>
      <c r="B28" s="239" t="s">
        <v>280</v>
      </c>
      <c r="C28" s="239"/>
      <c r="D28" s="239"/>
      <c r="E28" s="239"/>
      <c r="F28" s="239"/>
      <c r="G28" s="240" t="s">
        <v>303</v>
      </c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1" t="s">
        <v>282</v>
      </c>
      <c r="T28" s="241"/>
      <c r="U28" s="241"/>
      <c r="V28" s="242" t="s">
        <v>36</v>
      </c>
      <c r="W28" s="242"/>
      <c r="X28" s="242"/>
      <c r="Y28" s="242"/>
      <c r="Z28" s="35">
        <f t="shared" si="0"/>
        <v>0</v>
      </c>
      <c r="AA28" s="35">
        <v>0</v>
      </c>
      <c r="AB28" s="35">
        <v>0</v>
      </c>
      <c r="AC28" s="35">
        <v>0</v>
      </c>
      <c r="AD28" s="225"/>
      <c r="AE28" s="226"/>
      <c r="AF28" s="226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4"/>
    </row>
    <row r="29" spans="1:45" ht="27" customHeight="1">
      <c r="A29" s="22"/>
      <c r="B29" s="239" t="s">
        <v>280</v>
      </c>
      <c r="C29" s="239"/>
      <c r="D29" s="239"/>
      <c r="E29" s="239"/>
      <c r="F29" s="239"/>
      <c r="G29" s="240" t="s">
        <v>300</v>
      </c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1" t="s">
        <v>282</v>
      </c>
      <c r="T29" s="241"/>
      <c r="U29" s="241"/>
      <c r="V29" s="242" t="s">
        <v>36</v>
      </c>
      <c r="W29" s="242"/>
      <c r="X29" s="242"/>
      <c r="Y29" s="242"/>
      <c r="Z29" s="35">
        <f t="shared" si="0"/>
        <v>0</v>
      </c>
      <c r="AA29" s="35">
        <v>0</v>
      </c>
      <c r="AB29" s="35">
        <v>0</v>
      </c>
      <c r="AC29" s="35">
        <v>0</v>
      </c>
      <c r="AD29" s="225"/>
      <c r="AE29" s="226"/>
      <c r="AF29" s="226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4"/>
    </row>
    <row r="30" spans="1:45" ht="27" customHeight="1">
      <c r="A30" s="22"/>
      <c r="B30" s="239" t="s">
        <v>280</v>
      </c>
      <c r="C30" s="239"/>
      <c r="D30" s="239"/>
      <c r="E30" s="239"/>
      <c r="F30" s="239"/>
      <c r="G30" s="243" t="s">
        <v>304</v>
      </c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4" t="s">
        <v>282</v>
      </c>
      <c r="T30" s="244"/>
      <c r="U30" s="244"/>
      <c r="V30" s="245" t="s">
        <v>36</v>
      </c>
      <c r="W30" s="245"/>
      <c r="X30" s="245"/>
      <c r="Y30" s="245"/>
      <c r="Z30" s="20">
        <f t="shared" si="0"/>
        <v>8</v>
      </c>
      <c r="AA30" s="20">
        <v>0</v>
      </c>
      <c r="AB30" s="20">
        <v>8</v>
      </c>
      <c r="AC30" s="20">
        <v>0</v>
      </c>
      <c r="AD30" s="225"/>
      <c r="AE30" s="226"/>
      <c r="AF30" s="226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4"/>
    </row>
    <row r="31" spans="1:45" ht="27" customHeight="1">
      <c r="A31" s="22"/>
      <c r="B31" s="239" t="s">
        <v>280</v>
      </c>
      <c r="C31" s="239"/>
      <c r="D31" s="239"/>
      <c r="E31" s="239"/>
      <c r="F31" s="239"/>
      <c r="G31" s="243" t="s">
        <v>305</v>
      </c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4" t="s">
        <v>282</v>
      </c>
      <c r="T31" s="244"/>
      <c r="U31" s="244"/>
      <c r="V31" s="245" t="s">
        <v>36</v>
      </c>
      <c r="W31" s="245"/>
      <c r="X31" s="245"/>
      <c r="Y31" s="245"/>
      <c r="Z31" s="20">
        <f t="shared" si="0"/>
        <v>6</v>
      </c>
      <c r="AA31" s="20">
        <v>0</v>
      </c>
      <c r="AB31" s="20">
        <v>6</v>
      </c>
      <c r="AC31" s="20">
        <v>0</v>
      </c>
      <c r="AD31" s="225"/>
      <c r="AE31" s="226"/>
      <c r="AF31" s="226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4"/>
    </row>
    <row r="32" spans="1:45" ht="27" customHeight="1">
      <c r="A32" s="22"/>
      <c r="B32" s="239" t="s">
        <v>280</v>
      </c>
      <c r="C32" s="239"/>
      <c r="D32" s="239"/>
      <c r="E32" s="239"/>
      <c r="F32" s="239"/>
      <c r="G32" s="243" t="s">
        <v>306</v>
      </c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4" t="s">
        <v>282</v>
      </c>
      <c r="T32" s="244"/>
      <c r="U32" s="244"/>
      <c r="V32" s="245" t="s">
        <v>36</v>
      </c>
      <c r="W32" s="245"/>
      <c r="X32" s="245"/>
      <c r="Y32" s="245"/>
      <c r="Z32" s="20">
        <f t="shared" si="0"/>
        <v>36</v>
      </c>
      <c r="AA32" s="20">
        <v>36</v>
      </c>
      <c r="AB32" s="20">
        <v>0</v>
      </c>
      <c r="AC32" s="20">
        <v>0</v>
      </c>
      <c r="AD32" s="227"/>
      <c r="AE32" s="228"/>
      <c r="AF32" s="228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6"/>
    </row>
    <row r="33" spans="1:45" ht="27" customHeight="1">
      <c r="A33" s="22"/>
      <c r="B33" s="239" t="s">
        <v>280</v>
      </c>
      <c r="C33" s="239"/>
      <c r="D33" s="239"/>
      <c r="E33" s="239"/>
      <c r="F33" s="239"/>
      <c r="G33" s="243" t="s">
        <v>307</v>
      </c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4" t="s">
        <v>282</v>
      </c>
      <c r="T33" s="244"/>
      <c r="U33" s="244"/>
      <c r="V33" s="245" t="s">
        <v>36</v>
      </c>
      <c r="W33" s="245"/>
      <c r="X33" s="245"/>
      <c r="Y33" s="245"/>
      <c r="Z33" s="20">
        <f t="shared" ref="Z33" si="1">SUM(AA33:AC33)</f>
        <v>8</v>
      </c>
      <c r="AA33" s="20">
        <v>0</v>
      </c>
      <c r="AB33" s="20">
        <v>8</v>
      </c>
      <c r="AC33" s="20">
        <v>0</v>
      </c>
      <c r="AD33" s="227"/>
      <c r="AE33" s="228"/>
      <c r="AF33" s="228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6"/>
    </row>
    <row r="34" spans="1:45" ht="27" customHeight="1" thickBot="1">
      <c r="A34" s="22"/>
      <c r="B34" s="203"/>
      <c r="C34" s="203"/>
      <c r="D34" s="203"/>
      <c r="E34" s="203"/>
      <c r="F34" s="203"/>
      <c r="G34" s="204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6"/>
      <c r="S34" s="207"/>
      <c r="T34" s="207"/>
      <c r="U34" s="207"/>
      <c r="V34" s="208"/>
      <c r="W34" s="208"/>
      <c r="X34" s="208"/>
      <c r="Y34" s="208"/>
      <c r="Z34" s="23"/>
      <c r="AA34" s="23"/>
      <c r="AB34" s="23"/>
      <c r="AC34" s="24"/>
      <c r="AD34" s="229"/>
      <c r="AE34" s="230"/>
      <c r="AF34" s="230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8"/>
    </row>
    <row r="35" spans="1:45" ht="12.75" customHeight="1" thickBot="1">
      <c r="A35" s="209" t="s">
        <v>56</v>
      </c>
      <c r="B35" s="210"/>
      <c r="C35" s="210"/>
      <c r="D35" s="210"/>
      <c r="E35" s="210"/>
      <c r="F35" s="211"/>
      <c r="G35" s="212" t="s">
        <v>57</v>
      </c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4"/>
      <c r="T35" s="214"/>
      <c r="U35" s="215"/>
      <c r="V35" s="216" t="s">
        <v>58</v>
      </c>
      <c r="W35" s="181"/>
      <c r="X35" s="181"/>
      <c r="Y35" s="182"/>
      <c r="Z35" s="172" cm="1">
        <f t="array" ref="Z35">SUM(Z6:Z34/60)</f>
        <v>4.1666666666666679</v>
      </c>
      <c r="AA35" s="172"/>
      <c r="AB35" s="175"/>
      <c r="AC35" s="176"/>
      <c r="AD35" s="181" t="s">
        <v>59</v>
      </c>
      <c r="AE35" s="181"/>
      <c r="AF35" s="182"/>
      <c r="AG35" s="187" t="s">
        <v>60</v>
      </c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8"/>
    </row>
    <row r="36" spans="1:45" ht="12.75" customHeight="1">
      <c r="A36" s="193" t="s">
        <v>61</v>
      </c>
      <c r="B36" s="194"/>
      <c r="C36" s="194"/>
      <c r="D36" s="194"/>
      <c r="E36" s="194"/>
      <c r="F36" s="195"/>
      <c r="G36" s="25" t="s">
        <v>62</v>
      </c>
      <c r="H36" s="199" t="s">
        <v>63</v>
      </c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200"/>
      <c r="V36" s="217"/>
      <c r="W36" s="218"/>
      <c r="X36" s="218"/>
      <c r="Y36" s="219"/>
      <c r="Z36" s="173"/>
      <c r="AA36" s="173"/>
      <c r="AB36" s="177"/>
      <c r="AC36" s="178"/>
      <c r="AD36" s="183"/>
      <c r="AE36" s="183"/>
      <c r="AF36" s="184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90"/>
    </row>
    <row r="37" spans="1:45" ht="13.5" customHeight="1" thickBot="1">
      <c r="A37" s="196"/>
      <c r="B37" s="197"/>
      <c r="C37" s="197"/>
      <c r="D37" s="197"/>
      <c r="E37" s="197"/>
      <c r="F37" s="198"/>
      <c r="G37" s="26"/>
      <c r="H37" s="201" t="s">
        <v>64</v>
      </c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2"/>
      <c r="V37" s="220"/>
      <c r="W37" s="221"/>
      <c r="X37" s="221"/>
      <c r="Y37" s="222"/>
      <c r="Z37" s="174"/>
      <c r="AA37" s="174"/>
      <c r="AB37" s="179"/>
      <c r="AC37" s="180"/>
      <c r="AD37" s="185"/>
      <c r="AE37" s="185"/>
      <c r="AF37" s="186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2"/>
    </row>
    <row r="38" spans="1:45" s="27" customFormat="1" ht="12.75" customHeight="1">
      <c r="A38" s="137" t="s">
        <v>65</v>
      </c>
      <c r="B38" s="138"/>
      <c r="C38" s="138"/>
      <c r="D38" s="138"/>
      <c r="E38" s="138"/>
      <c r="F38" s="139"/>
      <c r="G38" s="140" t="s">
        <v>66</v>
      </c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37" t="s">
        <v>67</v>
      </c>
      <c r="T38" s="138"/>
      <c r="U38" s="138"/>
      <c r="V38" s="138"/>
      <c r="W38" s="138"/>
      <c r="X38" s="138"/>
      <c r="Y38" s="138"/>
      <c r="Z38" s="143"/>
      <c r="AA38" s="143"/>
      <c r="AB38" s="143"/>
      <c r="AC38" s="144"/>
      <c r="AD38" s="137" t="s">
        <v>68</v>
      </c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9"/>
    </row>
    <row r="39" spans="1:45" s="27" customFormat="1" ht="13.5" customHeight="1" thickBot="1">
      <c r="A39" s="145" t="s">
        <v>308</v>
      </c>
      <c r="B39" s="146"/>
      <c r="C39" s="146"/>
      <c r="D39" s="146"/>
      <c r="E39" s="146"/>
      <c r="F39" s="146"/>
      <c r="G39" s="147" t="s">
        <v>70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9"/>
      <c r="S39" s="147" t="s">
        <v>71</v>
      </c>
      <c r="T39" s="148"/>
      <c r="U39" s="148"/>
      <c r="V39" s="148"/>
      <c r="W39" s="148"/>
      <c r="X39" s="148"/>
      <c r="Y39" s="148"/>
      <c r="Z39" s="148"/>
      <c r="AA39" s="148"/>
      <c r="AB39" s="148"/>
      <c r="AC39" s="156"/>
      <c r="AD39" s="159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1"/>
    </row>
    <row r="40" spans="1:45" s="27" customFormat="1" ht="12.95">
      <c r="A40" s="137" t="s">
        <v>72</v>
      </c>
      <c r="B40" s="138"/>
      <c r="C40" s="138"/>
      <c r="D40" s="138"/>
      <c r="E40" s="138"/>
      <c r="F40" s="168"/>
      <c r="G40" s="15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0"/>
      <c r="T40" s="151"/>
      <c r="U40" s="151"/>
      <c r="V40" s="151"/>
      <c r="W40" s="151"/>
      <c r="X40" s="151"/>
      <c r="Y40" s="151"/>
      <c r="Z40" s="151"/>
      <c r="AA40" s="151"/>
      <c r="AB40" s="151"/>
      <c r="AC40" s="157"/>
      <c r="AD40" s="162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4"/>
    </row>
    <row r="41" spans="1:45" ht="13.5" customHeight="1" thickBot="1">
      <c r="A41" s="169" t="s">
        <v>73</v>
      </c>
      <c r="B41" s="170"/>
      <c r="C41" s="170"/>
      <c r="D41" s="170"/>
      <c r="E41" s="170"/>
      <c r="F41" s="171"/>
      <c r="G41" s="153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3"/>
      <c r="T41" s="154"/>
      <c r="U41" s="154"/>
      <c r="V41" s="154"/>
      <c r="W41" s="154"/>
      <c r="X41" s="154"/>
      <c r="Y41" s="154"/>
      <c r="Z41" s="154"/>
      <c r="AA41" s="154"/>
      <c r="AB41" s="154"/>
      <c r="AC41" s="158"/>
      <c r="AD41" s="165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7"/>
    </row>
    <row r="45" spans="1:45">
      <c r="A45" s="28" t="s">
        <v>74</v>
      </c>
    </row>
  </sheetData>
  <sheetProtection formatCells="0"/>
  <protectedRanges>
    <protectedRange password="CF1B" sqref="G26:R26" name="Intervalo1_4_1"/>
    <protectedRange password="CF1B" sqref="G6:R11" name="Intervalo1_4_2"/>
    <protectedRange password="CF1B" sqref="G12:R12" name="Intervalo1_5"/>
    <protectedRange password="CF1B" sqref="G13:R13" name="Intervalo1_6"/>
    <protectedRange password="CF1B" sqref="G14:R14" name="Intervalo1_7"/>
    <protectedRange password="CF1B" sqref="G18:R18" name="Intervalo1_8"/>
    <protectedRange password="CF1B" sqref="G19:R19" name="Intervalo1_9"/>
    <protectedRange password="CF1B" sqref="G20:R20" name="Intervalo1_3_2"/>
    <protectedRange password="CF1B" sqref="G22:R22" name="Intervalo1_4_2_1"/>
    <protectedRange password="CF1B" sqref="G23:R23" name="Intervalo1_11"/>
    <protectedRange password="CF1B" sqref="G24:R24" name="Intervalo1_12"/>
    <protectedRange password="CF1B" sqref="G27:R27" name="Intervalo1_13"/>
    <protectedRange password="CF1B" sqref="G28:R28" name="Intervalo1_14"/>
    <protectedRange password="CF1B" sqref="AB6:AB14 AC6:AC16 AB17:AC33" name="Intervalo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A6E-84DC-4FF6-ADBE-41D22762C8B5}">
  <sheetPr>
    <tabColor theme="1"/>
    <pageSetUpPr fitToPage="1"/>
  </sheetPr>
  <dimension ref="A1:AS45"/>
  <sheetViews>
    <sheetView showGridLines="0" zoomScale="60" zoomScaleNormal="60" zoomScaleSheetLayoutView="50" workbookViewId="0">
      <selection activeCell="G6" sqref="G6:R6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86"/>
      <c r="B1" s="287"/>
      <c r="C1" s="287"/>
      <c r="D1" s="287"/>
      <c r="E1" s="287"/>
      <c r="F1" s="287"/>
      <c r="G1" s="287"/>
      <c r="H1" s="287"/>
      <c r="I1" s="288"/>
      <c r="J1" s="289" t="s">
        <v>0</v>
      </c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1" t="s">
        <v>309</v>
      </c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3"/>
      <c r="AN1" s="294"/>
      <c r="AO1" s="294"/>
      <c r="AP1" s="294"/>
      <c r="AQ1" s="294"/>
      <c r="AR1" s="294"/>
      <c r="AS1" s="295"/>
    </row>
    <row r="2" spans="1:45" ht="16.5" customHeight="1">
      <c r="A2" s="296" t="s">
        <v>2</v>
      </c>
      <c r="B2" s="297"/>
      <c r="C2" s="298"/>
      <c r="D2" s="296" t="s">
        <v>3</v>
      </c>
      <c r="E2" s="297"/>
      <c r="F2" s="298"/>
      <c r="G2" s="296" t="s">
        <v>4</v>
      </c>
      <c r="H2" s="297"/>
      <c r="I2" s="298"/>
      <c r="J2" s="296" t="s">
        <v>5</v>
      </c>
      <c r="K2" s="297"/>
      <c r="L2" s="297"/>
      <c r="M2" s="297"/>
      <c r="N2" s="297"/>
      <c r="O2" s="297"/>
      <c r="P2" s="297"/>
      <c r="Q2" s="297"/>
      <c r="R2" s="298"/>
      <c r="S2" s="296" t="s">
        <v>6</v>
      </c>
      <c r="T2" s="297"/>
      <c r="U2" s="298"/>
      <c r="V2" s="296" t="s">
        <v>7</v>
      </c>
      <c r="W2" s="297"/>
      <c r="X2" s="297"/>
      <c r="Y2" s="298"/>
      <c r="Z2" s="296" t="s">
        <v>8</v>
      </c>
      <c r="AA2" s="297"/>
      <c r="AB2" s="297"/>
      <c r="AC2" s="298"/>
      <c r="AD2" s="296" t="s">
        <v>9</v>
      </c>
      <c r="AE2" s="297"/>
      <c r="AF2" s="297"/>
      <c r="AG2" s="297"/>
      <c r="AH2" s="297"/>
      <c r="AI2" s="298"/>
      <c r="AJ2" s="296" t="s">
        <v>10</v>
      </c>
      <c r="AK2" s="297"/>
      <c r="AL2" s="297"/>
      <c r="AM2" s="298"/>
      <c r="AN2" s="296" t="s">
        <v>11</v>
      </c>
      <c r="AO2" s="297"/>
      <c r="AP2" s="298"/>
      <c r="AQ2" s="296" t="s">
        <v>12</v>
      </c>
      <c r="AR2" s="297"/>
      <c r="AS2" s="298"/>
    </row>
    <row r="3" spans="1:45" s="3" customFormat="1" ht="30.75" customHeight="1" thickBot="1">
      <c r="A3" s="260" t="s">
        <v>13</v>
      </c>
      <c r="B3" s="261"/>
      <c r="C3" s="262"/>
      <c r="D3" s="260" t="s">
        <v>14</v>
      </c>
      <c r="E3" s="261"/>
      <c r="F3" s="262"/>
      <c r="G3" s="260" t="s">
        <v>15</v>
      </c>
      <c r="H3" s="261"/>
      <c r="I3" s="262"/>
      <c r="J3" s="260" t="s">
        <v>275</v>
      </c>
      <c r="K3" s="261"/>
      <c r="L3" s="261"/>
      <c r="M3" s="261"/>
      <c r="N3" s="261"/>
      <c r="O3" s="261"/>
      <c r="P3" s="261"/>
      <c r="Q3" s="261"/>
      <c r="R3" s="262"/>
      <c r="S3" s="272" t="s">
        <v>310</v>
      </c>
      <c r="T3" s="273"/>
      <c r="U3" s="274"/>
      <c r="V3" s="260" t="s">
        <v>277</v>
      </c>
      <c r="W3" s="261"/>
      <c r="X3" s="261"/>
      <c r="Y3" s="262"/>
      <c r="Z3" s="263">
        <f>Z35</f>
        <v>5.1333333333333337</v>
      </c>
      <c r="AA3" s="264"/>
      <c r="AB3" s="264"/>
      <c r="AC3" s="265"/>
      <c r="AD3" s="260" t="s">
        <v>311</v>
      </c>
      <c r="AE3" s="261"/>
      <c r="AF3" s="261"/>
      <c r="AG3" s="261"/>
      <c r="AH3" s="261"/>
      <c r="AI3" s="262"/>
      <c r="AJ3" s="260" t="s">
        <v>20</v>
      </c>
      <c r="AK3" s="261"/>
      <c r="AL3" s="261"/>
      <c r="AM3" s="262"/>
      <c r="AN3" s="260" t="s">
        <v>279</v>
      </c>
      <c r="AO3" s="261"/>
      <c r="AP3" s="262"/>
      <c r="AQ3" s="260" t="s">
        <v>22</v>
      </c>
      <c r="AR3" s="261"/>
      <c r="AS3" s="262"/>
    </row>
    <row r="4" spans="1:45" ht="15" customHeight="1">
      <c r="A4" s="275" t="s">
        <v>23</v>
      </c>
      <c r="B4" s="277" t="s">
        <v>24</v>
      </c>
      <c r="C4" s="278"/>
      <c r="D4" s="278"/>
      <c r="E4" s="278"/>
      <c r="F4" s="279"/>
      <c r="G4" s="283" t="s">
        <v>25</v>
      </c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8"/>
      <c r="S4" s="181" t="s">
        <v>26</v>
      </c>
      <c r="T4" s="181"/>
      <c r="U4" s="284"/>
      <c r="V4" s="255" t="s">
        <v>27</v>
      </c>
      <c r="W4" s="181"/>
      <c r="X4" s="181"/>
      <c r="Y4" s="181"/>
      <c r="Z4" s="257" t="s">
        <v>28</v>
      </c>
      <c r="AA4" s="258"/>
      <c r="AB4" s="258"/>
      <c r="AC4" s="259"/>
      <c r="AD4" s="266" t="s">
        <v>29</v>
      </c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8"/>
    </row>
    <row r="5" spans="1:45" ht="15" customHeight="1" thickBot="1">
      <c r="A5" s="276"/>
      <c r="B5" s="280"/>
      <c r="C5" s="281"/>
      <c r="D5" s="281"/>
      <c r="E5" s="281"/>
      <c r="F5" s="282"/>
      <c r="G5" s="269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1"/>
      <c r="S5" s="221"/>
      <c r="T5" s="221"/>
      <c r="U5" s="285"/>
      <c r="V5" s="256"/>
      <c r="W5" s="221"/>
      <c r="X5" s="221"/>
      <c r="Y5" s="221"/>
      <c r="Z5" s="15" t="s">
        <v>30</v>
      </c>
      <c r="AA5" s="16" t="s">
        <v>31</v>
      </c>
      <c r="AB5" s="17" t="s">
        <v>32</v>
      </c>
      <c r="AC5" s="18" t="s">
        <v>33</v>
      </c>
      <c r="AD5" s="269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1"/>
    </row>
    <row r="6" spans="1:45" ht="27" customHeight="1">
      <c r="A6" s="19"/>
      <c r="B6" s="239" t="s">
        <v>280</v>
      </c>
      <c r="C6" s="239"/>
      <c r="D6" s="239"/>
      <c r="E6" s="239"/>
      <c r="F6" s="239"/>
      <c r="G6" s="243" t="s">
        <v>281</v>
      </c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 t="s">
        <v>282</v>
      </c>
      <c r="T6" s="244"/>
      <c r="U6" s="244"/>
      <c r="V6" s="245" t="s">
        <v>36</v>
      </c>
      <c r="W6" s="245"/>
      <c r="X6" s="245"/>
      <c r="Y6" s="245"/>
      <c r="Z6" s="20">
        <f>SUM(AA6:AC6)</f>
        <v>4</v>
      </c>
      <c r="AA6" s="20">
        <v>0</v>
      </c>
      <c r="AB6" s="20">
        <v>4</v>
      </c>
      <c r="AC6" s="20">
        <v>0</v>
      </c>
      <c r="AD6" s="246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8"/>
    </row>
    <row r="7" spans="1:45" ht="27" customHeight="1">
      <c r="A7" s="19"/>
      <c r="B7" s="239" t="s">
        <v>280</v>
      </c>
      <c r="C7" s="239"/>
      <c r="D7" s="239"/>
      <c r="E7" s="239"/>
      <c r="F7" s="239"/>
      <c r="G7" s="243" t="s">
        <v>283</v>
      </c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4" t="s">
        <v>282</v>
      </c>
      <c r="T7" s="244"/>
      <c r="U7" s="244"/>
      <c r="V7" s="245" t="s">
        <v>36</v>
      </c>
      <c r="W7" s="245"/>
      <c r="X7" s="245"/>
      <c r="Y7" s="245"/>
      <c r="Z7" s="20">
        <f t="shared" ref="Z7:Z31" si="0">SUM(AA7:AC7)</f>
        <v>8</v>
      </c>
      <c r="AA7" s="20">
        <v>8</v>
      </c>
      <c r="AB7" s="20">
        <v>0</v>
      </c>
      <c r="AC7" s="20">
        <v>0</v>
      </c>
      <c r="AD7" s="249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1"/>
    </row>
    <row r="8" spans="1:45" ht="27" customHeight="1">
      <c r="A8" s="19"/>
      <c r="B8" s="239" t="s">
        <v>280</v>
      </c>
      <c r="C8" s="239"/>
      <c r="D8" s="239"/>
      <c r="E8" s="239"/>
      <c r="F8" s="239"/>
      <c r="G8" s="243" t="s">
        <v>284</v>
      </c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4" t="s">
        <v>282</v>
      </c>
      <c r="T8" s="244"/>
      <c r="U8" s="244"/>
      <c r="V8" s="245" t="s">
        <v>36</v>
      </c>
      <c r="W8" s="245"/>
      <c r="X8" s="245"/>
      <c r="Y8" s="245"/>
      <c r="Z8" s="20">
        <f t="shared" si="0"/>
        <v>8</v>
      </c>
      <c r="AA8" s="20">
        <v>8</v>
      </c>
      <c r="AB8" s="20">
        <v>0</v>
      </c>
      <c r="AC8" s="20">
        <v>0</v>
      </c>
      <c r="AD8" s="249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1"/>
    </row>
    <row r="9" spans="1:45" ht="27" customHeight="1">
      <c r="A9" s="19"/>
      <c r="B9" s="239" t="s">
        <v>280</v>
      </c>
      <c r="C9" s="239"/>
      <c r="D9" s="239"/>
      <c r="E9" s="239"/>
      <c r="F9" s="239"/>
      <c r="G9" s="243" t="s">
        <v>285</v>
      </c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4" t="s">
        <v>282</v>
      </c>
      <c r="T9" s="244"/>
      <c r="U9" s="244"/>
      <c r="V9" s="245" t="s">
        <v>36</v>
      </c>
      <c r="W9" s="245"/>
      <c r="X9" s="245"/>
      <c r="Y9" s="245"/>
      <c r="Z9" s="20">
        <f t="shared" si="0"/>
        <v>18</v>
      </c>
      <c r="AA9" s="20">
        <v>18</v>
      </c>
      <c r="AB9" s="20">
        <v>0</v>
      </c>
      <c r="AC9" s="20">
        <v>0</v>
      </c>
      <c r="AD9" s="249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1"/>
    </row>
    <row r="10" spans="1:45" ht="27" customHeight="1">
      <c r="A10" s="19"/>
      <c r="B10" s="239" t="s">
        <v>280</v>
      </c>
      <c r="C10" s="239"/>
      <c r="D10" s="239"/>
      <c r="E10" s="239"/>
      <c r="F10" s="239"/>
      <c r="G10" s="243" t="s">
        <v>286</v>
      </c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4" t="s">
        <v>282</v>
      </c>
      <c r="T10" s="244"/>
      <c r="U10" s="244"/>
      <c r="V10" s="245" t="s">
        <v>36</v>
      </c>
      <c r="W10" s="245"/>
      <c r="X10" s="245"/>
      <c r="Y10" s="245"/>
      <c r="Z10" s="20">
        <f t="shared" si="0"/>
        <v>4</v>
      </c>
      <c r="AA10" s="20">
        <v>0</v>
      </c>
      <c r="AB10" s="20">
        <v>4</v>
      </c>
      <c r="AC10" s="20">
        <v>0</v>
      </c>
      <c r="AD10" s="249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1"/>
    </row>
    <row r="11" spans="1:45" ht="27" customHeight="1">
      <c r="A11" s="19"/>
      <c r="B11" s="239" t="s">
        <v>280</v>
      </c>
      <c r="C11" s="239"/>
      <c r="D11" s="239"/>
      <c r="E11" s="239"/>
      <c r="F11" s="239"/>
      <c r="G11" s="243" t="s">
        <v>287</v>
      </c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4" t="s">
        <v>282</v>
      </c>
      <c r="T11" s="244"/>
      <c r="U11" s="244"/>
      <c r="V11" s="245" t="s">
        <v>36</v>
      </c>
      <c r="W11" s="245"/>
      <c r="X11" s="245"/>
      <c r="Y11" s="245"/>
      <c r="Z11" s="20">
        <f t="shared" si="0"/>
        <v>5</v>
      </c>
      <c r="AA11" s="20">
        <v>0</v>
      </c>
      <c r="AB11" s="20">
        <v>5</v>
      </c>
      <c r="AC11" s="20">
        <v>0</v>
      </c>
      <c r="AD11" s="249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1"/>
    </row>
    <row r="12" spans="1:45" ht="27" customHeight="1">
      <c r="A12" s="19"/>
      <c r="B12" s="239" t="s">
        <v>280</v>
      </c>
      <c r="C12" s="239"/>
      <c r="D12" s="239"/>
      <c r="E12" s="239"/>
      <c r="F12" s="239"/>
      <c r="G12" s="243" t="s">
        <v>288</v>
      </c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4" t="s">
        <v>282</v>
      </c>
      <c r="T12" s="244"/>
      <c r="U12" s="244"/>
      <c r="V12" s="245" t="s">
        <v>36</v>
      </c>
      <c r="W12" s="245"/>
      <c r="X12" s="245"/>
      <c r="Y12" s="245"/>
      <c r="Z12" s="20">
        <f t="shared" si="0"/>
        <v>12</v>
      </c>
      <c r="AA12" s="20">
        <v>12</v>
      </c>
      <c r="AB12" s="20">
        <v>0</v>
      </c>
      <c r="AC12" s="20">
        <v>0</v>
      </c>
      <c r="AD12" s="249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1"/>
    </row>
    <row r="13" spans="1:45" ht="27" customHeight="1">
      <c r="A13" s="19"/>
      <c r="B13" s="239" t="s">
        <v>280</v>
      </c>
      <c r="C13" s="239"/>
      <c r="D13" s="239"/>
      <c r="E13" s="239"/>
      <c r="F13" s="239"/>
      <c r="G13" s="243" t="s">
        <v>289</v>
      </c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4" t="s">
        <v>282</v>
      </c>
      <c r="T13" s="244"/>
      <c r="U13" s="244"/>
      <c r="V13" s="245" t="s">
        <v>36</v>
      </c>
      <c r="W13" s="245"/>
      <c r="X13" s="245"/>
      <c r="Y13" s="245"/>
      <c r="Z13" s="20">
        <f t="shared" si="0"/>
        <v>19</v>
      </c>
      <c r="AA13" s="20">
        <v>19</v>
      </c>
      <c r="AB13" s="20">
        <v>0</v>
      </c>
      <c r="AC13" s="20">
        <v>0</v>
      </c>
      <c r="AD13" s="249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1"/>
    </row>
    <row r="14" spans="1:45" ht="27" customHeight="1">
      <c r="A14" s="19"/>
      <c r="B14" s="239" t="s">
        <v>280</v>
      </c>
      <c r="C14" s="239"/>
      <c r="D14" s="239"/>
      <c r="E14" s="239"/>
      <c r="F14" s="239"/>
      <c r="G14" s="243" t="s">
        <v>290</v>
      </c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4" t="s">
        <v>282</v>
      </c>
      <c r="T14" s="244"/>
      <c r="U14" s="244"/>
      <c r="V14" s="245" t="s">
        <v>36</v>
      </c>
      <c r="W14" s="245"/>
      <c r="X14" s="245"/>
      <c r="Y14" s="245"/>
      <c r="Z14" s="20">
        <f t="shared" si="0"/>
        <v>4</v>
      </c>
      <c r="AA14" s="20">
        <v>0</v>
      </c>
      <c r="AB14" s="20">
        <v>4</v>
      </c>
      <c r="AC14" s="20">
        <v>0</v>
      </c>
      <c r="AD14" s="249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1"/>
    </row>
    <row r="15" spans="1:45" ht="27" customHeight="1">
      <c r="A15" s="19"/>
      <c r="B15" s="239" t="s">
        <v>280</v>
      </c>
      <c r="C15" s="239"/>
      <c r="D15" s="239"/>
      <c r="E15" s="239"/>
      <c r="F15" s="239"/>
      <c r="G15" s="243" t="s">
        <v>291</v>
      </c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4" t="s">
        <v>282</v>
      </c>
      <c r="T15" s="244"/>
      <c r="U15" s="244"/>
      <c r="V15" s="245" t="s">
        <v>36</v>
      </c>
      <c r="W15" s="245"/>
      <c r="X15" s="245"/>
      <c r="Y15" s="245"/>
      <c r="Z15" s="20">
        <f t="shared" si="0"/>
        <v>8</v>
      </c>
      <c r="AA15" s="20">
        <v>0</v>
      </c>
      <c r="AB15" s="20">
        <v>8</v>
      </c>
      <c r="AC15" s="20">
        <v>0</v>
      </c>
      <c r="AD15" s="249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1"/>
    </row>
    <row r="16" spans="1:45" ht="27" customHeight="1">
      <c r="A16" s="19"/>
      <c r="B16" s="239" t="s">
        <v>280</v>
      </c>
      <c r="C16" s="239"/>
      <c r="D16" s="239"/>
      <c r="E16" s="239"/>
      <c r="F16" s="239"/>
      <c r="G16" s="243" t="s">
        <v>292</v>
      </c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4" t="s">
        <v>282</v>
      </c>
      <c r="T16" s="244"/>
      <c r="U16" s="244"/>
      <c r="V16" s="245" t="s">
        <v>36</v>
      </c>
      <c r="W16" s="245"/>
      <c r="X16" s="245"/>
      <c r="Y16" s="245"/>
      <c r="Z16" s="20">
        <f t="shared" si="0"/>
        <v>6</v>
      </c>
      <c r="AA16" s="20">
        <v>0</v>
      </c>
      <c r="AB16" s="20">
        <v>6</v>
      </c>
      <c r="AC16" s="20">
        <v>0</v>
      </c>
      <c r="AD16" s="249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1"/>
    </row>
    <row r="17" spans="1:45" ht="27" customHeight="1">
      <c r="A17" s="19"/>
      <c r="B17" s="239" t="s">
        <v>280</v>
      </c>
      <c r="C17" s="239"/>
      <c r="D17" s="239"/>
      <c r="E17" s="239"/>
      <c r="F17" s="239"/>
      <c r="G17" s="243" t="s">
        <v>293</v>
      </c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4" t="s">
        <v>282</v>
      </c>
      <c r="T17" s="244"/>
      <c r="U17" s="244"/>
      <c r="V17" s="245" t="s">
        <v>36</v>
      </c>
      <c r="W17" s="245"/>
      <c r="X17" s="245"/>
      <c r="Y17" s="245"/>
      <c r="Z17" s="20">
        <f t="shared" si="0"/>
        <v>6</v>
      </c>
      <c r="AA17" s="20">
        <v>0</v>
      </c>
      <c r="AB17" s="20">
        <v>6</v>
      </c>
      <c r="AC17" s="20">
        <v>0</v>
      </c>
      <c r="AD17" s="249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1"/>
    </row>
    <row r="18" spans="1:45" ht="27" customHeight="1">
      <c r="A18" s="19"/>
      <c r="B18" s="239" t="s">
        <v>280</v>
      </c>
      <c r="C18" s="239"/>
      <c r="D18" s="239"/>
      <c r="E18" s="239"/>
      <c r="F18" s="239"/>
      <c r="G18" s="243" t="s">
        <v>281</v>
      </c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4" t="s">
        <v>282</v>
      </c>
      <c r="T18" s="244"/>
      <c r="U18" s="244"/>
      <c r="V18" s="245" t="s">
        <v>36</v>
      </c>
      <c r="W18" s="245"/>
      <c r="X18" s="245"/>
      <c r="Y18" s="245"/>
      <c r="Z18" s="20">
        <f t="shared" si="0"/>
        <v>4</v>
      </c>
      <c r="AA18" s="20">
        <v>0</v>
      </c>
      <c r="AB18" s="20">
        <v>4</v>
      </c>
      <c r="AC18" s="20">
        <v>0</v>
      </c>
      <c r="AD18" s="249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1"/>
    </row>
    <row r="19" spans="1:45" ht="27" customHeight="1">
      <c r="A19" s="19"/>
      <c r="B19" s="239" t="s">
        <v>280</v>
      </c>
      <c r="C19" s="239"/>
      <c r="D19" s="239"/>
      <c r="E19" s="239"/>
      <c r="F19" s="239"/>
      <c r="G19" s="243" t="s">
        <v>294</v>
      </c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4" t="s">
        <v>282</v>
      </c>
      <c r="T19" s="244"/>
      <c r="U19" s="244"/>
      <c r="V19" s="245" t="s">
        <v>36</v>
      </c>
      <c r="W19" s="245"/>
      <c r="X19" s="245"/>
      <c r="Y19" s="245"/>
      <c r="Z19" s="20">
        <f t="shared" si="0"/>
        <v>18</v>
      </c>
      <c r="AA19" s="20">
        <v>18</v>
      </c>
      <c r="AB19" s="20">
        <v>0</v>
      </c>
      <c r="AC19" s="20">
        <v>0</v>
      </c>
      <c r="AD19" s="249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1"/>
    </row>
    <row r="20" spans="1:45" ht="27" customHeight="1">
      <c r="A20" s="19"/>
      <c r="B20" s="239" t="s">
        <v>280</v>
      </c>
      <c r="C20" s="239"/>
      <c r="D20" s="239"/>
      <c r="E20" s="239"/>
      <c r="F20" s="239"/>
      <c r="G20" s="243" t="s">
        <v>295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4" t="s">
        <v>282</v>
      </c>
      <c r="T20" s="244"/>
      <c r="U20" s="244"/>
      <c r="V20" s="245" t="s">
        <v>36</v>
      </c>
      <c r="W20" s="245"/>
      <c r="X20" s="245"/>
      <c r="Y20" s="245"/>
      <c r="Z20" s="20">
        <f t="shared" si="0"/>
        <v>6</v>
      </c>
      <c r="AA20" s="20">
        <v>0</v>
      </c>
      <c r="AB20" s="20">
        <v>6</v>
      </c>
      <c r="AC20" s="20">
        <v>0</v>
      </c>
      <c r="AD20" s="249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1"/>
    </row>
    <row r="21" spans="1:45" ht="27" customHeight="1">
      <c r="A21" s="19"/>
      <c r="B21" s="239" t="s">
        <v>280</v>
      </c>
      <c r="C21" s="239"/>
      <c r="D21" s="239"/>
      <c r="E21" s="239"/>
      <c r="F21" s="239"/>
      <c r="G21" s="243" t="s">
        <v>296</v>
      </c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4" t="s">
        <v>282</v>
      </c>
      <c r="T21" s="244"/>
      <c r="U21" s="244"/>
      <c r="V21" s="245" t="s">
        <v>36</v>
      </c>
      <c r="W21" s="245"/>
      <c r="X21" s="245"/>
      <c r="Y21" s="245"/>
      <c r="Z21" s="20">
        <f t="shared" si="0"/>
        <v>21</v>
      </c>
      <c r="AA21" s="20">
        <v>0</v>
      </c>
      <c r="AB21" s="20">
        <v>21</v>
      </c>
      <c r="AC21" s="20">
        <v>0</v>
      </c>
      <c r="AD21" s="249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1"/>
    </row>
    <row r="22" spans="1:45" ht="27" customHeight="1">
      <c r="A22" s="19"/>
      <c r="B22" s="239" t="s">
        <v>280</v>
      </c>
      <c r="C22" s="239"/>
      <c r="D22" s="239"/>
      <c r="E22" s="239"/>
      <c r="F22" s="239"/>
      <c r="G22" s="243" t="s">
        <v>297</v>
      </c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4" t="s">
        <v>282</v>
      </c>
      <c r="T22" s="244"/>
      <c r="U22" s="244"/>
      <c r="V22" s="245" t="s">
        <v>36</v>
      </c>
      <c r="W22" s="245"/>
      <c r="X22" s="245"/>
      <c r="Y22" s="245"/>
      <c r="Z22" s="20">
        <f t="shared" si="0"/>
        <v>12</v>
      </c>
      <c r="AA22" s="20">
        <v>12</v>
      </c>
      <c r="AB22" s="20">
        <v>0</v>
      </c>
      <c r="AC22" s="20">
        <v>0</v>
      </c>
      <c r="AD22" s="249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1"/>
    </row>
    <row r="23" spans="1:45" ht="27" customHeight="1">
      <c r="A23" s="19"/>
      <c r="B23" s="239" t="s">
        <v>280</v>
      </c>
      <c r="C23" s="239"/>
      <c r="D23" s="239"/>
      <c r="E23" s="239"/>
      <c r="F23" s="239"/>
      <c r="G23" s="243" t="s">
        <v>298</v>
      </c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4" t="s">
        <v>282</v>
      </c>
      <c r="T23" s="244"/>
      <c r="U23" s="244"/>
      <c r="V23" s="245" t="s">
        <v>36</v>
      </c>
      <c r="W23" s="245"/>
      <c r="X23" s="245"/>
      <c r="Y23" s="245"/>
      <c r="Z23" s="20">
        <f t="shared" si="0"/>
        <v>8</v>
      </c>
      <c r="AA23" s="20">
        <v>8</v>
      </c>
      <c r="AB23" s="20">
        <v>0</v>
      </c>
      <c r="AC23" s="20">
        <v>0</v>
      </c>
      <c r="AD23" s="249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1"/>
    </row>
    <row r="24" spans="1:45" ht="27" customHeight="1">
      <c r="A24" s="19"/>
      <c r="B24" s="239" t="s">
        <v>280</v>
      </c>
      <c r="C24" s="239"/>
      <c r="D24" s="239"/>
      <c r="E24" s="239"/>
      <c r="F24" s="239"/>
      <c r="G24" s="243" t="s">
        <v>299</v>
      </c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4" t="s">
        <v>282</v>
      </c>
      <c r="T24" s="244"/>
      <c r="U24" s="244"/>
      <c r="V24" s="245" t="s">
        <v>36</v>
      </c>
      <c r="W24" s="245"/>
      <c r="X24" s="245"/>
      <c r="Y24" s="245"/>
      <c r="Z24" s="20">
        <f t="shared" si="0"/>
        <v>15</v>
      </c>
      <c r="AA24" s="20">
        <v>15</v>
      </c>
      <c r="AB24" s="20">
        <v>0</v>
      </c>
      <c r="AC24" s="20">
        <v>0</v>
      </c>
      <c r="AD24" s="249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1"/>
    </row>
    <row r="25" spans="1:45" ht="27" customHeight="1">
      <c r="A25" s="22"/>
      <c r="B25" s="239" t="s">
        <v>280</v>
      </c>
      <c r="C25" s="239"/>
      <c r="D25" s="239"/>
      <c r="E25" s="239"/>
      <c r="F25" s="239"/>
      <c r="G25" s="243" t="s">
        <v>300</v>
      </c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4" t="s">
        <v>282</v>
      </c>
      <c r="T25" s="244"/>
      <c r="U25" s="244"/>
      <c r="V25" s="245" t="s">
        <v>36</v>
      </c>
      <c r="W25" s="245"/>
      <c r="X25" s="245"/>
      <c r="Y25" s="245"/>
      <c r="Z25" s="20">
        <f t="shared" si="0"/>
        <v>6</v>
      </c>
      <c r="AA25" s="20">
        <v>6</v>
      </c>
      <c r="AB25" s="20">
        <v>0</v>
      </c>
      <c r="AC25" s="20">
        <v>0</v>
      </c>
      <c r="AD25" s="249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1"/>
    </row>
    <row r="26" spans="1:45" ht="27" customHeight="1" thickBot="1">
      <c r="A26" s="22"/>
      <c r="B26" s="239" t="s">
        <v>280</v>
      </c>
      <c r="C26" s="239"/>
      <c r="D26" s="239"/>
      <c r="E26" s="239"/>
      <c r="F26" s="239"/>
      <c r="G26" s="243" t="s">
        <v>301</v>
      </c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4" t="s">
        <v>282</v>
      </c>
      <c r="T26" s="244"/>
      <c r="U26" s="244"/>
      <c r="V26" s="245" t="s">
        <v>36</v>
      </c>
      <c r="W26" s="245"/>
      <c r="X26" s="245"/>
      <c r="Y26" s="245"/>
      <c r="Z26" s="20">
        <f t="shared" si="0"/>
        <v>14</v>
      </c>
      <c r="AA26" s="20">
        <v>14</v>
      </c>
      <c r="AB26" s="20">
        <v>0</v>
      </c>
      <c r="AC26" s="20">
        <v>0</v>
      </c>
      <c r="AD26" s="252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4"/>
    </row>
    <row r="27" spans="1:45" ht="27" customHeight="1">
      <c r="A27" s="22"/>
      <c r="B27" s="239" t="s">
        <v>280</v>
      </c>
      <c r="C27" s="239"/>
      <c r="D27" s="239"/>
      <c r="E27" s="239"/>
      <c r="F27" s="239"/>
      <c r="G27" s="243" t="s">
        <v>302</v>
      </c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4" t="s">
        <v>282</v>
      </c>
      <c r="T27" s="244"/>
      <c r="U27" s="244"/>
      <c r="V27" s="245" t="s">
        <v>36</v>
      </c>
      <c r="W27" s="245"/>
      <c r="X27" s="245"/>
      <c r="Y27" s="245"/>
      <c r="Z27" s="20">
        <f t="shared" si="0"/>
        <v>8</v>
      </c>
      <c r="AA27" s="20">
        <v>8</v>
      </c>
      <c r="AB27" s="20">
        <v>0</v>
      </c>
      <c r="AC27" s="20">
        <v>0</v>
      </c>
      <c r="AD27" s="223" t="s">
        <v>54</v>
      </c>
      <c r="AE27" s="224"/>
      <c r="AF27" s="224"/>
      <c r="AG27" s="231" t="s">
        <v>55</v>
      </c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2"/>
    </row>
    <row r="28" spans="1:45" ht="27" customHeight="1">
      <c r="A28" s="22"/>
      <c r="B28" s="239" t="s">
        <v>280</v>
      </c>
      <c r="C28" s="239"/>
      <c r="D28" s="239"/>
      <c r="E28" s="239"/>
      <c r="F28" s="239"/>
      <c r="G28" s="243" t="s">
        <v>303</v>
      </c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4" t="s">
        <v>282</v>
      </c>
      <c r="T28" s="244"/>
      <c r="U28" s="244"/>
      <c r="V28" s="245" t="s">
        <v>36</v>
      </c>
      <c r="W28" s="245"/>
      <c r="X28" s="245"/>
      <c r="Y28" s="245"/>
      <c r="Z28" s="20">
        <f t="shared" si="0"/>
        <v>18</v>
      </c>
      <c r="AA28" s="20">
        <v>18</v>
      </c>
      <c r="AB28" s="20">
        <v>0</v>
      </c>
      <c r="AC28" s="20">
        <v>0</v>
      </c>
      <c r="AD28" s="225"/>
      <c r="AE28" s="226"/>
      <c r="AF28" s="226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4"/>
    </row>
    <row r="29" spans="1:45" ht="27" customHeight="1">
      <c r="A29" s="22"/>
      <c r="B29" s="239" t="s">
        <v>280</v>
      </c>
      <c r="C29" s="239"/>
      <c r="D29" s="239"/>
      <c r="E29" s="239"/>
      <c r="F29" s="239"/>
      <c r="G29" s="243" t="s">
        <v>300</v>
      </c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4" t="s">
        <v>282</v>
      </c>
      <c r="T29" s="244"/>
      <c r="U29" s="244"/>
      <c r="V29" s="245" t="s">
        <v>36</v>
      </c>
      <c r="W29" s="245"/>
      <c r="X29" s="245"/>
      <c r="Y29" s="245"/>
      <c r="Z29" s="20">
        <f t="shared" si="0"/>
        <v>6</v>
      </c>
      <c r="AA29" s="20">
        <v>6</v>
      </c>
      <c r="AB29" s="20">
        <v>0</v>
      </c>
      <c r="AC29" s="20">
        <v>0</v>
      </c>
      <c r="AD29" s="225"/>
      <c r="AE29" s="226"/>
      <c r="AF29" s="226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4"/>
    </row>
    <row r="30" spans="1:45" ht="27" customHeight="1">
      <c r="A30" s="22"/>
      <c r="B30" s="239" t="s">
        <v>280</v>
      </c>
      <c r="C30" s="239"/>
      <c r="D30" s="239"/>
      <c r="E30" s="239"/>
      <c r="F30" s="239"/>
      <c r="G30" s="243" t="s">
        <v>304</v>
      </c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4" t="s">
        <v>282</v>
      </c>
      <c r="T30" s="244"/>
      <c r="U30" s="244"/>
      <c r="V30" s="245" t="s">
        <v>36</v>
      </c>
      <c r="W30" s="245"/>
      <c r="X30" s="245"/>
      <c r="Y30" s="245"/>
      <c r="Z30" s="20">
        <f t="shared" si="0"/>
        <v>8</v>
      </c>
      <c r="AA30" s="20">
        <v>0</v>
      </c>
      <c r="AB30" s="20">
        <v>8</v>
      </c>
      <c r="AC30" s="20">
        <v>0</v>
      </c>
      <c r="AD30" s="225"/>
      <c r="AE30" s="226"/>
      <c r="AF30" s="226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4"/>
    </row>
    <row r="31" spans="1:45" ht="27" customHeight="1">
      <c r="A31" s="22"/>
      <c r="B31" s="239" t="s">
        <v>280</v>
      </c>
      <c r="C31" s="239"/>
      <c r="D31" s="239"/>
      <c r="E31" s="239"/>
      <c r="F31" s="239"/>
      <c r="G31" s="243" t="s">
        <v>305</v>
      </c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4" t="s">
        <v>282</v>
      </c>
      <c r="T31" s="244"/>
      <c r="U31" s="244"/>
      <c r="V31" s="245" t="s">
        <v>36</v>
      </c>
      <c r="W31" s="245"/>
      <c r="X31" s="245"/>
      <c r="Y31" s="245"/>
      <c r="Z31" s="20">
        <f t="shared" si="0"/>
        <v>6</v>
      </c>
      <c r="AA31" s="20">
        <v>0</v>
      </c>
      <c r="AB31" s="20">
        <v>6</v>
      </c>
      <c r="AC31" s="20">
        <v>0</v>
      </c>
      <c r="AD31" s="225"/>
      <c r="AE31" s="226"/>
      <c r="AF31" s="226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4"/>
    </row>
    <row r="32" spans="1:45" ht="27" customHeight="1">
      <c r="A32" s="22"/>
      <c r="B32" s="239" t="s">
        <v>280</v>
      </c>
      <c r="C32" s="239"/>
      <c r="D32" s="239"/>
      <c r="E32" s="239"/>
      <c r="F32" s="239"/>
      <c r="G32" s="243" t="s">
        <v>312</v>
      </c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4" t="s">
        <v>282</v>
      </c>
      <c r="T32" s="244"/>
      <c r="U32" s="244"/>
      <c r="V32" s="245" t="s">
        <v>36</v>
      </c>
      <c r="W32" s="245"/>
      <c r="X32" s="245"/>
      <c r="Y32" s="245"/>
      <c r="Z32" s="20">
        <f t="shared" ref="Z32" si="1">SUM(AA32:AC32)</f>
        <v>48</v>
      </c>
      <c r="AA32" s="20">
        <v>48</v>
      </c>
      <c r="AB32" s="20">
        <v>0</v>
      </c>
      <c r="AC32" s="20">
        <v>0</v>
      </c>
      <c r="AD32" s="227"/>
      <c r="AE32" s="228"/>
      <c r="AF32" s="228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6"/>
    </row>
    <row r="33" spans="1:45" ht="27" customHeight="1">
      <c r="A33" s="22"/>
      <c r="B33" s="239" t="s">
        <v>280</v>
      </c>
      <c r="C33" s="239"/>
      <c r="D33" s="239"/>
      <c r="E33" s="239"/>
      <c r="F33" s="239"/>
      <c r="G33" s="243" t="s">
        <v>307</v>
      </c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4" t="s">
        <v>282</v>
      </c>
      <c r="T33" s="244"/>
      <c r="U33" s="244"/>
      <c r="V33" s="245" t="s">
        <v>36</v>
      </c>
      <c r="W33" s="245"/>
      <c r="X33" s="245"/>
      <c r="Y33" s="245"/>
      <c r="Z33" s="20">
        <f t="shared" ref="Z33" si="2">SUM(AA33:AC33)</f>
        <v>8</v>
      </c>
      <c r="AA33" s="20">
        <v>0</v>
      </c>
      <c r="AB33" s="20">
        <v>8</v>
      </c>
      <c r="AC33" s="20">
        <v>0</v>
      </c>
      <c r="AD33" s="227"/>
      <c r="AE33" s="228"/>
      <c r="AF33" s="228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6"/>
    </row>
    <row r="34" spans="1:45" ht="27" customHeight="1" thickBot="1">
      <c r="A34" s="22"/>
      <c r="B34" s="203"/>
      <c r="C34" s="203"/>
      <c r="D34" s="203"/>
      <c r="E34" s="203"/>
      <c r="F34" s="203"/>
      <c r="G34" s="204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6"/>
      <c r="S34" s="207"/>
      <c r="T34" s="207"/>
      <c r="U34" s="207"/>
      <c r="V34" s="208"/>
      <c r="W34" s="208"/>
      <c r="X34" s="208"/>
      <c r="Y34" s="208"/>
      <c r="Z34" s="23"/>
      <c r="AA34" s="23"/>
      <c r="AB34" s="23"/>
      <c r="AC34" s="20"/>
      <c r="AD34" s="229"/>
      <c r="AE34" s="230"/>
      <c r="AF34" s="230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8"/>
    </row>
    <row r="35" spans="1:45" ht="12.75" customHeight="1" thickBot="1">
      <c r="A35" s="209" t="s">
        <v>56</v>
      </c>
      <c r="B35" s="210"/>
      <c r="C35" s="210"/>
      <c r="D35" s="210"/>
      <c r="E35" s="210"/>
      <c r="F35" s="211"/>
      <c r="G35" s="212" t="s">
        <v>57</v>
      </c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4"/>
      <c r="T35" s="214"/>
      <c r="U35" s="215"/>
      <c r="V35" s="216" t="s">
        <v>58</v>
      </c>
      <c r="W35" s="181"/>
      <c r="X35" s="181"/>
      <c r="Y35" s="182"/>
      <c r="Z35" s="172" cm="1">
        <f t="array" ref="Z35">SUM(Z6:Z34/60)</f>
        <v>5.1333333333333337</v>
      </c>
      <c r="AA35" s="172"/>
      <c r="AB35" s="175"/>
      <c r="AC35" s="176"/>
      <c r="AD35" s="181" t="s">
        <v>59</v>
      </c>
      <c r="AE35" s="181"/>
      <c r="AF35" s="182"/>
      <c r="AG35" s="187" t="s">
        <v>60</v>
      </c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8"/>
    </row>
    <row r="36" spans="1:45" ht="12.75" customHeight="1">
      <c r="A36" s="193" t="s">
        <v>61</v>
      </c>
      <c r="B36" s="194"/>
      <c r="C36" s="194"/>
      <c r="D36" s="194"/>
      <c r="E36" s="194"/>
      <c r="F36" s="195"/>
      <c r="G36" s="25" t="s">
        <v>62</v>
      </c>
      <c r="H36" s="199" t="s">
        <v>63</v>
      </c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200"/>
      <c r="V36" s="217"/>
      <c r="W36" s="218"/>
      <c r="X36" s="218"/>
      <c r="Y36" s="219"/>
      <c r="Z36" s="173"/>
      <c r="AA36" s="173"/>
      <c r="AB36" s="177"/>
      <c r="AC36" s="178"/>
      <c r="AD36" s="183"/>
      <c r="AE36" s="183"/>
      <c r="AF36" s="184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90"/>
    </row>
    <row r="37" spans="1:45" ht="13.5" customHeight="1" thickBot="1">
      <c r="A37" s="196"/>
      <c r="B37" s="197"/>
      <c r="C37" s="197"/>
      <c r="D37" s="197"/>
      <c r="E37" s="197"/>
      <c r="F37" s="198"/>
      <c r="G37" s="26"/>
      <c r="H37" s="201" t="s">
        <v>64</v>
      </c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2"/>
      <c r="V37" s="220"/>
      <c r="W37" s="221"/>
      <c r="X37" s="221"/>
      <c r="Y37" s="222"/>
      <c r="Z37" s="174"/>
      <c r="AA37" s="174"/>
      <c r="AB37" s="179"/>
      <c r="AC37" s="180"/>
      <c r="AD37" s="185"/>
      <c r="AE37" s="185"/>
      <c r="AF37" s="186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2"/>
    </row>
    <row r="38" spans="1:45" s="27" customFormat="1" ht="12.75" customHeight="1">
      <c r="A38" s="137" t="s">
        <v>65</v>
      </c>
      <c r="B38" s="138"/>
      <c r="C38" s="138"/>
      <c r="D38" s="138"/>
      <c r="E38" s="138"/>
      <c r="F38" s="139"/>
      <c r="G38" s="140" t="s">
        <v>66</v>
      </c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37" t="s">
        <v>67</v>
      </c>
      <c r="T38" s="138"/>
      <c r="U38" s="138"/>
      <c r="V38" s="138"/>
      <c r="W38" s="138"/>
      <c r="X38" s="138"/>
      <c r="Y38" s="138"/>
      <c r="Z38" s="143"/>
      <c r="AA38" s="143"/>
      <c r="AB38" s="143"/>
      <c r="AC38" s="144"/>
      <c r="AD38" s="137" t="s">
        <v>68</v>
      </c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9"/>
    </row>
    <row r="39" spans="1:45" s="27" customFormat="1" ht="13.5" customHeight="1" thickBot="1">
      <c r="A39" s="145" t="s">
        <v>308</v>
      </c>
      <c r="B39" s="146"/>
      <c r="C39" s="146"/>
      <c r="D39" s="146"/>
      <c r="E39" s="146"/>
      <c r="F39" s="146"/>
      <c r="G39" s="147" t="s">
        <v>70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9"/>
      <c r="S39" s="147" t="s">
        <v>71</v>
      </c>
      <c r="T39" s="148"/>
      <c r="U39" s="148"/>
      <c r="V39" s="148"/>
      <c r="W39" s="148"/>
      <c r="X39" s="148"/>
      <c r="Y39" s="148"/>
      <c r="Z39" s="148"/>
      <c r="AA39" s="148"/>
      <c r="AB39" s="148"/>
      <c r="AC39" s="156"/>
      <c r="AD39" s="159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1"/>
    </row>
    <row r="40" spans="1:45" s="27" customFormat="1" ht="12.95" customHeight="1">
      <c r="A40" s="137" t="s">
        <v>72</v>
      </c>
      <c r="B40" s="138"/>
      <c r="C40" s="138"/>
      <c r="D40" s="138"/>
      <c r="E40" s="138"/>
      <c r="F40" s="168"/>
      <c r="G40" s="15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0"/>
      <c r="T40" s="151"/>
      <c r="U40" s="151"/>
      <c r="V40" s="151"/>
      <c r="W40" s="151"/>
      <c r="X40" s="151"/>
      <c r="Y40" s="151"/>
      <c r="Z40" s="151"/>
      <c r="AA40" s="151"/>
      <c r="AB40" s="151"/>
      <c r="AC40" s="157"/>
      <c r="AD40" s="162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4"/>
    </row>
    <row r="41" spans="1:45" ht="13.5" customHeight="1" thickBot="1">
      <c r="A41" s="169" t="s">
        <v>73</v>
      </c>
      <c r="B41" s="170"/>
      <c r="C41" s="170"/>
      <c r="D41" s="170"/>
      <c r="E41" s="170"/>
      <c r="F41" s="171"/>
      <c r="G41" s="153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3"/>
      <c r="T41" s="154"/>
      <c r="U41" s="154"/>
      <c r="V41" s="154"/>
      <c r="W41" s="154"/>
      <c r="X41" s="154"/>
      <c r="Y41" s="154"/>
      <c r="Z41" s="154"/>
      <c r="AA41" s="154"/>
      <c r="AB41" s="154"/>
      <c r="AC41" s="158"/>
      <c r="AD41" s="165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7"/>
    </row>
    <row r="45" spans="1:45">
      <c r="A45" s="28" t="s">
        <v>74</v>
      </c>
    </row>
  </sheetData>
  <sheetProtection formatCells="0"/>
  <protectedRanges>
    <protectedRange password="CF1B" sqref="G26:R26" name="Intervalo1_4_1"/>
    <protectedRange password="CF1B" sqref="G6:R11" name="Intervalo1_4_2"/>
    <protectedRange password="CF1B" sqref="G12:R12" name="Intervalo1_5"/>
    <protectedRange password="CF1B" sqref="G13:R13" name="Intervalo1_6"/>
    <protectedRange password="CF1B" sqref="G14:R14" name="Intervalo1_7"/>
    <protectedRange password="CF1B" sqref="G18:R18" name="Intervalo1_8"/>
    <protectedRange password="CF1B" sqref="G19:R19" name="Intervalo1_9"/>
    <protectedRange password="CF1B" sqref="G20:R20" name="Intervalo1_3_2"/>
    <protectedRange password="CF1B" sqref="G22:R22" name="Intervalo1_4_2_1"/>
    <protectedRange password="CF1B" sqref="G23:R23" name="Intervalo1_11"/>
    <protectedRange password="CF1B" sqref="G24:R24" name="Intervalo1_12"/>
    <protectedRange password="CF1B" sqref="G27:R27" name="Intervalo1_13"/>
    <protectedRange password="CF1B" sqref="G28:R28" name="Intervalo1_14"/>
    <protectedRange password="CF1B" sqref="AB6:AB14 AC6:AC16 AB17:AC33" name="Intervalo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D99-265F-4DE4-9860-29C3CB30D3BE}">
  <sheetPr>
    <tabColor theme="1"/>
    <pageSetUpPr fitToPage="1"/>
  </sheetPr>
  <dimension ref="A1:AS4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86"/>
      <c r="B1" s="287"/>
      <c r="C1" s="287"/>
      <c r="D1" s="287"/>
      <c r="E1" s="287"/>
      <c r="F1" s="287"/>
      <c r="G1" s="287"/>
      <c r="H1" s="287"/>
      <c r="I1" s="288"/>
      <c r="J1" s="289" t="s">
        <v>0</v>
      </c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1" t="s">
        <v>313</v>
      </c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3"/>
      <c r="AN1" s="294"/>
      <c r="AO1" s="294"/>
      <c r="AP1" s="294"/>
      <c r="AQ1" s="294"/>
      <c r="AR1" s="294"/>
      <c r="AS1" s="295"/>
    </row>
    <row r="2" spans="1:45" ht="16.5" customHeight="1">
      <c r="A2" s="296" t="s">
        <v>2</v>
      </c>
      <c r="B2" s="297"/>
      <c r="C2" s="298"/>
      <c r="D2" s="296" t="s">
        <v>3</v>
      </c>
      <c r="E2" s="297"/>
      <c r="F2" s="298"/>
      <c r="G2" s="296" t="s">
        <v>4</v>
      </c>
      <c r="H2" s="297"/>
      <c r="I2" s="298"/>
      <c r="J2" s="296" t="s">
        <v>5</v>
      </c>
      <c r="K2" s="297"/>
      <c r="L2" s="297"/>
      <c r="M2" s="297"/>
      <c r="N2" s="297"/>
      <c r="O2" s="297"/>
      <c r="P2" s="297"/>
      <c r="Q2" s="297"/>
      <c r="R2" s="298"/>
      <c r="S2" s="296" t="s">
        <v>6</v>
      </c>
      <c r="T2" s="297"/>
      <c r="U2" s="298"/>
      <c r="V2" s="296" t="s">
        <v>7</v>
      </c>
      <c r="W2" s="297"/>
      <c r="X2" s="297"/>
      <c r="Y2" s="298"/>
      <c r="Z2" s="296" t="s">
        <v>8</v>
      </c>
      <c r="AA2" s="297"/>
      <c r="AB2" s="297"/>
      <c r="AC2" s="298"/>
      <c r="AD2" s="296" t="s">
        <v>9</v>
      </c>
      <c r="AE2" s="297"/>
      <c r="AF2" s="297"/>
      <c r="AG2" s="297"/>
      <c r="AH2" s="297"/>
      <c r="AI2" s="298"/>
      <c r="AJ2" s="296" t="s">
        <v>10</v>
      </c>
      <c r="AK2" s="297"/>
      <c r="AL2" s="297"/>
      <c r="AM2" s="298"/>
      <c r="AN2" s="296" t="s">
        <v>11</v>
      </c>
      <c r="AO2" s="297"/>
      <c r="AP2" s="298"/>
      <c r="AQ2" s="296" t="s">
        <v>12</v>
      </c>
      <c r="AR2" s="297"/>
      <c r="AS2" s="298"/>
    </row>
    <row r="3" spans="1:45" s="3" customFormat="1" ht="30.75" customHeight="1" thickBot="1">
      <c r="A3" s="260" t="s">
        <v>13</v>
      </c>
      <c r="B3" s="261"/>
      <c r="C3" s="262"/>
      <c r="D3" s="260" t="s">
        <v>14</v>
      </c>
      <c r="E3" s="261"/>
      <c r="F3" s="262"/>
      <c r="G3" s="260" t="s">
        <v>15</v>
      </c>
      <c r="H3" s="261"/>
      <c r="I3" s="262"/>
      <c r="J3" s="260" t="s">
        <v>275</v>
      </c>
      <c r="K3" s="261"/>
      <c r="L3" s="261"/>
      <c r="M3" s="261"/>
      <c r="N3" s="261"/>
      <c r="O3" s="261"/>
      <c r="P3" s="261"/>
      <c r="Q3" s="261"/>
      <c r="R3" s="262"/>
      <c r="S3" s="272" t="s">
        <v>314</v>
      </c>
      <c r="T3" s="273"/>
      <c r="U3" s="274"/>
      <c r="V3" s="260" t="s">
        <v>277</v>
      </c>
      <c r="W3" s="261"/>
      <c r="X3" s="261"/>
      <c r="Y3" s="262"/>
      <c r="Z3" s="263">
        <f>Z35</f>
        <v>4.2666666666666675</v>
      </c>
      <c r="AA3" s="264"/>
      <c r="AB3" s="264"/>
      <c r="AC3" s="265"/>
      <c r="AD3" s="260" t="s">
        <v>155</v>
      </c>
      <c r="AE3" s="261"/>
      <c r="AF3" s="261"/>
      <c r="AG3" s="261"/>
      <c r="AH3" s="261"/>
      <c r="AI3" s="262"/>
      <c r="AJ3" s="260" t="s">
        <v>20</v>
      </c>
      <c r="AK3" s="261"/>
      <c r="AL3" s="261"/>
      <c r="AM3" s="262"/>
      <c r="AN3" s="260" t="s">
        <v>279</v>
      </c>
      <c r="AO3" s="261"/>
      <c r="AP3" s="262"/>
      <c r="AQ3" s="260" t="s">
        <v>22</v>
      </c>
      <c r="AR3" s="261"/>
      <c r="AS3" s="262"/>
    </row>
    <row r="4" spans="1:45" ht="15" customHeight="1">
      <c r="A4" s="275" t="s">
        <v>23</v>
      </c>
      <c r="B4" s="277" t="s">
        <v>24</v>
      </c>
      <c r="C4" s="278"/>
      <c r="D4" s="278"/>
      <c r="E4" s="278"/>
      <c r="F4" s="279"/>
      <c r="G4" s="283" t="s">
        <v>25</v>
      </c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8"/>
      <c r="S4" s="181" t="s">
        <v>26</v>
      </c>
      <c r="T4" s="181"/>
      <c r="U4" s="284"/>
      <c r="V4" s="255" t="s">
        <v>27</v>
      </c>
      <c r="W4" s="181"/>
      <c r="X4" s="181"/>
      <c r="Y4" s="181"/>
      <c r="Z4" s="257" t="s">
        <v>28</v>
      </c>
      <c r="AA4" s="258"/>
      <c r="AB4" s="258"/>
      <c r="AC4" s="259"/>
      <c r="AD4" s="266" t="s">
        <v>29</v>
      </c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8"/>
    </row>
    <row r="5" spans="1:45" ht="15" customHeight="1" thickBot="1">
      <c r="A5" s="276"/>
      <c r="B5" s="280"/>
      <c r="C5" s="281"/>
      <c r="D5" s="281"/>
      <c r="E5" s="281"/>
      <c r="F5" s="282"/>
      <c r="G5" s="269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1"/>
      <c r="S5" s="221"/>
      <c r="T5" s="221"/>
      <c r="U5" s="285"/>
      <c r="V5" s="256"/>
      <c r="W5" s="221"/>
      <c r="X5" s="221"/>
      <c r="Y5" s="221"/>
      <c r="Z5" s="15" t="s">
        <v>30</v>
      </c>
      <c r="AA5" s="16" t="s">
        <v>31</v>
      </c>
      <c r="AB5" s="17" t="s">
        <v>32</v>
      </c>
      <c r="AC5" s="18" t="s">
        <v>33</v>
      </c>
      <c r="AD5" s="269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1"/>
    </row>
    <row r="6" spans="1:45" ht="27" customHeight="1">
      <c r="A6" s="19"/>
      <c r="B6" s="239" t="s">
        <v>280</v>
      </c>
      <c r="C6" s="239"/>
      <c r="D6" s="239"/>
      <c r="E6" s="239"/>
      <c r="F6" s="239"/>
      <c r="G6" s="243" t="s">
        <v>281</v>
      </c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 t="s">
        <v>155</v>
      </c>
      <c r="T6" s="244"/>
      <c r="U6" s="244"/>
      <c r="V6" s="245" t="s">
        <v>36</v>
      </c>
      <c r="W6" s="245"/>
      <c r="X6" s="245"/>
      <c r="Y6" s="245"/>
      <c r="Z6" s="20">
        <f>SUM(AA6:AC6)</f>
        <v>4</v>
      </c>
      <c r="AA6" s="20">
        <v>0</v>
      </c>
      <c r="AB6" s="20">
        <v>4</v>
      </c>
      <c r="AC6" s="20">
        <v>0</v>
      </c>
      <c r="AD6" s="246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8"/>
    </row>
    <row r="7" spans="1:45" ht="27" customHeight="1">
      <c r="A7" s="19"/>
      <c r="B7" s="239" t="s">
        <v>280</v>
      </c>
      <c r="C7" s="239"/>
      <c r="D7" s="239"/>
      <c r="E7" s="239"/>
      <c r="F7" s="239"/>
      <c r="G7" s="243" t="s">
        <v>283</v>
      </c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4" t="s">
        <v>155</v>
      </c>
      <c r="T7" s="244"/>
      <c r="U7" s="244"/>
      <c r="V7" s="245" t="s">
        <v>36</v>
      </c>
      <c r="W7" s="245"/>
      <c r="X7" s="245"/>
      <c r="Y7" s="245"/>
      <c r="Z7" s="20">
        <f t="shared" ref="Z7:Z25" si="0">SUM(AA7:AC7)</f>
        <v>8</v>
      </c>
      <c r="AA7" s="20">
        <v>8</v>
      </c>
      <c r="AB7" s="20">
        <v>0</v>
      </c>
      <c r="AC7" s="20">
        <v>0</v>
      </c>
      <c r="AD7" s="249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1"/>
    </row>
    <row r="8" spans="1:45" ht="27" customHeight="1">
      <c r="A8" s="19"/>
      <c r="B8" s="239" t="s">
        <v>280</v>
      </c>
      <c r="C8" s="239"/>
      <c r="D8" s="239"/>
      <c r="E8" s="239"/>
      <c r="F8" s="239"/>
      <c r="G8" s="243" t="s">
        <v>284</v>
      </c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4" t="s">
        <v>155</v>
      </c>
      <c r="T8" s="244"/>
      <c r="U8" s="244"/>
      <c r="V8" s="245" t="s">
        <v>36</v>
      </c>
      <c r="W8" s="245"/>
      <c r="X8" s="245"/>
      <c r="Y8" s="245"/>
      <c r="Z8" s="20">
        <f t="shared" si="0"/>
        <v>12</v>
      </c>
      <c r="AA8" s="20">
        <v>12</v>
      </c>
      <c r="AB8" s="20">
        <v>0</v>
      </c>
      <c r="AC8" s="20">
        <v>0</v>
      </c>
      <c r="AD8" s="249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1"/>
    </row>
    <row r="9" spans="1:45" ht="27" customHeight="1">
      <c r="A9" s="19"/>
      <c r="B9" s="239" t="s">
        <v>280</v>
      </c>
      <c r="C9" s="239"/>
      <c r="D9" s="239"/>
      <c r="E9" s="239"/>
      <c r="F9" s="239"/>
      <c r="G9" s="243" t="s">
        <v>285</v>
      </c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4" t="s">
        <v>155</v>
      </c>
      <c r="T9" s="244"/>
      <c r="U9" s="244"/>
      <c r="V9" s="245" t="s">
        <v>36</v>
      </c>
      <c r="W9" s="245"/>
      <c r="X9" s="245"/>
      <c r="Y9" s="245"/>
      <c r="Z9" s="20">
        <f t="shared" si="0"/>
        <v>20</v>
      </c>
      <c r="AA9" s="20">
        <v>20</v>
      </c>
      <c r="AB9" s="20">
        <v>0</v>
      </c>
      <c r="AC9" s="20">
        <v>0</v>
      </c>
      <c r="AD9" s="249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1"/>
    </row>
    <row r="10" spans="1:45" ht="27" customHeight="1">
      <c r="A10" s="19"/>
      <c r="B10" s="239" t="s">
        <v>280</v>
      </c>
      <c r="C10" s="239"/>
      <c r="D10" s="239"/>
      <c r="E10" s="239"/>
      <c r="F10" s="239"/>
      <c r="G10" s="243" t="s">
        <v>286</v>
      </c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4" t="s">
        <v>155</v>
      </c>
      <c r="T10" s="244"/>
      <c r="U10" s="244"/>
      <c r="V10" s="245" t="s">
        <v>36</v>
      </c>
      <c r="W10" s="245"/>
      <c r="X10" s="245"/>
      <c r="Y10" s="245"/>
      <c r="Z10" s="20">
        <f t="shared" si="0"/>
        <v>6</v>
      </c>
      <c r="AA10" s="20">
        <v>0</v>
      </c>
      <c r="AB10" s="20">
        <v>6</v>
      </c>
      <c r="AC10" s="20">
        <v>0</v>
      </c>
      <c r="AD10" s="249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1"/>
    </row>
    <row r="11" spans="1:45" ht="27" customHeight="1">
      <c r="A11" s="19"/>
      <c r="B11" s="239" t="s">
        <v>280</v>
      </c>
      <c r="C11" s="239"/>
      <c r="D11" s="239"/>
      <c r="E11" s="239"/>
      <c r="F11" s="239"/>
      <c r="G11" s="243" t="s">
        <v>287</v>
      </c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4" t="s">
        <v>155</v>
      </c>
      <c r="T11" s="244"/>
      <c r="U11" s="244"/>
      <c r="V11" s="245" t="s">
        <v>36</v>
      </c>
      <c r="W11" s="245"/>
      <c r="X11" s="245"/>
      <c r="Y11" s="245"/>
      <c r="Z11" s="20">
        <f t="shared" si="0"/>
        <v>5</v>
      </c>
      <c r="AA11" s="20">
        <v>0</v>
      </c>
      <c r="AB11" s="20">
        <v>5</v>
      </c>
      <c r="AC11" s="20">
        <v>0</v>
      </c>
      <c r="AD11" s="249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1"/>
    </row>
    <row r="12" spans="1:45" ht="27" customHeight="1">
      <c r="A12" s="19"/>
      <c r="B12" s="239" t="s">
        <v>280</v>
      </c>
      <c r="C12" s="239"/>
      <c r="D12" s="239"/>
      <c r="E12" s="239"/>
      <c r="F12" s="239"/>
      <c r="G12" s="243" t="s">
        <v>288</v>
      </c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4" t="s">
        <v>155</v>
      </c>
      <c r="T12" s="244"/>
      <c r="U12" s="244"/>
      <c r="V12" s="245" t="s">
        <v>36</v>
      </c>
      <c r="W12" s="245"/>
      <c r="X12" s="245"/>
      <c r="Y12" s="245"/>
      <c r="Z12" s="20">
        <f t="shared" si="0"/>
        <v>12</v>
      </c>
      <c r="AA12" s="20">
        <v>12</v>
      </c>
      <c r="AB12" s="20">
        <v>0</v>
      </c>
      <c r="AC12" s="20">
        <v>0</v>
      </c>
      <c r="AD12" s="249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1"/>
    </row>
    <row r="13" spans="1:45" ht="27" customHeight="1">
      <c r="A13" s="19"/>
      <c r="B13" s="239" t="s">
        <v>280</v>
      </c>
      <c r="C13" s="239"/>
      <c r="D13" s="239"/>
      <c r="E13" s="239"/>
      <c r="F13" s="239"/>
      <c r="G13" s="243" t="s">
        <v>315</v>
      </c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4" t="s">
        <v>155</v>
      </c>
      <c r="T13" s="244"/>
      <c r="U13" s="244"/>
      <c r="V13" s="245" t="s">
        <v>36</v>
      </c>
      <c r="W13" s="245"/>
      <c r="X13" s="245"/>
      <c r="Y13" s="245"/>
      <c r="Z13" s="20">
        <f t="shared" si="0"/>
        <v>19</v>
      </c>
      <c r="AA13" s="20">
        <v>19</v>
      </c>
      <c r="AB13" s="20">
        <v>0</v>
      </c>
      <c r="AC13" s="20">
        <v>0</v>
      </c>
      <c r="AD13" s="249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1"/>
    </row>
    <row r="14" spans="1:45" ht="27" customHeight="1">
      <c r="A14" s="19"/>
      <c r="B14" s="239" t="s">
        <v>280</v>
      </c>
      <c r="C14" s="239"/>
      <c r="D14" s="239"/>
      <c r="E14" s="239"/>
      <c r="F14" s="239"/>
      <c r="G14" s="243" t="s">
        <v>290</v>
      </c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4" t="s">
        <v>155</v>
      </c>
      <c r="T14" s="244"/>
      <c r="U14" s="244"/>
      <c r="V14" s="245" t="s">
        <v>36</v>
      </c>
      <c r="W14" s="245"/>
      <c r="X14" s="245"/>
      <c r="Y14" s="245"/>
      <c r="Z14" s="20">
        <f t="shared" si="0"/>
        <v>4</v>
      </c>
      <c r="AA14" s="20">
        <v>0</v>
      </c>
      <c r="AB14" s="20">
        <v>4</v>
      </c>
      <c r="AC14" s="20">
        <v>0</v>
      </c>
      <c r="AD14" s="249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1"/>
    </row>
    <row r="15" spans="1:45" ht="27" customHeight="1">
      <c r="A15" s="19"/>
      <c r="B15" s="239" t="s">
        <v>280</v>
      </c>
      <c r="C15" s="239"/>
      <c r="D15" s="239"/>
      <c r="E15" s="239"/>
      <c r="F15" s="239"/>
      <c r="G15" s="243" t="s">
        <v>291</v>
      </c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4" t="s">
        <v>155</v>
      </c>
      <c r="T15" s="244"/>
      <c r="U15" s="244"/>
      <c r="V15" s="245" t="s">
        <v>36</v>
      </c>
      <c r="W15" s="245"/>
      <c r="X15" s="245"/>
      <c r="Y15" s="245"/>
      <c r="Z15" s="20">
        <f t="shared" si="0"/>
        <v>8</v>
      </c>
      <c r="AA15" s="20">
        <v>0</v>
      </c>
      <c r="AB15" s="20">
        <v>8</v>
      </c>
      <c r="AC15" s="20">
        <v>0</v>
      </c>
      <c r="AD15" s="249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1"/>
    </row>
    <row r="16" spans="1:45" ht="27" customHeight="1">
      <c r="A16" s="19"/>
      <c r="B16" s="239" t="s">
        <v>280</v>
      </c>
      <c r="C16" s="239"/>
      <c r="D16" s="239"/>
      <c r="E16" s="239"/>
      <c r="F16" s="239"/>
      <c r="G16" s="243" t="s">
        <v>316</v>
      </c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4" t="s">
        <v>155</v>
      </c>
      <c r="T16" s="244"/>
      <c r="U16" s="244"/>
      <c r="V16" s="245" t="s">
        <v>36</v>
      </c>
      <c r="W16" s="245"/>
      <c r="X16" s="245"/>
      <c r="Y16" s="245"/>
      <c r="Z16" s="20">
        <f t="shared" si="0"/>
        <v>6</v>
      </c>
      <c r="AA16" s="20">
        <v>0</v>
      </c>
      <c r="AB16" s="20">
        <v>6</v>
      </c>
      <c r="AC16" s="20">
        <v>0</v>
      </c>
      <c r="AD16" s="249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1"/>
    </row>
    <row r="17" spans="1:45" ht="27" customHeight="1">
      <c r="A17" s="19"/>
      <c r="B17" s="239" t="s">
        <v>280</v>
      </c>
      <c r="C17" s="239"/>
      <c r="D17" s="239"/>
      <c r="E17" s="239"/>
      <c r="F17" s="239"/>
      <c r="G17" s="243" t="s">
        <v>293</v>
      </c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4" t="s">
        <v>155</v>
      </c>
      <c r="T17" s="244"/>
      <c r="U17" s="244"/>
      <c r="V17" s="245" t="s">
        <v>36</v>
      </c>
      <c r="W17" s="245"/>
      <c r="X17" s="245"/>
      <c r="Y17" s="245"/>
      <c r="Z17" s="20">
        <f t="shared" si="0"/>
        <v>6</v>
      </c>
      <c r="AA17" s="20">
        <v>0</v>
      </c>
      <c r="AB17" s="20">
        <v>6</v>
      </c>
      <c r="AC17" s="20">
        <v>0</v>
      </c>
      <c r="AD17" s="249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1"/>
    </row>
    <row r="18" spans="1:45" ht="27" customHeight="1">
      <c r="A18" s="19"/>
      <c r="B18" s="239" t="s">
        <v>280</v>
      </c>
      <c r="C18" s="239"/>
      <c r="D18" s="239"/>
      <c r="E18" s="239"/>
      <c r="F18" s="239"/>
      <c r="G18" s="243" t="s">
        <v>296</v>
      </c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4" t="s">
        <v>155</v>
      </c>
      <c r="T18" s="244"/>
      <c r="U18" s="244"/>
      <c r="V18" s="245" t="s">
        <v>36</v>
      </c>
      <c r="W18" s="245"/>
      <c r="X18" s="245"/>
      <c r="Y18" s="245"/>
      <c r="Z18" s="20">
        <f t="shared" si="0"/>
        <v>21</v>
      </c>
      <c r="AA18" s="20">
        <v>0</v>
      </c>
      <c r="AB18" s="20">
        <v>21</v>
      </c>
      <c r="AC18" s="20">
        <v>0</v>
      </c>
      <c r="AD18" s="249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1"/>
    </row>
    <row r="19" spans="1:45" ht="27" customHeight="1">
      <c r="A19" s="19"/>
      <c r="B19" s="239" t="s">
        <v>280</v>
      </c>
      <c r="C19" s="239"/>
      <c r="D19" s="239"/>
      <c r="E19" s="239"/>
      <c r="F19" s="239"/>
      <c r="G19" s="243" t="s">
        <v>297</v>
      </c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4" t="s">
        <v>155</v>
      </c>
      <c r="T19" s="244"/>
      <c r="U19" s="244"/>
      <c r="V19" s="245" t="s">
        <v>36</v>
      </c>
      <c r="W19" s="245"/>
      <c r="X19" s="245"/>
      <c r="Y19" s="245"/>
      <c r="Z19" s="20">
        <f t="shared" si="0"/>
        <v>12</v>
      </c>
      <c r="AA19" s="20">
        <v>12</v>
      </c>
      <c r="AB19" s="20">
        <v>0</v>
      </c>
      <c r="AC19" s="20">
        <v>0</v>
      </c>
      <c r="AD19" s="249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1"/>
    </row>
    <row r="20" spans="1:45" ht="27" customHeight="1">
      <c r="A20" s="19"/>
      <c r="B20" s="239" t="s">
        <v>280</v>
      </c>
      <c r="C20" s="239"/>
      <c r="D20" s="239"/>
      <c r="E20" s="239"/>
      <c r="F20" s="239"/>
      <c r="G20" s="243" t="s">
        <v>317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4" t="s">
        <v>155</v>
      </c>
      <c r="T20" s="244"/>
      <c r="U20" s="244"/>
      <c r="V20" s="245" t="s">
        <v>36</v>
      </c>
      <c r="W20" s="245"/>
      <c r="X20" s="245"/>
      <c r="Y20" s="245"/>
      <c r="Z20" s="20">
        <f t="shared" si="0"/>
        <v>8</v>
      </c>
      <c r="AA20" s="20">
        <v>8</v>
      </c>
      <c r="AB20" s="20">
        <v>0</v>
      </c>
      <c r="AC20" s="20">
        <v>0</v>
      </c>
      <c r="AD20" s="249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1"/>
    </row>
    <row r="21" spans="1:45" ht="27" customHeight="1">
      <c r="A21" s="19"/>
      <c r="B21" s="239" t="s">
        <v>280</v>
      </c>
      <c r="C21" s="239"/>
      <c r="D21" s="239"/>
      <c r="E21" s="239"/>
      <c r="F21" s="239"/>
      <c r="G21" s="243" t="s">
        <v>299</v>
      </c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4" t="s">
        <v>155</v>
      </c>
      <c r="T21" s="244"/>
      <c r="U21" s="244"/>
      <c r="V21" s="245" t="s">
        <v>36</v>
      </c>
      <c r="W21" s="245"/>
      <c r="X21" s="245"/>
      <c r="Y21" s="245"/>
      <c r="Z21" s="20">
        <f t="shared" si="0"/>
        <v>20</v>
      </c>
      <c r="AA21" s="20">
        <v>20</v>
      </c>
      <c r="AB21" s="20">
        <v>0</v>
      </c>
      <c r="AC21" s="20">
        <v>0</v>
      </c>
      <c r="AD21" s="249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1"/>
    </row>
    <row r="22" spans="1:45" ht="27" customHeight="1">
      <c r="A22" s="19"/>
      <c r="B22" s="239" t="s">
        <v>280</v>
      </c>
      <c r="C22" s="239"/>
      <c r="D22" s="239"/>
      <c r="E22" s="239"/>
      <c r="F22" s="239"/>
      <c r="G22" s="243" t="s">
        <v>300</v>
      </c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4" t="s">
        <v>155</v>
      </c>
      <c r="T22" s="244"/>
      <c r="U22" s="244"/>
      <c r="V22" s="245" t="s">
        <v>36</v>
      </c>
      <c r="W22" s="245"/>
      <c r="X22" s="245"/>
      <c r="Y22" s="245"/>
      <c r="Z22" s="20">
        <f t="shared" si="0"/>
        <v>6</v>
      </c>
      <c r="AA22" s="20">
        <v>6</v>
      </c>
      <c r="AB22" s="20">
        <v>0</v>
      </c>
      <c r="AC22" s="20">
        <v>0</v>
      </c>
      <c r="AD22" s="249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1"/>
    </row>
    <row r="23" spans="1:45" ht="27" customHeight="1">
      <c r="A23" s="19"/>
      <c r="B23" s="239" t="s">
        <v>280</v>
      </c>
      <c r="C23" s="239"/>
      <c r="D23" s="239"/>
      <c r="E23" s="239"/>
      <c r="F23" s="239"/>
      <c r="G23" s="243" t="s">
        <v>304</v>
      </c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4" t="s">
        <v>155</v>
      </c>
      <c r="T23" s="244"/>
      <c r="U23" s="244"/>
      <c r="V23" s="245" t="s">
        <v>36</v>
      </c>
      <c r="W23" s="245"/>
      <c r="X23" s="245"/>
      <c r="Y23" s="245"/>
      <c r="Z23" s="20">
        <f t="shared" si="0"/>
        <v>8</v>
      </c>
      <c r="AA23" s="20">
        <v>0</v>
      </c>
      <c r="AB23" s="20">
        <v>8</v>
      </c>
      <c r="AC23" s="20">
        <v>0</v>
      </c>
      <c r="AD23" s="249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1"/>
    </row>
    <row r="24" spans="1:45" ht="27" customHeight="1">
      <c r="A24" s="19"/>
      <c r="B24" s="239" t="s">
        <v>280</v>
      </c>
      <c r="C24" s="239"/>
      <c r="D24" s="239"/>
      <c r="E24" s="239"/>
      <c r="F24" s="239"/>
      <c r="G24" s="243" t="s">
        <v>305</v>
      </c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4" t="s">
        <v>155</v>
      </c>
      <c r="T24" s="244"/>
      <c r="U24" s="244"/>
      <c r="V24" s="245" t="s">
        <v>36</v>
      </c>
      <c r="W24" s="245"/>
      <c r="X24" s="245"/>
      <c r="Y24" s="245"/>
      <c r="Z24" s="20">
        <f t="shared" si="0"/>
        <v>6</v>
      </c>
      <c r="AA24" s="20">
        <v>0</v>
      </c>
      <c r="AB24" s="20">
        <v>6</v>
      </c>
      <c r="AC24" s="20">
        <v>0</v>
      </c>
      <c r="AD24" s="249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1"/>
    </row>
    <row r="25" spans="1:45" ht="27" customHeight="1">
      <c r="A25" s="22"/>
      <c r="B25" s="239" t="s">
        <v>280</v>
      </c>
      <c r="C25" s="239"/>
      <c r="D25" s="239"/>
      <c r="E25" s="239"/>
      <c r="F25" s="239"/>
      <c r="G25" s="243" t="s">
        <v>318</v>
      </c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4" t="s">
        <v>155</v>
      </c>
      <c r="T25" s="244"/>
      <c r="U25" s="244"/>
      <c r="V25" s="245" t="s">
        <v>36</v>
      </c>
      <c r="W25" s="245"/>
      <c r="X25" s="245"/>
      <c r="Y25" s="245"/>
      <c r="Z25" s="20">
        <f t="shared" si="0"/>
        <v>57</v>
      </c>
      <c r="AA25" s="20">
        <v>57</v>
      </c>
      <c r="AB25" s="20">
        <v>0</v>
      </c>
      <c r="AC25" s="20">
        <v>0</v>
      </c>
      <c r="AD25" s="249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1"/>
    </row>
    <row r="26" spans="1:45" ht="27" customHeight="1" thickBot="1">
      <c r="A26" s="22"/>
      <c r="B26" s="239" t="s">
        <v>280</v>
      </c>
      <c r="C26" s="239"/>
      <c r="D26" s="239"/>
      <c r="E26" s="239"/>
      <c r="F26" s="239"/>
      <c r="G26" s="243" t="s">
        <v>307</v>
      </c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4" t="s">
        <v>155</v>
      </c>
      <c r="T26" s="244"/>
      <c r="U26" s="244"/>
      <c r="V26" s="245" t="s">
        <v>36</v>
      </c>
      <c r="W26" s="245"/>
      <c r="X26" s="245"/>
      <c r="Y26" s="245"/>
      <c r="Z26" s="20">
        <f>SUM(AA26:AC26)</f>
        <v>8</v>
      </c>
      <c r="AA26" s="20">
        <v>0</v>
      </c>
      <c r="AB26" s="20">
        <v>8</v>
      </c>
      <c r="AC26" s="20">
        <v>0</v>
      </c>
      <c r="AD26" s="252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4"/>
    </row>
    <row r="27" spans="1:45" ht="27" customHeight="1">
      <c r="A27" s="22"/>
      <c r="B27" s="239"/>
      <c r="C27" s="239"/>
      <c r="D27" s="239"/>
      <c r="E27" s="239"/>
      <c r="F27" s="239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4"/>
      <c r="T27" s="244"/>
      <c r="U27" s="244"/>
      <c r="V27" s="245"/>
      <c r="W27" s="245"/>
      <c r="X27" s="245"/>
      <c r="Y27" s="245"/>
      <c r="Z27" s="20"/>
      <c r="AA27" s="20"/>
      <c r="AB27" s="20"/>
      <c r="AC27" s="20"/>
      <c r="AD27" s="223" t="s">
        <v>54</v>
      </c>
      <c r="AE27" s="224"/>
      <c r="AF27" s="224"/>
      <c r="AG27" s="231" t="s">
        <v>55</v>
      </c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2"/>
    </row>
    <row r="28" spans="1:45" ht="27" customHeight="1">
      <c r="A28" s="22"/>
      <c r="B28" s="239"/>
      <c r="C28" s="239"/>
      <c r="D28" s="239"/>
      <c r="E28" s="239"/>
      <c r="F28" s="239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4"/>
      <c r="T28" s="244"/>
      <c r="U28" s="244"/>
      <c r="V28" s="245"/>
      <c r="W28" s="245"/>
      <c r="X28" s="245"/>
      <c r="Y28" s="245"/>
      <c r="Z28" s="20"/>
      <c r="AA28" s="20"/>
      <c r="AB28" s="20"/>
      <c r="AC28" s="20"/>
      <c r="AD28" s="225"/>
      <c r="AE28" s="226"/>
      <c r="AF28" s="226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4"/>
    </row>
    <row r="29" spans="1:45" ht="27" customHeight="1">
      <c r="A29" s="22"/>
      <c r="B29" s="239"/>
      <c r="C29" s="239"/>
      <c r="D29" s="239"/>
      <c r="E29" s="239"/>
      <c r="F29" s="239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4"/>
      <c r="T29" s="244"/>
      <c r="U29" s="244"/>
      <c r="V29" s="245"/>
      <c r="W29" s="245"/>
      <c r="X29" s="245"/>
      <c r="Y29" s="245"/>
      <c r="Z29" s="20"/>
      <c r="AA29" s="20"/>
      <c r="AB29" s="20"/>
      <c r="AC29" s="20"/>
      <c r="AD29" s="225"/>
      <c r="AE29" s="226"/>
      <c r="AF29" s="226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4"/>
    </row>
    <row r="30" spans="1:45" ht="27" customHeight="1">
      <c r="A30" s="22"/>
      <c r="B30" s="239"/>
      <c r="C30" s="239"/>
      <c r="D30" s="239"/>
      <c r="E30" s="239"/>
      <c r="F30" s="239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4"/>
      <c r="T30" s="244"/>
      <c r="U30" s="244"/>
      <c r="V30" s="245"/>
      <c r="W30" s="245"/>
      <c r="X30" s="245"/>
      <c r="Y30" s="245"/>
      <c r="Z30" s="20"/>
      <c r="AA30" s="20"/>
      <c r="AB30" s="20"/>
      <c r="AC30" s="20"/>
      <c r="AD30" s="225"/>
      <c r="AE30" s="226"/>
      <c r="AF30" s="226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4"/>
    </row>
    <row r="31" spans="1:45" ht="27" customHeight="1">
      <c r="A31" s="22"/>
      <c r="B31" s="239"/>
      <c r="C31" s="239"/>
      <c r="D31" s="239"/>
      <c r="E31" s="239"/>
      <c r="F31" s="239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4"/>
      <c r="T31" s="244"/>
      <c r="U31" s="244"/>
      <c r="V31" s="245"/>
      <c r="W31" s="245"/>
      <c r="X31" s="245"/>
      <c r="Y31" s="245"/>
      <c r="Z31" s="20"/>
      <c r="AA31" s="20"/>
      <c r="AB31" s="20"/>
      <c r="AC31" s="20"/>
      <c r="AD31" s="225"/>
      <c r="AE31" s="226"/>
      <c r="AF31" s="226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4"/>
    </row>
    <row r="32" spans="1:45" ht="27" customHeight="1">
      <c r="A32" s="22"/>
      <c r="B32" s="239"/>
      <c r="C32" s="239"/>
      <c r="D32" s="239"/>
      <c r="E32" s="239"/>
      <c r="F32" s="239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4"/>
      <c r="T32" s="244"/>
      <c r="U32" s="244"/>
      <c r="V32" s="245"/>
      <c r="W32" s="245"/>
      <c r="X32" s="245"/>
      <c r="Y32" s="245"/>
      <c r="Z32" s="20"/>
      <c r="AA32" s="20"/>
      <c r="AB32" s="20"/>
      <c r="AC32" s="20"/>
      <c r="AD32" s="227"/>
      <c r="AE32" s="228"/>
      <c r="AF32" s="228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6"/>
    </row>
    <row r="33" spans="1:45" ht="27" customHeight="1">
      <c r="A33" s="22"/>
      <c r="B33" s="239"/>
      <c r="C33" s="239"/>
      <c r="D33" s="239"/>
      <c r="E33" s="239"/>
      <c r="F33" s="239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4"/>
      <c r="T33" s="244"/>
      <c r="U33" s="244"/>
      <c r="V33" s="245"/>
      <c r="W33" s="245"/>
      <c r="X33" s="245"/>
      <c r="Y33" s="245"/>
      <c r="Z33" s="20"/>
      <c r="AA33" s="20"/>
      <c r="AB33" s="20"/>
      <c r="AC33" s="20"/>
      <c r="AD33" s="227"/>
      <c r="AE33" s="228"/>
      <c r="AF33" s="228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6"/>
    </row>
    <row r="34" spans="1:45" ht="27" customHeight="1" thickBot="1">
      <c r="A34" s="22"/>
      <c r="B34" s="203"/>
      <c r="C34" s="203"/>
      <c r="D34" s="203"/>
      <c r="E34" s="203"/>
      <c r="F34" s="203"/>
      <c r="G34" s="204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6"/>
      <c r="S34" s="207"/>
      <c r="T34" s="207"/>
      <c r="U34" s="207"/>
      <c r="V34" s="208"/>
      <c r="W34" s="208"/>
      <c r="X34" s="208"/>
      <c r="Y34" s="208"/>
      <c r="Z34" s="23"/>
      <c r="AA34" s="23"/>
      <c r="AB34" s="23"/>
      <c r="AC34" s="20"/>
      <c r="AD34" s="229"/>
      <c r="AE34" s="230"/>
      <c r="AF34" s="230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8"/>
    </row>
    <row r="35" spans="1:45" ht="12.75" customHeight="1" thickBot="1">
      <c r="A35" s="209" t="s">
        <v>56</v>
      </c>
      <c r="B35" s="210"/>
      <c r="C35" s="210"/>
      <c r="D35" s="210"/>
      <c r="E35" s="210"/>
      <c r="F35" s="211"/>
      <c r="G35" s="212" t="s">
        <v>57</v>
      </c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4"/>
      <c r="T35" s="214"/>
      <c r="U35" s="215"/>
      <c r="V35" s="216" t="s">
        <v>58</v>
      </c>
      <c r="W35" s="181"/>
      <c r="X35" s="181"/>
      <c r="Y35" s="182"/>
      <c r="Z35" s="172" cm="1">
        <f t="array" ref="Z35">SUM(Z6:Z34/60)</f>
        <v>4.2666666666666675</v>
      </c>
      <c r="AA35" s="172"/>
      <c r="AB35" s="175"/>
      <c r="AC35" s="176"/>
      <c r="AD35" s="181" t="s">
        <v>59</v>
      </c>
      <c r="AE35" s="181"/>
      <c r="AF35" s="182"/>
      <c r="AG35" s="187" t="s">
        <v>60</v>
      </c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8"/>
    </row>
    <row r="36" spans="1:45" ht="12.75" customHeight="1">
      <c r="A36" s="193" t="s">
        <v>61</v>
      </c>
      <c r="B36" s="194"/>
      <c r="C36" s="194"/>
      <c r="D36" s="194"/>
      <c r="E36" s="194"/>
      <c r="F36" s="195"/>
      <c r="G36" s="25" t="s">
        <v>62</v>
      </c>
      <c r="H36" s="199" t="s">
        <v>63</v>
      </c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200"/>
      <c r="V36" s="217"/>
      <c r="W36" s="218"/>
      <c r="X36" s="218"/>
      <c r="Y36" s="219"/>
      <c r="Z36" s="173"/>
      <c r="AA36" s="173"/>
      <c r="AB36" s="177"/>
      <c r="AC36" s="178"/>
      <c r="AD36" s="183"/>
      <c r="AE36" s="183"/>
      <c r="AF36" s="184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90"/>
    </row>
    <row r="37" spans="1:45" ht="13.5" customHeight="1" thickBot="1">
      <c r="A37" s="196"/>
      <c r="B37" s="197"/>
      <c r="C37" s="197"/>
      <c r="D37" s="197"/>
      <c r="E37" s="197"/>
      <c r="F37" s="198"/>
      <c r="G37" s="26"/>
      <c r="H37" s="201" t="s">
        <v>64</v>
      </c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2"/>
      <c r="V37" s="220"/>
      <c r="W37" s="221"/>
      <c r="X37" s="221"/>
      <c r="Y37" s="222"/>
      <c r="Z37" s="174"/>
      <c r="AA37" s="174"/>
      <c r="AB37" s="179"/>
      <c r="AC37" s="180"/>
      <c r="AD37" s="185"/>
      <c r="AE37" s="185"/>
      <c r="AF37" s="186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2"/>
    </row>
    <row r="38" spans="1:45" s="27" customFormat="1" ht="12.75" customHeight="1">
      <c r="A38" s="137" t="s">
        <v>65</v>
      </c>
      <c r="B38" s="138"/>
      <c r="C38" s="138"/>
      <c r="D38" s="138"/>
      <c r="E38" s="138"/>
      <c r="F38" s="139"/>
      <c r="G38" s="140" t="s">
        <v>66</v>
      </c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37" t="s">
        <v>67</v>
      </c>
      <c r="T38" s="138"/>
      <c r="U38" s="138"/>
      <c r="V38" s="138"/>
      <c r="W38" s="138"/>
      <c r="X38" s="138"/>
      <c r="Y38" s="138"/>
      <c r="Z38" s="143"/>
      <c r="AA38" s="143"/>
      <c r="AB38" s="143"/>
      <c r="AC38" s="144"/>
      <c r="AD38" s="137" t="s">
        <v>68</v>
      </c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9"/>
    </row>
    <row r="39" spans="1:45" s="27" customFormat="1" ht="13.5" customHeight="1" thickBot="1">
      <c r="A39" s="145" t="s">
        <v>308</v>
      </c>
      <c r="B39" s="146"/>
      <c r="C39" s="146"/>
      <c r="D39" s="146"/>
      <c r="E39" s="146"/>
      <c r="F39" s="146"/>
      <c r="G39" s="147" t="s">
        <v>70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9"/>
      <c r="S39" s="147" t="s">
        <v>71</v>
      </c>
      <c r="T39" s="148"/>
      <c r="U39" s="148"/>
      <c r="V39" s="148"/>
      <c r="W39" s="148"/>
      <c r="X39" s="148"/>
      <c r="Y39" s="148"/>
      <c r="Z39" s="148"/>
      <c r="AA39" s="148"/>
      <c r="AB39" s="148"/>
      <c r="AC39" s="156"/>
      <c r="AD39" s="159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1"/>
    </row>
    <row r="40" spans="1:45" s="27" customFormat="1" ht="12.95" customHeight="1">
      <c r="A40" s="137" t="s">
        <v>72</v>
      </c>
      <c r="B40" s="138"/>
      <c r="C40" s="138"/>
      <c r="D40" s="138"/>
      <c r="E40" s="138"/>
      <c r="F40" s="168"/>
      <c r="G40" s="15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0"/>
      <c r="T40" s="151"/>
      <c r="U40" s="151"/>
      <c r="V40" s="151"/>
      <c r="W40" s="151"/>
      <c r="X40" s="151"/>
      <c r="Y40" s="151"/>
      <c r="Z40" s="151"/>
      <c r="AA40" s="151"/>
      <c r="AB40" s="151"/>
      <c r="AC40" s="157"/>
      <c r="AD40" s="162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4"/>
    </row>
    <row r="41" spans="1:45" ht="13.5" customHeight="1" thickBot="1">
      <c r="A41" s="169" t="s">
        <v>73</v>
      </c>
      <c r="B41" s="170"/>
      <c r="C41" s="170"/>
      <c r="D41" s="170"/>
      <c r="E41" s="170"/>
      <c r="F41" s="171"/>
      <c r="G41" s="153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3"/>
      <c r="T41" s="154"/>
      <c r="U41" s="154"/>
      <c r="V41" s="154"/>
      <c r="W41" s="154"/>
      <c r="X41" s="154"/>
      <c r="Y41" s="154"/>
      <c r="Z41" s="154"/>
      <c r="AA41" s="154"/>
      <c r="AB41" s="154"/>
      <c r="AC41" s="158"/>
      <c r="AD41" s="165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7"/>
    </row>
    <row r="45" spans="1:45">
      <c r="A45" s="28" t="s">
        <v>74</v>
      </c>
    </row>
  </sheetData>
  <sheetProtection formatCells="0"/>
  <protectedRanges>
    <protectedRange password="CF1B" sqref="AB17:AB26 AB6:AB15 AC6:AC33" name="Intervalo1"/>
    <protectedRange password="CF1B" sqref="G27:R27" name="Intervalo1_13_1"/>
    <protectedRange password="CF1B" sqref="G28:R28" name="Intervalo1_14_1"/>
    <protectedRange password="CF1B" sqref="G6:R11" name="Intervalo1_4_1"/>
    <protectedRange password="CF1B" sqref="G12:R12" name="Intervalo1_5"/>
    <protectedRange password="CF1B" sqref="G13:R13" name="Intervalo1_6"/>
    <protectedRange password="CF1B" sqref="G14:R14" name="Intervalo1_7"/>
    <protectedRange password="CF1B" sqref="G19:R19" name="Intervalo1_4_2"/>
    <protectedRange password="CF1B" sqref="G20:R20" name="Intervalo1_11"/>
    <protectedRange password="CF1B" sqref="G21:R21" name="Intervalo1_12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18:F18"/>
    <mergeCell ref="G18:R18"/>
    <mergeCell ref="S18:U18"/>
    <mergeCell ref="V18:Y18"/>
    <mergeCell ref="B19:F19"/>
    <mergeCell ref="G19:R19"/>
    <mergeCell ref="S19:U19"/>
    <mergeCell ref="V19:Y19"/>
    <mergeCell ref="V21:Y21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V29:Y29"/>
    <mergeCell ref="S29:U29"/>
    <mergeCell ref="G29:R29"/>
    <mergeCell ref="B29:F29"/>
    <mergeCell ref="V28:Y28"/>
    <mergeCell ref="S28:U28"/>
    <mergeCell ref="G28:R28"/>
    <mergeCell ref="B28:F28"/>
    <mergeCell ref="V20:Y20"/>
    <mergeCell ref="S20:U20"/>
    <mergeCell ref="G20:R20"/>
    <mergeCell ref="B20:F20"/>
    <mergeCell ref="B22:F22"/>
    <mergeCell ref="G22:R22"/>
    <mergeCell ref="S22:U22"/>
    <mergeCell ref="V22:Y22"/>
    <mergeCell ref="B23:F23"/>
    <mergeCell ref="G23:R23"/>
    <mergeCell ref="S23:U23"/>
    <mergeCell ref="V23:Y23"/>
    <mergeCell ref="B21:F21"/>
    <mergeCell ref="G21:R21"/>
    <mergeCell ref="S21:U21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ignoredErrors>
    <ignoredError sqref="Z6" unlockedFormula="1"/>
  </ignoredError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7033-F8C1-4BE2-B396-D7D3D2B8139B}">
  <sheetPr>
    <tabColor theme="6" tint="0.39997558519241921"/>
    <pageSetUpPr fitToPage="1"/>
  </sheetPr>
  <dimension ref="A1:AS4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86"/>
      <c r="B1" s="287"/>
      <c r="C1" s="287"/>
      <c r="D1" s="287"/>
      <c r="E1" s="287"/>
      <c r="F1" s="287"/>
      <c r="G1" s="287"/>
      <c r="H1" s="287"/>
      <c r="I1" s="288"/>
      <c r="J1" s="289" t="s">
        <v>0</v>
      </c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1" t="s">
        <v>274</v>
      </c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3"/>
      <c r="AN1" s="294"/>
      <c r="AO1" s="294"/>
      <c r="AP1" s="294"/>
      <c r="AQ1" s="294"/>
      <c r="AR1" s="294"/>
      <c r="AS1" s="295"/>
    </row>
    <row r="2" spans="1:45" ht="16.5" customHeight="1">
      <c r="A2" s="296" t="s">
        <v>2</v>
      </c>
      <c r="B2" s="297"/>
      <c r="C2" s="298"/>
      <c r="D2" s="296" t="s">
        <v>3</v>
      </c>
      <c r="E2" s="297"/>
      <c r="F2" s="298"/>
      <c r="G2" s="296" t="s">
        <v>4</v>
      </c>
      <c r="H2" s="297"/>
      <c r="I2" s="298"/>
      <c r="J2" s="296" t="s">
        <v>5</v>
      </c>
      <c r="K2" s="297"/>
      <c r="L2" s="297"/>
      <c r="M2" s="297"/>
      <c r="N2" s="297"/>
      <c r="O2" s="297"/>
      <c r="P2" s="297"/>
      <c r="Q2" s="297"/>
      <c r="R2" s="298"/>
      <c r="S2" s="296" t="s">
        <v>6</v>
      </c>
      <c r="T2" s="297"/>
      <c r="U2" s="298"/>
      <c r="V2" s="296" t="s">
        <v>7</v>
      </c>
      <c r="W2" s="297"/>
      <c r="X2" s="297"/>
      <c r="Y2" s="298"/>
      <c r="Z2" s="296" t="s">
        <v>8</v>
      </c>
      <c r="AA2" s="297"/>
      <c r="AB2" s="297"/>
      <c r="AC2" s="298"/>
      <c r="AD2" s="296" t="s">
        <v>9</v>
      </c>
      <c r="AE2" s="297"/>
      <c r="AF2" s="297"/>
      <c r="AG2" s="297"/>
      <c r="AH2" s="297"/>
      <c r="AI2" s="298"/>
      <c r="AJ2" s="296" t="s">
        <v>10</v>
      </c>
      <c r="AK2" s="297"/>
      <c r="AL2" s="297"/>
      <c r="AM2" s="298"/>
      <c r="AN2" s="296" t="s">
        <v>11</v>
      </c>
      <c r="AO2" s="297"/>
      <c r="AP2" s="298"/>
      <c r="AQ2" s="296" t="s">
        <v>12</v>
      </c>
      <c r="AR2" s="297"/>
      <c r="AS2" s="298"/>
    </row>
    <row r="3" spans="1:45" s="3" customFormat="1" ht="30.75" customHeight="1" thickBot="1">
      <c r="A3" s="260" t="s">
        <v>13</v>
      </c>
      <c r="B3" s="261"/>
      <c r="C3" s="262"/>
      <c r="D3" s="260" t="s">
        <v>14</v>
      </c>
      <c r="E3" s="261"/>
      <c r="F3" s="262"/>
      <c r="G3" s="260" t="s">
        <v>15</v>
      </c>
      <c r="H3" s="261"/>
      <c r="I3" s="262"/>
      <c r="J3" s="260" t="s">
        <v>319</v>
      </c>
      <c r="K3" s="261"/>
      <c r="L3" s="261"/>
      <c r="M3" s="261"/>
      <c r="N3" s="261"/>
      <c r="O3" s="261"/>
      <c r="P3" s="261"/>
      <c r="Q3" s="261"/>
      <c r="R3" s="262"/>
      <c r="S3" s="272" t="s">
        <v>276</v>
      </c>
      <c r="T3" s="273"/>
      <c r="U3" s="274"/>
      <c r="V3" s="260" t="s">
        <v>277</v>
      </c>
      <c r="W3" s="261"/>
      <c r="X3" s="261"/>
      <c r="Y3" s="262"/>
      <c r="Z3" s="263">
        <f>Z35</f>
        <v>5.0666666666666673</v>
      </c>
      <c r="AA3" s="264"/>
      <c r="AB3" s="264"/>
      <c r="AC3" s="265"/>
      <c r="AD3" s="260" t="s">
        <v>278</v>
      </c>
      <c r="AE3" s="261"/>
      <c r="AF3" s="261"/>
      <c r="AG3" s="261"/>
      <c r="AH3" s="261"/>
      <c r="AI3" s="262"/>
      <c r="AJ3" s="260" t="s">
        <v>20</v>
      </c>
      <c r="AK3" s="261"/>
      <c r="AL3" s="261"/>
      <c r="AM3" s="262"/>
      <c r="AN3" s="260" t="s">
        <v>279</v>
      </c>
      <c r="AO3" s="261"/>
      <c r="AP3" s="262"/>
      <c r="AQ3" s="260" t="s">
        <v>22</v>
      </c>
      <c r="AR3" s="261"/>
      <c r="AS3" s="262"/>
    </row>
    <row r="4" spans="1:45" ht="15" customHeight="1">
      <c r="A4" s="275" t="s">
        <v>23</v>
      </c>
      <c r="B4" s="277" t="s">
        <v>24</v>
      </c>
      <c r="C4" s="278"/>
      <c r="D4" s="278"/>
      <c r="E4" s="278"/>
      <c r="F4" s="279"/>
      <c r="G4" s="283" t="s">
        <v>25</v>
      </c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8"/>
      <c r="S4" s="181" t="s">
        <v>26</v>
      </c>
      <c r="T4" s="181"/>
      <c r="U4" s="284"/>
      <c r="V4" s="255" t="s">
        <v>27</v>
      </c>
      <c r="W4" s="181"/>
      <c r="X4" s="181"/>
      <c r="Y4" s="181"/>
      <c r="Z4" s="257" t="s">
        <v>28</v>
      </c>
      <c r="AA4" s="258"/>
      <c r="AB4" s="258"/>
      <c r="AC4" s="259"/>
      <c r="AD4" s="266" t="s">
        <v>29</v>
      </c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8"/>
    </row>
    <row r="5" spans="1:45" ht="15" customHeight="1" thickBot="1">
      <c r="A5" s="276"/>
      <c r="B5" s="280"/>
      <c r="C5" s="281"/>
      <c r="D5" s="281"/>
      <c r="E5" s="281"/>
      <c r="F5" s="282"/>
      <c r="G5" s="269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1"/>
      <c r="S5" s="221"/>
      <c r="T5" s="221"/>
      <c r="U5" s="285"/>
      <c r="V5" s="256"/>
      <c r="W5" s="221"/>
      <c r="X5" s="221"/>
      <c r="Y5" s="221"/>
      <c r="Z5" s="15" t="s">
        <v>30</v>
      </c>
      <c r="AA5" s="16" t="s">
        <v>31</v>
      </c>
      <c r="AB5" s="17" t="s">
        <v>32</v>
      </c>
      <c r="AC5" s="18" t="s">
        <v>33</v>
      </c>
      <c r="AD5" s="269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1"/>
    </row>
    <row r="6" spans="1:45" ht="27" customHeight="1">
      <c r="A6" s="19"/>
      <c r="B6" s="239" t="s">
        <v>320</v>
      </c>
      <c r="C6" s="239"/>
      <c r="D6" s="239"/>
      <c r="E6" s="239"/>
      <c r="F6" s="239"/>
      <c r="G6" s="243" t="s">
        <v>321</v>
      </c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 t="s">
        <v>282</v>
      </c>
      <c r="T6" s="244"/>
      <c r="U6" s="244"/>
      <c r="V6" s="245" t="s">
        <v>36</v>
      </c>
      <c r="W6" s="245"/>
      <c r="X6" s="245"/>
      <c r="Y6" s="245"/>
      <c r="Z6" s="20">
        <f t="shared" ref="Z6:Z28" si="0">SUM(AA6:AC6)</f>
        <v>6</v>
      </c>
      <c r="AA6" s="20">
        <v>0</v>
      </c>
      <c r="AB6" s="21">
        <v>6</v>
      </c>
      <c r="AC6" s="21">
        <v>0</v>
      </c>
      <c r="AD6" s="246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8"/>
    </row>
    <row r="7" spans="1:45" ht="27" customHeight="1">
      <c r="A7" s="19"/>
      <c r="B7" s="239" t="s">
        <v>320</v>
      </c>
      <c r="C7" s="239"/>
      <c r="D7" s="239"/>
      <c r="E7" s="239"/>
      <c r="F7" s="239"/>
      <c r="G7" s="243" t="s">
        <v>322</v>
      </c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4" t="s">
        <v>282</v>
      </c>
      <c r="T7" s="244"/>
      <c r="U7" s="244"/>
      <c r="V7" s="245" t="s">
        <v>36</v>
      </c>
      <c r="W7" s="245"/>
      <c r="X7" s="245"/>
      <c r="Y7" s="245"/>
      <c r="Z7" s="20">
        <f t="shared" si="0"/>
        <v>6</v>
      </c>
      <c r="AA7" s="20">
        <v>6</v>
      </c>
      <c r="AB7" s="21">
        <v>0</v>
      </c>
      <c r="AC7" s="21">
        <v>0</v>
      </c>
      <c r="AD7" s="249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1"/>
    </row>
    <row r="8" spans="1:45" ht="27" customHeight="1">
      <c r="A8" s="19"/>
      <c r="B8" s="239" t="s">
        <v>320</v>
      </c>
      <c r="C8" s="239"/>
      <c r="D8" s="239"/>
      <c r="E8" s="239"/>
      <c r="F8" s="239"/>
      <c r="G8" s="243" t="s">
        <v>323</v>
      </c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4" t="s">
        <v>282</v>
      </c>
      <c r="T8" s="244"/>
      <c r="U8" s="244"/>
      <c r="V8" s="245" t="s">
        <v>36</v>
      </c>
      <c r="W8" s="245"/>
      <c r="X8" s="245"/>
      <c r="Y8" s="245"/>
      <c r="Z8" s="20">
        <f t="shared" si="0"/>
        <v>7</v>
      </c>
      <c r="AA8" s="20">
        <v>0</v>
      </c>
      <c r="AB8" s="21">
        <v>7</v>
      </c>
      <c r="AC8" s="21">
        <v>0</v>
      </c>
      <c r="AD8" s="249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1"/>
    </row>
    <row r="9" spans="1:45" ht="27" customHeight="1">
      <c r="A9" s="19"/>
      <c r="B9" s="239" t="s">
        <v>320</v>
      </c>
      <c r="C9" s="239"/>
      <c r="D9" s="239"/>
      <c r="E9" s="239"/>
      <c r="F9" s="239"/>
      <c r="G9" s="243" t="s">
        <v>324</v>
      </c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4" t="s">
        <v>282</v>
      </c>
      <c r="T9" s="244"/>
      <c r="U9" s="244"/>
      <c r="V9" s="245" t="s">
        <v>36</v>
      </c>
      <c r="W9" s="245"/>
      <c r="X9" s="245"/>
      <c r="Y9" s="245"/>
      <c r="Z9" s="20">
        <f t="shared" si="0"/>
        <v>30</v>
      </c>
      <c r="AA9" s="20">
        <v>30</v>
      </c>
      <c r="AB9" s="21">
        <v>0</v>
      </c>
      <c r="AC9" s="21">
        <v>0</v>
      </c>
      <c r="AD9" s="249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1"/>
    </row>
    <row r="10" spans="1:45" ht="27" customHeight="1">
      <c r="A10" s="19"/>
      <c r="B10" s="239" t="s">
        <v>320</v>
      </c>
      <c r="C10" s="239"/>
      <c r="D10" s="239"/>
      <c r="E10" s="239"/>
      <c r="F10" s="239"/>
      <c r="G10" s="243" t="s">
        <v>325</v>
      </c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4" t="s">
        <v>282</v>
      </c>
      <c r="T10" s="244"/>
      <c r="U10" s="244"/>
      <c r="V10" s="245" t="s">
        <v>36</v>
      </c>
      <c r="W10" s="245"/>
      <c r="X10" s="245"/>
      <c r="Y10" s="245"/>
      <c r="Z10" s="20">
        <f t="shared" si="0"/>
        <v>6</v>
      </c>
      <c r="AA10" s="20">
        <v>0</v>
      </c>
      <c r="AB10" s="21">
        <v>6</v>
      </c>
      <c r="AC10" s="21">
        <v>0</v>
      </c>
      <c r="AD10" s="249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1"/>
    </row>
    <row r="11" spans="1:45" ht="27" customHeight="1">
      <c r="A11" s="19"/>
      <c r="B11" s="239" t="s">
        <v>320</v>
      </c>
      <c r="C11" s="239"/>
      <c r="D11" s="239"/>
      <c r="E11" s="239"/>
      <c r="F11" s="239"/>
      <c r="G11" s="243" t="s">
        <v>326</v>
      </c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4" t="s">
        <v>282</v>
      </c>
      <c r="T11" s="244"/>
      <c r="U11" s="244"/>
      <c r="V11" s="245" t="s">
        <v>36</v>
      </c>
      <c r="W11" s="245"/>
      <c r="X11" s="245"/>
      <c r="Y11" s="245"/>
      <c r="Z11" s="20">
        <f t="shared" si="0"/>
        <v>8</v>
      </c>
      <c r="AA11" s="20">
        <v>8</v>
      </c>
      <c r="AB11" s="21">
        <v>0</v>
      </c>
      <c r="AC11" s="21">
        <v>0</v>
      </c>
      <c r="AD11" s="249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1"/>
    </row>
    <row r="12" spans="1:45" ht="27" customHeight="1">
      <c r="A12" s="19"/>
      <c r="B12" s="239" t="s">
        <v>320</v>
      </c>
      <c r="C12" s="239"/>
      <c r="D12" s="239"/>
      <c r="E12" s="239"/>
      <c r="F12" s="239"/>
      <c r="G12" s="243" t="s">
        <v>327</v>
      </c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4" t="s">
        <v>282</v>
      </c>
      <c r="T12" s="244"/>
      <c r="U12" s="244"/>
      <c r="V12" s="245" t="s">
        <v>36</v>
      </c>
      <c r="W12" s="245"/>
      <c r="X12" s="245"/>
      <c r="Y12" s="245"/>
      <c r="Z12" s="20">
        <f t="shared" si="0"/>
        <v>4</v>
      </c>
      <c r="AA12" s="20">
        <v>0</v>
      </c>
      <c r="AB12" s="21">
        <v>4</v>
      </c>
      <c r="AC12" s="21">
        <v>0</v>
      </c>
      <c r="AD12" s="249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1"/>
    </row>
    <row r="13" spans="1:45" ht="27" customHeight="1">
      <c r="A13" s="19"/>
      <c r="B13" s="239" t="s">
        <v>320</v>
      </c>
      <c r="C13" s="239"/>
      <c r="D13" s="239"/>
      <c r="E13" s="239"/>
      <c r="F13" s="239"/>
      <c r="G13" s="243" t="s">
        <v>328</v>
      </c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4" t="s">
        <v>282</v>
      </c>
      <c r="T13" s="244"/>
      <c r="U13" s="244"/>
      <c r="V13" s="245" t="s">
        <v>36</v>
      </c>
      <c r="W13" s="245"/>
      <c r="X13" s="245"/>
      <c r="Y13" s="245"/>
      <c r="Z13" s="20">
        <f t="shared" si="0"/>
        <v>34</v>
      </c>
      <c r="AA13" s="20">
        <v>34</v>
      </c>
      <c r="AB13" s="21">
        <v>0</v>
      </c>
      <c r="AC13" s="21">
        <v>0</v>
      </c>
      <c r="AD13" s="249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1"/>
    </row>
    <row r="14" spans="1:45" ht="27" customHeight="1">
      <c r="A14" s="19"/>
      <c r="B14" s="239" t="s">
        <v>320</v>
      </c>
      <c r="C14" s="239"/>
      <c r="D14" s="239"/>
      <c r="E14" s="239"/>
      <c r="F14" s="239"/>
      <c r="G14" s="243" t="s">
        <v>329</v>
      </c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4" t="s">
        <v>282</v>
      </c>
      <c r="T14" s="244"/>
      <c r="U14" s="244"/>
      <c r="V14" s="245" t="s">
        <v>36</v>
      </c>
      <c r="W14" s="245"/>
      <c r="X14" s="245"/>
      <c r="Y14" s="245"/>
      <c r="Z14" s="20">
        <f t="shared" si="0"/>
        <v>8</v>
      </c>
      <c r="AA14" s="20">
        <v>0</v>
      </c>
      <c r="AB14" s="21">
        <v>8</v>
      </c>
      <c r="AC14" s="21">
        <v>0</v>
      </c>
      <c r="AD14" s="249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1"/>
    </row>
    <row r="15" spans="1:45" ht="27" customHeight="1">
      <c r="A15" s="19"/>
      <c r="B15" s="239" t="s">
        <v>320</v>
      </c>
      <c r="C15" s="239"/>
      <c r="D15" s="239"/>
      <c r="E15" s="239"/>
      <c r="F15" s="239"/>
      <c r="G15" s="243" t="s">
        <v>330</v>
      </c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4" t="s">
        <v>282</v>
      </c>
      <c r="T15" s="244"/>
      <c r="U15" s="244"/>
      <c r="V15" s="245" t="s">
        <v>36</v>
      </c>
      <c r="W15" s="245"/>
      <c r="X15" s="245"/>
      <c r="Y15" s="245"/>
      <c r="Z15" s="20">
        <f t="shared" si="0"/>
        <v>12</v>
      </c>
      <c r="AA15" s="20">
        <v>12</v>
      </c>
      <c r="AB15" s="21">
        <v>0</v>
      </c>
      <c r="AC15" s="21">
        <v>0</v>
      </c>
      <c r="AD15" s="249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1"/>
    </row>
    <row r="16" spans="1:45" ht="27" customHeight="1">
      <c r="A16" s="19"/>
      <c r="B16" s="239" t="s">
        <v>320</v>
      </c>
      <c r="C16" s="239"/>
      <c r="D16" s="239"/>
      <c r="E16" s="239"/>
      <c r="F16" s="239"/>
      <c r="G16" s="243" t="s">
        <v>331</v>
      </c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4" t="s">
        <v>282</v>
      </c>
      <c r="T16" s="244"/>
      <c r="U16" s="244"/>
      <c r="V16" s="245" t="s">
        <v>36</v>
      </c>
      <c r="W16" s="245"/>
      <c r="X16" s="245"/>
      <c r="Y16" s="245"/>
      <c r="Z16" s="20">
        <f t="shared" si="0"/>
        <v>8</v>
      </c>
      <c r="AA16" s="20">
        <v>0</v>
      </c>
      <c r="AB16" s="21">
        <v>8</v>
      </c>
      <c r="AC16" s="21">
        <v>0</v>
      </c>
      <c r="AD16" s="249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1"/>
    </row>
    <row r="17" spans="1:45" ht="27" customHeight="1">
      <c r="A17" s="19"/>
      <c r="B17" s="239" t="s">
        <v>320</v>
      </c>
      <c r="C17" s="239"/>
      <c r="D17" s="239"/>
      <c r="E17" s="239"/>
      <c r="F17" s="239"/>
      <c r="G17" s="243" t="s">
        <v>332</v>
      </c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4" t="s">
        <v>282</v>
      </c>
      <c r="T17" s="244"/>
      <c r="U17" s="244"/>
      <c r="V17" s="245" t="s">
        <v>36</v>
      </c>
      <c r="W17" s="245"/>
      <c r="X17" s="245"/>
      <c r="Y17" s="245"/>
      <c r="Z17" s="20">
        <f t="shared" si="0"/>
        <v>32</v>
      </c>
      <c r="AA17" s="20">
        <v>32</v>
      </c>
      <c r="AB17" s="21">
        <v>0</v>
      </c>
      <c r="AC17" s="21">
        <v>0</v>
      </c>
      <c r="AD17" s="249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1"/>
    </row>
    <row r="18" spans="1:45" ht="27" customHeight="1">
      <c r="A18" s="19"/>
      <c r="B18" s="239" t="s">
        <v>320</v>
      </c>
      <c r="C18" s="239"/>
      <c r="D18" s="239"/>
      <c r="E18" s="239"/>
      <c r="F18" s="239"/>
      <c r="G18" s="243" t="s">
        <v>333</v>
      </c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4" t="s">
        <v>282</v>
      </c>
      <c r="T18" s="244"/>
      <c r="U18" s="244"/>
      <c r="V18" s="245" t="s">
        <v>36</v>
      </c>
      <c r="W18" s="245"/>
      <c r="X18" s="245"/>
      <c r="Y18" s="245"/>
      <c r="Z18" s="20">
        <f t="shared" si="0"/>
        <v>10</v>
      </c>
      <c r="AA18" s="20">
        <v>0</v>
      </c>
      <c r="AB18" s="21">
        <v>10</v>
      </c>
      <c r="AC18" s="21">
        <v>0</v>
      </c>
      <c r="AD18" s="249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1"/>
    </row>
    <row r="19" spans="1:45" ht="27" customHeight="1">
      <c r="A19" s="19"/>
      <c r="B19" s="239" t="s">
        <v>320</v>
      </c>
      <c r="C19" s="239"/>
      <c r="D19" s="239"/>
      <c r="E19" s="239"/>
      <c r="F19" s="239"/>
      <c r="G19" s="243" t="s">
        <v>334</v>
      </c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4" t="s">
        <v>282</v>
      </c>
      <c r="T19" s="244"/>
      <c r="U19" s="244"/>
      <c r="V19" s="245" t="s">
        <v>36</v>
      </c>
      <c r="W19" s="245"/>
      <c r="X19" s="245"/>
      <c r="Y19" s="245"/>
      <c r="Z19" s="20">
        <f t="shared" si="0"/>
        <v>30</v>
      </c>
      <c r="AA19" s="20">
        <v>30</v>
      </c>
      <c r="AB19" s="21">
        <v>0</v>
      </c>
      <c r="AC19" s="21">
        <v>0</v>
      </c>
      <c r="AD19" s="249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1"/>
    </row>
    <row r="20" spans="1:45" ht="27" customHeight="1">
      <c r="A20" s="19"/>
      <c r="B20" s="239" t="s">
        <v>320</v>
      </c>
      <c r="C20" s="239"/>
      <c r="D20" s="239"/>
      <c r="E20" s="239"/>
      <c r="F20" s="239"/>
      <c r="G20" s="240" t="s">
        <v>335</v>
      </c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1" t="s">
        <v>282</v>
      </c>
      <c r="T20" s="241"/>
      <c r="U20" s="241"/>
      <c r="V20" s="242" t="s">
        <v>36</v>
      </c>
      <c r="W20" s="242"/>
      <c r="X20" s="242"/>
      <c r="Y20" s="242"/>
      <c r="Z20" s="35">
        <f t="shared" si="0"/>
        <v>4</v>
      </c>
      <c r="AA20" s="35">
        <v>0</v>
      </c>
      <c r="AB20" s="36">
        <v>4</v>
      </c>
      <c r="AC20" s="36">
        <v>0</v>
      </c>
      <c r="AD20" s="249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1"/>
    </row>
    <row r="21" spans="1:45" ht="27" customHeight="1">
      <c r="A21" s="19"/>
      <c r="B21" s="239" t="s">
        <v>320</v>
      </c>
      <c r="C21" s="239"/>
      <c r="D21" s="239"/>
      <c r="E21" s="239"/>
      <c r="F21" s="239"/>
      <c r="G21" s="240" t="s">
        <v>334</v>
      </c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1" t="s">
        <v>282</v>
      </c>
      <c r="T21" s="241"/>
      <c r="U21" s="241"/>
      <c r="V21" s="242" t="s">
        <v>36</v>
      </c>
      <c r="W21" s="242"/>
      <c r="X21" s="242"/>
      <c r="Y21" s="242"/>
      <c r="Z21" s="35">
        <f t="shared" si="0"/>
        <v>34</v>
      </c>
      <c r="AA21" s="35">
        <v>34</v>
      </c>
      <c r="AB21" s="36">
        <v>0</v>
      </c>
      <c r="AC21" s="36">
        <v>0</v>
      </c>
      <c r="AD21" s="249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1"/>
    </row>
    <row r="22" spans="1:45" ht="27" customHeight="1">
      <c r="A22" s="19"/>
      <c r="B22" s="239" t="s">
        <v>320</v>
      </c>
      <c r="C22" s="239"/>
      <c r="D22" s="239"/>
      <c r="E22" s="239"/>
      <c r="F22" s="239"/>
      <c r="G22" s="243" t="s">
        <v>336</v>
      </c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4" t="s">
        <v>282</v>
      </c>
      <c r="T22" s="244"/>
      <c r="U22" s="244"/>
      <c r="V22" s="245" t="s">
        <v>36</v>
      </c>
      <c r="W22" s="245"/>
      <c r="X22" s="245"/>
      <c r="Y22" s="245"/>
      <c r="Z22" s="20">
        <f t="shared" si="0"/>
        <v>6</v>
      </c>
      <c r="AA22" s="20">
        <v>0</v>
      </c>
      <c r="AB22" s="21">
        <v>6</v>
      </c>
      <c r="AC22" s="21">
        <v>0</v>
      </c>
      <c r="AD22" s="249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1"/>
    </row>
    <row r="23" spans="1:45" ht="27" customHeight="1">
      <c r="A23" s="19"/>
      <c r="B23" s="239" t="s">
        <v>320</v>
      </c>
      <c r="C23" s="239"/>
      <c r="D23" s="239"/>
      <c r="E23" s="239"/>
      <c r="F23" s="239"/>
      <c r="G23" s="243" t="s">
        <v>337</v>
      </c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4" t="s">
        <v>282</v>
      </c>
      <c r="T23" s="244"/>
      <c r="U23" s="244"/>
      <c r="V23" s="245" t="s">
        <v>36</v>
      </c>
      <c r="W23" s="245"/>
      <c r="X23" s="245"/>
      <c r="Y23" s="245"/>
      <c r="Z23" s="20">
        <f t="shared" si="0"/>
        <v>9</v>
      </c>
      <c r="AA23" s="20">
        <v>9</v>
      </c>
      <c r="AB23" s="21">
        <v>0</v>
      </c>
      <c r="AC23" s="21">
        <v>0</v>
      </c>
      <c r="AD23" s="249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1"/>
    </row>
    <row r="24" spans="1:45" ht="27" customHeight="1">
      <c r="A24" s="19"/>
      <c r="B24" s="239" t="s">
        <v>320</v>
      </c>
      <c r="C24" s="239"/>
      <c r="D24" s="239"/>
      <c r="E24" s="239"/>
      <c r="F24" s="239"/>
      <c r="G24" s="243" t="s">
        <v>338</v>
      </c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4" t="s">
        <v>282</v>
      </c>
      <c r="T24" s="244"/>
      <c r="U24" s="244"/>
      <c r="V24" s="245" t="s">
        <v>36</v>
      </c>
      <c r="W24" s="245"/>
      <c r="X24" s="245"/>
      <c r="Y24" s="245"/>
      <c r="Z24" s="20">
        <f t="shared" si="0"/>
        <v>8</v>
      </c>
      <c r="AA24" s="20">
        <v>0</v>
      </c>
      <c r="AB24" s="21">
        <v>8</v>
      </c>
      <c r="AC24" s="21">
        <v>0</v>
      </c>
      <c r="AD24" s="249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1"/>
    </row>
    <row r="25" spans="1:45" ht="27" customHeight="1">
      <c r="A25" s="22"/>
      <c r="B25" s="239" t="s">
        <v>320</v>
      </c>
      <c r="C25" s="239"/>
      <c r="D25" s="239"/>
      <c r="E25" s="239"/>
      <c r="F25" s="239"/>
      <c r="G25" s="243" t="s">
        <v>339</v>
      </c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4" t="s">
        <v>282</v>
      </c>
      <c r="T25" s="244"/>
      <c r="U25" s="244"/>
      <c r="V25" s="245" t="s">
        <v>36</v>
      </c>
      <c r="W25" s="245"/>
      <c r="X25" s="245"/>
      <c r="Y25" s="245"/>
      <c r="Z25" s="20">
        <f t="shared" si="0"/>
        <v>10</v>
      </c>
      <c r="AA25" s="20">
        <v>10</v>
      </c>
      <c r="AB25" s="21">
        <v>0</v>
      </c>
      <c r="AC25" s="21">
        <v>0</v>
      </c>
      <c r="AD25" s="249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1"/>
    </row>
    <row r="26" spans="1:45" ht="27" customHeight="1" thickBot="1">
      <c r="A26" s="22"/>
      <c r="B26" s="239" t="s">
        <v>320</v>
      </c>
      <c r="C26" s="239"/>
      <c r="D26" s="239"/>
      <c r="E26" s="239"/>
      <c r="F26" s="239"/>
      <c r="G26" s="243" t="s">
        <v>340</v>
      </c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4" t="s">
        <v>282</v>
      </c>
      <c r="T26" s="244"/>
      <c r="U26" s="244"/>
      <c r="V26" s="245" t="s">
        <v>36</v>
      </c>
      <c r="W26" s="245"/>
      <c r="X26" s="245"/>
      <c r="Y26" s="245"/>
      <c r="Z26" s="20">
        <f t="shared" si="0"/>
        <v>20</v>
      </c>
      <c r="AA26" s="20">
        <v>20</v>
      </c>
      <c r="AB26" s="21">
        <v>0</v>
      </c>
      <c r="AC26" s="21">
        <v>0</v>
      </c>
      <c r="AD26" s="252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4"/>
    </row>
    <row r="27" spans="1:45" ht="27" customHeight="1">
      <c r="A27" s="22"/>
      <c r="B27" s="239" t="s">
        <v>320</v>
      </c>
      <c r="C27" s="239"/>
      <c r="D27" s="239"/>
      <c r="E27" s="239"/>
      <c r="F27" s="239"/>
      <c r="G27" s="243" t="s">
        <v>341</v>
      </c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4" t="s">
        <v>282</v>
      </c>
      <c r="T27" s="244"/>
      <c r="U27" s="244"/>
      <c r="V27" s="245" t="s">
        <v>36</v>
      </c>
      <c r="W27" s="245"/>
      <c r="X27" s="245"/>
      <c r="Y27" s="245"/>
      <c r="Z27" s="20">
        <f t="shared" si="0"/>
        <v>8</v>
      </c>
      <c r="AA27" s="20">
        <v>0</v>
      </c>
      <c r="AB27" s="21">
        <v>8</v>
      </c>
      <c r="AC27" s="21">
        <v>0</v>
      </c>
      <c r="AD27" s="223" t="s">
        <v>54</v>
      </c>
      <c r="AE27" s="224"/>
      <c r="AF27" s="224"/>
      <c r="AG27" s="231" t="s">
        <v>55</v>
      </c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2"/>
    </row>
    <row r="28" spans="1:45" ht="27" customHeight="1">
      <c r="A28" s="22"/>
      <c r="B28" s="239" t="s">
        <v>320</v>
      </c>
      <c r="C28" s="239"/>
      <c r="D28" s="239"/>
      <c r="E28" s="239"/>
      <c r="F28" s="239"/>
      <c r="G28" s="243" t="s">
        <v>126</v>
      </c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4" t="s">
        <v>282</v>
      </c>
      <c r="T28" s="244"/>
      <c r="U28" s="244"/>
      <c r="V28" s="245" t="s">
        <v>36</v>
      </c>
      <c r="W28" s="245"/>
      <c r="X28" s="245"/>
      <c r="Y28" s="245"/>
      <c r="Z28" s="20">
        <f t="shared" si="0"/>
        <v>4</v>
      </c>
      <c r="AA28" s="20">
        <v>0</v>
      </c>
      <c r="AB28" s="21">
        <v>4</v>
      </c>
      <c r="AC28" s="21">
        <v>0</v>
      </c>
      <c r="AD28" s="225"/>
      <c r="AE28" s="226"/>
      <c r="AF28" s="226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4"/>
    </row>
    <row r="29" spans="1:45" ht="27" customHeight="1">
      <c r="A29" s="22"/>
      <c r="B29" s="239"/>
      <c r="C29" s="239"/>
      <c r="D29" s="239"/>
      <c r="E29" s="239"/>
      <c r="F29" s="239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4"/>
      <c r="T29" s="244"/>
      <c r="U29" s="244"/>
      <c r="V29" s="245"/>
      <c r="W29" s="245"/>
      <c r="X29" s="245"/>
      <c r="Y29" s="245"/>
      <c r="Z29" s="20"/>
      <c r="AA29" s="20"/>
      <c r="AB29" s="20"/>
      <c r="AC29" s="21"/>
      <c r="AD29" s="225"/>
      <c r="AE29" s="226"/>
      <c r="AF29" s="226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4"/>
    </row>
    <row r="30" spans="1:45" ht="27" customHeight="1">
      <c r="A30" s="22"/>
      <c r="B30" s="239"/>
      <c r="C30" s="239"/>
      <c r="D30" s="239"/>
      <c r="E30" s="239"/>
      <c r="F30" s="239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4"/>
      <c r="T30" s="244"/>
      <c r="U30" s="244"/>
      <c r="V30" s="245"/>
      <c r="W30" s="245"/>
      <c r="X30" s="245"/>
      <c r="Y30" s="245"/>
      <c r="Z30" s="20"/>
      <c r="AA30" s="20"/>
      <c r="AB30" s="20"/>
      <c r="AC30" s="21"/>
      <c r="AD30" s="225"/>
      <c r="AE30" s="226"/>
      <c r="AF30" s="226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4"/>
    </row>
    <row r="31" spans="1:45" ht="27" customHeight="1">
      <c r="A31" s="22"/>
      <c r="B31" s="239"/>
      <c r="C31" s="239"/>
      <c r="D31" s="239"/>
      <c r="E31" s="239"/>
      <c r="F31" s="239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4"/>
      <c r="T31" s="244"/>
      <c r="U31" s="244"/>
      <c r="V31" s="245"/>
      <c r="W31" s="245"/>
      <c r="X31" s="245"/>
      <c r="Y31" s="245"/>
      <c r="Z31" s="20"/>
      <c r="AA31" s="20"/>
      <c r="AB31" s="20"/>
      <c r="AC31" s="21"/>
      <c r="AD31" s="225"/>
      <c r="AE31" s="226"/>
      <c r="AF31" s="226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4"/>
    </row>
    <row r="32" spans="1:45" ht="27" customHeight="1">
      <c r="A32" s="22"/>
      <c r="B32" s="203"/>
      <c r="C32" s="203"/>
      <c r="D32" s="203"/>
      <c r="E32" s="203"/>
      <c r="F32" s="203"/>
      <c r="G32" s="299"/>
      <c r="H32" s="300"/>
      <c r="I32" s="300"/>
      <c r="J32" s="300"/>
      <c r="K32" s="300"/>
      <c r="L32" s="300"/>
      <c r="M32" s="300"/>
      <c r="N32" s="300"/>
      <c r="O32" s="300"/>
      <c r="P32" s="300"/>
      <c r="Q32" s="300"/>
      <c r="R32" s="301"/>
      <c r="S32" s="244"/>
      <c r="T32" s="244"/>
      <c r="U32" s="244"/>
      <c r="V32" s="245"/>
      <c r="W32" s="245"/>
      <c r="X32" s="245"/>
      <c r="Y32" s="245"/>
      <c r="Z32" s="20"/>
      <c r="AA32" s="20"/>
      <c r="AB32" s="20"/>
      <c r="AC32" s="21"/>
      <c r="AD32" s="227"/>
      <c r="AE32" s="228"/>
      <c r="AF32" s="228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6"/>
    </row>
    <row r="33" spans="1:45" ht="27" customHeight="1">
      <c r="A33" s="22"/>
      <c r="B33" s="203"/>
      <c r="C33" s="203"/>
      <c r="D33" s="203"/>
      <c r="E33" s="203"/>
      <c r="F33" s="203"/>
      <c r="G33" s="299"/>
      <c r="H33" s="300"/>
      <c r="I33" s="300"/>
      <c r="J33" s="300"/>
      <c r="K33" s="300"/>
      <c r="L33" s="300"/>
      <c r="M33" s="300"/>
      <c r="N33" s="300"/>
      <c r="O33" s="300"/>
      <c r="P33" s="300"/>
      <c r="Q33" s="300"/>
      <c r="R33" s="301"/>
      <c r="S33" s="244"/>
      <c r="T33" s="244"/>
      <c r="U33" s="244"/>
      <c r="V33" s="245"/>
      <c r="W33" s="245"/>
      <c r="X33" s="245"/>
      <c r="Y33" s="245"/>
      <c r="Z33" s="20"/>
      <c r="AA33" s="20"/>
      <c r="AB33" s="20"/>
      <c r="AC33" s="21"/>
      <c r="AD33" s="227"/>
      <c r="AE33" s="228"/>
      <c r="AF33" s="228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6"/>
    </row>
    <row r="34" spans="1:45" ht="27" customHeight="1" thickBot="1">
      <c r="A34" s="22"/>
      <c r="B34" s="203"/>
      <c r="C34" s="203"/>
      <c r="D34" s="203"/>
      <c r="E34" s="203"/>
      <c r="F34" s="203"/>
      <c r="G34" s="204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6"/>
      <c r="S34" s="207"/>
      <c r="T34" s="207"/>
      <c r="U34" s="207"/>
      <c r="V34" s="208"/>
      <c r="W34" s="208"/>
      <c r="X34" s="208"/>
      <c r="Y34" s="208"/>
      <c r="Z34" s="23"/>
      <c r="AA34" s="23"/>
      <c r="AB34" s="23"/>
      <c r="AC34" s="24"/>
      <c r="AD34" s="229"/>
      <c r="AE34" s="230"/>
      <c r="AF34" s="230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8"/>
    </row>
    <row r="35" spans="1:45" ht="12.75" customHeight="1" thickBot="1">
      <c r="A35" s="209" t="s">
        <v>56</v>
      </c>
      <c r="B35" s="210"/>
      <c r="C35" s="210"/>
      <c r="D35" s="210"/>
      <c r="E35" s="210"/>
      <c r="F35" s="211"/>
      <c r="G35" s="212" t="s">
        <v>57</v>
      </c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4"/>
      <c r="T35" s="214"/>
      <c r="U35" s="215"/>
      <c r="V35" s="216" t="s">
        <v>58</v>
      </c>
      <c r="W35" s="181"/>
      <c r="X35" s="181"/>
      <c r="Y35" s="182"/>
      <c r="Z35" s="172" cm="1">
        <f t="array" ref="Z35">SUM(Z6:Z34/60)</f>
        <v>5.0666666666666673</v>
      </c>
      <c r="AA35" s="172"/>
      <c r="AB35" s="175"/>
      <c r="AC35" s="176"/>
      <c r="AD35" s="181" t="s">
        <v>59</v>
      </c>
      <c r="AE35" s="181"/>
      <c r="AF35" s="182"/>
      <c r="AG35" s="187" t="s">
        <v>60</v>
      </c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8"/>
    </row>
    <row r="36" spans="1:45" ht="12.75" customHeight="1">
      <c r="A36" s="193" t="s">
        <v>61</v>
      </c>
      <c r="B36" s="194"/>
      <c r="C36" s="194"/>
      <c r="D36" s="194"/>
      <c r="E36" s="194"/>
      <c r="F36" s="195"/>
      <c r="G36" s="25" t="s">
        <v>62</v>
      </c>
      <c r="H36" s="199" t="s">
        <v>63</v>
      </c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200"/>
      <c r="V36" s="217"/>
      <c r="W36" s="218"/>
      <c r="X36" s="218"/>
      <c r="Y36" s="219"/>
      <c r="Z36" s="173"/>
      <c r="AA36" s="173"/>
      <c r="AB36" s="177"/>
      <c r="AC36" s="178"/>
      <c r="AD36" s="183"/>
      <c r="AE36" s="183"/>
      <c r="AF36" s="184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90"/>
    </row>
    <row r="37" spans="1:45" ht="13.5" customHeight="1" thickBot="1">
      <c r="A37" s="196"/>
      <c r="B37" s="197"/>
      <c r="C37" s="197"/>
      <c r="D37" s="197"/>
      <c r="E37" s="197"/>
      <c r="F37" s="198"/>
      <c r="G37" s="26"/>
      <c r="H37" s="201" t="s">
        <v>64</v>
      </c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2"/>
      <c r="V37" s="220"/>
      <c r="W37" s="221"/>
      <c r="X37" s="221"/>
      <c r="Y37" s="222"/>
      <c r="Z37" s="174"/>
      <c r="AA37" s="174"/>
      <c r="AB37" s="179"/>
      <c r="AC37" s="180"/>
      <c r="AD37" s="185"/>
      <c r="AE37" s="185"/>
      <c r="AF37" s="186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2"/>
    </row>
    <row r="38" spans="1:45" s="27" customFormat="1" ht="12.75" customHeight="1">
      <c r="A38" s="137" t="s">
        <v>65</v>
      </c>
      <c r="B38" s="138"/>
      <c r="C38" s="138"/>
      <c r="D38" s="138"/>
      <c r="E38" s="138"/>
      <c r="F38" s="139"/>
      <c r="G38" s="140" t="s">
        <v>66</v>
      </c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37" t="s">
        <v>67</v>
      </c>
      <c r="T38" s="138"/>
      <c r="U38" s="138"/>
      <c r="V38" s="138"/>
      <c r="W38" s="138"/>
      <c r="X38" s="138"/>
      <c r="Y38" s="138"/>
      <c r="Z38" s="143"/>
      <c r="AA38" s="143"/>
      <c r="AB38" s="143"/>
      <c r="AC38" s="144"/>
      <c r="AD38" s="137" t="s">
        <v>68</v>
      </c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9"/>
    </row>
    <row r="39" spans="1:45" s="27" customFormat="1" ht="13.5" customHeight="1" thickBot="1">
      <c r="A39" s="145" t="s">
        <v>308</v>
      </c>
      <c r="B39" s="146"/>
      <c r="C39" s="146"/>
      <c r="D39" s="146"/>
      <c r="E39" s="146"/>
      <c r="F39" s="146"/>
      <c r="G39" s="147" t="s">
        <v>70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9"/>
      <c r="S39" s="147" t="s">
        <v>71</v>
      </c>
      <c r="T39" s="148"/>
      <c r="U39" s="148"/>
      <c r="V39" s="148"/>
      <c r="W39" s="148"/>
      <c r="X39" s="148"/>
      <c r="Y39" s="148"/>
      <c r="Z39" s="148"/>
      <c r="AA39" s="148"/>
      <c r="AB39" s="148"/>
      <c r="AC39" s="156"/>
      <c r="AD39" s="159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1"/>
    </row>
    <row r="40" spans="1:45" s="27" customFormat="1" ht="12.95">
      <c r="A40" s="137" t="s">
        <v>72</v>
      </c>
      <c r="B40" s="138"/>
      <c r="C40" s="138"/>
      <c r="D40" s="138"/>
      <c r="E40" s="138"/>
      <c r="F40" s="168"/>
      <c r="G40" s="15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0"/>
      <c r="T40" s="151"/>
      <c r="U40" s="151"/>
      <c r="V40" s="151"/>
      <c r="W40" s="151"/>
      <c r="X40" s="151"/>
      <c r="Y40" s="151"/>
      <c r="Z40" s="151"/>
      <c r="AA40" s="151"/>
      <c r="AB40" s="151"/>
      <c r="AC40" s="157"/>
      <c r="AD40" s="162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4"/>
    </row>
    <row r="41" spans="1:45" ht="13.5" customHeight="1" thickBot="1">
      <c r="A41" s="169" t="s">
        <v>73</v>
      </c>
      <c r="B41" s="170"/>
      <c r="C41" s="170"/>
      <c r="D41" s="170"/>
      <c r="E41" s="170"/>
      <c r="F41" s="171"/>
      <c r="G41" s="153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3"/>
      <c r="T41" s="154"/>
      <c r="U41" s="154"/>
      <c r="V41" s="154"/>
      <c r="W41" s="154"/>
      <c r="X41" s="154"/>
      <c r="Y41" s="154"/>
      <c r="Z41" s="154"/>
      <c r="AA41" s="154"/>
      <c r="AB41" s="154"/>
      <c r="AC41" s="158"/>
      <c r="AD41" s="165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7"/>
    </row>
    <row r="45" spans="1:45">
      <c r="A45" s="28" t="s">
        <v>74</v>
      </c>
    </row>
  </sheetData>
  <sheetProtection formatCells="0"/>
  <protectedRanges>
    <protectedRange password="CF1B" sqref="G10:R16 G19:R19 G21:R28" name="Intervalo1"/>
    <protectedRange password="CF1B" sqref="G17:R18" name="Intervalo1_3_1"/>
    <protectedRange password="CF1B" sqref="G20:R20" name="Intervalo1_4_1"/>
    <protectedRange password="CF1B" sqref="G6:R9" name="Intervalo1_5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A3D-593B-4482-B610-54724BEC93E8}">
  <sheetPr>
    <tabColor theme="6" tint="0.39997558519241921"/>
    <pageSetUpPr fitToPage="1"/>
  </sheetPr>
  <dimension ref="A1:AS4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86"/>
      <c r="B1" s="287"/>
      <c r="C1" s="287"/>
      <c r="D1" s="287"/>
      <c r="E1" s="287"/>
      <c r="F1" s="287"/>
      <c r="G1" s="287"/>
      <c r="H1" s="287"/>
      <c r="I1" s="288"/>
      <c r="J1" s="289" t="s">
        <v>0</v>
      </c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1" t="s">
        <v>309</v>
      </c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3"/>
      <c r="AN1" s="294"/>
      <c r="AO1" s="294"/>
      <c r="AP1" s="294"/>
      <c r="AQ1" s="294"/>
      <c r="AR1" s="294"/>
      <c r="AS1" s="295"/>
    </row>
    <row r="2" spans="1:45" ht="16.5" customHeight="1">
      <c r="A2" s="296" t="s">
        <v>2</v>
      </c>
      <c r="B2" s="297"/>
      <c r="C2" s="298"/>
      <c r="D2" s="296" t="s">
        <v>3</v>
      </c>
      <c r="E2" s="297"/>
      <c r="F2" s="298"/>
      <c r="G2" s="296" t="s">
        <v>4</v>
      </c>
      <c r="H2" s="297"/>
      <c r="I2" s="298"/>
      <c r="J2" s="296" t="s">
        <v>5</v>
      </c>
      <c r="K2" s="297"/>
      <c r="L2" s="297"/>
      <c r="M2" s="297"/>
      <c r="N2" s="297"/>
      <c r="O2" s="297"/>
      <c r="P2" s="297"/>
      <c r="Q2" s="297"/>
      <c r="R2" s="298"/>
      <c r="S2" s="296" t="s">
        <v>6</v>
      </c>
      <c r="T2" s="297"/>
      <c r="U2" s="298"/>
      <c r="V2" s="296" t="s">
        <v>7</v>
      </c>
      <c r="W2" s="297"/>
      <c r="X2" s="297"/>
      <c r="Y2" s="298"/>
      <c r="Z2" s="296" t="s">
        <v>8</v>
      </c>
      <c r="AA2" s="297"/>
      <c r="AB2" s="297"/>
      <c r="AC2" s="298"/>
      <c r="AD2" s="296" t="s">
        <v>9</v>
      </c>
      <c r="AE2" s="297"/>
      <c r="AF2" s="297"/>
      <c r="AG2" s="297"/>
      <c r="AH2" s="297"/>
      <c r="AI2" s="298"/>
      <c r="AJ2" s="296" t="s">
        <v>10</v>
      </c>
      <c r="AK2" s="297"/>
      <c r="AL2" s="297"/>
      <c r="AM2" s="298"/>
      <c r="AN2" s="296" t="s">
        <v>11</v>
      </c>
      <c r="AO2" s="297"/>
      <c r="AP2" s="298"/>
      <c r="AQ2" s="296" t="s">
        <v>12</v>
      </c>
      <c r="AR2" s="297"/>
      <c r="AS2" s="298"/>
    </row>
    <row r="3" spans="1:45" s="3" customFormat="1" ht="30.75" customHeight="1" thickBot="1">
      <c r="A3" s="260" t="s">
        <v>13</v>
      </c>
      <c r="B3" s="261"/>
      <c r="C3" s="262"/>
      <c r="D3" s="260" t="s">
        <v>14</v>
      </c>
      <c r="E3" s="261"/>
      <c r="F3" s="262"/>
      <c r="G3" s="260" t="s">
        <v>15</v>
      </c>
      <c r="H3" s="261"/>
      <c r="I3" s="262"/>
      <c r="J3" s="260" t="s">
        <v>319</v>
      </c>
      <c r="K3" s="261"/>
      <c r="L3" s="261"/>
      <c r="M3" s="261"/>
      <c r="N3" s="261"/>
      <c r="O3" s="261"/>
      <c r="P3" s="261"/>
      <c r="Q3" s="261"/>
      <c r="R3" s="262"/>
      <c r="S3" s="272" t="s">
        <v>310</v>
      </c>
      <c r="T3" s="273"/>
      <c r="U3" s="274"/>
      <c r="V3" s="260" t="s">
        <v>277</v>
      </c>
      <c r="W3" s="261"/>
      <c r="X3" s="261"/>
      <c r="Y3" s="262"/>
      <c r="Z3" s="263">
        <f>Z35</f>
        <v>4.7166666666666668</v>
      </c>
      <c r="AA3" s="264"/>
      <c r="AB3" s="264"/>
      <c r="AC3" s="265"/>
      <c r="AD3" s="260" t="s">
        <v>311</v>
      </c>
      <c r="AE3" s="261"/>
      <c r="AF3" s="261"/>
      <c r="AG3" s="261"/>
      <c r="AH3" s="261"/>
      <c r="AI3" s="262"/>
      <c r="AJ3" s="260" t="s">
        <v>20</v>
      </c>
      <c r="AK3" s="261"/>
      <c r="AL3" s="261"/>
      <c r="AM3" s="262"/>
      <c r="AN3" s="260" t="s">
        <v>279</v>
      </c>
      <c r="AO3" s="261"/>
      <c r="AP3" s="262"/>
      <c r="AQ3" s="260" t="s">
        <v>22</v>
      </c>
      <c r="AR3" s="261"/>
      <c r="AS3" s="262"/>
    </row>
    <row r="4" spans="1:45" ht="15" customHeight="1">
      <c r="A4" s="275" t="s">
        <v>23</v>
      </c>
      <c r="B4" s="277" t="s">
        <v>24</v>
      </c>
      <c r="C4" s="278"/>
      <c r="D4" s="278"/>
      <c r="E4" s="278"/>
      <c r="F4" s="279"/>
      <c r="G4" s="283" t="s">
        <v>25</v>
      </c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8"/>
      <c r="S4" s="181" t="s">
        <v>26</v>
      </c>
      <c r="T4" s="181"/>
      <c r="U4" s="284"/>
      <c r="V4" s="255" t="s">
        <v>27</v>
      </c>
      <c r="W4" s="181"/>
      <c r="X4" s="181"/>
      <c r="Y4" s="181"/>
      <c r="Z4" s="257" t="s">
        <v>28</v>
      </c>
      <c r="AA4" s="258"/>
      <c r="AB4" s="258"/>
      <c r="AC4" s="259"/>
      <c r="AD4" s="266" t="s">
        <v>29</v>
      </c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8"/>
    </row>
    <row r="5" spans="1:45" ht="15" customHeight="1" thickBot="1">
      <c r="A5" s="276"/>
      <c r="B5" s="280"/>
      <c r="C5" s="281"/>
      <c r="D5" s="281"/>
      <c r="E5" s="281"/>
      <c r="F5" s="282"/>
      <c r="G5" s="269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1"/>
      <c r="S5" s="221"/>
      <c r="T5" s="221"/>
      <c r="U5" s="285"/>
      <c r="V5" s="256"/>
      <c r="W5" s="221"/>
      <c r="X5" s="221"/>
      <c r="Y5" s="221"/>
      <c r="Z5" s="15" t="s">
        <v>30</v>
      </c>
      <c r="AA5" s="16" t="s">
        <v>31</v>
      </c>
      <c r="AB5" s="17" t="s">
        <v>32</v>
      </c>
      <c r="AC5" s="18" t="s">
        <v>33</v>
      </c>
      <c r="AD5" s="269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1"/>
    </row>
    <row r="6" spans="1:45" ht="27" customHeight="1">
      <c r="A6" s="19"/>
      <c r="B6" s="239" t="s">
        <v>320</v>
      </c>
      <c r="C6" s="239"/>
      <c r="D6" s="239"/>
      <c r="E6" s="239"/>
      <c r="F6" s="239"/>
      <c r="G6" s="243" t="s">
        <v>342</v>
      </c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 t="s">
        <v>282</v>
      </c>
      <c r="T6" s="244"/>
      <c r="U6" s="244"/>
      <c r="V6" s="245" t="s">
        <v>36</v>
      </c>
      <c r="W6" s="245"/>
      <c r="X6" s="245"/>
      <c r="Y6" s="245"/>
      <c r="Z6" s="20">
        <f>SUM(AA6:AC6)</f>
        <v>4</v>
      </c>
      <c r="AA6" s="20">
        <v>0</v>
      </c>
      <c r="AB6" s="20">
        <v>4</v>
      </c>
      <c r="AC6" s="20">
        <v>0</v>
      </c>
      <c r="AD6" s="246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8"/>
    </row>
    <row r="7" spans="1:45" ht="27" customHeight="1">
      <c r="A7" s="19"/>
      <c r="B7" s="239" t="s">
        <v>320</v>
      </c>
      <c r="C7" s="239"/>
      <c r="D7" s="239"/>
      <c r="E7" s="239"/>
      <c r="F7" s="239"/>
      <c r="G7" s="243" t="s">
        <v>343</v>
      </c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4" t="s">
        <v>282</v>
      </c>
      <c r="T7" s="244"/>
      <c r="U7" s="244"/>
      <c r="V7" s="245" t="s">
        <v>36</v>
      </c>
      <c r="W7" s="245"/>
      <c r="X7" s="245"/>
      <c r="Y7" s="245"/>
      <c r="Z7" s="20">
        <f t="shared" ref="Z7:Z31" si="0">SUM(AA7:AC7)</f>
        <v>3</v>
      </c>
      <c r="AA7" s="20">
        <v>3</v>
      </c>
      <c r="AB7" s="20">
        <v>0</v>
      </c>
      <c r="AC7" s="20">
        <v>0</v>
      </c>
      <c r="AD7" s="249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1"/>
    </row>
    <row r="8" spans="1:45" ht="27" customHeight="1">
      <c r="A8" s="19"/>
      <c r="B8" s="239" t="s">
        <v>320</v>
      </c>
      <c r="C8" s="239"/>
      <c r="D8" s="239"/>
      <c r="E8" s="239"/>
      <c r="F8" s="239"/>
      <c r="G8" s="243" t="s">
        <v>344</v>
      </c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4" t="s">
        <v>282</v>
      </c>
      <c r="T8" s="244"/>
      <c r="U8" s="244"/>
      <c r="V8" s="245" t="s">
        <v>36</v>
      </c>
      <c r="W8" s="245"/>
      <c r="X8" s="245"/>
      <c r="Y8" s="245"/>
      <c r="Z8" s="20">
        <f t="shared" si="0"/>
        <v>5</v>
      </c>
      <c r="AA8" s="20">
        <v>0</v>
      </c>
      <c r="AB8" s="20">
        <v>5</v>
      </c>
      <c r="AC8" s="20">
        <v>0</v>
      </c>
      <c r="AD8" s="249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1"/>
    </row>
    <row r="9" spans="1:45" ht="27" customHeight="1">
      <c r="A9" s="19"/>
      <c r="B9" s="239" t="s">
        <v>320</v>
      </c>
      <c r="C9" s="239"/>
      <c r="D9" s="239"/>
      <c r="E9" s="239"/>
      <c r="F9" s="239"/>
      <c r="G9" s="243" t="s">
        <v>345</v>
      </c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4" t="s">
        <v>282</v>
      </c>
      <c r="T9" s="244"/>
      <c r="U9" s="244"/>
      <c r="V9" s="245" t="s">
        <v>36</v>
      </c>
      <c r="W9" s="245"/>
      <c r="X9" s="245"/>
      <c r="Y9" s="245"/>
      <c r="Z9" s="20">
        <f t="shared" si="0"/>
        <v>6</v>
      </c>
      <c r="AA9" s="20">
        <v>6</v>
      </c>
      <c r="AB9" s="20">
        <v>0</v>
      </c>
      <c r="AC9" s="20">
        <v>0</v>
      </c>
      <c r="AD9" s="249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1"/>
    </row>
    <row r="10" spans="1:45" ht="27" customHeight="1">
      <c r="A10" s="19"/>
      <c r="B10" s="239" t="s">
        <v>320</v>
      </c>
      <c r="C10" s="239"/>
      <c r="D10" s="239"/>
      <c r="E10" s="239"/>
      <c r="F10" s="239"/>
      <c r="G10" s="243" t="s">
        <v>346</v>
      </c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4" t="s">
        <v>282</v>
      </c>
      <c r="T10" s="244"/>
      <c r="U10" s="244"/>
      <c r="V10" s="245" t="s">
        <v>36</v>
      </c>
      <c r="W10" s="245"/>
      <c r="X10" s="245"/>
      <c r="Y10" s="245"/>
      <c r="Z10" s="20">
        <f t="shared" si="0"/>
        <v>8</v>
      </c>
      <c r="AA10" s="20">
        <v>0</v>
      </c>
      <c r="AB10" s="20">
        <v>8</v>
      </c>
      <c r="AC10" s="20">
        <v>0</v>
      </c>
      <c r="AD10" s="249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1"/>
    </row>
    <row r="11" spans="1:45" ht="27" customHeight="1">
      <c r="A11" s="19"/>
      <c r="B11" s="239" t="s">
        <v>320</v>
      </c>
      <c r="C11" s="239"/>
      <c r="D11" s="239"/>
      <c r="E11" s="239"/>
      <c r="F11" s="239"/>
      <c r="G11" s="243" t="s">
        <v>347</v>
      </c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4" t="s">
        <v>282</v>
      </c>
      <c r="T11" s="244"/>
      <c r="U11" s="244"/>
      <c r="V11" s="245" t="s">
        <v>36</v>
      </c>
      <c r="W11" s="245"/>
      <c r="X11" s="245"/>
      <c r="Y11" s="245"/>
      <c r="Z11" s="20">
        <f t="shared" si="0"/>
        <v>8</v>
      </c>
      <c r="AA11" s="20">
        <v>8</v>
      </c>
      <c r="AB11" s="20">
        <v>0</v>
      </c>
      <c r="AC11" s="20">
        <v>0</v>
      </c>
      <c r="AD11" s="249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1"/>
    </row>
    <row r="12" spans="1:45" ht="27" customHeight="1">
      <c r="A12" s="19"/>
      <c r="B12" s="239" t="s">
        <v>320</v>
      </c>
      <c r="C12" s="239"/>
      <c r="D12" s="239"/>
      <c r="E12" s="239"/>
      <c r="F12" s="239"/>
      <c r="G12" s="243" t="s">
        <v>348</v>
      </c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4" t="s">
        <v>282</v>
      </c>
      <c r="T12" s="244"/>
      <c r="U12" s="244"/>
      <c r="V12" s="245" t="s">
        <v>36</v>
      </c>
      <c r="W12" s="245"/>
      <c r="X12" s="245"/>
      <c r="Y12" s="245"/>
      <c r="Z12" s="20">
        <f t="shared" si="0"/>
        <v>7</v>
      </c>
      <c r="AA12" s="20">
        <v>0</v>
      </c>
      <c r="AB12" s="20">
        <v>7</v>
      </c>
      <c r="AC12" s="20">
        <v>0</v>
      </c>
      <c r="AD12" s="249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1"/>
    </row>
    <row r="13" spans="1:45" ht="27" customHeight="1">
      <c r="A13" s="19"/>
      <c r="B13" s="239" t="s">
        <v>320</v>
      </c>
      <c r="C13" s="239"/>
      <c r="D13" s="239"/>
      <c r="E13" s="239"/>
      <c r="F13" s="239"/>
      <c r="G13" s="243" t="s">
        <v>349</v>
      </c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4" t="s">
        <v>282</v>
      </c>
      <c r="T13" s="244"/>
      <c r="U13" s="244"/>
      <c r="V13" s="245" t="s">
        <v>36</v>
      </c>
      <c r="W13" s="245"/>
      <c r="X13" s="245"/>
      <c r="Y13" s="245"/>
      <c r="Z13" s="20">
        <f t="shared" si="0"/>
        <v>28</v>
      </c>
      <c r="AA13" s="20">
        <v>28</v>
      </c>
      <c r="AB13" s="20">
        <v>0</v>
      </c>
      <c r="AC13" s="20">
        <v>0</v>
      </c>
      <c r="AD13" s="249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1"/>
    </row>
    <row r="14" spans="1:45" ht="27" customHeight="1">
      <c r="A14" s="19"/>
      <c r="B14" s="239" t="s">
        <v>320</v>
      </c>
      <c r="C14" s="239"/>
      <c r="D14" s="239"/>
      <c r="E14" s="239"/>
      <c r="F14" s="239"/>
      <c r="G14" s="243" t="s">
        <v>350</v>
      </c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4" t="s">
        <v>282</v>
      </c>
      <c r="T14" s="244"/>
      <c r="U14" s="244"/>
      <c r="V14" s="245" t="s">
        <v>36</v>
      </c>
      <c r="W14" s="245"/>
      <c r="X14" s="245"/>
      <c r="Y14" s="245"/>
      <c r="Z14" s="20">
        <f t="shared" si="0"/>
        <v>6</v>
      </c>
      <c r="AA14" s="20">
        <v>0</v>
      </c>
      <c r="AB14" s="20">
        <v>6</v>
      </c>
      <c r="AC14" s="20">
        <v>0</v>
      </c>
      <c r="AD14" s="249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1"/>
    </row>
    <row r="15" spans="1:45" ht="27" customHeight="1">
      <c r="A15" s="19"/>
      <c r="B15" s="239" t="s">
        <v>320</v>
      </c>
      <c r="C15" s="239"/>
      <c r="D15" s="239"/>
      <c r="E15" s="239"/>
      <c r="F15" s="239"/>
      <c r="G15" s="243" t="s">
        <v>351</v>
      </c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4" t="s">
        <v>282</v>
      </c>
      <c r="T15" s="244"/>
      <c r="U15" s="244"/>
      <c r="V15" s="245" t="s">
        <v>36</v>
      </c>
      <c r="W15" s="245"/>
      <c r="X15" s="245"/>
      <c r="Y15" s="245"/>
      <c r="Z15" s="20">
        <f t="shared" si="0"/>
        <v>8</v>
      </c>
      <c r="AA15" s="20">
        <v>0</v>
      </c>
      <c r="AB15" s="20">
        <v>8</v>
      </c>
      <c r="AC15" s="20">
        <v>0</v>
      </c>
      <c r="AD15" s="249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1"/>
    </row>
    <row r="16" spans="1:45" ht="27" customHeight="1">
      <c r="A16" s="19"/>
      <c r="B16" s="239" t="s">
        <v>320</v>
      </c>
      <c r="C16" s="239"/>
      <c r="D16" s="239"/>
      <c r="E16" s="239"/>
      <c r="F16" s="239"/>
      <c r="G16" s="243" t="s">
        <v>352</v>
      </c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4" t="s">
        <v>282</v>
      </c>
      <c r="T16" s="244"/>
      <c r="U16" s="244"/>
      <c r="V16" s="245" t="s">
        <v>36</v>
      </c>
      <c r="W16" s="245"/>
      <c r="X16" s="245"/>
      <c r="Y16" s="245"/>
      <c r="Z16" s="20">
        <f t="shared" si="0"/>
        <v>3</v>
      </c>
      <c r="AA16" s="20">
        <v>0</v>
      </c>
      <c r="AB16" s="20">
        <v>3</v>
      </c>
      <c r="AC16" s="20">
        <v>0</v>
      </c>
      <c r="AD16" s="249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1"/>
    </row>
    <row r="17" spans="1:45" ht="27" customHeight="1">
      <c r="A17" s="19"/>
      <c r="B17" s="239" t="s">
        <v>320</v>
      </c>
      <c r="C17" s="239"/>
      <c r="D17" s="239"/>
      <c r="E17" s="239"/>
      <c r="F17" s="239"/>
      <c r="G17" s="243" t="s">
        <v>353</v>
      </c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4" t="s">
        <v>282</v>
      </c>
      <c r="T17" s="244"/>
      <c r="U17" s="244"/>
      <c r="V17" s="245" t="s">
        <v>36</v>
      </c>
      <c r="W17" s="245"/>
      <c r="X17" s="245"/>
      <c r="Y17" s="245"/>
      <c r="Z17" s="20">
        <f t="shared" si="0"/>
        <v>35</v>
      </c>
      <c r="AA17" s="20">
        <v>35</v>
      </c>
      <c r="AB17" s="20">
        <v>0</v>
      </c>
      <c r="AC17" s="20">
        <v>0</v>
      </c>
      <c r="AD17" s="249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1"/>
    </row>
    <row r="18" spans="1:45" ht="27" customHeight="1">
      <c r="A18" s="19"/>
      <c r="B18" s="239" t="s">
        <v>320</v>
      </c>
      <c r="C18" s="239"/>
      <c r="D18" s="239"/>
      <c r="E18" s="239"/>
      <c r="F18" s="239"/>
      <c r="G18" s="243" t="s">
        <v>354</v>
      </c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4" t="s">
        <v>282</v>
      </c>
      <c r="T18" s="244"/>
      <c r="U18" s="244"/>
      <c r="V18" s="245" t="s">
        <v>36</v>
      </c>
      <c r="W18" s="245"/>
      <c r="X18" s="245"/>
      <c r="Y18" s="245"/>
      <c r="Z18" s="20">
        <f t="shared" si="0"/>
        <v>8</v>
      </c>
      <c r="AA18" s="20">
        <v>0</v>
      </c>
      <c r="AB18" s="20">
        <v>8</v>
      </c>
      <c r="AC18" s="20">
        <v>0</v>
      </c>
      <c r="AD18" s="249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1"/>
    </row>
    <row r="19" spans="1:45" ht="27" customHeight="1">
      <c r="A19" s="19"/>
      <c r="B19" s="239" t="s">
        <v>320</v>
      </c>
      <c r="C19" s="239"/>
      <c r="D19" s="239"/>
      <c r="E19" s="239"/>
      <c r="F19" s="239"/>
      <c r="G19" s="243" t="s">
        <v>355</v>
      </c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4" t="s">
        <v>282</v>
      </c>
      <c r="T19" s="244"/>
      <c r="U19" s="244"/>
      <c r="V19" s="245" t="s">
        <v>36</v>
      </c>
      <c r="W19" s="245"/>
      <c r="X19" s="245"/>
      <c r="Y19" s="245"/>
      <c r="Z19" s="20">
        <f t="shared" si="0"/>
        <v>8</v>
      </c>
      <c r="AA19" s="20">
        <v>8</v>
      </c>
      <c r="AB19" s="20">
        <v>0</v>
      </c>
      <c r="AC19" s="20">
        <v>0</v>
      </c>
      <c r="AD19" s="249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1"/>
    </row>
    <row r="20" spans="1:45" ht="27" customHeight="1">
      <c r="A20" s="19"/>
      <c r="B20" s="239" t="s">
        <v>320</v>
      </c>
      <c r="C20" s="239"/>
      <c r="D20" s="239"/>
      <c r="E20" s="239"/>
      <c r="F20" s="239"/>
      <c r="G20" s="243" t="s">
        <v>356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4" t="s">
        <v>282</v>
      </c>
      <c r="T20" s="244"/>
      <c r="U20" s="244"/>
      <c r="V20" s="245" t="s">
        <v>36</v>
      </c>
      <c r="W20" s="245"/>
      <c r="X20" s="245"/>
      <c r="Y20" s="245"/>
      <c r="Z20" s="20">
        <f t="shared" si="0"/>
        <v>12</v>
      </c>
      <c r="AA20" s="20">
        <v>0</v>
      </c>
      <c r="AB20" s="20">
        <v>12</v>
      </c>
      <c r="AC20" s="20">
        <v>0</v>
      </c>
      <c r="AD20" s="249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1"/>
    </row>
    <row r="21" spans="1:45" ht="27" customHeight="1">
      <c r="A21" s="19"/>
      <c r="B21" s="239" t="s">
        <v>320</v>
      </c>
      <c r="C21" s="239"/>
      <c r="D21" s="239"/>
      <c r="E21" s="239"/>
      <c r="F21" s="239"/>
      <c r="G21" s="243" t="s">
        <v>357</v>
      </c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4" t="s">
        <v>282</v>
      </c>
      <c r="T21" s="244"/>
      <c r="U21" s="244"/>
      <c r="V21" s="245" t="s">
        <v>36</v>
      </c>
      <c r="W21" s="245"/>
      <c r="X21" s="245"/>
      <c r="Y21" s="245"/>
      <c r="Z21" s="20">
        <f t="shared" si="0"/>
        <v>32</v>
      </c>
      <c r="AA21" s="20">
        <v>32</v>
      </c>
      <c r="AB21" s="20">
        <v>0</v>
      </c>
      <c r="AC21" s="20">
        <v>0</v>
      </c>
      <c r="AD21" s="249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1"/>
    </row>
    <row r="22" spans="1:45" ht="27" customHeight="1">
      <c r="A22" s="19"/>
      <c r="B22" s="239" t="s">
        <v>320</v>
      </c>
      <c r="C22" s="239"/>
      <c r="D22" s="239"/>
      <c r="E22" s="239"/>
      <c r="F22" s="239"/>
      <c r="G22" s="243" t="s">
        <v>358</v>
      </c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4" t="s">
        <v>282</v>
      </c>
      <c r="T22" s="244"/>
      <c r="U22" s="244"/>
      <c r="V22" s="245" t="s">
        <v>36</v>
      </c>
      <c r="W22" s="245"/>
      <c r="X22" s="245"/>
      <c r="Y22" s="245"/>
      <c r="Z22" s="20">
        <f t="shared" si="0"/>
        <v>8</v>
      </c>
      <c r="AA22" s="20">
        <v>0</v>
      </c>
      <c r="AB22" s="20">
        <v>8</v>
      </c>
      <c r="AC22" s="20">
        <v>0</v>
      </c>
      <c r="AD22" s="249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1"/>
    </row>
    <row r="23" spans="1:45" ht="27" customHeight="1">
      <c r="A23" s="19"/>
      <c r="B23" s="239" t="s">
        <v>320</v>
      </c>
      <c r="C23" s="239"/>
      <c r="D23" s="239"/>
      <c r="E23" s="239"/>
      <c r="F23" s="239"/>
      <c r="G23" s="243" t="s">
        <v>359</v>
      </c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4" t="s">
        <v>282</v>
      </c>
      <c r="T23" s="244"/>
      <c r="U23" s="244"/>
      <c r="V23" s="245" t="s">
        <v>36</v>
      </c>
      <c r="W23" s="245"/>
      <c r="X23" s="245"/>
      <c r="Y23" s="245"/>
      <c r="Z23" s="20">
        <f t="shared" si="0"/>
        <v>34</v>
      </c>
      <c r="AA23" s="20">
        <v>34</v>
      </c>
      <c r="AB23" s="20">
        <v>0</v>
      </c>
      <c r="AC23" s="20">
        <v>0</v>
      </c>
      <c r="AD23" s="249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1"/>
    </row>
    <row r="24" spans="1:45" ht="27" customHeight="1">
      <c r="A24" s="19"/>
      <c r="B24" s="239" t="s">
        <v>320</v>
      </c>
      <c r="C24" s="239"/>
      <c r="D24" s="239"/>
      <c r="E24" s="239"/>
      <c r="F24" s="239"/>
      <c r="G24" s="240" t="s">
        <v>335</v>
      </c>
      <c r="H24" s="240"/>
      <c r="I24" s="240"/>
      <c r="J24" s="240"/>
      <c r="K24" s="240"/>
      <c r="L24" s="240"/>
      <c r="M24" s="240"/>
      <c r="N24" s="240"/>
      <c r="O24" s="240"/>
      <c r="P24" s="240"/>
      <c r="Q24" s="240"/>
      <c r="R24" s="240"/>
      <c r="S24" s="241" t="s">
        <v>282</v>
      </c>
      <c r="T24" s="241"/>
      <c r="U24" s="241"/>
      <c r="V24" s="242" t="s">
        <v>36</v>
      </c>
      <c r="W24" s="242"/>
      <c r="X24" s="242"/>
      <c r="Y24" s="242"/>
      <c r="Z24" s="35">
        <v>0</v>
      </c>
      <c r="AA24" s="35">
        <v>0</v>
      </c>
      <c r="AB24" s="35">
        <v>0</v>
      </c>
      <c r="AC24" s="35">
        <v>0</v>
      </c>
      <c r="AD24" s="249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1"/>
    </row>
    <row r="25" spans="1:45" ht="27" customHeight="1">
      <c r="A25" s="22"/>
      <c r="B25" s="239" t="s">
        <v>320</v>
      </c>
      <c r="C25" s="239"/>
      <c r="D25" s="239"/>
      <c r="E25" s="239"/>
      <c r="F25" s="239"/>
      <c r="G25" s="240" t="s">
        <v>360</v>
      </c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1" t="s">
        <v>282</v>
      </c>
      <c r="T25" s="241"/>
      <c r="U25" s="241"/>
      <c r="V25" s="242" t="s">
        <v>36</v>
      </c>
      <c r="W25" s="242"/>
      <c r="X25" s="242"/>
      <c r="Y25" s="242"/>
      <c r="Z25" s="35">
        <v>0</v>
      </c>
      <c r="AA25" s="35">
        <v>0</v>
      </c>
      <c r="AB25" s="35">
        <v>0</v>
      </c>
      <c r="AC25" s="35">
        <v>0</v>
      </c>
      <c r="AD25" s="249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1"/>
    </row>
    <row r="26" spans="1:45" ht="27" customHeight="1" thickBot="1">
      <c r="A26" s="22"/>
      <c r="B26" s="239" t="s">
        <v>320</v>
      </c>
      <c r="C26" s="239"/>
      <c r="D26" s="239"/>
      <c r="E26" s="239"/>
      <c r="F26" s="239"/>
      <c r="G26" s="243" t="s">
        <v>342</v>
      </c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4" t="s">
        <v>282</v>
      </c>
      <c r="T26" s="244"/>
      <c r="U26" s="244"/>
      <c r="V26" s="245" t="s">
        <v>36</v>
      </c>
      <c r="W26" s="245"/>
      <c r="X26" s="245"/>
      <c r="Y26" s="245"/>
      <c r="Z26" s="20">
        <f t="shared" si="0"/>
        <v>6</v>
      </c>
      <c r="AA26" s="20">
        <v>0</v>
      </c>
      <c r="AB26" s="20">
        <v>6</v>
      </c>
      <c r="AC26" s="20">
        <v>0</v>
      </c>
      <c r="AD26" s="252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4"/>
    </row>
    <row r="27" spans="1:45" ht="27" customHeight="1">
      <c r="A27" s="22"/>
      <c r="B27" s="239" t="s">
        <v>320</v>
      </c>
      <c r="C27" s="239"/>
      <c r="D27" s="239"/>
      <c r="E27" s="239"/>
      <c r="F27" s="239"/>
      <c r="G27" s="243" t="s">
        <v>361</v>
      </c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4" t="s">
        <v>282</v>
      </c>
      <c r="T27" s="244"/>
      <c r="U27" s="244"/>
      <c r="V27" s="245" t="s">
        <v>36</v>
      </c>
      <c r="W27" s="245"/>
      <c r="X27" s="245"/>
      <c r="Y27" s="245"/>
      <c r="Z27" s="20">
        <f t="shared" si="0"/>
        <v>9</v>
      </c>
      <c r="AA27" s="20">
        <v>9</v>
      </c>
      <c r="AB27" s="20">
        <v>0</v>
      </c>
      <c r="AC27" s="20">
        <v>0</v>
      </c>
      <c r="AD27" s="223" t="s">
        <v>54</v>
      </c>
      <c r="AE27" s="224"/>
      <c r="AF27" s="224"/>
      <c r="AG27" s="231" t="s">
        <v>55</v>
      </c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2"/>
    </row>
    <row r="28" spans="1:45" ht="27" customHeight="1">
      <c r="A28" s="22"/>
      <c r="B28" s="239" t="s">
        <v>320</v>
      </c>
      <c r="C28" s="239"/>
      <c r="D28" s="239"/>
      <c r="E28" s="239"/>
      <c r="F28" s="239"/>
      <c r="G28" s="243" t="s">
        <v>362</v>
      </c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4" t="s">
        <v>282</v>
      </c>
      <c r="T28" s="244"/>
      <c r="U28" s="244"/>
      <c r="V28" s="245" t="s">
        <v>36</v>
      </c>
      <c r="W28" s="245"/>
      <c r="X28" s="245"/>
      <c r="Y28" s="245"/>
      <c r="Z28" s="20">
        <f t="shared" si="0"/>
        <v>8</v>
      </c>
      <c r="AA28" s="20">
        <v>0</v>
      </c>
      <c r="AB28" s="20">
        <v>8</v>
      </c>
      <c r="AC28" s="20">
        <v>0</v>
      </c>
      <c r="AD28" s="225"/>
      <c r="AE28" s="226"/>
      <c r="AF28" s="226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4"/>
    </row>
    <row r="29" spans="1:45" ht="27" customHeight="1">
      <c r="A29" s="22"/>
      <c r="B29" s="239" t="s">
        <v>320</v>
      </c>
      <c r="C29" s="239"/>
      <c r="D29" s="239"/>
      <c r="E29" s="239"/>
      <c r="F29" s="239"/>
      <c r="G29" s="243" t="s">
        <v>339</v>
      </c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4" t="s">
        <v>282</v>
      </c>
      <c r="T29" s="244"/>
      <c r="U29" s="244"/>
      <c r="V29" s="245" t="s">
        <v>36</v>
      </c>
      <c r="W29" s="245"/>
      <c r="X29" s="245"/>
      <c r="Y29" s="245"/>
      <c r="Z29" s="20">
        <f t="shared" si="0"/>
        <v>12</v>
      </c>
      <c r="AA29" s="20">
        <v>12</v>
      </c>
      <c r="AB29" s="20">
        <v>0</v>
      </c>
      <c r="AC29" s="20">
        <v>0</v>
      </c>
      <c r="AD29" s="225"/>
      <c r="AE29" s="226"/>
      <c r="AF29" s="226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4"/>
    </row>
    <row r="30" spans="1:45" ht="27" customHeight="1">
      <c r="A30" s="22"/>
      <c r="B30" s="239" t="s">
        <v>320</v>
      </c>
      <c r="C30" s="239"/>
      <c r="D30" s="239"/>
      <c r="E30" s="239"/>
      <c r="F30" s="239"/>
      <c r="G30" s="243" t="s">
        <v>340</v>
      </c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4" t="s">
        <v>282</v>
      </c>
      <c r="T30" s="244"/>
      <c r="U30" s="244"/>
      <c r="V30" s="245" t="s">
        <v>36</v>
      </c>
      <c r="W30" s="245"/>
      <c r="X30" s="245"/>
      <c r="Y30" s="245"/>
      <c r="Z30" s="20">
        <f t="shared" si="0"/>
        <v>21</v>
      </c>
      <c r="AA30" s="20">
        <v>21</v>
      </c>
      <c r="AB30" s="20">
        <v>0</v>
      </c>
      <c r="AC30" s="20">
        <v>0</v>
      </c>
      <c r="AD30" s="225"/>
      <c r="AE30" s="226"/>
      <c r="AF30" s="226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4"/>
    </row>
    <row r="31" spans="1:45" ht="27" customHeight="1">
      <c r="A31" s="22"/>
      <c r="B31" s="239" t="s">
        <v>320</v>
      </c>
      <c r="C31" s="239"/>
      <c r="D31" s="239"/>
      <c r="E31" s="239"/>
      <c r="F31" s="239"/>
      <c r="G31" s="243" t="s">
        <v>53</v>
      </c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4" t="s">
        <v>282</v>
      </c>
      <c r="T31" s="244"/>
      <c r="U31" s="244"/>
      <c r="V31" s="245" t="s">
        <v>36</v>
      </c>
      <c r="W31" s="245"/>
      <c r="X31" s="245"/>
      <c r="Y31" s="245"/>
      <c r="Z31" s="20">
        <f t="shared" si="0"/>
        <v>4</v>
      </c>
      <c r="AA31" s="20">
        <v>0</v>
      </c>
      <c r="AB31" s="20">
        <v>4</v>
      </c>
      <c r="AC31" s="20">
        <v>0</v>
      </c>
      <c r="AD31" s="225"/>
      <c r="AE31" s="226"/>
      <c r="AF31" s="226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4"/>
    </row>
    <row r="32" spans="1:45" ht="27" customHeight="1">
      <c r="A32" s="22"/>
      <c r="B32" s="239"/>
      <c r="C32" s="239"/>
      <c r="D32" s="239"/>
      <c r="E32" s="239"/>
      <c r="F32" s="239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4"/>
      <c r="T32" s="244"/>
      <c r="U32" s="244"/>
      <c r="V32" s="245"/>
      <c r="W32" s="245"/>
      <c r="X32" s="245"/>
      <c r="Y32" s="245"/>
      <c r="Z32" s="20"/>
      <c r="AA32" s="20"/>
      <c r="AB32" s="20"/>
      <c r="AC32" s="20"/>
      <c r="AD32" s="227"/>
      <c r="AE32" s="228"/>
      <c r="AF32" s="228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6"/>
    </row>
    <row r="33" spans="1:45" ht="27" customHeight="1">
      <c r="A33" s="22"/>
      <c r="B33" s="239"/>
      <c r="C33" s="239"/>
      <c r="D33" s="239"/>
      <c r="E33" s="239"/>
      <c r="F33" s="239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4"/>
      <c r="T33" s="244"/>
      <c r="U33" s="244"/>
      <c r="V33" s="245"/>
      <c r="W33" s="245"/>
      <c r="X33" s="245"/>
      <c r="Y33" s="245"/>
      <c r="Z33" s="20"/>
      <c r="AA33" s="20"/>
      <c r="AB33" s="20"/>
      <c r="AC33" s="20"/>
      <c r="AD33" s="227"/>
      <c r="AE33" s="228"/>
      <c r="AF33" s="228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6"/>
    </row>
    <row r="34" spans="1:45" ht="27" customHeight="1" thickBot="1">
      <c r="A34" s="22"/>
      <c r="B34" s="239"/>
      <c r="C34" s="239"/>
      <c r="D34" s="239"/>
      <c r="E34" s="239"/>
      <c r="F34" s="239"/>
      <c r="G34" s="204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6"/>
      <c r="S34" s="207"/>
      <c r="T34" s="207"/>
      <c r="U34" s="207"/>
      <c r="V34" s="208"/>
      <c r="W34" s="208"/>
      <c r="X34" s="208"/>
      <c r="Y34" s="208"/>
      <c r="Z34" s="23"/>
      <c r="AA34" s="23"/>
      <c r="AB34" s="23"/>
      <c r="AC34" s="20"/>
      <c r="AD34" s="229"/>
      <c r="AE34" s="230"/>
      <c r="AF34" s="230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8"/>
    </row>
    <row r="35" spans="1:45" ht="12.75" customHeight="1" thickBot="1">
      <c r="A35" s="209" t="s">
        <v>56</v>
      </c>
      <c r="B35" s="210"/>
      <c r="C35" s="210"/>
      <c r="D35" s="210"/>
      <c r="E35" s="210"/>
      <c r="F35" s="211"/>
      <c r="G35" s="212" t="s">
        <v>57</v>
      </c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4"/>
      <c r="T35" s="214"/>
      <c r="U35" s="215"/>
      <c r="V35" s="216" t="s">
        <v>58</v>
      </c>
      <c r="W35" s="181"/>
      <c r="X35" s="181"/>
      <c r="Y35" s="182"/>
      <c r="Z35" s="172" cm="1">
        <f t="array" ref="Z35">SUM(Z6:Z34/60)</f>
        <v>4.7166666666666668</v>
      </c>
      <c r="AA35" s="172"/>
      <c r="AB35" s="175"/>
      <c r="AC35" s="176"/>
      <c r="AD35" s="181" t="s">
        <v>59</v>
      </c>
      <c r="AE35" s="181"/>
      <c r="AF35" s="182"/>
      <c r="AG35" s="187" t="s">
        <v>60</v>
      </c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8"/>
    </row>
    <row r="36" spans="1:45" ht="12.75" customHeight="1">
      <c r="A36" s="193" t="s">
        <v>61</v>
      </c>
      <c r="B36" s="194"/>
      <c r="C36" s="194"/>
      <c r="D36" s="194"/>
      <c r="E36" s="194"/>
      <c r="F36" s="195"/>
      <c r="G36" s="25" t="s">
        <v>62</v>
      </c>
      <c r="H36" s="199" t="s">
        <v>63</v>
      </c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200"/>
      <c r="V36" s="217"/>
      <c r="W36" s="218"/>
      <c r="X36" s="218"/>
      <c r="Y36" s="219"/>
      <c r="Z36" s="173"/>
      <c r="AA36" s="173"/>
      <c r="AB36" s="177"/>
      <c r="AC36" s="178"/>
      <c r="AD36" s="183"/>
      <c r="AE36" s="183"/>
      <c r="AF36" s="184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90"/>
    </row>
    <row r="37" spans="1:45" ht="13.5" customHeight="1" thickBot="1">
      <c r="A37" s="196"/>
      <c r="B37" s="197"/>
      <c r="C37" s="197"/>
      <c r="D37" s="197"/>
      <c r="E37" s="197"/>
      <c r="F37" s="198"/>
      <c r="G37" s="26"/>
      <c r="H37" s="201" t="s">
        <v>64</v>
      </c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2"/>
      <c r="V37" s="220"/>
      <c r="W37" s="221"/>
      <c r="X37" s="221"/>
      <c r="Y37" s="222"/>
      <c r="Z37" s="174"/>
      <c r="AA37" s="174"/>
      <c r="AB37" s="179"/>
      <c r="AC37" s="180"/>
      <c r="AD37" s="185"/>
      <c r="AE37" s="185"/>
      <c r="AF37" s="186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2"/>
    </row>
    <row r="38" spans="1:45" s="27" customFormat="1" ht="12.75" customHeight="1">
      <c r="A38" s="137" t="s">
        <v>65</v>
      </c>
      <c r="B38" s="138"/>
      <c r="C38" s="138"/>
      <c r="D38" s="138"/>
      <c r="E38" s="138"/>
      <c r="F38" s="139"/>
      <c r="G38" s="140" t="s">
        <v>66</v>
      </c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37" t="s">
        <v>67</v>
      </c>
      <c r="T38" s="138"/>
      <c r="U38" s="138"/>
      <c r="V38" s="138"/>
      <c r="W38" s="138"/>
      <c r="X38" s="138"/>
      <c r="Y38" s="138"/>
      <c r="Z38" s="143"/>
      <c r="AA38" s="143"/>
      <c r="AB38" s="143"/>
      <c r="AC38" s="144"/>
      <c r="AD38" s="137" t="s">
        <v>68</v>
      </c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9"/>
    </row>
    <row r="39" spans="1:45" s="27" customFormat="1" ht="13.5" customHeight="1" thickBot="1">
      <c r="A39" s="145" t="s">
        <v>308</v>
      </c>
      <c r="B39" s="146"/>
      <c r="C39" s="146"/>
      <c r="D39" s="146"/>
      <c r="E39" s="146"/>
      <c r="F39" s="146"/>
      <c r="G39" s="147" t="s">
        <v>70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9"/>
      <c r="S39" s="147" t="s">
        <v>71</v>
      </c>
      <c r="T39" s="148"/>
      <c r="U39" s="148"/>
      <c r="V39" s="148"/>
      <c r="W39" s="148"/>
      <c r="X39" s="148"/>
      <c r="Y39" s="148"/>
      <c r="Z39" s="148"/>
      <c r="AA39" s="148"/>
      <c r="AB39" s="148"/>
      <c r="AC39" s="156"/>
      <c r="AD39" s="159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1"/>
    </row>
    <row r="40" spans="1:45" s="27" customFormat="1" ht="12.95" customHeight="1">
      <c r="A40" s="137" t="s">
        <v>72</v>
      </c>
      <c r="B40" s="138"/>
      <c r="C40" s="138"/>
      <c r="D40" s="138"/>
      <c r="E40" s="138"/>
      <c r="F40" s="168"/>
      <c r="G40" s="15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0"/>
      <c r="T40" s="151"/>
      <c r="U40" s="151"/>
      <c r="V40" s="151"/>
      <c r="W40" s="151"/>
      <c r="X40" s="151"/>
      <c r="Y40" s="151"/>
      <c r="Z40" s="151"/>
      <c r="AA40" s="151"/>
      <c r="AB40" s="151"/>
      <c r="AC40" s="157"/>
      <c r="AD40" s="162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4"/>
    </row>
    <row r="41" spans="1:45" ht="13.5" customHeight="1" thickBot="1">
      <c r="A41" s="169" t="s">
        <v>73</v>
      </c>
      <c r="B41" s="170"/>
      <c r="C41" s="170"/>
      <c r="D41" s="170"/>
      <c r="E41" s="170"/>
      <c r="F41" s="171"/>
      <c r="G41" s="153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3"/>
      <c r="T41" s="154"/>
      <c r="U41" s="154"/>
      <c r="V41" s="154"/>
      <c r="W41" s="154"/>
      <c r="X41" s="154"/>
      <c r="Y41" s="154"/>
      <c r="Z41" s="154"/>
      <c r="AA41" s="154"/>
      <c r="AB41" s="154"/>
      <c r="AC41" s="158"/>
      <c r="AD41" s="165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7"/>
    </row>
    <row r="45" spans="1:45">
      <c r="A45" s="28" t="s">
        <v>74</v>
      </c>
    </row>
  </sheetData>
  <sheetProtection formatCells="0"/>
  <protectedRanges>
    <protectedRange password="CF1B" sqref="AB6:AB31 AC6:AC33" name="Intervalo1"/>
    <protectedRange password="CF1B" sqref="G10:R17 G21:R31" name="Intervalo1_1"/>
    <protectedRange password="CF1B" sqref="G18:R19" name="Intervalo1_3"/>
    <protectedRange password="CF1B" sqref="G20:R20" name="Intervalo1_4"/>
    <protectedRange password="CF1B" sqref="G6:R9" name="Intervalo1_5_1"/>
  </protectedRanges>
  <mergeCells count="172"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E9CA-6663-434B-968E-9CC019A716BD}">
  <sheetPr>
    <tabColor theme="6" tint="0.39997558519241921"/>
    <pageSetUpPr fitToPage="1"/>
  </sheetPr>
  <dimension ref="A1:AS4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86"/>
      <c r="B1" s="287"/>
      <c r="C1" s="287"/>
      <c r="D1" s="287"/>
      <c r="E1" s="287"/>
      <c r="F1" s="287"/>
      <c r="G1" s="287"/>
      <c r="H1" s="287"/>
      <c r="I1" s="288"/>
      <c r="J1" s="289" t="s">
        <v>0</v>
      </c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1" t="s">
        <v>309</v>
      </c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3"/>
      <c r="AN1" s="294"/>
      <c r="AO1" s="294"/>
      <c r="AP1" s="294"/>
      <c r="AQ1" s="294"/>
      <c r="AR1" s="294"/>
      <c r="AS1" s="295"/>
    </row>
    <row r="2" spans="1:45" ht="16.5" customHeight="1">
      <c r="A2" s="296" t="s">
        <v>2</v>
      </c>
      <c r="B2" s="297"/>
      <c r="C2" s="298"/>
      <c r="D2" s="296" t="s">
        <v>3</v>
      </c>
      <c r="E2" s="297"/>
      <c r="F2" s="298"/>
      <c r="G2" s="296" t="s">
        <v>4</v>
      </c>
      <c r="H2" s="297"/>
      <c r="I2" s="298"/>
      <c r="J2" s="296" t="s">
        <v>5</v>
      </c>
      <c r="K2" s="297"/>
      <c r="L2" s="297"/>
      <c r="M2" s="297"/>
      <c r="N2" s="297"/>
      <c r="O2" s="297"/>
      <c r="P2" s="297"/>
      <c r="Q2" s="297"/>
      <c r="R2" s="298"/>
      <c r="S2" s="296" t="s">
        <v>6</v>
      </c>
      <c r="T2" s="297"/>
      <c r="U2" s="298"/>
      <c r="V2" s="296" t="s">
        <v>7</v>
      </c>
      <c r="W2" s="297"/>
      <c r="X2" s="297"/>
      <c r="Y2" s="298"/>
      <c r="Z2" s="296" t="s">
        <v>8</v>
      </c>
      <c r="AA2" s="297"/>
      <c r="AB2" s="297"/>
      <c r="AC2" s="298"/>
      <c r="AD2" s="296" t="s">
        <v>9</v>
      </c>
      <c r="AE2" s="297"/>
      <c r="AF2" s="297"/>
      <c r="AG2" s="297"/>
      <c r="AH2" s="297"/>
      <c r="AI2" s="298"/>
      <c r="AJ2" s="296" t="s">
        <v>10</v>
      </c>
      <c r="AK2" s="297"/>
      <c r="AL2" s="297"/>
      <c r="AM2" s="298"/>
      <c r="AN2" s="296" t="s">
        <v>11</v>
      </c>
      <c r="AO2" s="297"/>
      <c r="AP2" s="298"/>
      <c r="AQ2" s="296" t="s">
        <v>12</v>
      </c>
      <c r="AR2" s="297"/>
      <c r="AS2" s="298"/>
    </row>
    <row r="3" spans="1:45" s="3" customFormat="1" ht="30.75" customHeight="1" thickBot="1">
      <c r="A3" s="260" t="s">
        <v>13</v>
      </c>
      <c r="B3" s="261"/>
      <c r="C3" s="262"/>
      <c r="D3" s="260" t="s">
        <v>14</v>
      </c>
      <c r="E3" s="261"/>
      <c r="F3" s="262"/>
      <c r="G3" s="260" t="s">
        <v>15</v>
      </c>
      <c r="H3" s="261"/>
      <c r="I3" s="262"/>
      <c r="J3" s="260" t="s">
        <v>319</v>
      </c>
      <c r="K3" s="261"/>
      <c r="L3" s="261"/>
      <c r="M3" s="261"/>
      <c r="N3" s="261"/>
      <c r="O3" s="261"/>
      <c r="P3" s="261"/>
      <c r="Q3" s="261"/>
      <c r="R3" s="262"/>
      <c r="S3" s="272" t="s">
        <v>310</v>
      </c>
      <c r="T3" s="273"/>
      <c r="U3" s="274"/>
      <c r="V3" s="260" t="s">
        <v>277</v>
      </c>
      <c r="W3" s="261"/>
      <c r="X3" s="261"/>
      <c r="Y3" s="262"/>
      <c r="Z3" s="263">
        <f>Z35</f>
        <v>5.25</v>
      </c>
      <c r="AA3" s="264"/>
      <c r="AB3" s="264"/>
      <c r="AC3" s="265"/>
      <c r="AD3" s="260" t="s">
        <v>311</v>
      </c>
      <c r="AE3" s="261"/>
      <c r="AF3" s="261"/>
      <c r="AG3" s="261"/>
      <c r="AH3" s="261"/>
      <c r="AI3" s="262"/>
      <c r="AJ3" s="260" t="s">
        <v>20</v>
      </c>
      <c r="AK3" s="261"/>
      <c r="AL3" s="261"/>
      <c r="AM3" s="262"/>
      <c r="AN3" s="260" t="s">
        <v>279</v>
      </c>
      <c r="AO3" s="261"/>
      <c r="AP3" s="262"/>
      <c r="AQ3" s="260" t="s">
        <v>22</v>
      </c>
      <c r="AR3" s="261"/>
      <c r="AS3" s="262"/>
    </row>
    <row r="4" spans="1:45" ht="15" customHeight="1">
      <c r="A4" s="275" t="s">
        <v>23</v>
      </c>
      <c r="B4" s="277" t="s">
        <v>24</v>
      </c>
      <c r="C4" s="278"/>
      <c r="D4" s="278"/>
      <c r="E4" s="278"/>
      <c r="F4" s="279"/>
      <c r="G4" s="283" t="s">
        <v>25</v>
      </c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8"/>
      <c r="S4" s="181" t="s">
        <v>26</v>
      </c>
      <c r="T4" s="181"/>
      <c r="U4" s="284"/>
      <c r="V4" s="255" t="s">
        <v>27</v>
      </c>
      <c r="W4" s="181"/>
      <c r="X4" s="181"/>
      <c r="Y4" s="181"/>
      <c r="Z4" s="257" t="s">
        <v>28</v>
      </c>
      <c r="AA4" s="258"/>
      <c r="AB4" s="258"/>
      <c r="AC4" s="259"/>
      <c r="AD4" s="266" t="s">
        <v>29</v>
      </c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8"/>
    </row>
    <row r="5" spans="1:45" ht="15" customHeight="1" thickBot="1">
      <c r="A5" s="276"/>
      <c r="B5" s="280"/>
      <c r="C5" s="281"/>
      <c r="D5" s="281"/>
      <c r="E5" s="281"/>
      <c r="F5" s="282"/>
      <c r="G5" s="269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1"/>
      <c r="S5" s="221"/>
      <c r="T5" s="221"/>
      <c r="U5" s="285"/>
      <c r="V5" s="256"/>
      <c r="W5" s="221"/>
      <c r="X5" s="221"/>
      <c r="Y5" s="221"/>
      <c r="Z5" s="15" t="s">
        <v>30</v>
      </c>
      <c r="AA5" s="16" t="s">
        <v>31</v>
      </c>
      <c r="AB5" s="17" t="s">
        <v>32</v>
      </c>
      <c r="AC5" s="18" t="s">
        <v>33</v>
      </c>
      <c r="AD5" s="269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1"/>
    </row>
    <row r="6" spans="1:45" ht="27" customHeight="1">
      <c r="A6" s="19"/>
      <c r="B6" s="239" t="s">
        <v>320</v>
      </c>
      <c r="C6" s="239"/>
      <c r="D6" s="239"/>
      <c r="E6" s="239"/>
      <c r="F6" s="239"/>
      <c r="G6" s="243" t="s">
        <v>342</v>
      </c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 t="s">
        <v>282</v>
      </c>
      <c r="T6" s="244"/>
      <c r="U6" s="244"/>
      <c r="V6" s="245" t="s">
        <v>36</v>
      </c>
      <c r="W6" s="245"/>
      <c r="X6" s="245"/>
      <c r="Y6" s="245"/>
      <c r="Z6" s="20">
        <f>SUM(AA6:AC6)</f>
        <v>4</v>
      </c>
      <c r="AA6" s="20">
        <v>0</v>
      </c>
      <c r="AB6" s="20">
        <v>4</v>
      </c>
      <c r="AC6" s="20">
        <v>0</v>
      </c>
      <c r="AD6" s="246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8"/>
    </row>
    <row r="7" spans="1:45" ht="27" customHeight="1">
      <c r="A7" s="19"/>
      <c r="B7" s="239" t="s">
        <v>320</v>
      </c>
      <c r="C7" s="239"/>
      <c r="D7" s="239"/>
      <c r="E7" s="239"/>
      <c r="F7" s="239"/>
      <c r="G7" s="243" t="s">
        <v>343</v>
      </c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4" t="s">
        <v>282</v>
      </c>
      <c r="T7" s="244"/>
      <c r="U7" s="244"/>
      <c r="V7" s="245" t="s">
        <v>36</v>
      </c>
      <c r="W7" s="245"/>
      <c r="X7" s="245"/>
      <c r="Y7" s="245"/>
      <c r="Z7" s="20">
        <f t="shared" ref="Z7:Z31" si="0">SUM(AA7:AC7)</f>
        <v>3</v>
      </c>
      <c r="AA7" s="20">
        <v>3</v>
      </c>
      <c r="AB7" s="20">
        <v>0</v>
      </c>
      <c r="AC7" s="20">
        <v>0</v>
      </c>
      <c r="AD7" s="249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1"/>
    </row>
    <row r="8" spans="1:45" ht="27" customHeight="1">
      <c r="A8" s="19"/>
      <c r="B8" s="239" t="s">
        <v>320</v>
      </c>
      <c r="C8" s="239"/>
      <c r="D8" s="239"/>
      <c r="E8" s="239"/>
      <c r="F8" s="239"/>
      <c r="G8" s="243" t="s">
        <v>344</v>
      </c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4" t="s">
        <v>282</v>
      </c>
      <c r="T8" s="244"/>
      <c r="U8" s="244"/>
      <c r="V8" s="245" t="s">
        <v>36</v>
      </c>
      <c r="W8" s="245"/>
      <c r="X8" s="245"/>
      <c r="Y8" s="245"/>
      <c r="Z8" s="20">
        <f t="shared" si="0"/>
        <v>5</v>
      </c>
      <c r="AA8" s="20">
        <v>0</v>
      </c>
      <c r="AB8" s="20">
        <v>5</v>
      </c>
      <c r="AC8" s="20">
        <v>0</v>
      </c>
      <c r="AD8" s="249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1"/>
    </row>
    <row r="9" spans="1:45" ht="27" customHeight="1">
      <c r="A9" s="19"/>
      <c r="B9" s="239" t="s">
        <v>320</v>
      </c>
      <c r="C9" s="239"/>
      <c r="D9" s="239"/>
      <c r="E9" s="239"/>
      <c r="F9" s="239"/>
      <c r="G9" s="243" t="s">
        <v>345</v>
      </c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4" t="s">
        <v>282</v>
      </c>
      <c r="T9" s="244"/>
      <c r="U9" s="244"/>
      <c r="V9" s="245" t="s">
        <v>36</v>
      </c>
      <c r="W9" s="245"/>
      <c r="X9" s="245"/>
      <c r="Y9" s="245"/>
      <c r="Z9" s="20">
        <f t="shared" si="0"/>
        <v>6</v>
      </c>
      <c r="AA9" s="20">
        <v>6</v>
      </c>
      <c r="AB9" s="20">
        <v>0</v>
      </c>
      <c r="AC9" s="20">
        <v>0</v>
      </c>
      <c r="AD9" s="249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1"/>
    </row>
    <row r="10" spans="1:45" ht="27" customHeight="1">
      <c r="A10" s="19"/>
      <c r="B10" s="239" t="s">
        <v>320</v>
      </c>
      <c r="C10" s="239"/>
      <c r="D10" s="239"/>
      <c r="E10" s="239"/>
      <c r="F10" s="239"/>
      <c r="G10" s="243" t="s">
        <v>346</v>
      </c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4" t="s">
        <v>282</v>
      </c>
      <c r="T10" s="244"/>
      <c r="U10" s="244"/>
      <c r="V10" s="245" t="s">
        <v>36</v>
      </c>
      <c r="W10" s="245"/>
      <c r="X10" s="245"/>
      <c r="Y10" s="245"/>
      <c r="Z10" s="20">
        <f t="shared" si="0"/>
        <v>8</v>
      </c>
      <c r="AA10" s="20">
        <v>0</v>
      </c>
      <c r="AB10" s="20">
        <v>8</v>
      </c>
      <c r="AC10" s="20">
        <v>0</v>
      </c>
      <c r="AD10" s="249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1"/>
    </row>
    <row r="11" spans="1:45" ht="27" customHeight="1">
      <c r="A11" s="19"/>
      <c r="B11" s="239" t="s">
        <v>320</v>
      </c>
      <c r="C11" s="239"/>
      <c r="D11" s="239"/>
      <c r="E11" s="239"/>
      <c r="F11" s="239"/>
      <c r="G11" s="243" t="s">
        <v>347</v>
      </c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4" t="s">
        <v>282</v>
      </c>
      <c r="T11" s="244"/>
      <c r="U11" s="244"/>
      <c r="V11" s="245" t="s">
        <v>36</v>
      </c>
      <c r="W11" s="245"/>
      <c r="X11" s="245"/>
      <c r="Y11" s="245"/>
      <c r="Z11" s="20">
        <f t="shared" si="0"/>
        <v>8</v>
      </c>
      <c r="AA11" s="20">
        <v>8</v>
      </c>
      <c r="AB11" s="20">
        <v>0</v>
      </c>
      <c r="AC11" s="20">
        <v>0</v>
      </c>
      <c r="AD11" s="249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1"/>
    </row>
    <row r="12" spans="1:45" ht="27" customHeight="1">
      <c r="A12" s="19"/>
      <c r="B12" s="239" t="s">
        <v>320</v>
      </c>
      <c r="C12" s="239"/>
      <c r="D12" s="239"/>
      <c r="E12" s="239"/>
      <c r="F12" s="239"/>
      <c r="G12" s="243" t="s">
        <v>348</v>
      </c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4" t="s">
        <v>282</v>
      </c>
      <c r="T12" s="244"/>
      <c r="U12" s="244"/>
      <c r="V12" s="245" t="s">
        <v>36</v>
      </c>
      <c r="W12" s="245"/>
      <c r="X12" s="245"/>
      <c r="Y12" s="245"/>
      <c r="Z12" s="20">
        <f t="shared" si="0"/>
        <v>7</v>
      </c>
      <c r="AA12" s="20">
        <v>0</v>
      </c>
      <c r="AB12" s="20">
        <v>7</v>
      </c>
      <c r="AC12" s="20">
        <v>0</v>
      </c>
      <c r="AD12" s="249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1"/>
    </row>
    <row r="13" spans="1:45" ht="27" customHeight="1">
      <c r="A13" s="19"/>
      <c r="B13" s="239" t="s">
        <v>320</v>
      </c>
      <c r="C13" s="239"/>
      <c r="D13" s="239"/>
      <c r="E13" s="239"/>
      <c r="F13" s="239"/>
      <c r="G13" s="243" t="s">
        <v>349</v>
      </c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4" t="s">
        <v>282</v>
      </c>
      <c r="T13" s="244"/>
      <c r="U13" s="244"/>
      <c r="V13" s="245" t="s">
        <v>36</v>
      </c>
      <c r="W13" s="245"/>
      <c r="X13" s="245"/>
      <c r="Y13" s="245"/>
      <c r="Z13" s="20">
        <f t="shared" si="0"/>
        <v>28</v>
      </c>
      <c r="AA13" s="20">
        <v>28</v>
      </c>
      <c r="AB13" s="20">
        <v>0</v>
      </c>
      <c r="AC13" s="20">
        <v>0</v>
      </c>
      <c r="AD13" s="249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1"/>
    </row>
    <row r="14" spans="1:45" ht="27" customHeight="1">
      <c r="A14" s="19"/>
      <c r="B14" s="239" t="s">
        <v>320</v>
      </c>
      <c r="C14" s="239"/>
      <c r="D14" s="239"/>
      <c r="E14" s="239"/>
      <c r="F14" s="239"/>
      <c r="G14" s="243" t="s">
        <v>350</v>
      </c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4" t="s">
        <v>282</v>
      </c>
      <c r="T14" s="244"/>
      <c r="U14" s="244"/>
      <c r="V14" s="245" t="s">
        <v>36</v>
      </c>
      <c r="W14" s="245"/>
      <c r="X14" s="245"/>
      <c r="Y14" s="245"/>
      <c r="Z14" s="20">
        <f t="shared" si="0"/>
        <v>6</v>
      </c>
      <c r="AA14" s="20">
        <v>0</v>
      </c>
      <c r="AB14" s="20">
        <v>6</v>
      </c>
      <c r="AC14" s="20">
        <v>0</v>
      </c>
      <c r="AD14" s="249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1"/>
    </row>
    <row r="15" spans="1:45" ht="27" customHeight="1">
      <c r="A15" s="19"/>
      <c r="B15" s="239" t="s">
        <v>320</v>
      </c>
      <c r="C15" s="239"/>
      <c r="D15" s="239"/>
      <c r="E15" s="239"/>
      <c r="F15" s="239"/>
      <c r="G15" s="243" t="s">
        <v>351</v>
      </c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4" t="s">
        <v>282</v>
      </c>
      <c r="T15" s="244"/>
      <c r="U15" s="244"/>
      <c r="V15" s="245" t="s">
        <v>36</v>
      </c>
      <c r="W15" s="245"/>
      <c r="X15" s="245"/>
      <c r="Y15" s="245"/>
      <c r="Z15" s="20">
        <f t="shared" si="0"/>
        <v>8</v>
      </c>
      <c r="AA15" s="20">
        <v>0</v>
      </c>
      <c r="AB15" s="20">
        <v>8</v>
      </c>
      <c r="AC15" s="20">
        <v>0</v>
      </c>
      <c r="AD15" s="249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1"/>
    </row>
    <row r="16" spans="1:45" ht="27" customHeight="1">
      <c r="A16" s="19"/>
      <c r="B16" s="239" t="s">
        <v>320</v>
      </c>
      <c r="C16" s="239"/>
      <c r="D16" s="239"/>
      <c r="E16" s="239"/>
      <c r="F16" s="239"/>
      <c r="G16" s="243" t="s">
        <v>352</v>
      </c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4" t="s">
        <v>282</v>
      </c>
      <c r="T16" s="244"/>
      <c r="U16" s="244"/>
      <c r="V16" s="245" t="s">
        <v>36</v>
      </c>
      <c r="W16" s="245"/>
      <c r="X16" s="245"/>
      <c r="Y16" s="245"/>
      <c r="Z16" s="20">
        <f t="shared" si="0"/>
        <v>3</v>
      </c>
      <c r="AA16" s="20">
        <v>0</v>
      </c>
      <c r="AB16" s="20">
        <v>3</v>
      </c>
      <c r="AC16" s="20">
        <v>0</v>
      </c>
      <c r="AD16" s="249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1"/>
    </row>
    <row r="17" spans="1:45" ht="27" customHeight="1">
      <c r="A17" s="19"/>
      <c r="B17" s="239" t="s">
        <v>320</v>
      </c>
      <c r="C17" s="239"/>
      <c r="D17" s="239"/>
      <c r="E17" s="239"/>
      <c r="F17" s="239"/>
      <c r="G17" s="243" t="s">
        <v>353</v>
      </c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4" t="s">
        <v>282</v>
      </c>
      <c r="T17" s="244"/>
      <c r="U17" s="244"/>
      <c r="V17" s="245" t="s">
        <v>36</v>
      </c>
      <c r="W17" s="245"/>
      <c r="X17" s="245"/>
      <c r="Y17" s="245"/>
      <c r="Z17" s="20">
        <f t="shared" si="0"/>
        <v>35</v>
      </c>
      <c r="AA17" s="20">
        <v>35</v>
      </c>
      <c r="AB17" s="20">
        <v>0</v>
      </c>
      <c r="AC17" s="20">
        <v>0</v>
      </c>
      <c r="AD17" s="249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1"/>
    </row>
    <row r="18" spans="1:45" ht="27" customHeight="1">
      <c r="A18" s="19"/>
      <c r="B18" s="239" t="s">
        <v>320</v>
      </c>
      <c r="C18" s="239"/>
      <c r="D18" s="239"/>
      <c r="E18" s="239"/>
      <c r="F18" s="239"/>
      <c r="G18" s="243" t="s">
        <v>354</v>
      </c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4" t="s">
        <v>282</v>
      </c>
      <c r="T18" s="244"/>
      <c r="U18" s="244"/>
      <c r="V18" s="245" t="s">
        <v>36</v>
      </c>
      <c r="W18" s="245"/>
      <c r="X18" s="245"/>
      <c r="Y18" s="245"/>
      <c r="Z18" s="20">
        <f t="shared" si="0"/>
        <v>8</v>
      </c>
      <c r="AA18" s="20">
        <v>0</v>
      </c>
      <c r="AB18" s="20">
        <v>8</v>
      </c>
      <c r="AC18" s="20">
        <v>0</v>
      </c>
      <c r="AD18" s="249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1"/>
    </row>
    <row r="19" spans="1:45" ht="27" customHeight="1">
      <c r="A19" s="19"/>
      <c r="B19" s="239" t="s">
        <v>320</v>
      </c>
      <c r="C19" s="239"/>
      <c r="D19" s="239"/>
      <c r="E19" s="239"/>
      <c r="F19" s="239"/>
      <c r="G19" s="243" t="s">
        <v>355</v>
      </c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4" t="s">
        <v>282</v>
      </c>
      <c r="T19" s="244"/>
      <c r="U19" s="244"/>
      <c r="V19" s="245" t="s">
        <v>36</v>
      </c>
      <c r="W19" s="245"/>
      <c r="X19" s="245"/>
      <c r="Y19" s="245"/>
      <c r="Z19" s="20">
        <f t="shared" si="0"/>
        <v>8</v>
      </c>
      <c r="AA19" s="20">
        <v>8</v>
      </c>
      <c r="AB19" s="20">
        <v>0</v>
      </c>
      <c r="AC19" s="20">
        <v>0</v>
      </c>
      <c r="AD19" s="249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1"/>
    </row>
    <row r="20" spans="1:45" ht="27" customHeight="1">
      <c r="A20" s="19"/>
      <c r="B20" s="239" t="s">
        <v>320</v>
      </c>
      <c r="C20" s="239"/>
      <c r="D20" s="239"/>
      <c r="E20" s="239"/>
      <c r="F20" s="239"/>
      <c r="G20" s="243" t="s">
        <v>356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4" t="s">
        <v>282</v>
      </c>
      <c r="T20" s="244"/>
      <c r="U20" s="244"/>
      <c r="V20" s="245" t="s">
        <v>36</v>
      </c>
      <c r="W20" s="245"/>
      <c r="X20" s="245"/>
      <c r="Y20" s="245"/>
      <c r="Z20" s="20">
        <f t="shared" si="0"/>
        <v>12</v>
      </c>
      <c r="AA20" s="20">
        <v>0</v>
      </c>
      <c r="AB20" s="20">
        <v>12</v>
      </c>
      <c r="AC20" s="20">
        <v>0</v>
      </c>
      <c r="AD20" s="249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1"/>
    </row>
    <row r="21" spans="1:45" ht="27" customHeight="1">
      <c r="A21" s="19"/>
      <c r="B21" s="239" t="s">
        <v>320</v>
      </c>
      <c r="C21" s="239"/>
      <c r="D21" s="239"/>
      <c r="E21" s="239"/>
      <c r="F21" s="239"/>
      <c r="G21" s="243" t="s">
        <v>357</v>
      </c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4" t="s">
        <v>282</v>
      </c>
      <c r="T21" s="244"/>
      <c r="U21" s="244"/>
      <c r="V21" s="245" t="s">
        <v>36</v>
      </c>
      <c r="W21" s="245"/>
      <c r="X21" s="245"/>
      <c r="Y21" s="245"/>
      <c r="Z21" s="20">
        <f t="shared" si="0"/>
        <v>32</v>
      </c>
      <c r="AA21" s="20">
        <v>32</v>
      </c>
      <c r="AB21" s="20">
        <v>0</v>
      </c>
      <c r="AC21" s="20">
        <v>0</v>
      </c>
      <c r="AD21" s="249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1"/>
    </row>
    <row r="22" spans="1:45" ht="27" customHeight="1">
      <c r="A22" s="19"/>
      <c r="B22" s="239" t="s">
        <v>320</v>
      </c>
      <c r="C22" s="239"/>
      <c r="D22" s="239"/>
      <c r="E22" s="239"/>
      <c r="F22" s="239"/>
      <c r="G22" s="243" t="s">
        <v>358</v>
      </c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4" t="s">
        <v>282</v>
      </c>
      <c r="T22" s="244"/>
      <c r="U22" s="244"/>
      <c r="V22" s="245" t="s">
        <v>36</v>
      </c>
      <c r="W22" s="245"/>
      <c r="X22" s="245"/>
      <c r="Y22" s="245"/>
      <c r="Z22" s="20">
        <f t="shared" si="0"/>
        <v>8</v>
      </c>
      <c r="AA22" s="20">
        <v>0</v>
      </c>
      <c r="AB22" s="20">
        <v>8</v>
      </c>
      <c r="AC22" s="20">
        <v>0</v>
      </c>
      <c r="AD22" s="249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1"/>
    </row>
    <row r="23" spans="1:45" ht="27" customHeight="1">
      <c r="A23" s="19"/>
      <c r="B23" s="239" t="s">
        <v>320</v>
      </c>
      <c r="C23" s="239"/>
      <c r="D23" s="239"/>
      <c r="E23" s="239"/>
      <c r="F23" s="239"/>
      <c r="G23" s="243" t="s">
        <v>359</v>
      </c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4" t="s">
        <v>282</v>
      </c>
      <c r="T23" s="244"/>
      <c r="U23" s="244"/>
      <c r="V23" s="245" t="s">
        <v>36</v>
      </c>
      <c r="W23" s="245"/>
      <c r="X23" s="245"/>
      <c r="Y23" s="245"/>
      <c r="Z23" s="20">
        <f t="shared" si="0"/>
        <v>34</v>
      </c>
      <c r="AA23" s="20">
        <v>34</v>
      </c>
      <c r="AB23" s="20">
        <v>0</v>
      </c>
      <c r="AC23" s="20">
        <v>0</v>
      </c>
      <c r="AD23" s="249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1"/>
    </row>
    <row r="24" spans="1:45" ht="27" customHeight="1">
      <c r="A24" s="19"/>
      <c r="B24" s="239" t="s">
        <v>320</v>
      </c>
      <c r="C24" s="239"/>
      <c r="D24" s="239"/>
      <c r="E24" s="239"/>
      <c r="F24" s="239"/>
      <c r="G24" s="243" t="s">
        <v>335</v>
      </c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4" t="s">
        <v>282</v>
      </c>
      <c r="T24" s="244"/>
      <c r="U24" s="244"/>
      <c r="V24" s="245" t="s">
        <v>36</v>
      </c>
      <c r="W24" s="245"/>
      <c r="X24" s="245"/>
      <c r="Y24" s="245"/>
      <c r="Z24" s="20">
        <f t="shared" si="0"/>
        <v>4</v>
      </c>
      <c r="AA24" s="20">
        <v>0</v>
      </c>
      <c r="AB24" s="20">
        <v>4</v>
      </c>
      <c r="AC24" s="20">
        <v>0</v>
      </c>
      <c r="AD24" s="249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1"/>
    </row>
    <row r="25" spans="1:45" ht="27" customHeight="1">
      <c r="A25" s="22"/>
      <c r="B25" s="239" t="s">
        <v>320</v>
      </c>
      <c r="C25" s="239"/>
      <c r="D25" s="239"/>
      <c r="E25" s="239"/>
      <c r="F25" s="239"/>
      <c r="G25" s="243" t="s">
        <v>360</v>
      </c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4" t="s">
        <v>282</v>
      </c>
      <c r="T25" s="244"/>
      <c r="U25" s="244"/>
      <c r="V25" s="245" t="s">
        <v>36</v>
      </c>
      <c r="W25" s="245"/>
      <c r="X25" s="245"/>
      <c r="Y25" s="245"/>
      <c r="Z25" s="20">
        <f t="shared" si="0"/>
        <v>28</v>
      </c>
      <c r="AA25" s="20">
        <v>28</v>
      </c>
      <c r="AB25" s="20">
        <v>0</v>
      </c>
      <c r="AC25" s="20">
        <v>0</v>
      </c>
      <c r="AD25" s="249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1"/>
    </row>
    <row r="26" spans="1:45" ht="27" customHeight="1" thickBot="1">
      <c r="A26" s="22"/>
      <c r="B26" s="239" t="s">
        <v>320</v>
      </c>
      <c r="C26" s="239"/>
      <c r="D26" s="239"/>
      <c r="E26" s="239"/>
      <c r="F26" s="239"/>
      <c r="G26" s="243" t="s">
        <v>342</v>
      </c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4" t="s">
        <v>282</v>
      </c>
      <c r="T26" s="244"/>
      <c r="U26" s="244"/>
      <c r="V26" s="245" t="s">
        <v>36</v>
      </c>
      <c r="W26" s="245"/>
      <c r="X26" s="245"/>
      <c r="Y26" s="245"/>
      <c r="Z26" s="20">
        <f t="shared" si="0"/>
        <v>6</v>
      </c>
      <c r="AA26" s="20">
        <v>0</v>
      </c>
      <c r="AB26" s="20">
        <v>6</v>
      </c>
      <c r="AC26" s="20">
        <v>0</v>
      </c>
      <c r="AD26" s="252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4"/>
    </row>
    <row r="27" spans="1:45" ht="27" customHeight="1">
      <c r="A27" s="22"/>
      <c r="B27" s="239" t="s">
        <v>320</v>
      </c>
      <c r="C27" s="239"/>
      <c r="D27" s="239"/>
      <c r="E27" s="239"/>
      <c r="F27" s="239"/>
      <c r="G27" s="243" t="s">
        <v>361</v>
      </c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4" t="s">
        <v>282</v>
      </c>
      <c r="T27" s="244"/>
      <c r="U27" s="244"/>
      <c r="V27" s="245" t="s">
        <v>36</v>
      </c>
      <c r="W27" s="245"/>
      <c r="X27" s="245"/>
      <c r="Y27" s="245"/>
      <c r="Z27" s="20">
        <f t="shared" si="0"/>
        <v>9</v>
      </c>
      <c r="AA27" s="20">
        <v>9</v>
      </c>
      <c r="AB27" s="20">
        <v>0</v>
      </c>
      <c r="AC27" s="20">
        <v>0</v>
      </c>
      <c r="AD27" s="223" t="s">
        <v>54</v>
      </c>
      <c r="AE27" s="224"/>
      <c r="AF27" s="224"/>
      <c r="AG27" s="231" t="s">
        <v>55</v>
      </c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2"/>
    </row>
    <row r="28" spans="1:45" ht="27" customHeight="1">
      <c r="A28" s="22"/>
      <c r="B28" s="239" t="s">
        <v>320</v>
      </c>
      <c r="C28" s="239"/>
      <c r="D28" s="239"/>
      <c r="E28" s="239"/>
      <c r="F28" s="239"/>
      <c r="G28" s="243" t="s">
        <v>362</v>
      </c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4" t="s">
        <v>282</v>
      </c>
      <c r="T28" s="244"/>
      <c r="U28" s="244"/>
      <c r="V28" s="245" t="s">
        <v>36</v>
      </c>
      <c r="W28" s="245"/>
      <c r="X28" s="245"/>
      <c r="Y28" s="245"/>
      <c r="Z28" s="20">
        <f t="shared" si="0"/>
        <v>8</v>
      </c>
      <c r="AA28" s="20">
        <v>0</v>
      </c>
      <c r="AB28" s="20">
        <v>8</v>
      </c>
      <c r="AC28" s="20">
        <v>0</v>
      </c>
      <c r="AD28" s="225"/>
      <c r="AE28" s="226"/>
      <c r="AF28" s="226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4"/>
    </row>
    <row r="29" spans="1:45" ht="27" customHeight="1">
      <c r="A29" s="22"/>
      <c r="B29" s="239" t="s">
        <v>320</v>
      </c>
      <c r="C29" s="239"/>
      <c r="D29" s="239"/>
      <c r="E29" s="239"/>
      <c r="F29" s="239"/>
      <c r="G29" s="243" t="s">
        <v>339</v>
      </c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4" t="s">
        <v>282</v>
      </c>
      <c r="T29" s="244"/>
      <c r="U29" s="244"/>
      <c r="V29" s="245" t="s">
        <v>36</v>
      </c>
      <c r="W29" s="245"/>
      <c r="X29" s="245"/>
      <c r="Y29" s="245"/>
      <c r="Z29" s="20">
        <f t="shared" si="0"/>
        <v>12</v>
      </c>
      <c r="AA29" s="20">
        <v>12</v>
      </c>
      <c r="AB29" s="20">
        <v>0</v>
      </c>
      <c r="AC29" s="20">
        <v>0</v>
      </c>
      <c r="AD29" s="225"/>
      <c r="AE29" s="226"/>
      <c r="AF29" s="226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4"/>
    </row>
    <row r="30" spans="1:45" ht="27" customHeight="1">
      <c r="A30" s="22"/>
      <c r="B30" s="239" t="s">
        <v>320</v>
      </c>
      <c r="C30" s="239"/>
      <c r="D30" s="239"/>
      <c r="E30" s="239"/>
      <c r="F30" s="239"/>
      <c r="G30" s="243" t="s">
        <v>340</v>
      </c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4" t="s">
        <v>282</v>
      </c>
      <c r="T30" s="244"/>
      <c r="U30" s="244"/>
      <c r="V30" s="245" t="s">
        <v>36</v>
      </c>
      <c r="W30" s="245"/>
      <c r="X30" s="245"/>
      <c r="Y30" s="245"/>
      <c r="Z30" s="20">
        <f t="shared" si="0"/>
        <v>21</v>
      </c>
      <c r="AA30" s="20">
        <v>21</v>
      </c>
      <c r="AB30" s="20">
        <v>0</v>
      </c>
      <c r="AC30" s="20">
        <v>0</v>
      </c>
      <c r="AD30" s="225"/>
      <c r="AE30" s="226"/>
      <c r="AF30" s="226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4"/>
    </row>
    <row r="31" spans="1:45" ht="27" customHeight="1">
      <c r="A31" s="22"/>
      <c r="B31" s="239" t="s">
        <v>320</v>
      </c>
      <c r="C31" s="239"/>
      <c r="D31" s="239"/>
      <c r="E31" s="239"/>
      <c r="F31" s="239"/>
      <c r="G31" s="243" t="s">
        <v>53</v>
      </c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4" t="s">
        <v>282</v>
      </c>
      <c r="T31" s="244"/>
      <c r="U31" s="244"/>
      <c r="V31" s="245" t="s">
        <v>36</v>
      </c>
      <c r="W31" s="245"/>
      <c r="X31" s="245"/>
      <c r="Y31" s="245"/>
      <c r="Z31" s="20">
        <f t="shared" si="0"/>
        <v>4</v>
      </c>
      <c r="AA31" s="20">
        <v>0</v>
      </c>
      <c r="AB31" s="20">
        <v>4</v>
      </c>
      <c r="AC31" s="20">
        <v>0</v>
      </c>
      <c r="AD31" s="225"/>
      <c r="AE31" s="226"/>
      <c r="AF31" s="226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4"/>
    </row>
    <row r="32" spans="1:45" ht="27" customHeight="1">
      <c r="A32" s="22"/>
      <c r="B32" s="239"/>
      <c r="C32" s="239"/>
      <c r="D32" s="239"/>
      <c r="E32" s="239"/>
      <c r="F32" s="239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4"/>
      <c r="T32" s="244"/>
      <c r="U32" s="244"/>
      <c r="V32" s="245"/>
      <c r="W32" s="245"/>
      <c r="X32" s="245"/>
      <c r="Y32" s="245"/>
      <c r="Z32" s="20"/>
      <c r="AA32" s="20"/>
      <c r="AB32" s="20"/>
      <c r="AC32" s="20"/>
      <c r="AD32" s="227"/>
      <c r="AE32" s="228"/>
      <c r="AF32" s="228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6"/>
    </row>
    <row r="33" spans="1:45" ht="27" customHeight="1">
      <c r="A33" s="22"/>
      <c r="B33" s="239"/>
      <c r="C33" s="239"/>
      <c r="D33" s="239"/>
      <c r="E33" s="239"/>
      <c r="F33" s="239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4"/>
      <c r="T33" s="244"/>
      <c r="U33" s="244"/>
      <c r="V33" s="245"/>
      <c r="W33" s="245"/>
      <c r="X33" s="245"/>
      <c r="Y33" s="245"/>
      <c r="Z33" s="20"/>
      <c r="AA33" s="20"/>
      <c r="AB33" s="20"/>
      <c r="AC33" s="20"/>
      <c r="AD33" s="227"/>
      <c r="AE33" s="228"/>
      <c r="AF33" s="228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6"/>
    </row>
    <row r="34" spans="1:45" ht="27" customHeight="1" thickBot="1">
      <c r="A34" s="22"/>
      <c r="B34" s="239"/>
      <c r="C34" s="239"/>
      <c r="D34" s="239"/>
      <c r="E34" s="239"/>
      <c r="F34" s="239"/>
      <c r="G34" s="204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6"/>
      <c r="S34" s="207"/>
      <c r="T34" s="207"/>
      <c r="U34" s="207"/>
      <c r="V34" s="208"/>
      <c r="W34" s="208"/>
      <c r="X34" s="208"/>
      <c r="Y34" s="208"/>
      <c r="Z34" s="23"/>
      <c r="AA34" s="23"/>
      <c r="AB34" s="23"/>
      <c r="AC34" s="20"/>
      <c r="AD34" s="229"/>
      <c r="AE34" s="230"/>
      <c r="AF34" s="230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8"/>
    </row>
    <row r="35" spans="1:45" ht="12.75" customHeight="1" thickBot="1">
      <c r="A35" s="209" t="s">
        <v>56</v>
      </c>
      <c r="B35" s="210"/>
      <c r="C35" s="210"/>
      <c r="D35" s="210"/>
      <c r="E35" s="210"/>
      <c r="F35" s="211"/>
      <c r="G35" s="212" t="s">
        <v>57</v>
      </c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4"/>
      <c r="T35" s="214"/>
      <c r="U35" s="215"/>
      <c r="V35" s="216" t="s">
        <v>58</v>
      </c>
      <c r="W35" s="181"/>
      <c r="X35" s="181"/>
      <c r="Y35" s="182"/>
      <c r="Z35" s="172" cm="1">
        <f t="array" ref="Z35">SUM(Z6:Z34/60)</f>
        <v>5.25</v>
      </c>
      <c r="AA35" s="172"/>
      <c r="AB35" s="175"/>
      <c r="AC35" s="176"/>
      <c r="AD35" s="181" t="s">
        <v>59</v>
      </c>
      <c r="AE35" s="181"/>
      <c r="AF35" s="182"/>
      <c r="AG35" s="187" t="s">
        <v>60</v>
      </c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8"/>
    </row>
    <row r="36" spans="1:45" ht="12.75" customHeight="1">
      <c r="A36" s="193" t="s">
        <v>61</v>
      </c>
      <c r="B36" s="194"/>
      <c r="C36" s="194"/>
      <c r="D36" s="194"/>
      <c r="E36" s="194"/>
      <c r="F36" s="195"/>
      <c r="G36" s="25" t="s">
        <v>62</v>
      </c>
      <c r="H36" s="199" t="s">
        <v>63</v>
      </c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200"/>
      <c r="V36" s="217"/>
      <c r="W36" s="218"/>
      <c r="X36" s="218"/>
      <c r="Y36" s="219"/>
      <c r="Z36" s="173"/>
      <c r="AA36" s="173"/>
      <c r="AB36" s="177"/>
      <c r="AC36" s="178"/>
      <c r="AD36" s="183"/>
      <c r="AE36" s="183"/>
      <c r="AF36" s="184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90"/>
    </row>
    <row r="37" spans="1:45" ht="13.5" customHeight="1" thickBot="1">
      <c r="A37" s="196"/>
      <c r="B37" s="197"/>
      <c r="C37" s="197"/>
      <c r="D37" s="197"/>
      <c r="E37" s="197"/>
      <c r="F37" s="198"/>
      <c r="G37" s="26"/>
      <c r="H37" s="201" t="s">
        <v>64</v>
      </c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2"/>
      <c r="V37" s="220"/>
      <c r="W37" s="221"/>
      <c r="X37" s="221"/>
      <c r="Y37" s="222"/>
      <c r="Z37" s="174"/>
      <c r="AA37" s="174"/>
      <c r="AB37" s="179"/>
      <c r="AC37" s="180"/>
      <c r="AD37" s="185"/>
      <c r="AE37" s="185"/>
      <c r="AF37" s="186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2"/>
    </row>
    <row r="38" spans="1:45" s="27" customFormat="1" ht="12.75" customHeight="1">
      <c r="A38" s="137" t="s">
        <v>65</v>
      </c>
      <c r="B38" s="138"/>
      <c r="C38" s="138"/>
      <c r="D38" s="138"/>
      <c r="E38" s="138"/>
      <c r="F38" s="139"/>
      <c r="G38" s="140" t="s">
        <v>66</v>
      </c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37" t="s">
        <v>67</v>
      </c>
      <c r="T38" s="138"/>
      <c r="U38" s="138"/>
      <c r="V38" s="138"/>
      <c r="W38" s="138"/>
      <c r="X38" s="138"/>
      <c r="Y38" s="138"/>
      <c r="Z38" s="143"/>
      <c r="AA38" s="143"/>
      <c r="AB38" s="143"/>
      <c r="AC38" s="144"/>
      <c r="AD38" s="137" t="s">
        <v>68</v>
      </c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9"/>
    </row>
    <row r="39" spans="1:45" s="27" customFormat="1" ht="13.5" customHeight="1" thickBot="1">
      <c r="A39" s="145" t="s">
        <v>308</v>
      </c>
      <c r="B39" s="146"/>
      <c r="C39" s="146"/>
      <c r="D39" s="146"/>
      <c r="E39" s="146"/>
      <c r="F39" s="146"/>
      <c r="G39" s="147" t="s">
        <v>70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9"/>
      <c r="S39" s="147" t="s">
        <v>71</v>
      </c>
      <c r="T39" s="148"/>
      <c r="U39" s="148"/>
      <c r="V39" s="148"/>
      <c r="W39" s="148"/>
      <c r="X39" s="148"/>
      <c r="Y39" s="148"/>
      <c r="Z39" s="148"/>
      <c r="AA39" s="148"/>
      <c r="AB39" s="148"/>
      <c r="AC39" s="156"/>
      <c r="AD39" s="159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1"/>
    </row>
    <row r="40" spans="1:45" s="27" customFormat="1" ht="12.95" customHeight="1">
      <c r="A40" s="137" t="s">
        <v>72</v>
      </c>
      <c r="B40" s="138"/>
      <c r="C40" s="138"/>
      <c r="D40" s="138"/>
      <c r="E40" s="138"/>
      <c r="F40" s="168"/>
      <c r="G40" s="15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0"/>
      <c r="T40" s="151"/>
      <c r="U40" s="151"/>
      <c r="V40" s="151"/>
      <c r="W40" s="151"/>
      <c r="X40" s="151"/>
      <c r="Y40" s="151"/>
      <c r="Z40" s="151"/>
      <c r="AA40" s="151"/>
      <c r="AB40" s="151"/>
      <c r="AC40" s="157"/>
      <c r="AD40" s="162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4"/>
    </row>
    <row r="41" spans="1:45" ht="13.5" customHeight="1" thickBot="1">
      <c r="A41" s="169" t="s">
        <v>73</v>
      </c>
      <c r="B41" s="170"/>
      <c r="C41" s="170"/>
      <c r="D41" s="170"/>
      <c r="E41" s="170"/>
      <c r="F41" s="171"/>
      <c r="G41" s="153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3"/>
      <c r="T41" s="154"/>
      <c r="U41" s="154"/>
      <c r="V41" s="154"/>
      <c r="W41" s="154"/>
      <c r="X41" s="154"/>
      <c r="Y41" s="154"/>
      <c r="Z41" s="154"/>
      <c r="AA41" s="154"/>
      <c r="AB41" s="154"/>
      <c r="AC41" s="158"/>
      <c r="AD41" s="165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7"/>
    </row>
    <row r="45" spans="1:45">
      <c r="A45" s="28" t="s">
        <v>74</v>
      </c>
    </row>
  </sheetData>
  <sheetProtection formatCells="0"/>
  <protectedRanges>
    <protectedRange password="CF1B" sqref="AB6:AB31 AC6:AC33" name="Intervalo1"/>
    <protectedRange password="CF1B" sqref="G10:R17 G21:R31" name="Intervalo1_1"/>
    <protectedRange password="CF1B" sqref="G18:R19" name="Intervalo1_3"/>
    <protectedRange password="CF1B" sqref="G20:R20" name="Intervalo1_4"/>
    <protectedRange password="CF1B" sqref="G6:R9" name="Intervalo1_5_1"/>
  </protectedRanges>
  <mergeCells count="172">
    <mergeCell ref="A38:F38"/>
    <mergeCell ref="G38:R38"/>
    <mergeCell ref="S38:AC38"/>
    <mergeCell ref="AD38:AS38"/>
    <mergeCell ref="A39:F39"/>
    <mergeCell ref="G39:R41"/>
    <mergeCell ref="S39:AC41"/>
    <mergeCell ref="AD39:AS41"/>
    <mergeCell ref="A40:F40"/>
    <mergeCell ref="A41:F41"/>
    <mergeCell ref="Z35:AA37"/>
    <mergeCell ref="AB35:AC37"/>
    <mergeCell ref="AD35:AF37"/>
    <mergeCell ref="AG35:AS37"/>
    <mergeCell ref="A36:F37"/>
    <mergeCell ref="H36:U36"/>
    <mergeCell ref="H37:U37"/>
    <mergeCell ref="B34:F34"/>
    <mergeCell ref="G34:R34"/>
    <mergeCell ref="S34:U34"/>
    <mergeCell ref="V34:Y34"/>
    <mergeCell ref="A35:F35"/>
    <mergeCell ref="G35:U35"/>
    <mergeCell ref="V35:Y37"/>
    <mergeCell ref="AD27:AF34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2:F32"/>
    <mergeCell ref="G32:R32"/>
    <mergeCell ref="S32:U32"/>
    <mergeCell ref="V32:Y32"/>
    <mergeCell ref="B33:F33"/>
    <mergeCell ref="G33:R33"/>
    <mergeCell ref="S33:U33"/>
    <mergeCell ref="V33:Y33"/>
    <mergeCell ref="B30:F30"/>
    <mergeCell ref="G30:R30"/>
    <mergeCell ref="S30:U30"/>
    <mergeCell ref="V30:Y30"/>
    <mergeCell ref="B31:F31"/>
    <mergeCell ref="G31:R31"/>
    <mergeCell ref="S31:U31"/>
    <mergeCell ref="V31:Y31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ACC2-09CE-46AD-9C4C-127DB7B57516}">
  <sheetPr>
    <tabColor theme="6" tint="0.39997558519241921"/>
    <pageSetUpPr fitToPage="1"/>
  </sheetPr>
  <dimension ref="A1:AS4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5" width="4.5703125" style="2" customWidth="1"/>
    <col min="6" max="6" width="4.85546875" style="2" customWidth="1"/>
    <col min="7" max="25" width="4.5703125" style="2" customWidth="1"/>
    <col min="26" max="29" width="5.5703125" style="2" customWidth="1"/>
    <col min="30" max="45" width="4.5703125" style="2" customWidth="1"/>
    <col min="46" max="16384" width="11.42578125" style="2"/>
  </cols>
  <sheetData>
    <row r="1" spans="1:45" s="1" customFormat="1" ht="40.5" customHeight="1" thickBot="1">
      <c r="A1" s="286"/>
      <c r="B1" s="287"/>
      <c r="C1" s="287"/>
      <c r="D1" s="287"/>
      <c r="E1" s="287"/>
      <c r="F1" s="287"/>
      <c r="G1" s="287"/>
      <c r="H1" s="287"/>
      <c r="I1" s="288"/>
      <c r="J1" s="289" t="s">
        <v>0</v>
      </c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1" t="s">
        <v>313</v>
      </c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3"/>
      <c r="AN1" s="294"/>
      <c r="AO1" s="294"/>
      <c r="AP1" s="294"/>
      <c r="AQ1" s="294"/>
      <c r="AR1" s="294"/>
      <c r="AS1" s="295"/>
    </row>
    <row r="2" spans="1:45" ht="16.5" customHeight="1">
      <c r="A2" s="296" t="s">
        <v>2</v>
      </c>
      <c r="B2" s="297"/>
      <c r="C2" s="298"/>
      <c r="D2" s="296" t="s">
        <v>3</v>
      </c>
      <c r="E2" s="297"/>
      <c r="F2" s="298"/>
      <c r="G2" s="296" t="s">
        <v>4</v>
      </c>
      <c r="H2" s="297"/>
      <c r="I2" s="298"/>
      <c r="J2" s="296" t="s">
        <v>5</v>
      </c>
      <c r="K2" s="297"/>
      <c r="L2" s="297"/>
      <c r="M2" s="297"/>
      <c r="N2" s="297"/>
      <c r="O2" s="297"/>
      <c r="P2" s="297"/>
      <c r="Q2" s="297"/>
      <c r="R2" s="298"/>
      <c r="S2" s="296" t="s">
        <v>6</v>
      </c>
      <c r="T2" s="297"/>
      <c r="U2" s="298"/>
      <c r="V2" s="296" t="s">
        <v>7</v>
      </c>
      <c r="W2" s="297"/>
      <c r="X2" s="297"/>
      <c r="Y2" s="298"/>
      <c r="Z2" s="296" t="s">
        <v>8</v>
      </c>
      <c r="AA2" s="297"/>
      <c r="AB2" s="297"/>
      <c r="AC2" s="298"/>
      <c r="AD2" s="296" t="s">
        <v>9</v>
      </c>
      <c r="AE2" s="297"/>
      <c r="AF2" s="297"/>
      <c r="AG2" s="297"/>
      <c r="AH2" s="297"/>
      <c r="AI2" s="298"/>
      <c r="AJ2" s="296" t="s">
        <v>10</v>
      </c>
      <c r="AK2" s="297"/>
      <c r="AL2" s="297"/>
      <c r="AM2" s="298"/>
      <c r="AN2" s="296" t="s">
        <v>11</v>
      </c>
      <c r="AO2" s="297"/>
      <c r="AP2" s="298"/>
      <c r="AQ2" s="296" t="s">
        <v>12</v>
      </c>
      <c r="AR2" s="297"/>
      <c r="AS2" s="298"/>
    </row>
    <row r="3" spans="1:45" s="3" customFormat="1" ht="30.75" customHeight="1" thickBot="1">
      <c r="A3" s="260" t="s">
        <v>13</v>
      </c>
      <c r="B3" s="261"/>
      <c r="C3" s="262"/>
      <c r="D3" s="260" t="s">
        <v>14</v>
      </c>
      <c r="E3" s="261"/>
      <c r="F3" s="262"/>
      <c r="G3" s="260" t="s">
        <v>15</v>
      </c>
      <c r="H3" s="261"/>
      <c r="I3" s="262"/>
      <c r="J3" s="260" t="s">
        <v>319</v>
      </c>
      <c r="K3" s="261"/>
      <c r="L3" s="261"/>
      <c r="M3" s="261"/>
      <c r="N3" s="261"/>
      <c r="O3" s="261"/>
      <c r="P3" s="261"/>
      <c r="Q3" s="261"/>
      <c r="R3" s="262"/>
      <c r="S3" s="272" t="s">
        <v>155</v>
      </c>
      <c r="T3" s="273"/>
      <c r="U3" s="274"/>
      <c r="V3" s="260" t="s">
        <v>277</v>
      </c>
      <c r="W3" s="261"/>
      <c r="X3" s="261"/>
      <c r="Y3" s="262"/>
      <c r="Z3" s="263">
        <f>Z35</f>
        <v>5.3833333333333329</v>
      </c>
      <c r="AA3" s="264"/>
      <c r="AB3" s="264"/>
      <c r="AC3" s="265"/>
      <c r="AD3" s="260" t="s">
        <v>155</v>
      </c>
      <c r="AE3" s="261"/>
      <c r="AF3" s="261"/>
      <c r="AG3" s="261"/>
      <c r="AH3" s="261"/>
      <c r="AI3" s="262"/>
      <c r="AJ3" s="260" t="s">
        <v>20</v>
      </c>
      <c r="AK3" s="261"/>
      <c r="AL3" s="261"/>
      <c r="AM3" s="262"/>
      <c r="AN3" s="260" t="s">
        <v>279</v>
      </c>
      <c r="AO3" s="261"/>
      <c r="AP3" s="262"/>
      <c r="AQ3" s="260" t="s">
        <v>22</v>
      </c>
      <c r="AR3" s="261"/>
      <c r="AS3" s="262"/>
    </row>
    <row r="4" spans="1:45" ht="15" customHeight="1">
      <c r="A4" s="275" t="s">
        <v>23</v>
      </c>
      <c r="B4" s="277" t="s">
        <v>24</v>
      </c>
      <c r="C4" s="278"/>
      <c r="D4" s="278"/>
      <c r="E4" s="278"/>
      <c r="F4" s="279"/>
      <c r="G4" s="283" t="s">
        <v>25</v>
      </c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8"/>
      <c r="S4" s="181" t="s">
        <v>26</v>
      </c>
      <c r="T4" s="181"/>
      <c r="U4" s="284"/>
      <c r="V4" s="255" t="s">
        <v>27</v>
      </c>
      <c r="W4" s="181"/>
      <c r="X4" s="181"/>
      <c r="Y4" s="181"/>
      <c r="Z4" s="257" t="s">
        <v>28</v>
      </c>
      <c r="AA4" s="258"/>
      <c r="AB4" s="258"/>
      <c r="AC4" s="259"/>
      <c r="AD4" s="266" t="s">
        <v>29</v>
      </c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8"/>
    </row>
    <row r="5" spans="1:45" ht="15" customHeight="1" thickBot="1">
      <c r="A5" s="276"/>
      <c r="B5" s="280"/>
      <c r="C5" s="281"/>
      <c r="D5" s="281"/>
      <c r="E5" s="281"/>
      <c r="F5" s="282"/>
      <c r="G5" s="269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1"/>
      <c r="S5" s="221"/>
      <c r="T5" s="221"/>
      <c r="U5" s="285"/>
      <c r="V5" s="256"/>
      <c r="W5" s="221"/>
      <c r="X5" s="221"/>
      <c r="Y5" s="221"/>
      <c r="Z5" s="15" t="s">
        <v>30</v>
      </c>
      <c r="AA5" s="16" t="s">
        <v>31</v>
      </c>
      <c r="AB5" s="17" t="s">
        <v>32</v>
      </c>
      <c r="AC5" s="18" t="s">
        <v>33</v>
      </c>
      <c r="AD5" s="269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1"/>
    </row>
    <row r="6" spans="1:45" ht="27" customHeight="1">
      <c r="A6" s="19"/>
      <c r="B6" s="239" t="s">
        <v>320</v>
      </c>
      <c r="C6" s="239"/>
      <c r="D6" s="239"/>
      <c r="E6" s="239"/>
      <c r="F6" s="239"/>
      <c r="G6" s="243" t="s">
        <v>342</v>
      </c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 t="s">
        <v>155</v>
      </c>
      <c r="T6" s="244"/>
      <c r="U6" s="244"/>
      <c r="V6" s="245" t="s">
        <v>36</v>
      </c>
      <c r="W6" s="245"/>
      <c r="X6" s="245"/>
      <c r="Y6" s="245"/>
      <c r="Z6" s="20">
        <f>SUM(AA6:AC6)</f>
        <v>4</v>
      </c>
      <c r="AA6" s="20">
        <v>0</v>
      </c>
      <c r="AB6" s="20">
        <v>4</v>
      </c>
      <c r="AC6" s="20">
        <v>0</v>
      </c>
      <c r="AD6" s="246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8"/>
    </row>
    <row r="7" spans="1:45" ht="27" customHeight="1">
      <c r="A7" s="19"/>
      <c r="B7" s="239" t="s">
        <v>320</v>
      </c>
      <c r="C7" s="239"/>
      <c r="D7" s="239"/>
      <c r="E7" s="239"/>
      <c r="F7" s="239"/>
      <c r="G7" s="243" t="s">
        <v>343</v>
      </c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4" t="s">
        <v>155</v>
      </c>
      <c r="T7" s="244"/>
      <c r="U7" s="244"/>
      <c r="V7" s="245" t="s">
        <v>36</v>
      </c>
      <c r="W7" s="245"/>
      <c r="X7" s="245"/>
      <c r="Y7" s="245"/>
      <c r="Z7" s="20">
        <f t="shared" ref="Z7:Z31" si="0">SUM(AA7:AC7)</f>
        <v>3</v>
      </c>
      <c r="AA7" s="20">
        <v>3</v>
      </c>
      <c r="AB7" s="20">
        <v>0</v>
      </c>
      <c r="AC7" s="20">
        <v>0</v>
      </c>
      <c r="AD7" s="249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1"/>
    </row>
    <row r="8" spans="1:45" ht="27" customHeight="1">
      <c r="A8" s="19"/>
      <c r="B8" s="239" t="s">
        <v>320</v>
      </c>
      <c r="C8" s="239"/>
      <c r="D8" s="239"/>
      <c r="E8" s="239"/>
      <c r="F8" s="239"/>
      <c r="G8" s="243" t="s">
        <v>344</v>
      </c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4" t="s">
        <v>155</v>
      </c>
      <c r="T8" s="244"/>
      <c r="U8" s="244"/>
      <c r="V8" s="245" t="s">
        <v>36</v>
      </c>
      <c r="W8" s="245"/>
      <c r="X8" s="245"/>
      <c r="Y8" s="245"/>
      <c r="Z8" s="20">
        <f t="shared" si="0"/>
        <v>5</v>
      </c>
      <c r="AA8" s="20">
        <v>0</v>
      </c>
      <c r="AB8" s="20">
        <v>5</v>
      </c>
      <c r="AC8" s="20">
        <v>0</v>
      </c>
      <c r="AD8" s="249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1"/>
    </row>
    <row r="9" spans="1:45" ht="27" customHeight="1">
      <c r="A9" s="19"/>
      <c r="B9" s="239" t="s">
        <v>320</v>
      </c>
      <c r="C9" s="239"/>
      <c r="D9" s="239"/>
      <c r="E9" s="239"/>
      <c r="F9" s="239"/>
      <c r="G9" s="243" t="s">
        <v>345</v>
      </c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4" t="s">
        <v>155</v>
      </c>
      <c r="T9" s="244"/>
      <c r="U9" s="244"/>
      <c r="V9" s="245" t="s">
        <v>36</v>
      </c>
      <c r="W9" s="245"/>
      <c r="X9" s="245"/>
      <c r="Y9" s="245"/>
      <c r="Z9" s="20">
        <f t="shared" si="0"/>
        <v>6</v>
      </c>
      <c r="AA9" s="20">
        <v>6</v>
      </c>
      <c r="AB9" s="20">
        <v>0</v>
      </c>
      <c r="AC9" s="20">
        <v>0</v>
      </c>
      <c r="AD9" s="249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1"/>
    </row>
    <row r="10" spans="1:45" ht="27" customHeight="1">
      <c r="A10" s="19"/>
      <c r="B10" s="239" t="s">
        <v>320</v>
      </c>
      <c r="C10" s="239"/>
      <c r="D10" s="239"/>
      <c r="E10" s="239"/>
      <c r="F10" s="239"/>
      <c r="G10" s="243" t="s">
        <v>346</v>
      </c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4" t="s">
        <v>155</v>
      </c>
      <c r="T10" s="244"/>
      <c r="U10" s="244"/>
      <c r="V10" s="245" t="s">
        <v>36</v>
      </c>
      <c r="W10" s="245"/>
      <c r="X10" s="245"/>
      <c r="Y10" s="245"/>
      <c r="Z10" s="20">
        <f t="shared" si="0"/>
        <v>8</v>
      </c>
      <c r="AA10" s="20">
        <v>0</v>
      </c>
      <c r="AB10" s="20">
        <v>8</v>
      </c>
      <c r="AC10" s="20">
        <v>0</v>
      </c>
      <c r="AD10" s="249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1"/>
    </row>
    <row r="11" spans="1:45" ht="27" customHeight="1">
      <c r="A11" s="19"/>
      <c r="B11" s="239" t="s">
        <v>320</v>
      </c>
      <c r="C11" s="239"/>
      <c r="D11" s="239"/>
      <c r="E11" s="239"/>
      <c r="F11" s="239"/>
      <c r="G11" s="243" t="s">
        <v>347</v>
      </c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4" t="s">
        <v>155</v>
      </c>
      <c r="T11" s="244"/>
      <c r="U11" s="244"/>
      <c r="V11" s="245" t="s">
        <v>36</v>
      </c>
      <c r="W11" s="245"/>
      <c r="X11" s="245"/>
      <c r="Y11" s="245"/>
      <c r="Z11" s="20">
        <f t="shared" si="0"/>
        <v>8</v>
      </c>
      <c r="AA11" s="20">
        <v>8</v>
      </c>
      <c r="AB11" s="20">
        <v>0</v>
      </c>
      <c r="AC11" s="20">
        <v>0</v>
      </c>
      <c r="AD11" s="249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1"/>
    </row>
    <row r="12" spans="1:45" ht="27" customHeight="1">
      <c r="A12" s="19"/>
      <c r="B12" s="239" t="s">
        <v>320</v>
      </c>
      <c r="C12" s="239"/>
      <c r="D12" s="239"/>
      <c r="E12" s="239"/>
      <c r="F12" s="239"/>
      <c r="G12" s="243" t="s">
        <v>348</v>
      </c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4" t="s">
        <v>155</v>
      </c>
      <c r="T12" s="244"/>
      <c r="U12" s="244"/>
      <c r="V12" s="245" t="s">
        <v>36</v>
      </c>
      <c r="W12" s="245"/>
      <c r="X12" s="245"/>
      <c r="Y12" s="245"/>
      <c r="Z12" s="20">
        <f t="shared" si="0"/>
        <v>7</v>
      </c>
      <c r="AA12" s="20">
        <v>0</v>
      </c>
      <c r="AB12" s="20">
        <v>7</v>
      </c>
      <c r="AC12" s="20">
        <v>0</v>
      </c>
      <c r="AD12" s="249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1"/>
    </row>
    <row r="13" spans="1:45" ht="27" customHeight="1">
      <c r="A13" s="19"/>
      <c r="B13" s="239" t="s">
        <v>320</v>
      </c>
      <c r="C13" s="239"/>
      <c r="D13" s="239"/>
      <c r="E13" s="239"/>
      <c r="F13" s="239"/>
      <c r="G13" s="243" t="s">
        <v>349</v>
      </c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4" t="s">
        <v>155</v>
      </c>
      <c r="T13" s="244"/>
      <c r="U13" s="244"/>
      <c r="V13" s="245" t="s">
        <v>36</v>
      </c>
      <c r="W13" s="245"/>
      <c r="X13" s="245"/>
      <c r="Y13" s="245"/>
      <c r="Z13" s="20">
        <f t="shared" si="0"/>
        <v>32</v>
      </c>
      <c r="AA13" s="20">
        <v>32</v>
      </c>
      <c r="AB13" s="20">
        <v>0</v>
      </c>
      <c r="AC13" s="20">
        <v>0</v>
      </c>
      <c r="AD13" s="249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1"/>
    </row>
    <row r="14" spans="1:45" ht="27" customHeight="1">
      <c r="A14" s="19"/>
      <c r="B14" s="239" t="s">
        <v>320</v>
      </c>
      <c r="C14" s="239"/>
      <c r="D14" s="239"/>
      <c r="E14" s="239"/>
      <c r="F14" s="239"/>
      <c r="G14" s="243" t="s">
        <v>350</v>
      </c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4" t="s">
        <v>155</v>
      </c>
      <c r="T14" s="244"/>
      <c r="U14" s="244"/>
      <c r="V14" s="245" t="s">
        <v>36</v>
      </c>
      <c r="W14" s="245"/>
      <c r="X14" s="245"/>
      <c r="Y14" s="245"/>
      <c r="Z14" s="20">
        <f t="shared" si="0"/>
        <v>6</v>
      </c>
      <c r="AA14" s="20">
        <v>0</v>
      </c>
      <c r="AB14" s="20">
        <v>6</v>
      </c>
      <c r="AC14" s="20">
        <v>0</v>
      </c>
      <c r="AD14" s="249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1"/>
    </row>
    <row r="15" spans="1:45" ht="27" customHeight="1">
      <c r="A15" s="19"/>
      <c r="B15" s="239" t="s">
        <v>320</v>
      </c>
      <c r="C15" s="239"/>
      <c r="D15" s="239"/>
      <c r="E15" s="239"/>
      <c r="F15" s="239"/>
      <c r="G15" s="243" t="s">
        <v>351</v>
      </c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4" t="s">
        <v>155</v>
      </c>
      <c r="T15" s="244"/>
      <c r="U15" s="244"/>
      <c r="V15" s="245" t="s">
        <v>36</v>
      </c>
      <c r="W15" s="245"/>
      <c r="X15" s="245"/>
      <c r="Y15" s="245"/>
      <c r="Z15" s="20">
        <f t="shared" si="0"/>
        <v>8</v>
      </c>
      <c r="AA15" s="20">
        <v>8</v>
      </c>
      <c r="AB15" s="20">
        <v>0</v>
      </c>
      <c r="AC15" s="20">
        <v>0</v>
      </c>
      <c r="AD15" s="249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1"/>
    </row>
    <row r="16" spans="1:45" ht="27" customHeight="1">
      <c r="A16" s="19"/>
      <c r="B16" s="239" t="s">
        <v>320</v>
      </c>
      <c r="C16" s="239"/>
      <c r="D16" s="239"/>
      <c r="E16" s="239"/>
      <c r="F16" s="239"/>
      <c r="G16" s="243" t="s">
        <v>352</v>
      </c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4" t="s">
        <v>155</v>
      </c>
      <c r="T16" s="244"/>
      <c r="U16" s="244"/>
      <c r="V16" s="245" t="s">
        <v>36</v>
      </c>
      <c r="W16" s="245"/>
      <c r="X16" s="245"/>
      <c r="Y16" s="245"/>
      <c r="Z16" s="20">
        <f t="shared" si="0"/>
        <v>3</v>
      </c>
      <c r="AA16" s="20">
        <v>0</v>
      </c>
      <c r="AB16" s="20">
        <v>3</v>
      </c>
      <c r="AC16" s="20">
        <v>0</v>
      </c>
      <c r="AD16" s="249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1"/>
    </row>
    <row r="17" spans="1:45" ht="27" customHeight="1">
      <c r="A17" s="19"/>
      <c r="B17" s="239" t="s">
        <v>320</v>
      </c>
      <c r="C17" s="239"/>
      <c r="D17" s="239"/>
      <c r="E17" s="239"/>
      <c r="F17" s="239"/>
      <c r="G17" s="243" t="s">
        <v>353</v>
      </c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4" t="s">
        <v>155</v>
      </c>
      <c r="T17" s="244"/>
      <c r="U17" s="244"/>
      <c r="V17" s="245" t="s">
        <v>36</v>
      </c>
      <c r="W17" s="245"/>
      <c r="X17" s="245"/>
      <c r="Y17" s="245"/>
      <c r="Z17" s="20">
        <f t="shared" si="0"/>
        <v>36</v>
      </c>
      <c r="AA17" s="20">
        <v>36</v>
      </c>
      <c r="AB17" s="20">
        <v>0</v>
      </c>
      <c r="AC17" s="20">
        <v>0</v>
      </c>
      <c r="AD17" s="249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1"/>
    </row>
    <row r="18" spans="1:45" ht="27" customHeight="1">
      <c r="A18" s="19"/>
      <c r="B18" s="239" t="s">
        <v>320</v>
      </c>
      <c r="C18" s="239"/>
      <c r="D18" s="239"/>
      <c r="E18" s="239"/>
      <c r="F18" s="239"/>
      <c r="G18" s="243" t="s">
        <v>356</v>
      </c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4" t="s">
        <v>155</v>
      </c>
      <c r="T18" s="244"/>
      <c r="U18" s="244"/>
      <c r="V18" s="245" t="s">
        <v>36</v>
      </c>
      <c r="W18" s="245"/>
      <c r="X18" s="245"/>
      <c r="Y18" s="245"/>
      <c r="Z18" s="20">
        <f t="shared" si="0"/>
        <v>8</v>
      </c>
      <c r="AA18" s="20">
        <v>0</v>
      </c>
      <c r="AB18" s="20">
        <v>8</v>
      </c>
      <c r="AC18" s="20">
        <v>0</v>
      </c>
      <c r="AD18" s="249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1"/>
    </row>
    <row r="19" spans="1:45" ht="27" customHeight="1">
      <c r="A19" s="19"/>
      <c r="B19" s="239" t="s">
        <v>320</v>
      </c>
      <c r="C19" s="239"/>
      <c r="D19" s="239"/>
      <c r="E19" s="239"/>
      <c r="F19" s="239"/>
      <c r="G19" s="243" t="s">
        <v>357</v>
      </c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4" t="s">
        <v>155</v>
      </c>
      <c r="T19" s="244"/>
      <c r="U19" s="244"/>
      <c r="V19" s="245" t="s">
        <v>36</v>
      </c>
      <c r="W19" s="245"/>
      <c r="X19" s="245"/>
      <c r="Y19" s="245"/>
      <c r="Z19" s="20">
        <f t="shared" si="0"/>
        <v>32</v>
      </c>
      <c r="AA19" s="20">
        <v>32</v>
      </c>
      <c r="AB19" s="20">
        <v>0</v>
      </c>
      <c r="AC19" s="20">
        <v>0</v>
      </c>
      <c r="AD19" s="249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1"/>
    </row>
    <row r="20" spans="1:45" ht="27" customHeight="1">
      <c r="A20" s="19"/>
      <c r="B20" s="239" t="s">
        <v>320</v>
      </c>
      <c r="C20" s="239"/>
      <c r="D20" s="239"/>
      <c r="E20" s="239"/>
      <c r="F20" s="239"/>
      <c r="G20" s="243" t="s">
        <v>358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4" t="s">
        <v>155</v>
      </c>
      <c r="T20" s="244"/>
      <c r="U20" s="244"/>
      <c r="V20" s="245" t="s">
        <v>36</v>
      </c>
      <c r="W20" s="245"/>
      <c r="X20" s="245"/>
      <c r="Y20" s="245"/>
      <c r="Z20" s="20">
        <f t="shared" si="0"/>
        <v>8</v>
      </c>
      <c r="AA20" s="20">
        <v>0</v>
      </c>
      <c r="AB20" s="20">
        <v>8</v>
      </c>
      <c r="AC20" s="20">
        <v>0</v>
      </c>
      <c r="AD20" s="249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1"/>
    </row>
    <row r="21" spans="1:45" ht="27" customHeight="1">
      <c r="A21" s="19"/>
      <c r="B21" s="239" t="s">
        <v>320</v>
      </c>
      <c r="C21" s="239"/>
      <c r="D21" s="239"/>
      <c r="E21" s="239"/>
      <c r="F21" s="239"/>
      <c r="G21" s="243" t="s">
        <v>359</v>
      </c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4" t="s">
        <v>155</v>
      </c>
      <c r="T21" s="244"/>
      <c r="U21" s="244"/>
      <c r="V21" s="245" t="s">
        <v>36</v>
      </c>
      <c r="W21" s="245"/>
      <c r="X21" s="245"/>
      <c r="Y21" s="245"/>
      <c r="Z21" s="20">
        <f t="shared" si="0"/>
        <v>28</v>
      </c>
      <c r="AA21" s="20">
        <v>28</v>
      </c>
      <c r="AB21" s="20">
        <v>0</v>
      </c>
      <c r="AC21" s="20">
        <v>0</v>
      </c>
      <c r="AD21" s="249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1"/>
    </row>
    <row r="22" spans="1:45" ht="27" customHeight="1">
      <c r="A22" s="19"/>
      <c r="B22" s="239" t="s">
        <v>320</v>
      </c>
      <c r="C22" s="239"/>
      <c r="D22" s="239"/>
      <c r="E22" s="239"/>
      <c r="F22" s="239"/>
      <c r="G22" s="243" t="s">
        <v>342</v>
      </c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4" t="s">
        <v>155</v>
      </c>
      <c r="T22" s="244"/>
      <c r="U22" s="244"/>
      <c r="V22" s="245" t="s">
        <v>36</v>
      </c>
      <c r="W22" s="245"/>
      <c r="X22" s="245"/>
      <c r="Y22" s="245"/>
      <c r="Z22" s="20">
        <f t="shared" si="0"/>
        <v>6</v>
      </c>
      <c r="AA22" s="20">
        <v>0</v>
      </c>
      <c r="AB22" s="20">
        <v>6</v>
      </c>
      <c r="AC22" s="20">
        <v>0</v>
      </c>
      <c r="AD22" s="249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1"/>
    </row>
    <row r="23" spans="1:45" ht="27" customHeight="1">
      <c r="A23" s="19"/>
      <c r="B23" s="239" t="s">
        <v>320</v>
      </c>
      <c r="C23" s="239"/>
      <c r="D23" s="239"/>
      <c r="E23" s="239"/>
      <c r="F23" s="239"/>
      <c r="G23" s="243" t="s">
        <v>361</v>
      </c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4" t="s">
        <v>155</v>
      </c>
      <c r="T23" s="244"/>
      <c r="U23" s="244"/>
      <c r="V23" s="245" t="s">
        <v>36</v>
      </c>
      <c r="W23" s="245"/>
      <c r="X23" s="245"/>
      <c r="Y23" s="245"/>
      <c r="Z23" s="20">
        <f t="shared" si="0"/>
        <v>9</v>
      </c>
      <c r="AA23" s="20">
        <v>9</v>
      </c>
      <c r="AB23" s="20">
        <v>0</v>
      </c>
      <c r="AC23" s="20">
        <v>0</v>
      </c>
      <c r="AD23" s="249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1"/>
    </row>
    <row r="24" spans="1:45" ht="27" customHeight="1">
      <c r="A24" s="19"/>
      <c r="B24" s="239" t="s">
        <v>320</v>
      </c>
      <c r="C24" s="239"/>
      <c r="D24" s="239"/>
      <c r="E24" s="239"/>
      <c r="F24" s="239"/>
      <c r="G24" s="243" t="s">
        <v>362</v>
      </c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4" t="s">
        <v>155</v>
      </c>
      <c r="T24" s="244"/>
      <c r="U24" s="244"/>
      <c r="V24" s="245" t="s">
        <v>36</v>
      </c>
      <c r="W24" s="245"/>
      <c r="X24" s="245"/>
      <c r="Y24" s="245"/>
      <c r="Z24" s="20">
        <f t="shared" si="0"/>
        <v>8</v>
      </c>
      <c r="AA24" s="20">
        <v>0</v>
      </c>
      <c r="AB24" s="20">
        <v>8</v>
      </c>
      <c r="AC24" s="20">
        <v>0</v>
      </c>
      <c r="AD24" s="249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1"/>
    </row>
    <row r="25" spans="1:45" ht="27" customHeight="1">
      <c r="A25" s="22"/>
      <c r="B25" s="239" t="s">
        <v>320</v>
      </c>
      <c r="C25" s="239"/>
      <c r="D25" s="239"/>
      <c r="E25" s="239"/>
      <c r="F25" s="239"/>
      <c r="G25" s="243" t="s">
        <v>339</v>
      </c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4" t="s">
        <v>155</v>
      </c>
      <c r="T25" s="244"/>
      <c r="U25" s="244"/>
      <c r="V25" s="245" t="s">
        <v>36</v>
      </c>
      <c r="W25" s="245"/>
      <c r="X25" s="245"/>
      <c r="Y25" s="245"/>
      <c r="Z25" s="20">
        <f t="shared" si="0"/>
        <v>12</v>
      </c>
      <c r="AA25" s="20">
        <v>12</v>
      </c>
      <c r="AB25" s="20">
        <v>0</v>
      </c>
      <c r="AC25" s="20">
        <v>0</v>
      </c>
      <c r="AD25" s="249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1"/>
    </row>
    <row r="26" spans="1:45" ht="27" customHeight="1" thickBot="1">
      <c r="A26" s="22"/>
      <c r="B26" s="239" t="s">
        <v>320</v>
      </c>
      <c r="C26" s="239"/>
      <c r="D26" s="239"/>
      <c r="E26" s="239"/>
      <c r="F26" s="239"/>
      <c r="G26" s="243" t="s">
        <v>340</v>
      </c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4" t="s">
        <v>155</v>
      </c>
      <c r="T26" s="244"/>
      <c r="U26" s="244"/>
      <c r="V26" s="245" t="s">
        <v>36</v>
      </c>
      <c r="W26" s="245"/>
      <c r="X26" s="245"/>
      <c r="Y26" s="245"/>
      <c r="Z26" s="20">
        <f t="shared" si="0"/>
        <v>28</v>
      </c>
      <c r="AA26" s="20">
        <v>28</v>
      </c>
      <c r="AB26" s="20">
        <v>0</v>
      </c>
      <c r="AC26" s="20">
        <v>0</v>
      </c>
      <c r="AD26" s="252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4"/>
    </row>
    <row r="27" spans="1:45" ht="27" customHeight="1">
      <c r="A27" s="22"/>
      <c r="B27" s="239" t="s">
        <v>320</v>
      </c>
      <c r="C27" s="239"/>
      <c r="D27" s="239"/>
      <c r="E27" s="239"/>
      <c r="F27" s="239"/>
      <c r="G27" s="243" t="s">
        <v>363</v>
      </c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4" t="s">
        <v>155</v>
      </c>
      <c r="T27" s="244"/>
      <c r="U27" s="244"/>
      <c r="V27" s="245" t="s">
        <v>36</v>
      </c>
      <c r="W27" s="245"/>
      <c r="X27" s="245"/>
      <c r="Y27" s="245"/>
      <c r="Z27" s="20">
        <f t="shared" si="0"/>
        <v>4</v>
      </c>
      <c r="AA27" s="20">
        <v>0</v>
      </c>
      <c r="AB27" s="20">
        <v>4</v>
      </c>
      <c r="AC27" s="20">
        <v>0</v>
      </c>
      <c r="AD27" s="223" t="s">
        <v>54</v>
      </c>
      <c r="AE27" s="224"/>
      <c r="AF27" s="224"/>
      <c r="AG27" s="231" t="s">
        <v>55</v>
      </c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2"/>
    </row>
    <row r="28" spans="1:45" ht="27" customHeight="1">
      <c r="A28" s="22"/>
      <c r="B28" s="239" t="s">
        <v>320</v>
      </c>
      <c r="C28" s="239"/>
      <c r="D28" s="239"/>
      <c r="E28" s="239"/>
      <c r="F28" s="239"/>
      <c r="G28" s="243" t="s">
        <v>364</v>
      </c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4" t="s">
        <v>155</v>
      </c>
      <c r="T28" s="244"/>
      <c r="U28" s="244"/>
      <c r="V28" s="245" t="s">
        <v>36</v>
      </c>
      <c r="W28" s="245"/>
      <c r="X28" s="245"/>
      <c r="Y28" s="245"/>
      <c r="Z28" s="20">
        <f t="shared" si="0"/>
        <v>12</v>
      </c>
      <c r="AA28" s="20">
        <v>12</v>
      </c>
      <c r="AB28" s="20">
        <v>0</v>
      </c>
      <c r="AC28" s="20">
        <v>0</v>
      </c>
      <c r="AD28" s="225"/>
      <c r="AE28" s="226"/>
      <c r="AF28" s="226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4"/>
    </row>
    <row r="29" spans="1:45" ht="27" customHeight="1">
      <c r="A29" s="22"/>
      <c r="B29" s="239" t="s">
        <v>320</v>
      </c>
      <c r="C29" s="239"/>
      <c r="D29" s="239"/>
      <c r="E29" s="239"/>
      <c r="F29" s="239"/>
      <c r="G29" s="243" t="s">
        <v>365</v>
      </c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4" t="s">
        <v>155</v>
      </c>
      <c r="T29" s="244"/>
      <c r="U29" s="244"/>
      <c r="V29" s="245" t="s">
        <v>36</v>
      </c>
      <c r="W29" s="245"/>
      <c r="X29" s="245"/>
      <c r="Y29" s="245"/>
      <c r="Z29" s="20">
        <f t="shared" si="0"/>
        <v>6</v>
      </c>
      <c r="AA29" s="20">
        <v>0</v>
      </c>
      <c r="AB29" s="20">
        <v>6</v>
      </c>
      <c r="AC29" s="20">
        <v>0</v>
      </c>
      <c r="AD29" s="225"/>
      <c r="AE29" s="226"/>
      <c r="AF29" s="226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4"/>
    </row>
    <row r="30" spans="1:45" ht="27" customHeight="1">
      <c r="A30" s="22"/>
      <c r="B30" s="239" t="s">
        <v>320</v>
      </c>
      <c r="C30" s="239"/>
      <c r="D30" s="239"/>
      <c r="E30" s="239"/>
      <c r="F30" s="239"/>
      <c r="G30" s="243" t="s">
        <v>366</v>
      </c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4" t="s">
        <v>155</v>
      </c>
      <c r="T30" s="244"/>
      <c r="U30" s="244"/>
      <c r="V30" s="245" t="s">
        <v>36</v>
      </c>
      <c r="W30" s="245"/>
      <c r="X30" s="245"/>
      <c r="Y30" s="245"/>
      <c r="Z30" s="20">
        <f t="shared" si="0"/>
        <v>32</v>
      </c>
      <c r="AA30" s="20">
        <v>32</v>
      </c>
      <c r="AB30" s="20">
        <v>0</v>
      </c>
      <c r="AC30" s="20">
        <v>0</v>
      </c>
      <c r="AD30" s="225"/>
      <c r="AE30" s="226"/>
      <c r="AF30" s="226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4"/>
    </row>
    <row r="31" spans="1:45" ht="27" customHeight="1">
      <c r="A31" s="22"/>
      <c r="B31" s="239" t="s">
        <v>320</v>
      </c>
      <c r="C31" s="239"/>
      <c r="D31" s="239"/>
      <c r="E31" s="239"/>
      <c r="F31" s="239"/>
      <c r="G31" s="243" t="s">
        <v>53</v>
      </c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4" t="s">
        <v>155</v>
      </c>
      <c r="T31" s="244"/>
      <c r="U31" s="244"/>
      <c r="V31" s="245" t="s">
        <v>36</v>
      </c>
      <c r="W31" s="245"/>
      <c r="X31" s="245"/>
      <c r="Y31" s="245"/>
      <c r="Z31" s="20">
        <f t="shared" si="0"/>
        <v>4</v>
      </c>
      <c r="AA31" s="20">
        <v>0</v>
      </c>
      <c r="AB31" s="20">
        <v>4</v>
      </c>
      <c r="AC31" s="20">
        <v>0</v>
      </c>
      <c r="AD31" s="225"/>
      <c r="AE31" s="226"/>
      <c r="AF31" s="226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4"/>
    </row>
    <row r="32" spans="1:45" ht="27" customHeight="1">
      <c r="A32" s="22"/>
      <c r="B32" s="239"/>
      <c r="C32" s="239"/>
      <c r="D32" s="239"/>
      <c r="E32" s="239"/>
      <c r="F32" s="239"/>
      <c r="G32" s="306"/>
      <c r="H32" s="307"/>
      <c r="I32" s="307"/>
      <c r="J32" s="307"/>
      <c r="K32" s="307"/>
      <c r="L32" s="307"/>
      <c r="M32" s="307"/>
      <c r="N32" s="307"/>
      <c r="O32" s="307"/>
      <c r="P32" s="307"/>
      <c r="Q32" s="307"/>
      <c r="R32" s="308"/>
      <c r="S32" s="244"/>
      <c r="T32" s="244"/>
      <c r="U32" s="244"/>
      <c r="V32" s="245"/>
      <c r="W32" s="245"/>
      <c r="X32" s="245"/>
      <c r="Y32" s="245"/>
      <c r="Z32" s="20"/>
      <c r="AA32" s="20"/>
      <c r="AB32" s="20"/>
      <c r="AC32" s="20"/>
      <c r="AD32" s="227"/>
      <c r="AE32" s="228"/>
      <c r="AF32" s="228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6"/>
    </row>
    <row r="33" spans="1:45" ht="27" customHeight="1">
      <c r="A33" s="22"/>
      <c r="B33" s="239"/>
      <c r="C33" s="239"/>
      <c r="D33" s="239"/>
      <c r="E33" s="239"/>
      <c r="F33" s="239"/>
      <c r="G33" s="306"/>
      <c r="H33" s="307"/>
      <c r="I33" s="307"/>
      <c r="J33" s="307"/>
      <c r="K33" s="307"/>
      <c r="L33" s="307"/>
      <c r="M33" s="307"/>
      <c r="N33" s="307"/>
      <c r="O33" s="307"/>
      <c r="P33" s="307"/>
      <c r="Q33" s="307"/>
      <c r="R33" s="308"/>
      <c r="S33" s="244"/>
      <c r="T33" s="244"/>
      <c r="U33" s="244"/>
      <c r="V33" s="245"/>
      <c r="W33" s="245"/>
      <c r="X33" s="245"/>
      <c r="Y33" s="245"/>
      <c r="Z33" s="20"/>
      <c r="AA33" s="20"/>
      <c r="AB33" s="20"/>
      <c r="AC33" s="20"/>
      <c r="AD33" s="227"/>
      <c r="AE33" s="228"/>
      <c r="AF33" s="228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6"/>
    </row>
    <row r="34" spans="1:45" ht="27" customHeight="1" thickBot="1">
      <c r="A34" s="22"/>
      <c r="B34" s="239"/>
      <c r="C34" s="239"/>
      <c r="D34" s="239"/>
      <c r="E34" s="239"/>
      <c r="F34" s="239"/>
      <c r="G34" s="306"/>
      <c r="H34" s="307"/>
      <c r="I34" s="307"/>
      <c r="J34" s="307"/>
      <c r="K34" s="307"/>
      <c r="L34" s="307"/>
      <c r="M34" s="307"/>
      <c r="N34" s="307"/>
      <c r="O34" s="307"/>
      <c r="P34" s="307"/>
      <c r="Q34" s="307"/>
      <c r="R34" s="308"/>
      <c r="S34" s="244"/>
      <c r="T34" s="244"/>
      <c r="U34" s="244"/>
      <c r="V34" s="245"/>
      <c r="W34" s="245"/>
      <c r="X34" s="245"/>
      <c r="Y34" s="245"/>
      <c r="Z34" s="20"/>
      <c r="AA34" s="20"/>
      <c r="AB34" s="20"/>
      <c r="AC34" s="20"/>
      <c r="AD34" s="304"/>
      <c r="AE34" s="305"/>
      <c r="AF34" s="305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3"/>
    </row>
    <row r="35" spans="1:45" ht="12.75" customHeight="1" thickBot="1">
      <c r="A35" s="209" t="s">
        <v>56</v>
      </c>
      <c r="B35" s="210"/>
      <c r="C35" s="210"/>
      <c r="D35" s="210"/>
      <c r="E35" s="210"/>
      <c r="F35" s="211"/>
      <c r="G35" s="212" t="s">
        <v>57</v>
      </c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4"/>
      <c r="T35" s="214"/>
      <c r="U35" s="215"/>
      <c r="V35" s="216" t="s">
        <v>58</v>
      </c>
      <c r="W35" s="181"/>
      <c r="X35" s="181"/>
      <c r="Y35" s="182"/>
      <c r="Z35" s="172" cm="1">
        <f t="array" ref="Z35">SUM(Z6:Z34/60)</f>
        <v>5.3833333333333329</v>
      </c>
      <c r="AA35" s="172"/>
      <c r="AB35" s="175"/>
      <c r="AC35" s="176"/>
      <c r="AD35" s="181" t="s">
        <v>59</v>
      </c>
      <c r="AE35" s="181"/>
      <c r="AF35" s="182"/>
      <c r="AG35" s="187" t="s">
        <v>60</v>
      </c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8"/>
    </row>
    <row r="36" spans="1:45" ht="12.75" customHeight="1">
      <c r="A36" s="193" t="s">
        <v>61</v>
      </c>
      <c r="B36" s="194"/>
      <c r="C36" s="194"/>
      <c r="D36" s="194"/>
      <c r="E36" s="194"/>
      <c r="F36" s="195"/>
      <c r="G36" s="25" t="s">
        <v>62</v>
      </c>
      <c r="H36" s="199" t="s">
        <v>63</v>
      </c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200"/>
      <c r="V36" s="217"/>
      <c r="W36" s="218"/>
      <c r="X36" s="218"/>
      <c r="Y36" s="219"/>
      <c r="Z36" s="173"/>
      <c r="AA36" s="173"/>
      <c r="AB36" s="177"/>
      <c r="AC36" s="178"/>
      <c r="AD36" s="183"/>
      <c r="AE36" s="183"/>
      <c r="AF36" s="184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90"/>
    </row>
    <row r="37" spans="1:45" ht="13.5" customHeight="1" thickBot="1">
      <c r="A37" s="196"/>
      <c r="B37" s="197"/>
      <c r="C37" s="197"/>
      <c r="D37" s="197"/>
      <c r="E37" s="197"/>
      <c r="F37" s="198"/>
      <c r="G37" s="26"/>
      <c r="H37" s="201" t="s">
        <v>64</v>
      </c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2"/>
      <c r="V37" s="220"/>
      <c r="W37" s="221"/>
      <c r="X37" s="221"/>
      <c r="Y37" s="222"/>
      <c r="Z37" s="174"/>
      <c r="AA37" s="174"/>
      <c r="AB37" s="179"/>
      <c r="AC37" s="180"/>
      <c r="AD37" s="185"/>
      <c r="AE37" s="185"/>
      <c r="AF37" s="186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2"/>
    </row>
    <row r="38" spans="1:45" s="27" customFormat="1" ht="12.75" customHeight="1">
      <c r="A38" s="137" t="s">
        <v>65</v>
      </c>
      <c r="B38" s="138"/>
      <c r="C38" s="138"/>
      <c r="D38" s="138"/>
      <c r="E38" s="138"/>
      <c r="F38" s="139"/>
      <c r="G38" s="140" t="s">
        <v>66</v>
      </c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37" t="s">
        <v>67</v>
      </c>
      <c r="T38" s="138"/>
      <c r="U38" s="138"/>
      <c r="V38" s="138"/>
      <c r="W38" s="138"/>
      <c r="X38" s="138"/>
      <c r="Y38" s="138"/>
      <c r="Z38" s="143"/>
      <c r="AA38" s="143"/>
      <c r="AB38" s="143"/>
      <c r="AC38" s="144"/>
      <c r="AD38" s="137" t="s">
        <v>68</v>
      </c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9"/>
    </row>
    <row r="39" spans="1:45" s="27" customFormat="1" ht="13.5" customHeight="1" thickBot="1">
      <c r="A39" s="145" t="s">
        <v>308</v>
      </c>
      <c r="B39" s="146"/>
      <c r="C39" s="146"/>
      <c r="D39" s="146"/>
      <c r="E39" s="146"/>
      <c r="F39" s="146"/>
      <c r="G39" s="147" t="s">
        <v>70</v>
      </c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9"/>
      <c r="S39" s="147" t="s">
        <v>71</v>
      </c>
      <c r="T39" s="148"/>
      <c r="U39" s="148"/>
      <c r="V39" s="148"/>
      <c r="W39" s="148"/>
      <c r="X39" s="148"/>
      <c r="Y39" s="148"/>
      <c r="Z39" s="148"/>
      <c r="AA39" s="148"/>
      <c r="AB39" s="148"/>
      <c r="AC39" s="156"/>
      <c r="AD39" s="159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1"/>
    </row>
    <row r="40" spans="1:45" s="27" customFormat="1" ht="12.95" customHeight="1">
      <c r="A40" s="137" t="s">
        <v>72</v>
      </c>
      <c r="B40" s="138"/>
      <c r="C40" s="138"/>
      <c r="D40" s="138"/>
      <c r="E40" s="138"/>
      <c r="F40" s="168"/>
      <c r="G40" s="15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0"/>
      <c r="T40" s="151"/>
      <c r="U40" s="151"/>
      <c r="V40" s="151"/>
      <c r="W40" s="151"/>
      <c r="X40" s="151"/>
      <c r="Y40" s="151"/>
      <c r="Z40" s="151"/>
      <c r="AA40" s="151"/>
      <c r="AB40" s="151"/>
      <c r="AC40" s="157"/>
      <c r="AD40" s="162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4"/>
    </row>
    <row r="41" spans="1:45" ht="13.5" customHeight="1" thickBot="1">
      <c r="A41" s="169" t="s">
        <v>73</v>
      </c>
      <c r="B41" s="170"/>
      <c r="C41" s="170"/>
      <c r="D41" s="170"/>
      <c r="E41" s="170"/>
      <c r="F41" s="171"/>
      <c r="G41" s="153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3"/>
      <c r="T41" s="154"/>
      <c r="U41" s="154"/>
      <c r="V41" s="154"/>
      <c r="W41" s="154"/>
      <c r="X41" s="154"/>
      <c r="Y41" s="154"/>
      <c r="Z41" s="154"/>
      <c r="AA41" s="154"/>
      <c r="AB41" s="154"/>
      <c r="AC41" s="158"/>
      <c r="AD41" s="165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7"/>
    </row>
    <row r="45" spans="1:45">
      <c r="A45" s="28" t="s">
        <v>74</v>
      </c>
    </row>
  </sheetData>
  <sheetProtection formatCells="0"/>
  <protectedRanges>
    <protectedRange password="CF1B" sqref="G32:R34" name="Intervalo1_7"/>
    <protectedRange password="CF1B" sqref="G10:R17 G31:R31 G19:R26" name="Intervalo1_2"/>
    <protectedRange password="CF1B" sqref="G18:R18" name="Intervalo1_4"/>
    <protectedRange password="CF1B" sqref="G6:R9" name="Intervalo1_5_1"/>
    <protectedRange password="CF1B" sqref="G27:R27" name="Intervalo1_6_1"/>
    <protectedRange password="CF1B" sqref="G28:R30" name="Intervalo1_7_1"/>
  </protectedRanges>
  <mergeCells count="172">
    <mergeCell ref="AD39:AS41"/>
    <mergeCell ref="A40:F40"/>
    <mergeCell ref="A41:F41"/>
    <mergeCell ref="A35:F35"/>
    <mergeCell ref="G35:U35"/>
    <mergeCell ref="V35:Y37"/>
    <mergeCell ref="Z35:AA37"/>
    <mergeCell ref="AB35:AC37"/>
    <mergeCell ref="AD35:AF37"/>
    <mergeCell ref="AG35:AS37"/>
    <mergeCell ref="A36:F37"/>
    <mergeCell ref="H36:U36"/>
    <mergeCell ref="H37:U37"/>
    <mergeCell ref="A38:F38"/>
    <mergeCell ref="G38:R38"/>
    <mergeCell ref="S38:AC38"/>
    <mergeCell ref="AD38:AS38"/>
    <mergeCell ref="S33:U33"/>
    <mergeCell ref="V33:Y33"/>
    <mergeCell ref="B34:F34"/>
    <mergeCell ref="G34:R34"/>
    <mergeCell ref="S34:U34"/>
    <mergeCell ref="V34:Y34"/>
    <mergeCell ref="A39:F39"/>
    <mergeCell ref="G39:R41"/>
    <mergeCell ref="S39:AC41"/>
    <mergeCell ref="AG27:AS34"/>
    <mergeCell ref="B28:F28"/>
    <mergeCell ref="G28:R28"/>
    <mergeCell ref="S28:U28"/>
    <mergeCell ref="V28:Y28"/>
    <mergeCell ref="B29:F29"/>
    <mergeCell ref="G29:R29"/>
    <mergeCell ref="S29:U29"/>
    <mergeCell ref="V29:Y29"/>
    <mergeCell ref="B30:F30"/>
    <mergeCell ref="G30:R30"/>
    <mergeCell ref="S30:U30"/>
    <mergeCell ref="V30:Y30"/>
    <mergeCell ref="B31:F31"/>
    <mergeCell ref="G31:R31"/>
    <mergeCell ref="S31:U31"/>
    <mergeCell ref="V31:Y31"/>
    <mergeCell ref="AD27:AF34"/>
    <mergeCell ref="B32:F32"/>
    <mergeCell ref="G32:R32"/>
    <mergeCell ref="S32:U32"/>
    <mergeCell ref="V32:Y32"/>
    <mergeCell ref="B33:F33"/>
    <mergeCell ref="G33:R33"/>
    <mergeCell ref="B26:F26"/>
    <mergeCell ref="G26:R26"/>
    <mergeCell ref="S26:U26"/>
    <mergeCell ref="V26:Y26"/>
    <mergeCell ref="B27:F27"/>
    <mergeCell ref="G27:R27"/>
    <mergeCell ref="S27:U27"/>
    <mergeCell ref="V27:Y27"/>
    <mergeCell ref="B24:F24"/>
    <mergeCell ref="G24:R24"/>
    <mergeCell ref="S24:U24"/>
    <mergeCell ref="V24:Y24"/>
    <mergeCell ref="B25:F25"/>
    <mergeCell ref="G25:R25"/>
    <mergeCell ref="S25:U25"/>
    <mergeCell ref="V25:Y25"/>
    <mergeCell ref="B22:F22"/>
    <mergeCell ref="G22:R22"/>
    <mergeCell ref="S22:U22"/>
    <mergeCell ref="V22:Y22"/>
    <mergeCell ref="B23:F23"/>
    <mergeCell ref="G23:R23"/>
    <mergeCell ref="S23:U23"/>
    <mergeCell ref="V23:Y23"/>
    <mergeCell ref="B20:F20"/>
    <mergeCell ref="G20:R20"/>
    <mergeCell ref="S20:U20"/>
    <mergeCell ref="V20:Y20"/>
    <mergeCell ref="B21:F21"/>
    <mergeCell ref="G21:R21"/>
    <mergeCell ref="S21:U21"/>
    <mergeCell ref="V21:Y21"/>
    <mergeCell ref="B18:F18"/>
    <mergeCell ref="G18:R18"/>
    <mergeCell ref="S18:U18"/>
    <mergeCell ref="V18:Y18"/>
    <mergeCell ref="B19:F19"/>
    <mergeCell ref="G19:R19"/>
    <mergeCell ref="S19:U19"/>
    <mergeCell ref="V19:Y19"/>
    <mergeCell ref="B16:F16"/>
    <mergeCell ref="G16:R16"/>
    <mergeCell ref="S16:U16"/>
    <mergeCell ref="V16:Y16"/>
    <mergeCell ref="B17:F17"/>
    <mergeCell ref="G17:R17"/>
    <mergeCell ref="S17:U17"/>
    <mergeCell ref="V17:Y17"/>
    <mergeCell ref="V9:Y9"/>
    <mergeCell ref="B14:F14"/>
    <mergeCell ref="G14:R14"/>
    <mergeCell ref="S14:U14"/>
    <mergeCell ref="V14:Y14"/>
    <mergeCell ref="B15:F15"/>
    <mergeCell ref="G15:R15"/>
    <mergeCell ref="S15:U15"/>
    <mergeCell ref="V15:Y15"/>
    <mergeCell ref="B12:F12"/>
    <mergeCell ref="G12:R12"/>
    <mergeCell ref="S12:U12"/>
    <mergeCell ref="V12:Y12"/>
    <mergeCell ref="B13:F13"/>
    <mergeCell ref="G13:R13"/>
    <mergeCell ref="S13:U13"/>
    <mergeCell ref="V13:Y13"/>
    <mergeCell ref="B6:F6"/>
    <mergeCell ref="G6:R6"/>
    <mergeCell ref="S6:U6"/>
    <mergeCell ref="V6:Y6"/>
    <mergeCell ref="AD6:AS26"/>
    <mergeCell ref="B7:F7"/>
    <mergeCell ref="G7:R7"/>
    <mergeCell ref="S7:U7"/>
    <mergeCell ref="V7:Y7"/>
    <mergeCell ref="B10:F10"/>
    <mergeCell ref="G10:R10"/>
    <mergeCell ref="S10:U10"/>
    <mergeCell ref="V10:Y10"/>
    <mergeCell ref="B11:F11"/>
    <mergeCell ref="G11:R11"/>
    <mergeCell ref="S11:U11"/>
    <mergeCell ref="V11:Y11"/>
    <mergeCell ref="B8:F8"/>
    <mergeCell ref="G8:R8"/>
    <mergeCell ref="S8:U8"/>
    <mergeCell ref="V8:Y8"/>
    <mergeCell ref="B9:F9"/>
    <mergeCell ref="G9:R9"/>
    <mergeCell ref="S9:U9"/>
    <mergeCell ref="V4:Y5"/>
    <mergeCell ref="Z4:AC4"/>
    <mergeCell ref="V3:Y3"/>
    <mergeCell ref="Z3:AC3"/>
    <mergeCell ref="AD3:AI3"/>
    <mergeCell ref="AD4:AS5"/>
    <mergeCell ref="AJ3:AM3"/>
    <mergeCell ref="AN3:AP3"/>
    <mergeCell ref="AQ3:AS3"/>
    <mergeCell ref="A3:C3"/>
    <mergeCell ref="D3:F3"/>
    <mergeCell ref="G3:I3"/>
    <mergeCell ref="J3:R3"/>
    <mergeCell ref="S3:U3"/>
    <mergeCell ref="A4:A5"/>
    <mergeCell ref="B4:F5"/>
    <mergeCell ref="G4:R5"/>
    <mergeCell ref="S4:U5"/>
    <mergeCell ref="A1:I1"/>
    <mergeCell ref="J1:Y1"/>
    <mergeCell ref="Z1:AM1"/>
    <mergeCell ref="AN1:AS1"/>
    <mergeCell ref="A2:C2"/>
    <mergeCell ref="D2:F2"/>
    <mergeCell ref="G2:I2"/>
    <mergeCell ref="J2:R2"/>
    <mergeCell ref="S2:U2"/>
    <mergeCell ref="V2:Y2"/>
    <mergeCell ref="Z2:AC2"/>
    <mergeCell ref="AD2:AI2"/>
    <mergeCell ref="AJ2:AM2"/>
    <mergeCell ref="AN2:AP2"/>
    <mergeCell ref="AQ2:AS2"/>
  </mergeCells>
  <printOptions horizontalCentered="1"/>
  <pageMargins left="0" right="0" top="0.39370078740157483" bottom="0" header="0.19685039370078741" footer="0"/>
  <pageSetup paperSize="9" scale="55" orientation="landscape" horizontalDpi="1200" verticalDpi="1200" r:id="rId1"/>
  <headerFooter alignWithMargins="0">
    <oddFooter>&amp;C&amp;6Folha_Trabalho_Padrao_030412_V47.xls</oddFooter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C389-A88E-49BF-A692-C66665C78B87}">
  <sheetPr>
    <tabColor theme="7" tint="-0.249977111117893"/>
    <pageSetUpPr fitToPage="1"/>
  </sheetPr>
  <dimension ref="A1:AB2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8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8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8" s="3" customFormat="1" ht="30.75" customHeight="1">
      <c r="A3" s="125" t="s">
        <v>367</v>
      </c>
      <c r="B3" s="125"/>
      <c r="C3" s="125"/>
      <c r="D3" s="125"/>
      <c r="E3" s="125"/>
      <c r="F3" s="125"/>
      <c r="G3" s="125"/>
      <c r="H3" s="125"/>
      <c r="I3" s="125"/>
      <c r="J3" s="126" t="s">
        <v>368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SUM(V25:X25)</f>
        <v>3.1249999999999997E-3</v>
      </c>
    </row>
    <row r="4" spans="1:28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8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8" ht="42.95" customHeight="1">
      <c r="A6" s="112"/>
      <c r="B6" s="112"/>
      <c r="C6" s="112"/>
      <c r="D6" s="112"/>
      <c r="E6" s="112"/>
      <c r="F6" s="112"/>
      <c r="G6" s="113" t="s">
        <v>369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>
        <v>9.2592592592592588E-5</v>
      </c>
      <c r="W6" s="5"/>
      <c r="X6" s="5"/>
      <c r="Z6" s="2" t="str">
        <f>G6</f>
        <v>Pegar duas arruelas e duas porcas borboleta na prateleira.</v>
      </c>
      <c r="AA6" s="4" t="str">
        <f>IF(V6=0,"ÑAG","AGR")</f>
        <v>AGR</v>
      </c>
      <c r="AB6" s="44">
        <f>IF(V6=0,W6,V6)</f>
        <v>9.2592592592592588E-5</v>
      </c>
    </row>
    <row r="7" spans="1:28" ht="42.95" customHeight="1">
      <c r="A7" s="112"/>
      <c r="B7" s="112"/>
      <c r="C7" s="112"/>
      <c r="D7" s="112"/>
      <c r="E7" s="112"/>
      <c r="F7" s="112"/>
      <c r="G7" s="113" t="s">
        <v>370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6"/>
      <c r="W7" s="5">
        <v>5.7870370370370373E-5</v>
      </c>
      <c r="X7" s="5"/>
      <c r="Z7" s="2" t="str">
        <f t="shared" ref="Z7:Z22" si="0">G7</f>
        <v>Andar até o carrinho de tampas de bateria.</v>
      </c>
      <c r="AA7" s="4" t="str">
        <f t="shared" ref="AA7:AA22" si="1">IF(V7=0,"ÑAG","AGR")</f>
        <v>ÑAG</v>
      </c>
      <c r="AB7" s="44">
        <f t="shared" ref="AB7:AB22" si="2">IF(V7=0,W7,V7)</f>
        <v>5.7870370370370373E-5</v>
      </c>
    </row>
    <row r="8" spans="1:28" ht="42.95" customHeight="1">
      <c r="A8" s="112"/>
      <c r="B8" s="112"/>
      <c r="C8" s="112"/>
      <c r="D8" s="112"/>
      <c r="E8" s="112"/>
      <c r="F8" s="112"/>
      <c r="G8" s="113" t="s">
        <v>371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5.7870370370370373E-5</v>
      </c>
      <c r="W8" s="5"/>
      <c r="X8" s="5"/>
      <c r="Z8" s="2" t="str">
        <f t="shared" si="0"/>
        <v>Pegar a tampa da bateria do Accelo.</v>
      </c>
      <c r="AA8" s="4" t="str">
        <f t="shared" si="1"/>
        <v>AGR</v>
      </c>
      <c r="AB8" s="44">
        <f t="shared" si="2"/>
        <v>5.7870370370370373E-5</v>
      </c>
    </row>
    <row r="9" spans="1:28" ht="42.95" customHeight="1">
      <c r="A9" s="112"/>
      <c r="B9" s="112"/>
      <c r="C9" s="112"/>
      <c r="D9" s="112"/>
      <c r="E9" s="112"/>
      <c r="F9" s="112"/>
      <c r="G9" s="113" t="s">
        <v>372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6.9444444444444444E-5</v>
      </c>
      <c r="X9" s="5"/>
      <c r="Z9" s="2" t="str">
        <f t="shared" si="0"/>
        <v xml:space="preserve">Andar até bateria do veículo.  </v>
      </c>
      <c r="AA9" s="4" t="str">
        <f t="shared" si="1"/>
        <v>ÑAG</v>
      </c>
      <c r="AB9" s="44">
        <f t="shared" si="2"/>
        <v>6.9444444444444444E-5</v>
      </c>
    </row>
    <row r="10" spans="1:28" ht="42.95" customHeight="1">
      <c r="A10" s="112"/>
      <c r="B10" s="112"/>
      <c r="C10" s="112"/>
      <c r="D10" s="112"/>
      <c r="E10" s="112"/>
      <c r="F10" s="112"/>
      <c r="G10" s="113" t="s">
        <v>373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>
        <v>2.0833333333333335E-4</v>
      </c>
      <c r="W10" s="5"/>
      <c r="X10" s="5"/>
      <c r="Z10" s="2" t="str">
        <f t="shared" si="0"/>
        <v>Posicionar a tampa da bateria nos prisioneiros, colocar as arruelas e pontear as porcas borboleta.</v>
      </c>
      <c r="AA10" s="4" t="str">
        <f t="shared" si="1"/>
        <v>AGR</v>
      </c>
      <c r="AB10" s="44">
        <f t="shared" si="2"/>
        <v>2.0833333333333335E-4</v>
      </c>
    </row>
    <row r="11" spans="1:28" ht="42.95" customHeight="1">
      <c r="A11" s="112"/>
      <c r="B11" s="112"/>
      <c r="C11" s="112"/>
      <c r="D11" s="112"/>
      <c r="E11" s="112"/>
      <c r="F11" s="112"/>
      <c r="G11" s="113" t="s">
        <v>374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/>
      <c r="W11" s="5">
        <v>6.9444444444444444E-5</v>
      </c>
      <c r="X11" s="5"/>
      <c r="Z11" s="2" t="str">
        <f t="shared" si="0"/>
        <v>Andar até o carrinho de tampas da central elétrica.</v>
      </c>
      <c r="AA11" s="4" t="str">
        <f t="shared" si="1"/>
        <v>ÑAG</v>
      </c>
      <c r="AB11" s="44">
        <f t="shared" si="2"/>
        <v>6.9444444444444444E-5</v>
      </c>
    </row>
    <row r="12" spans="1:28" ht="42.95" customHeight="1">
      <c r="A12" s="112"/>
      <c r="B12" s="112"/>
      <c r="C12" s="112"/>
      <c r="D12" s="112"/>
      <c r="E12" s="112"/>
      <c r="F12" s="112"/>
      <c r="G12" s="113" t="s">
        <v>375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9.2592592592592588E-5</v>
      </c>
      <c r="W12" s="5"/>
      <c r="X12" s="5"/>
      <c r="Z12" s="2" t="str">
        <f t="shared" si="0"/>
        <v>Pegar o acabamento inferior do painel do lado direito e pré-montar a tomada OBD</v>
      </c>
      <c r="AA12" s="4" t="str">
        <f t="shared" si="1"/>
        <v>AGR</v>
      </c>
      <c r="AB12" s="44">
        <f t="shared" si="2"/>
        <v>9.2592592592592588E-5</v>
      </c>
    </row>
    <row r="13" spans="1:28" ht="42.95" customHeight="1">
      <c r="A13" s="112"/>
      <c r="B13" s="112"/>
      <c r="C13" s="112"/>
      <c r="D13" s="112"/>
      <c r="E13" s="112"/>
      <c r="F13" s="112"/>
      <c r="G13" s="113" t="s">
        <v>376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>
        <v>1.3888888888888889E-4</v>
      </c>
      <c r="W13" s="5"/>
      <c r="X13" s="5"/>
      <c r="Z13" s="2" t="str">
        <f t="shared" si="0"/>
        <v>Abrir a porta do passageiro e conectar o chicote à tomada OBD.</v>
      </c>
      <c r="AA13" s="4" t="str">
        <f t="shared" si="1"/>
        <v>AGR</v>
      </c>
      <c r="AB13" s="44">
        <f t="shared" si="2"/>
        <v>1.3888888888888889E-4</v>
      </c>
    </row>
    <row r="14" spans="1:28" ht="42.95" customHeight="1">
      <c r="A14" s="112"/>
      <c r="B14" s="112"/>
      <c r="C14" s="112"/>
      <c r="D14" s="112"/>
      <c r="E14" s="112"/>
      <c r="F14" s="112"/>
      <c r="G14" s="113" t="s">
        <v>377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>
        <v>6.4814814814814813E-4</v>
      </c>
      <c r="W14" s="5"/>
      <c r="X14" s="5"/>
      <c r="Z14" s="2" t="str">
        <f t="shared" si="0"/>
        <v>Posicionar o acabamento, pontear os dois botões giratórios e, com a máquina angular, realizar o aperto dos botões e fechar a porta</v>
      </c>
      <c r="AA14" s="4" t="str">
        <f t="shared" si="1"/>
        <v>AGR</v>
      </c>
      <c r="AB14" s="44">
        <f t="shared" si="2"/>
        <v>6.4814814814814813E-4</v>
      </c>
    </row>
    <row r="15" spans="1:28" ht="42.95" customHeight="1">
      <c r="A15" s="112"/>
      <c r="B15" s="112"/>
      <c r="C15" s="112"/>
      <c r="D15" s="112"/>
      <c r="E15" s="112"/>
      <c r="F15" s="112"/>
      <c r="G15" s="113" t="s">
        <v>378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6"/>
      <c r="W15" s="11">
        <v>1.0416666666666667E-4</v>
      </c>
      <c r="X15" s="11"/>
      <c r="Z15" s="2" t="str">
        <f t="shared" si="0"/>
        <v>Devolver apertadeira no carrinho</v>
      </c>
      <c r="AA15" s="4" t="str">
        <f t="shared" si="1"/>
        <v>ÑAG</v>
      </c>
      <c r="AB15" s="44">
        <f t="shared" si="2"/>
        <v>1.0416666666666667E-4</v>
      </c>
    </row>
    <row r="16" spans="1:28" ht="42.95" customHeight="1">
      <c r="A16" s="112"/>
      <c r="B16" s="112"/>
      <c r="C16" s="112"/>
      <c r="D16" s="112"/>
      <c r="E16" s="112"/>
      <c r="F16" s="112"/>
      <c r="G16" s="113" t="s">
        <v>379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11">
        <v>2.8935185185185184E-4</v>
      </c>
      <c r="W16" s="5"/>
      <c r="X16" s="11"/>
      <c r="Z16" s="2" t="str">
        <f t="shared" si="0"/>
        <v>Na prateleira, pegar o acabamento da grade frontal que cobre os parafusos, dois acabamentos quadrados, quatro acabamentos circulares e seis parafusos, sendo dois menores e quatro maiores.</v>
      </c>
      <c r="AA16" s="4" t="str">
        <f t="shared" si="1"/>
        <v>AGR</v>
      </c>
      <c r="AB16" s="44">
        <f t="shared" si="2"/>
        <v>2.8935185185185184E-4</v>
      </c>
    </row>
    <row r="17" spans="1:28" ht="42.95" customHeight="1">
      <c r="A17" s="112"/>
      <c r="B17" s="112"/>
      <c r="C17" s="112"/>
      <c r="D17" s="112"/>
      <c r="E17" s="112"/>
      <c r="F17" s="112"/>
      <c r="G17" s="113" t="s">
        <v>380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/>
      <c r="W17" s="11">
        <v>1.273148148148148E-4</v>
      </c>
      <c r="X17" s="11"/>
      <c r="Z17" s="2" t="str">
        <f t="shared" si="0"/>
        <v>Andar até o carrinho das grades frontais.</v>
      </c>
      <c r="AA17" s="4" t="str">
        <f t="shared" si="1"/>
        <v>ÑAG</v>
      </c>
      <c r="AB17" s="44">
        <f t="shared" si="2"/>
        <v>1.273148148148148E-4</v>
      </c>
    </row>
    <row r="18" spans="1:28" ht="42.95" customHeight="1">
      <c r="A18" s="112"/>
      <c r="B18" s="112"/>
      <c r="C18" s="112"/>
      <c r="D18" s="112"/>
      <c r="E18" s="112"/>
      <c r="F18" s="112"/>
      <c r="G18" s="113" t="s">
        <v>381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11">
        <v>1.5046296296296297E-4</v>
      </c>
      <c r="W18" s="5"/>
      <c r="X18" s="11"/>
      <c r="Z18" s="2" t="str">
        <f t="shared" si="0"/>
        <v>Pegar a grade do e a apertadeira no coldre ao lado.</v>
      </c>
      <c r="AA18" s="4" t="str">
        <f t="shared" si="1"/>
        <v>AGR</v>
      </c>
      <c r="AB18" s="44">
        <f t="shared" si="2"/>
        <v>1.5046296296296297E-4</v>
      </c>
    </row>
    <row r="19" spans="1:28" ht="42.95" customHeight="1">
      <c r="A19" s="112"/>
      <c r="B19" s="112"/>
      <c r="C19" s="112"/>
      <c r="D19" s="112"/>
      <c r="E19" s="112"/>
      <c r="F19" s="112"/>
      <c r="G19" s="113" t="s">
        <v>382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5"/>
      <c r="W19" s="11">
        <v>8.1018518518518516E-5</v>
      </c>
      <c r="X19" s="11"/>
      <c r="Z19" s="2" t="str">
        <f t="shared" si="0"/>
        <v xml:space="preserve">Andar até a frente do veículo. </v>
      </c>
      <c r="AA19" s="4" t="str">
        <f t="shared" si="1"/>
        <v>ÑAG</v>
      </c>
      <c r="AB19" s="44">
        <f t="shared" si="2"/>
        <v>8.1018518518518516E-5</v>
      </c>
    </row>
    <row r="20" spans="1:28" ht="42.95" customHeight="1">
      <c r="A20" s="112"/>
      <c r="B20" s="112"/>
      <c r="C20" s="112"/>
      <c r="D20" s="112"/>
      <c r="E20" s="112"/>
      <c r="F20" s="112"/>
      <c r="G20" s="113" t="s">
        <v>383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"/>
      <c r="T20" s="6"/>
      <c r="U20" s="6"/>
      <c r="V20" s="11">
        <v>7.1759259259259259E-4</v>
      </c>
      <c r="W20" s="5"/>
      <c r="X20" s="5"/>
      <c r="Z20" s="2" t="str">
        <f t="shared" si="0"/>
        <v>Posicionar a grade na posição correta e realizar o aperto dos dois parafusos maiores na parte superior, em seguida, apertar os outros quatro parafusos menores na parte inferior.</v>
      </c>
      <c r="AA20" s="4" t="str">
        <f t="shared" si="1"/>
        <v>AGR</v>
      </c>
      <c r="AB20" s="44">
        <f t="shared" si="2"/>
        <v>7.1759259259259259E-4</v>
      </c>
    </row>
    <row r="21" spans="1:28" ht="42.95" customHeight="1">
      <c r="A21" s="112"/>
      <c r="B21" s="112"/>
      <c r="C21" s="112"/>
      <c r="D21" s="112"/>
      <c r="E21" s="112"/>
      <c r="F21" s="112"/>
      <c r="G21" s="113" t="s">
        <v>384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6"/>
      <c r="T21" s="6"/>
      <c r="U21" s="6"/>
      <c r="V21" s="11">
        <v>1.273148148148148E-4</v>
      </c>
      <c r="W21" s="5"/>
      <c r="X21" s="5"/>
      <c r="Z21" s="2" t="str">
        <f t="shared" si="0"/>
        <v>Colocar os acabamentos: dois quadrados na parte superior e dois circulares na parte inferior da grade.</v>
      </c>
      <c r="AA21" s="4" t="str">
        <f t="shared" si="1"/>
        <v>AGR</v>
      </c>
      <c r="AB21" s="44">
        <f t="shared" si="2"/>
        <v>1.273148148148148E-4</v>
      </c>
    </row>
    <row r="22" spans="1:28" ht="42.95" customHeight="1">
      <c r="A22" s="112"/>
      <c r="B22" s="112"/>
      <c r="C22" s="112"/>
      <c r="D22" s="112"/>
      <c r="E22" s="112"/>
      <c r="F22" s="112"/>
      <c r="G22" s="113" t="s">
        <v>152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6"/>
      <c r="T22" s="6"/>
      <c r="U22" s="6"/>
      <c r="V22" s="5"/>
      <c r="W22" s="11">
        <v>9.2592592592592588E-5</v>
      </c>
      <c r="X22" s="11"/>
      <c r="Z22" s="2" t="str">
        <f t="shared" si="0"/>
        <v>Devolver a máquina elétrica ao coldre.</v>
      </c>
      <c r="AA22" s="4" t="str">
        <f t="shared" si="1"/>
        <v>ÑAG</v>
      </c>
      <c r="AB22" s="44">
        <f t="shared" si="2"/>
        <v>9.2592592592592588E-5</v>
      </c>
    </row>
    <row r="23" spans="1:28" ht="42.95" customHeight="1">
      <c r="A23" s="112"/>
      <c r="B23" s="112"/>
      <c r="C23" s="112"/>
      <c r="D23" s="112"/>
      <c r="E23" s="112"/>
      <c r="F23" s="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6"/>
      <c r="T23" s="6"/>
      <c r="U23" s="6"/>
      <c r="V23" s="5"/>
      <c r="W23" s="5"/>
      <c r="X23" s="5"/>
    </row>
    <row r="24" spans="1:28" ht="42.95" customHeight="1">
      <c r="A24" s="112"/>
      <c r="B24" s="112"/>
      <c r="C24" s="112"/>
      <c r="D24" s="112"/>
      <c r="E24" s="112"/>
      <c r="F24" s="112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6"/>
      <c r="T24" s="6"/>
      <c r="U24" s="6"/>
      <c r="V24" s="5"/>
      <c r="W24" s="6"/>
      <c r="X24" s="6"/>
    </row>
    <row r="25" spans="1:28" ht="42.95" customHeight="1">
      <c r="A25" s="112"/>
      <c r="B25" s="112"/>
      <c r="C25" s="112"/>
      <c r="D25" s="112"/>
      <c r="E25" s="112"/>
      <c r="F25" s="112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4"/>
      <c r="T25" s="114"/>
      <c r="U25" s="114"/>
      <c r="V25" s="5">
        <f>SUM(V6:V24)</f>
        <v>2.5231481481481481E-3</v>
      </c>
      <c r="W25" s="5">
        <f>SUM(W6:W24)</f>
        <v>6.0185185185185179E-4</v>
      </c>
      <c r="X25" s="5">
        <f>SUM(X6:X24)</f>
        <v>0</v>
      </c>
    </row>
  </sheetData>
  <sheetProtection formatCells="0" formatRows="0"/>
  <protectedRanges>
    <protectedRange password="CF1B" sqref="A1:IV2 A4:IV5 A3:I3 A25:IV65536 S3:IV3 B14:R14 A15:R24 G10:R12 A6:A14 Y23:IV24 Y6:Y22 AC6:IV22" name="Intervalo1"/>
    <protectedRange password="CF1B" sqref="J3:R3" name="Intervalo1_2"/>
    <protectedRange password="CF1B" sqref="G13:R13" name="Intervalo1_3"/>
    <protectedRange password="CF1B" sqref="G9:R9 G6:U8" name="Intervalo1_5"/>
    <protectedRange password="CF1B" sqref="Z6:AB22" name="Intervalo1_2_1"/>
  </protectedRanges>
  <mergeCells count="57">
    <mergeCell ref="A20:F20"/>
    <mergeCell ref="G20:R20"/>
    <mergeCell ref="A25:F25"/>
    <mergeCell ref="G25:R25"/>
    <mergeCell ref="S25:U25"/>
    <mergeCell ref="A24:F24"/>
    <mergeCell ref="G24:R24"/>
    <mergeCell ref="A22:F22"/>
    <mergeCell ref="G22:R22"/>
    <mergeCell ref="G23:R23"/>
    <mergeCell ref="A23:E23"/>
    <mergeCell ref="A13:F13"/>
    <mergeCell ref="G13:R13"/>
    <mergeCell ref="A14:F14"/>
    <mergeCell ref="G14:R14"/>
    <mergeCell ref="G21:R21"/>
    <mergeCell ref="A15:F15"/>
    <mergeCell ref="G15:R15"/>
    <mergeCell ref="A16:F16"/>
    <mergeCell ref="G16:R16"/>
    <mergeCell ref="A17:F17"/>
    <mergeCell ref="G17:R17"/>
    <mergeCell ref="A21:F21"/>
    <mergeCell ref="A18:F18"/>
    <mergeCell ref="G18:R18"/>
    <mergeCell ref="A19:F19"/>
    <mergeCell ref="G19:R19"/>
    <mergeCell ref="A11:F11"/>
    <mergeCell ref="G11:R11"/>
    <mergeCell ref="A12:F12"/>
    <mergeCell ref="G12:R12"/>
    <mergeCell ref="A10:F10"/>
    <mergeCell ref="G10:R10"/>
    <mergeCell ref="A8:F8"/>
    <mergeCell ref="G8:R8"/>
    <mergeCell ref="S8:U8"/>
    <mergeCell ref="A9:F9"/>
    <mergeCell ref="G9:R9"/>
    <mergeCell ref="A1:I1"/>
    <mergeCell ref="J1:X1"/>
    <mergeCell ref="A2:I2"/>
    <mergeCell ref="J2:X2"/>
    <mergeCell ref="A3:I3"/>
    <mergeCell ref="J3:R3"/>
    <mergeCell ref="V3:W3"/>
    <mergeCell ref="A6:F6"/>
    <mergeCell ref="G6:R6"/>
    <mergeCell ref="S6:U6"/>
    <mergeCell ref="A7:F7"/>
    <mergeCell ref="X4:X5"/>
    <mergeCell ref="A4:F5"/>
    <mergeCell ref="G4:R5"/>
    <mergeCell ref="S4:U5"/>
    <mergeCell ref="V4:V5"/>
    <mergeCell ref="W4:W5"/>
    <mergeCell ref="G7:R7"/>
    <mergeCell ref="S7:U7"/>
  </mergeCells>
  <conditionalFormatting sqref="A6:A8 G9:R20">
    <cfRule type="expression" dxfId="30" priority="4" stopIfTrue="1">
      <formula>$S6&lt;&gt;""</formula>
    </cfRule>
  </conditionalFormatting>
  <conditionalFormatting sqref="A6:A25">
    <cfRule type="cellIs" dxfId="29" priority="5" stopIfTrue="1" operator="equal">
      <formula>"TM"</formula>
    </cfRule>
  </conditionalFormatting>
  <conditionalFormatting sqref="A9:A24">
    <cfRule type="expression" dxfId="28" priority="6" stopIfTrue="1">
      <formula>#REF!&lt;&gt;""</formula>
    </cfRule>
  </conditionalFormatting>
  <conditionalFormatting sqref="G21:R21">
    <cfRule type="expression" dxfId="27" priority="680" stopIfTrue="1">
      <formula>#REF!&lt;&gt;""</formula>
    </cfRule>
  </conditionalFormatting>
  <conditionalFormatting sqref="G22:R24 A25">
    <cfRule type="expression" dxfId="26" priority="3" stopIfTrue="1">
      <formula>$S22&lt;&gt;""</formula>
    </cfRule>
  </conditionalFormatting>
  <conditionalFormatting sqref="G6:U6 G8:U8">
    <cfRule type="expression" dxfId="25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71EA-DE47-4567-A5E3-3E86A9BEE085}">
  <sheetPr>
    <tabColor theme="7" tint="-0.249977111117893"/>
    <pageSetUpPr fitToPage="1"/>
  </sheetPr>
  <dimension ref="A1:X2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367</v>
      </c>
      <c r="B3" s="125"/>
      <c r="C3" s="125"/>
      <c r="D3" s="125"/>
      <c r="E3" s="125"/>
      <c r="F3" s="125"/>
      <c r="G3" s="125"/>
      <c r="H3" s="125"/>
      <c r="I3" s="125"/>
      <c r="J3" s="126" t="s">
        <v>368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SUM(V25:X25)</f>
        <v>2.7083333333333334E-3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385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>
        <v>9.2592592592592588E-5</v>
      </c>
      <c r="W6" s="5"/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370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6"/>
      <c r="W7" s="5">
        <v>5.7870370370370373E-5</v>
      </c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386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5.7870370370370373E-5</v>
      </c>
      <c r="W8" s="5"/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387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8.1018518518518516E-5</v>
      </c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388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>
        <v>2.0833333333333335E-4</v>
      </c>
      <c r="W10" s="5"/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374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6"/>
      <c r="W11" s="5">
        <v>5.7870370370370373E-5</v>
      </c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389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1.3888888888888889E-4</v>
      </c>
      <c r="W12" s="5"/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390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6"/>
      <c r="W13" s="5">
        <v>9.2592592592592588E-5</v>
      </c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391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>
        <v>6.5972222222222224E-4</v>
      </c>
      <c r="W14" s="5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392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>
        <v>2.5462962962962961E-4</v>
      </c>
      <c r="W15" s="5"/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393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5"/>
      <c r="W16" s="5">
        <v>1.0416666666666667E-4</v>
      </c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394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>
        <v>1.1574074074074075E-4</v>
      </c>
      <c r="W17" s="5"/>
      <c r="X17" s="6"/>
    </row>
    <row r="18" spans="1:24" ht="42.95" customHeight="1">
      <c r="A18" s="112"/>
      <c r="B18" s="112"/>
      <c r="C18" s="112"/>
      <c r="D18" s="112"/>
      <c r="E18" s="112"/>
      <c r="F18" s="112"/>
      <c r="G18" s="113" t="s">
        <v>395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>
        <v>6.9444444444444444E-5</v>
      </c>
      <c r="W18" s="5"/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396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5">
        <v>1.273148148148148E-4</v>
      </c>
      <c r="W19" s="6"/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397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"/>
      <c r="T20" s="6"/>
      <c r="U20" s="6"/>
      <c r="V20" s="6"/>
      <c r="W20" s="5">
        <v>8.1018518518518516E-5</v>
      </c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 t="s">
        <v>398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6"/>
      <c r="T21" s="6"/>
      <c r="U21" s="6"/>
      <c r="V21" s="5">
        <v>3.7037037037037035E-4</v>
      </c>
      <c r="W21" s="5"/>
      <c r="X21" s="5"/>
    </row>
    <row r="22" spans="1:24" ht="42.95" customHeight="1">
      <c r="A22" s="112"/>
      <c r="B22" s="112"/>
      <c r="C22" s="112"/>
      <c r="D22" s="112"/>
      <c r="E22" s="112"/>
      <c r="F22" s="112"/>
      <c r="G22" s="113" t="s">
        <v>399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6"/>
      <c r="T22" s="6"/>
      <c r="U22" s="6"/>
      <c r="V22" s="6"/>
      <c r="W22" s="5">
        <v>1.3888888888888889E-4</v>
      </c>
      <c r="X22" s="5"/>
    </row>
    <row r="23" spans="1:24" ht="42.95" customHeight="1">
      <c r="A23" s="112"/>
      <c r="B23" s="112"/>
      <c r="C23" s="112"/>
      <c r="D23" s="112"/>
      <c r="E23" s="112"/>
      <c r="F23" s="112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6"/>
      <c r="T23" s="6"/>
      <c r="U23" s="6"/>
      <c r="V23" s="5"/>
      <c r="W23" s="5"/>
      <c r="X23" s="5"/>
    </row>
    <row r="24" spans="1:24" ht="42.95" customHeight="1">
      <c r="A24" s="112"/>
      <c r="B24" s="112"/>
      <c r="C24" s="112"/>
      <c r="D24" s="112"/>
      <c r="E24" s="112"/>
      <c r="F24" s="112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6"/>
      <c r="T24" s="6"/>
      <c r="U24" s="6"/>
      <c r="V24" s="5"/>
      <c r="W24" s="5"/>
      <c r="X24" s="5"/>
    </row>
    <row r="25" spans="1:24" ht="42.95" customHeight="1">
      <c r="A25" s="112"/>
      <c r="B25" s="112"/>
      <c r="C25" s="112"/>
      <c r="D25" s="112"/>
      <c r="E25" s="112"/>
      <c r="F25" s="112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4"/>
      <c r="T25" s="114"/>
      <c r="U25" s="114"/>
      <c r="V25" s="5">
        <f>SUM(V6:V24)</f>
        <v>2.0949074074074073E-3</v>
      </c>
      <c r="W25" s="5">
        <f>SUM(W6:W24)</f>
        <v>6.134259259259259E-4</v>
      </c>
      <c r="X25" s="5">
        <f>SUM(X6:X24)</f>
        <v>0</v>
      </c>
    </row>
  </sheetData>
  <sheetProtection formatCells="0" formatRows="0"/>
  <protectedRanges>
    <protectedRange password="CF1B" sqref="A1:IV2 A4:IV5 A3:I3 A25:IV65536 S3:IV3 B18:R18 A19:R24 Y23:IV24 A13:A18 G13:R15 Y13:Y22 AC13:IV22 AC6:IV12 Y6:Y12 G10:R12 A6:A12" name="Intervalo1"/>
    <protectedRange password="CF1B" sqref="J3:R3" name="Intervalo1_2"/>
    <protectedRange password="CF1B" sqref="G16:R17" name="Intervalo1_3"/>
    <protectedRange password="CF1B" sqref="G9:R9 G6:U8" name="Intervalo1_5"/>
    <protectedRange password="CF1B" sqref="AA6:AB22" name="Intervalo1_5_1"/>
  </protectedRanges>
  <mergeCells count="57"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  <mergeCell ref="A10:F10"/>
    <mergeCell ref="G10:R10"/>
    <mergeCell ref="A6:F6"/>
    <mergeCell ref="G6:R6"/>
    <mergeCell ref="S6:U6"/>
    <mergeCell ref="A7:F7"/>
    <mergeCell ref="G7:R7"/>
    <mergeCell ref="S7:U7"/>
    <mergeCell ref="A8:F8"/>
    <mergeCell ref="G8:R8"/>
    <mergeCell ref="S8:U8"/>
    <mergeCell ref="A9:F9"/>
    <mergeCell ref="G9:R9"/>
    <mergeCell ref="A13:F13"/>
    <mergeCell ref="G13:R13"/>
    <mergeCell ref="A14:F14"/>
    <mergeCell ref="G14:R14"/>
    <mergeCell ref="A11:F11"/>
    <mergeCell ref="G11:R11"/>
    <mergeCell ref="A12:F12"/>
    <mergeCell ref="G12:R12"/>
    <mergeCell ref="A15:F15"/>
    <mergeCell ref="G15:R15"/>
    <mergeCell ref="A16:F16"/>
    <mergeCell ref="G16:R16"/>
    <mergeCell ref="A17:F17"/>
    <mergeCell ref="G17:R17"/>
    <mergeCell ref="A18:F18"/>
    <mergeCell ref="G18:R18"/>
    <mergeCell ref="A19:F19"/>
    <mergeCell ref="G19:R19"/>
    <mergeCell ref="A20:F20"/>
    <mergeCell ref="G20:R20"/>
    <mergeCell ref="A21:F21"/>
    <mergeCell ref="G21:R21"/>
    <mergeCell ref="A22:F22"/>
    <mergeCell ref="G22:R22"/>
    <mergeCell ref="A23:F23"/>
    <mergeCell ref="G23:R23"/>
    <mergeCell ref="A25:F25"/>
    <mergeCell ref="G25:R25"/>
    <mergeCell ref="S25:U25"/>
    <mergeCell ref="A24:F24"/>
    <mergeCell ref="G24:R24"/>
  </mergeCells>
  <conditionalFormatting sqref="A6:A8 G9:R24">
    <cfRule type="expression" dxfId="24" priority="4" stopIfTrue="1">
      <formula>$S6&lt;&gt;""</formula>
    </cfRule>
  </conditionalFormatting>
  <conditionalFormatting sqref="A6:A25">
    <cfRule type="cellIs" dxfId="23" priority="5" stopIfTrue="1" operator="equal">
      <formula>"TM"</formula>
    </cfRule>
  </conditionalFormatting>
  <conditionalFormatting sqref="A9:A24">
    <cfRule type="expression" dxfId="22" priority="6" stopIfTrue="1">
      <formula>#REF!&lt;&gt;""</formula>
    </cfRule>
  </conditionalFormatting>
  <conditionalFormatting sqref="A25">
    <cfRule type="expression" dxfId="21" priority="3" stopIfTrue="1">
      <formula>$S25&lt;&gt;""</formula>
    </cfRule>
  </conditionalFormatting>
  <conditionalFormatting sqref="G6:U6 G8:U8">
    <cfRule type="expression" dxfId="20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0242-36BB-48C1-85FE-425D0EA62A49}">
  <sheetPr>
    <tabColor theme="7" tint="-0.249977111117893"/>
    <pageSetUpPr fitToPage="1"/>
  </sheetPr>
  <dimension ref="A1:X25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367</v>
      </c>
      <c r="B3" s="125"/>
      <c r="C3" s="125"/>
      <c r="D3" s="125"/>
      <c r="E3" s="125"/>
      <c r="F3" s="125"/>
      <c r="G3" s="125"/>
      <c r="H3" s="125"/>
      <c r="I3" s="125"/>
      <c r="J3" s="126" t="s">
        <v>368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SUM(V25:X25)</f>
        <v>2.662037037037037E-3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400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6"/>
      <c r="T6" s="6"/>
      <c r="U6" s="6"/>
      <c r="V6" s="6"/>
      <c r="W6" s="5">
        <v>5.7870370370370373E-5</v>
      </c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401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6"/>
      <c r="T7" s="6"/>
      <c r="U7" s="6"/>
      <c r="V7" s="5">
        <v>1.3888888888888889E-4</v>
      </c>
      <c r="W7" s="5"/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402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6"/>
      <c r="T8" s="6"/>
      <c r="U8" s="6"/>
      <c r="V8" s="5"/>
      <c r="W8" s="5">
        <v>5.7870370370370373E-5</v>
      </c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403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6"/>
      <c r="W9" s="5">
        <v>9.2592592592592588E-5</v>
      </c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391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>
        <v>6.5972222222222224E-4</v>
      </c>
      <c r="W10" s="5"/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392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>
        <v>2.5462962962962961E-4</v>
      </c>
      <c r="W11" s="5"/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393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/>
      <c r="W12" s="5">
        <v>1.0416666666666667E-4</v>
      </c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404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>
        <v>1.1574074074074075E-4</v>
      </c>
      <c r="W13" s="5"/>
      <c r="X13" s="6"/>
    </row>
    <row r="14" spans="1:24" ht="42.95" customHeight="1">
      <c r="A14" s="112"/>
      <c r="B14" s="112"/>
      <c r="C14" s="112"/>
      <c r="D14" s="112"/>
      <c r="E14" s="112"/>
      <c r="F14" s="112"/>
      <c r="G14" s="113" t="s">
        <v>405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>
        <v>6.9444444444444444E-5</v>
      </c>
      <c r="W14" s="5"/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406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>
        <v>1.273148148148148E-4</v>
      </c>
      <c r="W15" s="6"/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407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6"/>
      <c r="W16" s="5">
        <v>8.1018518518518516E-5</v>
      </c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408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>
        <v>3.7037037037037035E-4</v>
      </c>
      <c r="W17" s="5"/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399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6"/>
      <c r="W18" s="5">
        <v>1.3888888888888889E-4</v>
      </c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409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5"/>
      <c r="W19" s="5">
        <v>6.9444444444444444E-5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410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"/>
      <c r="T20" s="6"/>
      <c r="U20" s="6"/>
      <c r="V20" s="5">
        <v>4.6296296296296294E-5</v>
      </c>
      <c r="W20" s="5"/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 t="s">
        <v>411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6"/>
      <c r="T21" s="6"/>
      <c r="U21" s="6"/>
      <c r="V21" s="6"/>
      <c r="W21" s="5">
        <v>5.7870370370370373E-5</v>
      </c>
      <c r="X21" s="5"/>
    </row>
    <row r="22" spans="1:24" ht="42.95" customHeight="1">
      <c r="A22" s="112"/>
      <c r="B22" s="112"/>
      <c r="C22" s="112"/>
      <c r="D22" s="112"/>
      <c r="E22" s="112"/>
      <c r="F22" s="112"/>
      <c r="G22" s="113" t="s">
        <v>412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6"/>
      <c r="T22" s="6"/>
      <c r="U22" s="6"/>
      <c r="V22" s="5">
        <v>1.5046296296296297E-4</v>
      </c>
      <c r="W22" s="5"/>
      <c r="X22" s="5"/>
    </row>
    <row r="23" spans="1:24" ht="42.95" customHeight="1">
      <c r="A23" s="112"/>
      <c r="B23" s="112"/>
      <c r="C23" s="112"/>
      <c r="D23" s="112"/>
      <c r="E23" s="112"/>
      <c r="F23" s="112"/>
      <c r="G23" s="113" t="s">
        <v>413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6"/>
      <c r="T23" s="6"/>
      <c r="U23" s="6"/>
      <c r="V23" s="6"/>
      <c r="W23" s="5">
        <v>6.9444444444444444E-5</v>
      </c>
      <c r="X23" s="5"/>
    </row>
    <row r="24" spans="1:24" ht="42.95" customHeight="1">
      <c r="A24" s="112"/>
      <c r="B24" s="112"/>
      <c r="C24" s="112"/>
      <c r="D24" s="112"/>
      <c r="E24" s="112"/>
      <c r="F24" s="112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6"/>
      <c r="T24" s="6"/>
      <c r="U24" s="6"/>
      <c r="V24" s="6"/>
      <c r="W24" s="5"/>
      <c r="X24" s="5"/>
    </row>
    <row r="25" spans="1:24" ht="42.95" customHeight="1">
      <c r="A25" s="112"/>
      <c r="B25" s="112"/>
      <c r="C25" s="112"/>
      <c r="D25" s="112"/>
      <c r="E25" s="112"/>
      <c r="F25" s="112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4"/>
      <c r="T25" s="114"/>
      <c r="U25" s="114"/>
      <c r="V25" s="5">
        <f>SUM(V6:V24)</f>
        <v>1.9328703703703702E-3</v>
      </c>
      <c r="W25" s="5">
        <f>SUM(W6:W24)</f>
        <v>7.291666666666667E-4</v>
      </c>
      <c r="X25" s="5">
        <f>SUM(X6:X24)</f>
        <v>0</v>
      </c>
    </row>
  </sheetData>
  <sheetProtection formatCells="0" formatRows="0"/>
  <protectedRanges>
    <protectedRange password="CF1B" sqref="A1:IV2 A4:IV5 A3:I3 A25:IV65536 S3:IV3 B14:R14 A24:R24 A6:A14 G6:R11 Y6:Y24 AC6:IV24 A15:R18 A19:F23" name="Intervalo1"/>
    <protectedRange password="CF1B" sqref="J3:R3" name="Intervalo1_2"/>
    <protectedRange password="CF1B" sqref="G12:R13" name="Intervalo1_3"/>
    <protectedRange password="CF1B" sqref="AA6:AB24" name="Intervalo1_5_1"/>
    <protectedRange password="CF1B" sqref="G19:R23" name="Intervalo1_1"/>
  </protectedRanges>
  <mergeCells count="54">
    <mergeCell ref="G24:R24"/>
    <mergeCell ref="A25:F25"/>
    <mergeCell ref="G25:R25"/>
    <mergeCell ref="S25:U25"/>
    <mergeCell ref="A19:F19"/>
    <mergeCell ref="G19:R19"/>
    <mergeCell ref="A20:F20"/>
    <mergeCell ref="G20:R20"/>
    <mergeCell ref="A21:F21"/>
    <mergeCell ref="G21:R21"/>
    <mergeCell ref="A22:F22"/>
    <mergeCell ref="A24:F24"/>
    <mergeCell ref="A18:F18"/>
    <mergeCell ref="G18:R18"/>
    <mergeCell ref="G22:R22"/>
    <mergeCell ref="A23:F23"/>
    <mergeCell ref="G23:R23"/>
    <mergeCell ref="A15:F15"/>
    <mergeCell ref="G15:R15"/>
    <mergeCell ref="A16:F16"/>
    <mergeCell ref="G16:R16"/>
    <mergeCell ref="A17:F17"/>
    <mergeCell ref="G17:R17"/>
    <mergeCell ref="A12:F12"/>
    <mergeCell ref="G12:R12"/>
    <mergeCell ref="A13:F13"/>
    <mergeCell ref="G13:R13"/>
    <mergeCell ref="A14:F14"/>
    <mergeCell ref="G14:R14"/>
    <mergeCell ref="A9:F9"/>
    <mergeCell ref="G9:R9"/>
    <mergeCell ref="A10:F10"/>
    <mergeCell ref="G10:R10"/>
    <mergeCell ref="A11:F11"/>
    <mergeCell ref="G11:R11"/>
    <mergeCell ref="A6:F6"/>
    <mergeCell ref="G6:R6"/>
    <mergeCell ref="A7:F7"/>
    <mergeCell ref="G7:R7"/>
    <mergeCell ref="A8:F8"/>
    <mergeCell ref="G8:R8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24">
    <cfRule type="expression" dxfId="19" priority="9" stopIfTrue="1">
      <formula>#REF!&lt;&gt;""</formula>
    </cfRule>
  </conditionalFormatting>
  <conditionalFormatting sqref="A6:A25">
    <cfRule type="cellIs" dxfId="18" priority="6" stopIfTrue="1" operator="equal">
      <formula>"TM"</formula>
    </cfRule>
  </conditionalFormatting>
  <conditionalFormatting sqref="A25">
    <cfRule type="expression" dxfId="17" priority="4" stopIfTrue="1">
      <formula>$S25&lt;&gt;""</formula>
    </cfRule>
  </conditionalFormatting>
  <conditionalFormatting sqref="G6:R24">
    <cfRule type="expression" dxfId="16" priority="5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CB51-9C12-49FB-97A0-2FF8443343B1}">
  <sheetPr>
    <tabColor theme="9" tint="0.59999389629810485"/>
    <pageSetUpPr fitToPage="1"/>
  </sheetPr>
  <dimension ref="A1:X27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/>
      <c r="B3" s="125"/>
      <c r="C3" s="125"/>
      <c r="D3" s="125"/>
      <c r="E3" s="125"/>
      <c r="F3" s="125"/>
      <c r="G3" s="125"/>
      <c r="H3" s="125"/>
      <c r="I3" s="125"/>
      <c r="J3" s="126"/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SUM(V27:X27)</f>
        <v>3.8773148148148148E-3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414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>
        <v>9.2592592592592588E-5</v>
      </c>
      <c r="W6" s="5"/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206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43"/>
      <c r="W7" s="5">
        <v>1.1574074074074075E-4</v>
      </c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415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2.6620370370370372E-4</v>
      </c>
      <c r="W8" s="5"/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416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8.1018518518518516E-5</v>
      </c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417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10"/>
      <c r="W10" s="10">
        <v>1.1574074074074075E-4</v>
      </c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418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10">
        <v>1.1574074074074075E-4</v>
      </c>
      <c r="W11" s="10"/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419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/>
      <c r="W12" s="10">
        <v>1.273148148148148E-4</v>
      </c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420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10"/>
      <c r="W13" s="10">
        <v>1.5046296296296297E-4</v>
      </c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421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10"/>
      <c r="W14" s="10">
        <v>1.9675925925925926E-4</v>
      </c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422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10"/>
      <c r="W15" s="10">
        <v>1.3888888888888889E-4</v>
      </c>
      <c r="X15" s="5"/>
    </row>
    <row r="16" spans="1:24" ht="42.95" customHeight="1">
      <c r="A16" s="309" t="s">
        <v>423</v>
      </c>
      <c r="B16" s="112"/>
      <c r="C16" s="112"/>
      <c r="D16" s="112"/>
      <c r="E16" s="112"/>
      <c r="F16" s="112"/>
      <c r="G16" s="113" t="s">
        <v>424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10"/>
      <c r="W16" s="10">
        <v>9.2592592592592588E-5</v>
      </c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425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/>
      <c r="W17" s="10">
        <v>1.3888888888888889E-4</v>
      </c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426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/>
      <c r="W18" s="10">
        <v>9.2592592592592588E-5</v>
      </c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427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10"/>
      <c r="W19" s="10">
        <v>1.7361111111111112E-4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428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"/>
      <c r="T20" s="6"/>
      <c r="U20" s="6"/>
      <c r="V20" s="5"/>
      <c r="W20" s="10">
        <v>6.9444444444444444E-5</v>
      </c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 t="s">
        <v>429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6"/>
      <c r="T21" s="6"/>
      <c r="U21" s="6"/>
      <c r="V21" s="5"/>
      <c r="W21" s="10">
        <v>6.7129629629629625E-4</v>
      </c>
      <c r="X21" s="43"/>
    </row>
    <row r="22" spans="1:24" ht="42.95" customHeight="1">
      <c r="A22" s="112"/>
      <c r="B22" s="112"/>
      <c r="C22" s="112"/>
      <c r="D22" s="112"/>
      <c r="E22" s="112"/>
      <c r="F22" s="112"/>
      <c r="G22" s="113" t="s">
        <v>430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6"/>
      <c r="T22" s="6"/>
      <c r="U22" s="6"/>
      <c r="V22" s="5"/>
      <c r="W22" s="5">
        <v>1.0416666666666667E-3</v>
      </c>
      <c r="X22" s="5"/>
    </row>
    <row r="23" spans="1:24" ht="42.95" customHeight="1">
      <c r="A23" s="112"/>
      <c r="B23" s="112"/>
      <c r="C23" s="112"/>
      <c r="D23" s="112"/>
      <c r="E23" s="112"/>
      <c r="F23" s="112"/>
      <c r="G23" s="113" t="s">
        <v>431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"/>
      <c r="T23" s="7"/>
      <c r="U23" s="7"/>
      <c r="V23" s="5"/>
      <c r="W23" s="10">
        <v>9.2592592592592588E-5</v>
      </c>
      <c r="X23" s="5"/>
    </row>
    <row r="24" spans="1:24" ht="42.95" customHeight="1">
      <c r="A24" s="112"/>
      <c r="B24" s="112"/>
      <c r="C24" s="112"/>
      <c r="D24" s="112"/>
      <c r="E24" s="112"/>
      <c r="F24" s="112"/>
      <c r="G24" s="113" t="s">
        <v>53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6"/>
      <c r="T24" s="6"/>
      <c r="U24" s="6"/>
      <c r="V24" s="43"/>
      <c r="W24" s="10">
        <v>1.0416666666666667E-4</v>
      </c>
      <c r="X24" s="5"/>
    </row>
    <row r="25" spans="1:24" ht="42.95" customHeight="1">
      <c r="A25" s="112"/>
      <c r="B25" s="112"/>
      <c r="C25" s="112"/>
      <c r="D25" s="112"/>
      <c r="E25" s="112"/>
      <c r="F25" s="112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7"/>
      <c r="T25" s="7"/>
      <c r="U25" s="7"/>
      <c r="V25" s="5"/>
      <c r="W25" s="5"/>
      <c r="X25" s="5"/>
    </row>
    <row r="26" spans="1:24" ht="42.95" customHeight="1">
      <c r="A26" s="112"/>
      <c r="B26" s="112"/>
      <c r="C26" s="112"/>
      <c r="D26" s="112"/>
      <c r="E26" s="112"/>
      <c r="F26" s="112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4"/>
      <c r="T26" s="114"/>
      <c r="U26" s="114"/>
      <c r="V26" s="5"/>
      <c r="W26" s="5"/>
      <c r="X26" s="5"/>
    </row>
    <row r="27" spans="1:24" ht="42.95" customHeight="1">
      <c r="A27" s="112"/>
      <c r="B27" s="112"/>
      <c r="C27" s="112"/>
      <c r="D27" s="112"/>
      <c r="E27" s="112"/>
      <c r="F27" s="112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4"/>
      <c r="T27" s="114"/>
      <c r="U27" s="114"/>
      <c r="V27" s="5">
        <f>SUM(V6:V26)</f>
        <v>4.7453703703703704E-4</v>
      </c>
      <c r="W27" s="5">
        <f>SUM(W6:W26)</f>
        <v>3.4027777777777776E-3</v>
      </c>
      <c r="X27" s="5">
        <f>SUM(X6:X26)</f>
        <v>0</v>
      </c>
    </row>
  </sheetData>
  <sheetProtection formatCells="0" formatRows="0"/>
  <protectedRanges>
    <protectedRange password="CF1B" sqref="A1:IV2 B22:F24 A4:IV5 A3:I3 A27:IV65538 A25:V25 S3:IV3 G22:R22 X25:Y25 G24:R24 G6:U8 A26:Y26 A6:A24 G9:R19 Z25:IV26 Y6:Y24 AC6:IV24" name="Intervalo1"/>
    <protectedRange password="CF1B" sqref="J3:R3" name="Intervalo1_2"/>
    <protectedRange password="CF1B" sqref="G20:R21" name="Intervalo1_3"/>
    <protectedRange password="CF1B" sqref="G23:V23" name="Intervalo1_4"/>
    <protectedRange password="CF1B" sqref="Z6:AB24" name="Intervalo1_2_1"/>
  </protectedRanges>
  <mergeCells count="62">
    <mergeCell ref="W4:W5"/>
    <mergeCell ref="X4:X5"/>
    <mergeCell ref="A1:I1"/>
    <mergeCell ref="J1:X1"/>
    <mergeCell ref="A2:I2"/>
    <mergeCell ref="J2:X2"/>
    <mergeCell ref="A3:I3"/>
    <mergeCell ref="J3:R3"/>
    <mergeCell ref="V3:W3"/>
    <mergeCell ref="A8:F8"/>
    <mergeCell ref="A4:F5"/>
    <mergeCell ref="G4:R5"/>
    <mergeCell ref="S4:U5"/>
    <mergeCell ref="V4:V5"/>
    <mergeCell ref="A6:F6"/>
    <mergeCell ref="G6:R6"/>
    <mergeCell ref="S6:U6"/>
    <mergeCell ref="A7:F7"/>
    <mergeCell ref="G7:R7"/>
    <mergeCell ref="S7:U7"/>
    <mergeCell ref="G8:R8"/>
    <mergeCell ref="S8:U8"/>
    <mergeCell ref="A17:F17"/>
    <mergeCell ref="G17:R17"/>
    <mergeCell ref="A18:F18"/>
    <mergeCell ref="G18:R18"/>
    <mergeCell ref="A15:F15"/>
    <mergeCell ref="G15:R15"/>
    <mergeCell ref="G16:R16"/>
    <mergeCell ref="A16:F16"/>
    <mergeCell ref="A19:F19"/>
    <mergeCell ref="G19:R19"/>
    <mergeCell ref="A20:F20"/>
    <mergeCell ref="G20:R20"/>
    <mergeCell ref="A21:F21"/>
    <mergeCell ref="G21:R21"/>
    <mergeCell ref="A27:F27"/>
    <mergeCell ref="G27:R27"/>
    <mergeCell ref="S27:U27"/>
    <mergeCell ref="A22:F22"/>
    <mergeCell ref="G22:R22"/>
    <mergeCell ref="A23:F23"/>
    <mergeCell ref="G23:R23"/>
    <mergeCell ref="A24:F24"/>
    <mergeCell ref="G24:R24"/>
    <mergeCell ref="A25:F25"/>
    <mergeCell ref="G25:R25"/>
    <mergeCell ref="A26:F26"/>
    <mergeCell ref="G26:R26"/>
    <mergeCell ref="S26:U26"/>
    <mergeCell ref="A12:F12"/>
    <mergeCell ref="G12:R12"/>
    <mergeCell ref="A13:F13"/>
    <mergeCell ref="G13:R13"/>
    <mergeCell ref="A14:F14"/>
    <mergeCell ref="G14:R14"/>
    <mergeCell ref="A9:F9"/>
    <mergeCell ref="G9:R9"/>
    <mergeCell ref="A10:F10"/>
    <mergeCell ref="G10:R10"/>
    <mergeCell ref="A11:F11"/>
    <mergeCell ref="G11:R11"/>
  </mergeCells>
  <conditionalFormatting sqref="A6:A8 G9:R22">
    <cfRule type="expression" dxfId="15" priority="1" stopIfTrue="1">
      <formula>$S6&lt;&gt;""</formula>
    </cfRule>
  </conditionalFormatting>
  <conditionalFormatting sqref="A6:A27">
    <cfRule type="cellIs" dxfId="14" priority="3" stopIfTrue="1" operator="equal">
      <formula>"TM"</formula>
    </cfRule>
  </conditionalFormatting>
  <conditionalFormatting sqref="A9:A24">
    <cfRule type="expression" dxfId="13" priority="5" stopIfTrue="1">
      <formula>#REF!&lt;&gt;""</formula>
    </cfRule>
  </conditionalFormatting>
  <conditionalFormatting sqref="G6:U8 G24:R24 A25:A27 G26:U26">
    <cfRule type="expression" dxfId="12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526B-F84D-48C7-9574-7A628D3F1245}">
  <sheetPr>
    <tabColor theme="6" tint="0.39997558519241921"/>
    <pageSetUpPr fitToPage="1"/>
  </sheetPr>
  <dimension ref="A1:X20"/>
  <sheetViews>
    <sheetView showGridLines="0" tabSelected="1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432</v>
      </c>
      <c r="B3" s="125"/>
      <c r="C3" s="125"/>
      <c r="D3" s="125"/>
      <c r="E3" s="125"/>
      <c r="F3" s="125"/>
      <c r="G3" s="125"/>
      <c r="H3" s="125"/>
      <c r="I3" s="125"/>
      <c r="J3" s="126" t="s">
        <v>433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SUM(V20:X20)</f>
        <v>9.1319444444444443E-3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434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42"/>
      <c r="W6" s="5">
        <v>1.0416666666666667E-4</v>
      </c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435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/>
      <c r="W7" s="5">
        <v>3.0092592592592595E-4</v>
      </c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436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14"/>
      <c r="U8" s="114"/>
      <c r="V8" s="5">
        <v>1.5046296296296297E-4</v>
      </c>
      <c r="W8" s="5"/>
      <c r="X8" s="5"/>
    </row>
    <row r="9" spans="1:24" ht="42.95" customHeight="1">
      <c r="A9" s="112"/>
      <c r="B9" s="112"/>
      <c r="C9" s="112"/>
      <c r="D9" s="112"/>
      <c r="E9" s="112"/>
      <c r="F9" s="112"/>
      <c r="G9" s="113" t="s">
        <v>437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1.9675925925925926E-4</v>
      </c>
      <c r="X9" s="42"/>
    </row>
    <row r="10" spans="1:24" ht="42.95" customHeight="1">
      <c r="A10" s="112"/>
      <c r="B10" s="112"/>
      <c r="C10" s="112"/>
      <c r="D10" s="112"/>
      <c r="E10" s="112"/>
      <c r="F10" s="112"/>
      <c r="G10" s="113" t="s">
        <v>438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/>
      <c r="W10" s="5">
        <v>1.7361111111111112E-4</v>
      </c>
      <c r="X10" s="42"/>
    </row>
    <row r="11" spans="1:24" ht="42.95" customHeight="1">
      <c r="A11" s="112"/>
      <c r="B11" s="112"/>
      <c r="C11" s="112"/>
      <c r="D11" s="112"/>
      <c r="E11" s="112"/>
      <c r="F11" s="112"/>
      <c r="G11" s="113" t="s">
        <v>439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>
        <v>5.6712962962962967E-4</v>
      </c>
      <c r="W11" s="5"/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440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>
        <v>7.2106481481481483E-3</v>
      </c>
      <c r="W12" s="5"/>
      <c r="X12" s="42"/>
    </row>
    <row r="13" spans="1:24" ht="42.95" customHeight="1">
      <c r="A13" s="112"/>
      <c r="B13" s="112"/>
      <c r="C13" s="112"/>
      <c r="D13" s="112"/>
      <c r="E13" s="112"/>
      <c r="F13" s="112"/>
      <c r="G13" s="113" t="s">
        <v>441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/>
      <c r="W13" s="5">
        <v>3.4722222222222222E-5</v>
      </c>
      <c r="X13" s="42"/>
    </row>
    <row r="14" spans="1:24" ht="42.95" customHeight="1">
      <c r="A14" s="112"/>
      <c r="B14" s="112"/>
      <c r="C14" s="112"/>
      <c r="D14" s="112"/>
      <c r="E14" s="112"/>
      <c r="F14" s="112"/>
      <c r="G14" s="113" t="s">
        <v>431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42"/>
      <c r="W14" s="5">
        <v>1.9675925925925926E-4</v>
      </c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442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42"/>
      <c r="W15" s="5">
        <v>4.6296296296296294E-5</v>
      </c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443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42"/>
      <c r="W16" s="5">
        <v>1.5046296296296297E-4</v>
      </c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42"/>
      <c r="W17" s="5"/>
      <c r="X17" s="42"/>
    </row>
    <row r="18" spans="1:24" ht="42.95" customHeight="1">
      <c r="A18" s="112"/>
      <c r="B18" s="112"/>
      <c r="C18" s="112"/>
      <c r="D18" s="112"/>
      <c r="E18" s="112"/>
      <c r="F18" s="112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/>
      <c r="W18" s="42"/>
      <c r="X18" s="42"/>
    </row>
    <row r="19" spans="1:24" ht="42.95" customHeight="1">
      <c r="A19" s="112"/>
      <c r="B19" s="112"/>
      <c r="C19" s="112"/>
      <c r="D19" s="112"/>
      <c r="E19" s="112"/>
      <c r="F19" s="112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4"/>
      <c r="T19" s="114"/>
      <c r="U19" s="114"/>
      <c r="V19" s="5"/>
      <c r="W19" s="5"/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4"/>
      <c r="T20" s="114"/>
      <c r="U20" s="114"/>
      <c r="V20" s="5">
        <f>SUM(V6:V19)</f>
        <v>7.9282407407407409E-3</v>
      </c>
      <c r="W20" s="5">
        <f>SUM(W6:W19)</f>
        <v>1.2037037037037036E-3</v>
      </c>
      <c r="X20" s="5">
        <f>SUM(X6:X19)</f>
        <v>0</v>
      </c>
    </row>
  </sheetData>
  <sheetProtection formatCells="0" formatRows="0"/>
  <protectedRanges>
    <protectedRange password="CF1B" sqref="A1:IV2 G6:U8 W8 A4:IV5 A19:IV65531 A3:I3 S3:IV3 A6:A18 G9:R16 Y17:IV18 Y6:Y16 AC6:IV16" name="Intervalo1"/>
    <protectedRange password="CF1B" sqref="V7" name="Intervalo1_1"/>
    <protectedRange password="CF1B" sqref="G17:R18" name="Intervalo1_3"/>
    <protectedRange password="CF1B" sqref="J3:R3" name="Intervalo1_2_1"/>
    <protectedRange password="CF1B" sqref="Z6:AB16" name="Intervalo1_2_1_1"/>
  </protectedRanges>
  <mergeCells count="48">
    <mergeCell ref="A19:F19"/>
    <mergeCell ref="G19:R19"/>
    <mergeCell ref="S19:U19"/>
    <mergeCell ref="A20:F20"/>
    <mergeCell ref="G20:R20"/>
    <mergeCell ref="S20:U20"/>
    <mergeCell ref="A16:F16"/>
    <mergeCell ref="G16:R16"/>
    <mergeCell ref="A17:F17"/>
    <mergeCell ref="G17:R17"/>
    <mergeCell ref="A18:F18"/>
    <mergeCell ref="G18:R18"/>
    <mergeCell ref="A13:F13"/>
    <mergeCell ref="G13:R13"/>
    <mergeCell ref="A14:F14"/>
    <mergeCell ref="G14:R14"/>
    <mergeCell ref="A15:F15"/>
    <mergeCell ref="G15:R15"/>
    <mergeCell ref="A10:F10"/>
    <mergeCell ref="A11:F11"/>
    <mergeCell ref="G11:R11"/>
    <mergeCell ref="A12:F12"/>
    <mergeCell ref="G12:R12"/>
    <mergeCell ref="G10:R10"/>
    <mergeCell ref="A8:F8"/>
    <mergeCell ref="G8:R8"/>
    <mergeCell ref="S8:U8"/>
    <mergeCell ref="G9:R9"/>
    <mergeCell ref="A9:F9"/>
    <mergeCell ref="A6:F6"/>
    <mergeCell ref="G6:R6"/>
    <mergeCell ref="S6:U6"/>
    <mergeCell ref="A7:F7"/>
    <mergeCell ref="G7:R7"/>
    <mergeCell ref="S7:U7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20">
    <cfRule type="cellIs" dxfId="11" priority="3" stopIfTrue="1" operator="equal">
      <formula>"TM"</formula>
    </cfRule>
  </conditionalFormatting>
  <conditionalFormatting sqref="A9:A18">
    <cfRule type="expression" dxfId="10" priority="5" stopIfTrue="1">
      <formula>#REF!&lt;&gt;""</formula>
    </cfRule>
  </conditionalFormatting>
  <conditionalFormatting sqref="G10:R10">
    <cfRule type="expression" dxfId="9" priority="54" stopIfTrue="1">
      <formula>$S9&lt;&gt;""</formula>
    </cfRule>
  </conditionalFormatting>
  <conditionalFormatting sqref="G11:R18">
    <cfRule type="expression" dxfId="8" priority="1" stopIfTrue="1">
      <formula>$S11&lt;&gt;""</formula>
    </cfRule>
  </conditionalFormatting>
  <conditionalFormatting sqref="G6:U6 A6:A8 G8:U8 G9:R9 G19:U19 A19:A20">
    <cfRule type="expression" dxfId="7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082A-7A90-4BAB-BCF2-427A7152EE05}">
  <sheetPr>
    <tabColor theme="5"/>
    <pageSetUpPr fitToPage="1"/>
  </sheetPr>
  <dimension ref="A1:X24"/>
  <sheetViews>
    <sheetView showGridLines="0" zoomScale="60" zoomScaleNormal="60" workbookViewId="0">
      <selection activeCell="Z9" sqref="Z9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4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4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4" s="3" customFormat="1" ht="30.75" customHeight="1">
      <c r="A3" s="125" t="s">
        <v>367</v>
      </c>
      <c r="B3" s="125"/>
      <c r="C3" s="125"/>
      <c r="D3" s="125"/>
      <c r="E3" s="125"/>
      <c r="F3" s="125"/>
      <c r="G3" s="125"/>
      <c r="H3" s="125"/>
      <c r="I3" s="125"/>
      <c r="J3" s="126" t="s">
        <v>368</v>
      </c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SUM(V24:X24)</f>
        <v>3.0671296296296297E-3</v>
      </c>
    </row>
    <row r="4" spans="1:24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4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4" ht="42.95" customHeight="1">
      <c r="A6" s="112"/>
      <c r="B6" s="112"/>
      <c r="C6" s="112"/>
      <c r="D6" s="112"/>
      <c r="E6" s="112"/>
      <c r="F6" s="112"/>
      <c r="G6" s="113" t="s">
        <v>444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>
        <v>5.3240740740740744E-4</v>
      </c>
      <c r="W6" s="5"/>
      <c r="X6" s="5"/>
    </row>
    <row r="7" spans="1:24" ht="42.95" customHeight="1">
      <c r="A7" s="112"/>
      <c r="B7" s="112"/>
      <c r="C7" s="112"/>
      <c r="D7" s="112"/>
      <c r="E7" s="112"/>
      <c r="F7" s="112"/>
      <c r="G7" s="113" t="s">
        <v>445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/>
      <c r="W7" s="5">
        <v>1.273148148148148E-4</v>
      </c>
      <c r="X7" s="5"/>
    </row>
    <row r="8" spans="1:24" ht="42.95" customHeight="1">
      <c r="A8" s="112"/>
      <c r="B8" s="112"/>
      <c r="C8" s="112"/>
      <c r="D8" s="112"/>
      <c r="E8" s="112"/>
      <c r="F8" s="112"/>
      <c r="G8" s="113" t="s">
        <v>446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6"/>
      <c r="T8" s="6"/>
      <c r="U8" s="6"/>
      <c r="V8" s="5"/>
      <c r="W8" s="5">
        <v>8.1018518518518516E-5</v>
      </c>
      <c r="X8" s="42"/>
    </row>
    <row r="9" spans="1:24" ht="42.95" customHeight="1">
      <c r="A9" s="112"/>
      <c r="B9" s="112"/>
      <c r="C9" s="112"/>
      <c r="D9" s="112"/>
      <c r="E9" s="112"/>
      <c r="F9" s="112"/>
      <c r="G9" s="113" t="s">
        <v>447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6.9444444444444444E-5</v>
      </c>
      <c r="X9" s="5"/>
    </row>
    <row r="10" spans="1:24" ht="42.95" customHeight="1">
      <c r="A10" s="112"/>
      <c r="B10" s="112"/>
      <c r="C10" s="112"/>
      <c r="D10" s="112"/>
      <c r="E10" s="112"/>
      <c r="F10" s="112"/>
      <c r="G10" s="113" t="s">
        <v>448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/>
      <c r="W10" s="5">
        <v>9.2592592592592588E-5</v>
      </c>
      <c r="X10" s="5"/>
    </row>
    <row r="11" spans="1:24" ht="42.95" customHeight="1">
      <c r="A11" s="112"/>
      <c r="B11" s="112"/>
      <c r="C11" s="112"/>
      <c r="D11" s="112"/>
      <c r="E11" s="112"/>
      <c r="F11" s="112"/>
      <c r="G11" s="113" t="s">
        <v>449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/>
      <c r="W11" s="5">
        <v>1.3888888888888889E-4</v>
      </c>
      <c r="X11" s="5"/>
    </row>
    <row r="12" spans="1:24" ht="42.95" customHeight="1">
      <c r="A12" s="112"/>
      <c r="B12" s="112"/>
      <c r="C12" s="112"/>
      <c r="D12" s="112"/>
      <c r="E12" s="112"/>
      <c r="F12" s="112"/>
      <c r="G12" s="113" t="s">
        <v>450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6"/>
      <c r="T12" s="6"/>
      <c r="U12" s="6"/>
      <c r="V12" s="5"/>
      <c r="W12" s="5">
        <v>9.2592592592592588E-5</v>
      </c>
      <c r="X12" s="5"/>
    </row>
    <row r="13" spans="1:24" ht="42.95" customHeight="1">
      <c r="A13" s="112"/>
      <c r="B13" s="112"/>
      <c r="C13" s="112"/>
      <c r="D13" s="112"/>
      <c r="E13" s="112"/>
      <c r="F13" s="112"/>
      <c r="G13" s="113" t="s">
        <v>451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6"/>
      <c r="T13" s="6"/>
      <c r="U13" s="6"/>
      <c r="V13" s="5"/>
      <c r="W13" s="5">
        <v>1.6203703703703703E-4</v>
      </c>
      <c r="X13" s="5"/>
    </row>
    <row r="14" spans="1:24" ht="42.95" customHeight="1">
      <c r="A14" s="112"/>
      <c r="B14" s="112"/>
      <c r="C14" s="112"/>
      <c r="D14" s="112"/>
      <c r="E14" s="112"/>
      <c r="F14" s="112"/>
      <c r="G14" s="113" t="s">
        <v>452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6"/>
      <c r="T14" s="6"/>
      <c r="U14" s="6"/>
      <c r="V14" s="5"/>
      <c r="W14" s="5">
        <v>2.5462962962962961E-4</v>
      </c>
      <c r="X14" s="5"/>
    </row>
    <row r="15" spans="1:24" ht="42.95" customHeight="1">
      <c r="A15" s="112"/>
      <c r="B15" s="112"/>
      <c r="C15" s="112"/>
      <c r="D15" s="112"/>
      <c r="E15" s="112"/>
      <c r="F15" s="112"/>
      <c r="G15" s="113" t="s">
        <v>453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6"/>
      <c r="T15" s="6"/>
      <c r="U15" s="6"/>
      <c r="V15" s="5"/>
      <c r="W15" s="5">
        <v>1.7361111111111112E-4</v>
      </c>
      <c r="X15" s="5"/>
    </row>
    <row r="16" spans="1:24" ht="42.95" customHeight="1">
      <c r="A16" s="112"/>
      <c r="B16" s="112"/>
      <c r="C16" s="112"/>
      <c r="D16" s="112"/>
      <c r="E16" s="112"/>
      <c r="F16" s="112"/>
      <c r="G16" s="113" t="s">
        <v>454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6"/>
      <c r="T16" s="6"/>
      <c r="U16" s="6"/>
      <c r="V16" s="5"/>
      <c r="W16" s="5">
        <v>4.1666666666666669E-4</v>
      </c>
      <c r="X16" s="5"/>
    </row>
    <row r="17" spans="1:24" ht="42.95" customHeight="1">
      <c r="A17" s="112"/>
      <c r="B17" s="112"/>
      <c r="C17" s="112"/>
      <c r="D17" s="112"/>
      <c r="E17" s="112"/>
      <c r="F17" s="112"/>
      <c r="G17" s="113" t="s">
        <v>455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6"/>
      <c r="T17" s="6"/>
      <c r="U17" s="6"/>
      <c r="V17" s="5"/>
      <c r="W17" s="5">
        <v>4.1666666666666669E-4</v>
      </c>
      <c r="X17" s="5"/>
    </row>
    <row r="18" spans="1:24" ht="42.95" customHeight="1">
      <c r="A18" s="112"/>
      <c r="B18" s="112"/>
      <c r="C18" s="112"/>
      <c r="D18" s="112"/>
      <c r="E18" s="112"/>
      <c r="F18" s="112"/>
      <c r="G18" s="113" t="s">
        <v>456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6"/>
      <c r="T18" s="6"/>
      <c r="U18" s="6"/>
      <c r="V18" s="5"/>
      <c r="W18" s="5">
        <v>1.6203703703703703E-4</v>
      </c>
      <c r="X18" s="5"/>
    </row>
    <row r="19" spans="1:24" ht="42.95" customHeight="1">
      <c r="A19" s="112"/>
      <c r="B19" s="112"/>
      <c r="C19" s="112"/>
      <c r="D19" s="112"/>
      <c r="E19" s="112"/>
      <c r="F19" s="112"/>
      <c r="G19" s="113" t="s">
        <v>457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6"/>
      <c r="T19" s="6"/>
      <c r="U19" s="6"/>
      <c r="V19" s="5"/>
      <c r="W19" s="5">
        <v>1.6203703703703703E-4</v>
      </c>
      <c r="X19" s="5"/>
    </row>
    <row r="20" spans="1:24" ht="42.95" customHeight="1">
      <c r="A20" s="112"/>
      <c r="B20" s="112"/>
      <c r="C20" s="112"/>
      <c r="D20" s="112"/>
      <c r="E20" s="112"/>
      <c r="F20" s="112"/>
      <c r="G20" s="113" t="s">
        <v>458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"/>
      <c r="T20" s="6"/>
      <c r="U20" s="6"/>
      <c r="V20" s="5"/>
      <c r="W20" s="5">
        <v>1.8518518518518518E-4</v>
      </c>
      <c r="X20" s="5"/>
    </row>
    <row r="21" spans="1:24" ht="42.95" customHeight="1">
      <c r="A21" s="112"/>
      <c r="B21" s="112"/>
      <c r="C21" s="112"/>
      <c r="D21" s="112"/>
      <c r="E21" s="112"/>
      <c r="F21" s="112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6"/>
      <c r="T21" s="6"/>
      <c r="U21" s="6"/>
      <c r="V21" s="5"/>
      <c r="W21" s="5"/>
      <c r="X21" s="5"/>
    </row>
    <row r="22" spans="1:24" ht="42.95" customHeight="1">
      <c r="A22" s="112"/>
      <c r="B22" s="112"/>
      <c r="C22" s="112"/>
      <c r="D22" s="112"/>
      <c r="E22" s="112"/>
      <c r="F22" s="112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"/>
      <c r="T22" s="7"/>
      <c r="U22" s="7"/>
      <c r="V22" s="5"/>
      <c r="W22" s="5"/>
      <c r="X22" s="5"/>
    </row>
    <row r="23" spans="1:24" ht="42.95" customHeight="1">
      <c r="A23" s="112"/>
      <c r="B23" s="112"/>
      <c r="C23" s="112"/>
      <c r="D23" s="112"/>
      <c r="E23" s="112"/>
      <c r="F23" s="112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4"/>
      <c r="T23" s="114"/>
      <c r="U23" s="114"/>
      <c r="V23" s="5"/>
      <c r="W23" s="5"/>
      <c r="X23" s="5"/>
    </row>
    <row r="24" spans="1:24" ht="42.95" customHeight="1">
      <c r="A24" s="112"/>
      <c r="B24" s="112"/>
      <c r="C24" s="112"/>
      <c r="D24" s="112"/>
      <c r="E24" s="112"/>
      <c r="F24" s="112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4"/>
      <c r="T24" s="114"/>
      <c r="U24" s="114"/>
      <c r="V24" s="5">
        <f>SUM(V6:V23)</f>
        <v>5.3240740740740744E-4</v>
      </c>
      <c r="W24" s="5">
        <f>SUM(W6:W23)</f>
        <v>2.5347222222222221E-3</v>
      </c>
      <c r="X24" s="5">
        <f>SUM(X6:X23)</f>
        <v>0</v>
      </c>
    </row>
  </sheetData>
  <sheetProtection formatCells="0" formatRows="0"/>
  <protectedRanges>
    <protectedRange password="CF1B" sqref="G9:R16 A1:IV2 A4:IV5 A3:I3 A24:IV65535 S3:IV3 A7:A12 B18:R18 X22:IV23 A22:U23 Y20:IV21 A14:A18 A19:R21 AC6:IV19 Y6:Y19 A6" name="Intervalo1"/>
    <protectedRange password="CF1B" sqref="J3:R3" name="Intervalo1_2"/>
    <protectedRange password="CF1B" sqref="G17:R17" name="Intervalo1_3"/>
    <protectedRange password="CF1B" sqref="G8:R8 G7:U7 G6:U6" name="Intervalo1_5"/>
    <protectedRange password="CF1B" sqref="A13:F13" name="Intervalo1_1"/>
    <protectedRange password="CF1B" sqref="AA6:AB19" name="Intervalo1_5_1"/>
  </protectedRanges>
  <mergeCells count="55"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  <mergeCell ref="A9:F9"/>
    <mergeCell ref="G9:R9"/>
    <mergeCell ref="A6:F6"/>
    <mergeCell ref="G6:R6"/>
    <mergeCell ref="S6:U6"/>
    <mergeCell ref="A7:F7"/>
    <mergeCell ref="G7:R7"/>
    <mergeCell ref="S7:U7"/>
    <mergeCell ref="A8:F8"/>
    <mergeCell ref="G8:R8"/>
    <mergeCell ref="A10:F10"/>
    <mergeCell ref="G10:R10"/>
    <mergeCell ref="A11:F11"/>
    <mergeCell ref="G11:R11"/>
    <mergeCell ref="A12:F12"/>
    <mergeCell ref="G12:R12"/>
    <mergeCell ref="A13:F13"/>
    <mergeCell ref="G13:R13"/>
    <mergeCell ref="A14:F14"/>
    <mergeCell ref="G14:R14"/>
    <mergeCell ref="A15:F15"/>
    <mergeCell ref="G15:R15"/>
    <mergeCell ref="A18:F18"/>
    <mergeCell ref="G18:R18"/>
    <mergeCell ref="A19:F19"/>
    <mergeCell ref="G19:R19"/>
    <mergeCell ref="A16:F16"/>
    <mergeCell ref="G16:R16"/>
    <mergeCell ref="A17:F17"/>
    <mergeCell ref="G17:R17"/>
    <mergeCell ref="A20:F20"/>
    <mergeCell ref="G20:R20"/>
    <mergeCell ref="A21:F21"/>
    <mergeCell ref="G21:R21"/>
    <mergeCell ref="A22:F22"/>
    <mergeCell ref="G22:R22"/>
    <mergeCell ref="A23:F23"/>
    <mergeCell ref="G23:R23"/>
    <mergeCell ref="S23:U23"/>
    <mergeCell ref="A24:F24"/>
    <mergeCell ref="G24:R24"/>
    <mergeCell ref="S24:U24"/>
  </mergeCells>
  <conditionalFormatting sqref="A6:A7 G8:R21 A22:A24 G23:U23">
    <cfRule type="expression" dxfId="6" priority="6" stopIfTrue="1">
      <formula>$S6&lt;&gt;""</formula>
    </cfRule>
  </conditionalFormatting>
  <conditionalFormatting sqref="A6:A12 A14:A24">
    <cfRule type="cellIs" dxfId="5" priority="7" stopIfTrue="1" operator="equal">
      <formula>"TM"</formula>
    </cfRule>
  </conditionalFormatting>
  <conditionalFormatting sqref="A8:A21">
    <cfRule type="expression" dxfId="4" priority="8" stopIfTrue="1">
      <formula>#REF!&lt;&gt;""</formula>
    </cfRule>
  </conditionalFormatting>
  <conditionalFormatting sqref="A13">
    <cfRule type="cellIs" dxfId="3" priority="1" stopIfTrue="1" operator="equal">
      <formula>"TM"</formula>
    </cfRule>
  </conditionalFormatting>
  <conditionalFormatting sqref="G6:U7">
    <cfRule type="expression" dxfId="2" priority="4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C5F2-4AF6-447F-BA59-974A2C56908E}">
  <sheetPr>
    <tabColor theme="0" tint="-0.249977111117893"/>
    <pageSetUpPr fitToPage="1"/>
  </sheetPr>
  <dimension ref="A1:AB14"/>
  <sheetViews>
    <sheetView showGridLines="0" zoomScale="60" zoomScaleNormal="60" workbookViewId="0">
      <selection activeCell="G6" sqref="G6:R6"/>
    </sheetView>
  </sheetViews>
  <sheetFormatPr defaultColWidth="11.42578125" defaultRowHeight="12.6"/>
  <cols>
    <col min="1" max="1" width="6" style="2" customWidth="1"/>
    <col min="2" max="2" width="4.28515625" style="2" customWidth="1"/>
    <col min="3" max="3" width="5.140625" style="2" hidden="1" customWidth="1"/>
    <col min="4" max="4" width="4.28515625" style="2" customWidth="1"/>
    <col min="5" max="5" width="4.5703125" style="2" customWidth="1"/>
    <col min="6" max="6" width="5.140625" style="2" hidden="1" customWidth="1"/>
    <col min="7" max="8" width="5.85546875" style="2" customWidth="1"/>
    <col min="9" max="9" width="7" style="2" customWidth="1"/>
    <col min="10" max="17" width="10.7109375" style="2" customWidth="1"/>
    <col min="18" max="18" width="24.140625" style="2" customWidth="1"/>
    <col min="19" max="21" width="7" style="2" hidden="1" customWidth="1"/>
    <col min="22" max="23" width="11.42578125" style="2"/>
    <col min="24" max="24" width="15.7109375" style="2" customWidth="1"/>
    <col min="25" max="16384" width="11.42578125" style="2"/>
  </cols>
  <sheetData>
    <row r="1" spans="1:28" s="1" customFormat="1" ht="36" customHeight="1">
      <c r="A1" s="121"/>
      <c r="B1" s="121"/>
      <c r="C1" s="121"/>
      <c r="D1" s="121"/>
      <c r="E1" s="121"/>
      <c r="F1" s="121"/>
      <c r="G1" s="121"/>
      <c r="H1" s="121"/>
      <c r="I1" s="121"/>
      <c r="J1" s="122" t="s">
        <v>0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</row>
    <row r="2" spans="1:28" ht="16.5" customHeight="1">
      <c r="A2" s="123" t="s">
        <v>97</v>
      </c>
      <c r="B2" s="123"/>
      <c r="C2" s="123"/>
      <c r="D2" s="123"/>
      <c r="E2" s="123"/>
      <c r="F2" s="123"/>
      <c r="G2" s="123"/>
      <c r="H2" s="123"/>
      <c r="I2" s="123"/>
      <c r="J2" s="124" t="s">
        <v>5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</row>
    <row r="3" spans="1:28" s="3" customFormat="1" ht="30.75" customHeight="1">
      <c r="A3" s="125"/>
      <c r="B3" s="125"/>
      <c r="C3" s="125"/>
      <c r="D3" s="125"/>
      <c r="E3" s="125"/>
      <c r="F3" s="125"/>
      <c r="G3" s="125"/>
      <c r="H3" s="125"/>
      <c r="I3" s="125"/>
      <c r="J3" s="126"/>
      <c r="K3" s="126"/>
      <c r="L3" s="126"/>
      <c r="M3" s="126"/>
      <c r="N3" s="126"/>
      <c r="O3" s="126"/>
      <c r="P3" s="126"/>
      <c r="Q3" s="126"/>
      <c r="R3" s="126"/>
      <c r="S3" s="12"/>
      <c r="T3" s="12"/>
      <c r="U3" s="12"/>
      <c r="V3" s="126" t="s">
        <v>99</v>
      </c>
      <c r="W3" s="126"/>
      <c r="X3" s="13">
        <f>SUM(V14:X14)</f>
        <v>3.0787037037037033E-3</v>
      </c>
    </row>
    <row r="4" spans="1:28" s="4" customFormat="1" ht="15" customHeight="1">
      <c r="A4" s="118" t="s">
        <v>100</v>
      </c>
      <c r="B4" s="118"/>
      <c r="C4" s="118"/>
      <c r="D4" s="118"/>
      <c r="E4" s="118"/>
      <c r="F4" s="118"/>
      <c r="G4" s="119" t="s">
        <v>101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 t="s">
        <v>102</v>
      </c>
      <c r="T4" s="119"/>
      <c r="U4" s="119"/>
      <c r="V4" s="120" t="s">
        <v>103</v>
      </c>
      <c r="W4" s="120" t="s">
        <v>104</v>
      </c>
      <c r="X4" s="130" t="s">
        <v>105</v>
      </c>
    </row>
    <row r="5" spans="1:28" s="4" customFormat="1" ht="15" customHeight="1">
      <c r="A5" s="118"/>
      <c r="B5" s="118"/>
      <c r="C5" s="118"/>
      <c r="D5" s="118"/>
      <c r="E5" s="118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0"/>
      <c r="W5" s="120"/>
      <c r="X5" s="130"/>
    </row>
    <row r="6" spans="1:28" ht="42.95" customHeight="1">
      <c r="A6" s="112"/>
      <c r="B6" s="112"/>
      <c r="C6" s="112"/>
      <c r="D6" s="112"/>
      <c r="E6" s="112"/>
      <c r="F6" s="112"/>
      <c r="G6" s="113" t="s">
        <v>459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4"/>
      <c r="T6" s="114"/>
      <c r="U6" s="114"/>
      <c r="V6" s="5"/>
      <c r="W6" s="5">
        <v>1.3657407407407407E-3</v>
      </c>
      <c r="X6" s="5"/>
      <c r="Z6" s="44"/>
    </row>
    <row r="7" spans="1:28" ht="42.95" customHeight="1">
      <c r="A7" s="112"/>
      <c r="B7" s="112"/>
      <c r="C7" s="112"/>
      <c r="D7" s="112"/>
      <c r="E7" s="112"/>
      <c r="F7" s="112"/>
      <c r="G7" s="113" t="s">
        <v>460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  <c r="T7" s="114"/>
      <c r="U7" s="114"/>
      <c r="V7" s="5"/>
      <c r="W7" s="5">
        <v>3.0092592592592595E-4</v>
      </c>
      <c r="X7" s="5"/>
      <c r="Z7" s="44"/>
    </row>
    <row r="8" spans="1:28" ht="42.95" customHeight="1">
      <c r="A8" s="112"/>
      <c r="B8" s="112"/>
      <c r="C8" s="112"/>
      <c r="D8" s="112"/>
      <c r="E8" s="112"/>
      <c r="F8" s="112"/>
      <c r="G8" s="113" t="s">
        <v>461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6"/>
      <c r="T8" s="6"/>
      <c r="U8" s="6"/>
      <c r="V8" s="5"/>
      <c r="W8" s="5">
        <v>1.1574074074074075E-4</v>
      </c>
      <c r="X8" s="5"/>
      <c r="Z8" s="44"/>
      <c r="AB8"/>
    </row>
    <row r="9" spans="1:28" ht="42.95" customHeight="1">
      <c r="A9" s="112"/>
      <c r="B9" s="112"/>
      <c r="C9" s="112"/>
      <c r="D9" s="112"/>
      <c r="E9" s="112"/>
      <c r="F9" s="112"/>
      <c r="G9" s="113" t="s">
        <v>462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6"/>
      <c r="T9" s="6"/>
      <c r="U9" s="6"/>
      <c r="V9" s="5"/>
      <c r="W9" s="5">
        <v>3.4722222222222224E-4</v>
      </c>
      <c r="X9" s="5"/>
      <c r="Z9" s="44"/>
    </row>
    <row r="10" spans="1:28" ht="42.95" customHeight="1">
      <c r="A10" s="112"/>
      <c r="B10" s="112"/>
      <c r="C10" s="112"/>
      <c r="D10" s="112"/>
      <c r="E10" s="112"/>
      <c r="F10" s="112"/>
      <c r="G10" s="113" t="s">
        <v>463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6"/>
      <c r="T10" s="6"/>
      <c r="U10" s="6"/>
      <c r="V10" s="5"/>
      <c r="W10" s="5">
        <v>4.1666666666666669E-4</v>
      </c>
      <c r="X10" s="5"/>
      <c r="Z10" s="44"/>
    </row>
    <row r="11" spans="1:28" ht="42.95" customHeight="1">
      <c r="A11" s="112"/>
      <c r="B11" s="112"/>
      <c r="C11" s="112"/>
      <c r="D11" s="112"/>
      <c r="E11" s="112"/>
      <c r="F11" s="112"/>
      <c r="G11" s="113" t="s">
        <v>464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6"/>
      <c r="T11" s="6"/>
      <c r="U11" s="6"/>
      <c r="V11" s="5"/>
      <c r="W11" s="5">
        <v>5.3240740740740744E-4</v>
      </c>
      <c r="X11" s="5"/>
      <c r="Z11" s="44"/>
    </row>
    <row r="12" spans="1:28" ht="42.95" customHeight="1">
      <c r="A12" s="112"/>
      <c r="B12" s="112"/>
      <c r="C12" s="112"/>
      <c r="D12" s="112"/>
      <c r="E12" s="112"/>
      <c r="F12" s="112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7"/>
      <c r="T12" s="7"/>
      <c r="U12" s="7"/>
      <c r="V12" s="5"/>
      <c r="W12" s="5"/>
      <c r="X12" s="5"/>
    </row>
    <row r="13" spans="1:28" ht="42.95" customHeight="1">
      <c r="A13" s="112"/>
      <c r="B13" s="112"/>
      <c r="C13" s="112"/>
      <c r="D13" s="112"/>
      <c r="E13" s="112"/>
      <c r="F13" s="112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4"/>
      <c r="T13" s="114"/>
      <c r="U13" s="114"/>
      <c r="V13" s="5"/>
      <c r="W13" s="5"/>
      <c r="X13" s="5"/>
    </row>
    <row r="14" spans="1:28" ht="42.95" customHeight="1">
      <c r="A14" s="112"/>
      <c r="B14" s="112"/>
      <c r="C14" s="112"/>
      <c r="D14" s="112"/>
      <c r="E14" s="112"/>
      <c r="F14" s="112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4"/>
      <c r="T14" s="114"/>
      <c r="U14" s="114"/>
      <c r="V14" s="5">
        <f>SUM(V6:V13)</f>
        <v>0</v>
      </c>
      <c r="W14" s="5">
        <f>SUM(W6:W13)</f>
        <v>3.0787037037037033E-3</v>
      </c>
      <c r="X14" s="5">
        <f>SUM(X6:X13)</f>
        <v>0</v>
      </c>
    </row>
  </sheetData>
  <sheetProtection formatCells="0" formatRows="0"/>
  <protectedRanges>
    <protectedRange password="CF1B" sqref="A1:IV2 A3:I3 W7 S3:IV3 A15:IV65525 G12:V12 G6:U7 Y6:IV11 X12:IV12 A4:IV5 G8:R11 G13:IV14 A6:A14" name="Intervalo1"/>
    <protectedRange password="CF1B" sqref="J3:R3" name="Intervalo1_2"/>
  </protectedRanges>
  <mergeCells count="35">
    <mergeCell ref="A11:F11"/>
    <mergeCell ref="G11:R11"/>
    <mergeCell ref="A14:F14"/>
    <mergeCell ref="G14:R14"/>
    <mergeCell ref="S14:U14"/>
    <mergeCell ref="A12:F12"/>
    <mergeCell ref="G12:R12"/>
    <mergeCell ref="A13:F13"/>
    <mergeCell ref="G13:R13"/>
    <mergeCell ref="S13:U13"/>
    <mergeCell ref="A8:F8"/>
    <mergeCell ref="G8:R8"/>
    <mergeCell ref="A9:F9"/>
    <mergeCell ref="G9:R9"/>
    <mergeCell ref="A10:F10"/>
    <mergeCell ref="G10:R10"/>
    <mergeCell ref="A7:F7"/>
    <mergeCell ref="G7:R7"/>
    <mergeCell ref="S7:U7"/>
    <mergeCell ref="A6:F6"/>
    <mergeCell ref="G6:R6"/>
    <mergeCell ref="S6:U6"/>
    <mergeCell ref="X4:X5"/>
    <mergeCell ref="A1:I1"/>
    <mergeCell ref="J1:X1"/>
    <mergeCell ref="A2:I2"/>
    <mergeCell ref="J2:X2"/>
    <mergeCell ref="A3:I3"/>
    <mergeCell ref="J3:R3"/>
    <mergeCell ref="V3:W3"/>
    <mergeCell ref="A4:F5"/>
    <mergeCell ref="G4:R5"/>
    <mergeCell ref="S4:U5"/>
    <mergeCell ref="V4:V5"/>
    <mergeCell ref="W4:W5"/>
  </mergeCells>
  <conditionalFormatting sqref="A6:A14">
    <cfRule type="cellIs" dxfId="1" priority="3" stopIfTrue="1" operator="equal">
      <formula>"TM"</formula>
    </cfRule>
  </conditionalFormatting>
  <conditionalFormatting sqref="G6:U7 A6:A14 G8:R11 G13:U13">
    <cfRule type="expression" dxfId="0" priority="2" stopIfTrue="1">
      <formula>$S6&lt;&gt;""</formula>
    </cfRule>
  </conditionalFormatting>
  <printOptions horizontalCentered="1"/>
  <pageMargins left="0.25" right="0.25" top="0.75" bottom="0.75" header="0.3" footer="0.3"/>
  <pageSetup paperSize="9" scale="68" orientation="portrait" horizontalDpi="1200" verticalDpi="1200" r:id="rId1"/>
  <headerFooter alignWithMargins="0">
    <oddFooter>&amp;C&amp;6&amp;F</oddFooter>
  </headerFooter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23D8-C535-40F3-AFE4-3DD68D89851A}">
  <sheetPr>
    <tabColor rgb="FFFFFF00"/>
  </sheetPr>
  <dimension ref="A3:R16"/>
  <sheetViews>
    <sheetView zoomScaleNormal="100" workbookViewId="0">
      <selection activeCell="R16" sqref="R16"/>
    </sheetView>
  </sheetViews>
  <sheetFormatPr defaultRowHeight="12.6"/>
  <cols>
    <col min="1" max="1" width="20.140625" bestFit="1" customWidth="1"/>
    <col min="2" max="3" width="10.42578125" bestFit="1" customWidth="1"/>
    <col min="4" max="4" width="17.140625" bestFit="1" customWidth="1"/>
    <col min="5" max="5" width="14.85546875" bestFit="1" customWidth="1"/>
    <col min="6" max="6" width="6.42578125" bestFit="1" customWidth="1"/>
    <col min="7" max="7" width="9.28515625" bestFit="1" customWidth="1"/>
    <col min="8" max="9" width="15.85546875" bestFit="1" customWidth="1"/>
    <col min="10" max="11" width="14.85546875" bestFit="1" customWidth="1"/>
    <col min="12" max="12" width="6.42578125" bestFit="1" customWidth="1"/>
    <col min="13" max="13" width="9.28515625" bestFit="1" customWidth="1"/>
    <col min="14" max="14" width="10.5703125" bestFit="1" customWidth="1"/>
  </cols>
  <sheetData>
    <row r="3" spans="1:18">
      <c r="A3" s="31" t="s">
        <v>465</v>
      </c>
      <c r="B3" t="s">
        <v>466</v>
      </c>
      <c r="C3" t="s">
        <v>467</v>
      </c>
      <c r="D3" t="s">
        <v>468</v>
      </c>
    </row>
    <row r="4" spans="1:18">
      <c r="A4" s="32" t="s">
        <v>469</v>
      </c>
      <c r="B4" s="33">
        <v>1045</v>
      </c>
      <c r="C4" s="33">
        <v>419</v>
      </c>
      <c r="D4">
        <v>1350</v>
      </c>
    </row>
    <row r="5" spans="1:18">
      <c r="A5" s="34" t="s">
        <v>470</v>
      </c>
      <c r="B5" s="33">
        <v>172</v>
      </c>
      <c r="C5" s="33">
        <v>85</v>
      </c>
      <c r="D5">
        <v>270</v>
      </c>
    </row>
    <row r="6" spans="1:18">
      <c r="A6" s="34" t="s">
        <v>471</v>
      </c>
      <c r="B6" s="33">
        <v>245</v>
      </c>
      <c r="C6" s="33">
        <v>95</v>
      </c>
      <c r="D6">
        <v>270</v>
      </c>
    </row>
    <row r="7" spans="1:18">
      <c r="A7" s="34" t="s">
        <v>472</v>
      </c>
      <c r="B7" s="33">
        <v>186</v>
      </c>
      <c r="C7" s="33">
        <v>65</v>
      </c>
      <c r="D7">
        <v>270</v>
      </c>
    </row>
    <row r="8" spans="1:18">
      <c r="A8" s="34" t="s">
        <v>473</v>
      </c>
      <c r="B8" s="33">
        <v>265</v>
      </c>
      <c r="C8" s="33">
        <v>92</v>
      </c>
      <c r="D8">
        <v>270</v>
      </c>
    </row>
    <row r="9" spans="1:18">
      <c r="A9" s="34" t="s">
        <v>155</v>
      </c>
      <c r="B9" s="33">
        <v>177</v>
      </c>
      <c r="C9" s="33">
        <v>82</v>
      </c>
      <c r="D9">
        <v>270</v>
      </c>
    </row>
    <row r="10" spans="1:18">
      <c r="A10" s="32" t="s">
        <v>474</v>
      </c>
      <c r="B10" s="33">
        <v>1190</v>
      </c>
      <c r="C10" s="33">
        <v>457</v>
      </c>
      <c r="D10">
        <v>1350</v>
      </c>
    </row>
    <row r="11" spans="1:18">
      <c r="A11" s="34" t="s">
        <v>470</v>
      </c>
      <c r="B11" s="33">
        <v>197</v>
      </c>
      <c r="C11" s="33">
        <v>89</v>
      </c>
      <c r="D11">
        <v>270</v>
      </c>
      <c r="R11">
        <f>444/80</f>
        <v>5.55</v>
      </c>
    </row>
    <row r="12" spans="1:18">
      <c r="A12" s="34" t="s">
        <v>471</v>
      </c>
      <c r="B12" s="33">
        <v>231</v>
      </c>
      <c r="C12" s="33">
        <v>93</v>
      </c>
      <c r="D12">
        <v>270</v>
      </c>
      <c r="R12">
        <f>5.5*60</f>
        <v>330</v>
      </c>
    </row>
    <row r="13" spans="1:18">
      <c r="A13" s="34" t="s">
        <v>472</v>
      </c>
      <c r="B13" s="33">
        <v>238</v>
      </c>
      <c r="C13" s="33">
        <v>95</v>
      </c>
      <c r="D13">
        <v>270</v>
      </c>
    </row>
    <row r="14" spans="1:18">
      <c r="A14" s="34" t="s">
        <v>473</v>
      </c>
      <c r="B14" s="33">
        <v>266</v>
      </c>
      <c r="C14" s="33">
        <v>99</v>
      </c>
      <c r="D14">
        <v>270</v>
      </c>
    </row>
    <row r="15" spans="1:18">
      <c r="A15" s="34" t="s">
        <v>155</v>
      </c>
      <c r="B15" s="33">
        <v>258</v>
      </c>
      <c r="C15" s="33">
        <v>81</v>
      </c>
      <c r="D15">
        <v>270</v>
      </c>
    </row>
    <row r="16" spans="1:18">
      <c r="A16" s="32" t="s">
        <v>475</v>
      </c>
      <c r="B16" s="33">
        <v>2235</v>
      </c>
      <c r="C16" s="33">
        <v>876</v>
      </c>
      <c r="D16">
        <v>2700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1643-D558-44CF-89AF-BB559FE55F56}">
  <sheetPr>
    <tabColor rgb="FFFFFF00"/>
  </sheetPr>
  <dimension ref="A1:K254"/>
  <sheetViews>
    <sheetView workbookViewId="0">
      <selection activeCell="E56" sqref="E56"/>
    </sheetView>
  </sheetViews>
  <sheetFormatPr defaultRowHeight="12.6"/>
  <cols>
    <col min="2" max="2" width="32.7109375" bestFit="1" customWidth="1"/>
    <col min="3" max="3" width="15.85546875" bestFit="1" customWidth="1"/>
  </cols>
  <sheetData>
    <row r="1" spans="1:11" ht="12.95" customHeight="1" thickBot="1">
      <c r="A1" s="29" t="s">
        <v>476</v>
      </c>
      <c r="B1" s="29" t="s">
        <v>477</v>
      </c>
      <c r="C1" s="29" t="s">
        <v>97</v>
      </c>
      <c r="D1" s="15" t="s">
        <v>30</v>
      </c>
      <c r="E1" s="16" t="s">
        <v>31</v>
      </c>
      <c r="F1" s="17" t="s">
        <v>32</v>
      </c>
      <c r="G1" s="18" t="s">
        <v>33</v>
      </c>
      <c r="H1" s="18" t="s">
        <v>478</v>
      </c>
    </row>
    <row r="2" spans="1:11" ht="12.95" customHeight="1">
      <c r="A2" s="30" t="s">
        <v>469</v>
      </c>
      <c r="B2" s="30" t="s">
        <v>479</v>
      </c>
      <c r="C2" s="30" t="s">
        <v>471</v>
      </c>
      <c r="D2" s="37">
        <f t="shared" ref="D2:D27" si="0">SUM(E2:G2)</f>
        <v>4</v>
      </c>
      <c r="E2" s="37">
        <v>0</v>
      </c>
      <c r="F2" s="38">
        <v>4</v>
      </c>
      <c r="G2" s="38">
        <v>0</v>
      </c>
      <c r="H2" s="38">
        <v>270</v>
      </c>
    </row>
    <row r="3" spans="1:11" ht="24.95">
      <c r="A3" s="30" t="s">
        <v>469</v>
      </c>
      <c r="B3" s="30" t="s">
        <v>479</v>
      </c>
      <c r="C3" s="30" t="s">
        <v>471</v>
      </c>
      <c r="D3" s="37">
        <f t="shared" si="0"/>
        <v>8</v>
      </c>
      <c r="E3" s="37">
        <v>8</v>
      </c>
      <c r="F3" s="38">
        <v>0</v>
      </c>
      <c r="G3" s="38">
        <v>0</v>
      </c>
      <c r="H3" s="38"/>
      <c r="K3">
        <f>4.5*60</f>
        <v>270</v>
      </c>
    </row>
    <row r="4" spans="1:11" ht="24.95">
      <c r="A4" s="30" t="s">
        <v>469</v>
      </c>
      <c r="B4" s="30" t="s">
        <v>479</v>
      </c>
      <c r="C4" s="30" t="s">
        <v>471</v>
      </c>
      <c r="D4" s="37">
        <f t="shared" si="0"/>
        <v>12</v>
      </c>
      <c r="E4" s="37">
        <v>12</v>
      </c>
      <c r="F4" s="38">
        <v>0</v>
      </c>
      <c r="G4" s="38">
        <v>0</v>
      </c>
      <c r="H4" s="38"/>
    </row>
    <row r="5" spans="1:11" ht="24.95">
      <c r="A5" s="30" t="s">
        <v>469</v>
      </c>
      <c r="B5" s="30" t="s">
        <v>479</v>
      </c>
      <c r="C5" s="30" t="s">
        <v>471</v>
      </c>
      <c r="D5" s="37">
        <f t="shared" si="0"/>
        <v>25</v>
      </c>
      <c r="E5" s="37">
        <v>25</v>
      </c>
      <c r="F5" s="38">
        <v>0</v>
      </c>
      <c r="G5" s="38">
        <v>0</v>
      </c>
      <c r="H5" s="38"/>
    </row>
    <row r="6" spans="1:11" ht="24.95">
      <c r="A6" s="30" t="s">
        <v>469</v>
      </c>
      <c r="B6" s="30" t="s">
        <v>479</v>
      </c>
      <c r="C6" s="30" t="s">
        <v>471</v>
      </c>
      <c r="D6" s="37">
        <f t="shared" si="0"/>
        <v>6</v>
      </c>
      <c r="E6" s="37">
        <v>0</v>
      </c>
      <c r="F6" s="38">
        <v>6</v>
      </c>
      <c r="G6" s="38">
        <v>0</v>
      </c>
      <c r="H6" s="38"/>
    </row>
    <row r="7" spans="1:11" ht="24.95">
      <c r="A7" s="30" t="s">
        <v>469</v>
      </c>
      <c r="B7" s="30" t="s">
        <v>479</v>
      </c>
      <c r="C7" s="30" t="s">
        <v>471</v>
      </c>
      <c r="D7" s="37">
        <f t="shared" si="0"/>
        <v>5</v>
      </c>
      <c r="E7" s="37">
        <v>0</v>
      </c>
      <c r="F7" s="38">
        <v>5</v>
      </c>
      <c r="G7" s="38">
        <v>0</v>
      </c>
      <c r="H7" s="38"/>
    </row>
    <row r="8" spans="1:11" ht="24.95">
      <c r="A8" s="30" t="s">
        <v>469</v>
      </c>
      <c r="B8" s="30" t="s">
        <v>479</v>
      </c>
      <c r="C8" s="30" t="s">
        <v>471</v>
      </c>
      <c r="D8" s="37">
        <f t="shared" si="0"/>
        <v>12</v>
      </c>
      <c r="E8" s="37">
        <v>12</v>
      </c>
      <c r="F8" s="38">
        <v>0</v>
      </c>
      <c r="G8" s="38">
        <v>0</v>
      </c>
      <c r="H8" s="38"/>
    </row>
    <row r="9" spans="1:11" ht="24.95">
      <c r="A9" s="30" t="s">
        <v>469</v>
      </c>
      <c r="B9" s="30" t="s">
        <v>479</v>
      </c>
      <c r="C9" s="30" t="s">
        <v>471</v>
      </c>
      <c r="D9" s="37">
        <f t="shared" si="0"/>
        <v>20</v>
      </c>
      <c r="E9" s="37">
        <v>20</v>
      </c>
      <c r="F9" s="38">
        <v>0</v>
      </c>
      <c r="G9" s="38">
        <v>0</v>
      </c>
      <c r="H9" s="38"/>
    </row>
    <row r="10" spans="1:11" ht="24.95">
      <c r="A10" s="30" t="s">
        <v>469</v>
      </c>
      <c r="B10" s="30" t="s">
        <v>479</v>
      </c>
      <c r="C10" s="30" t="s">
        <v>471</v>
      </c>
      <c r="D10" s="37">
        <f t="shared" si="0"/>
        <v>4</v>
      </c>
      <c r="E10" s="37">
        <v>0</v>
      </c>
      <c r="F10" s="38">
        <v>4</v>
      </c>
      <c r="G10" s="38">
        <v>0</v>
      </c>
      <c r="H10" s="38"/>
    </row>
    <row r="11" spans="1:11" ht="24.95">
      <c r="A11" s="30" t="s">
        <v>469</v>
      </c>
      <c r="B11" s="30" t="s">
        <v>479</v>
      </c>
      <c r="C11" s="30" t="s">
        <v>471</v>
      </c>
      <c r="D11" s="37">
        <f t="shared" si="0"/>
        <v>12</v>
      </c>
      <c r="E11" s="37">
        <v>0</v>
      </c>
      <c r="F11" s="38">
        <v>12</v>
      </c>
      <c r="G11" s="38">
        <v>0</v>
      </c>
      <c r="H11" s="38"/>
    </row>
    <row r="12" spans="1:11" ht="24.95">
      <c r="A12" s="30" t="s">
        <v>469</v>
      </c>
      <c r="B12" s="30" t="s">
        <v>479</v>
      </c>
      <c r="C12" s="30" t="s">
        <v>471</v>
      </c>
      <c r="D12" s="37">
        <f t="shared" si="0"/>
        <v>4</v>
      </c>
      <c r="E12" s="37">
        <v>0</v>
      </c>
      <c r="F12" s="38">
        <v>4</v>
      </c>
      <c r="G12" s="38">
        <v>0</v>
      </c>
      <c r="H12" s="38"/>
    </row>
    <row r="13" spans="1:11" ht="24.95">
      <c r="A13" s="30" t="s">
        <v>469</v>
      </c>
      <c r="B13" s="30" t="s">
        <v>479</v>
      </c>
      <c r="C13" s="30" t="s">
        <v>471</v>
      </c>
      <c r="D13" s="37">
        <f t="shared" si="0"/>
        <v>25</v>
      </c>
      <c r="E13" s="37">
        <v>25</v>
      </c>
      <c r="F13" s="38">
        <v>0</v>
      </c>
      <c r="G13" s="38">
        <v>0</v>
      </c>
      <c r="H13" s="38"/>
    </row>
    <row r="14" spans="1:11" ht="24.95">
      <c r="A14" s="30" t="s">
        <v>469</v>
      </c>
      <c r="B14" s="30" t="s">
        <v>479</v>
      </c>
      <c r="C14" s="30" t="s">
        <v>471</v>
      </c>
      <c r="D14" s="37">
        <f t="shared" si="0"/>
        <v>6</v>
      </c>
      <c r="E14" s="37">
        <v>0</v>
      </c>
      <c r="F14" s="38">
        <v>6</v>
      </c>
      <c r="G14" s="38">
        <v>0</v>
      </c>
      <c r="H14" s="38"/>
    </row>
    <row r="15" spans="1:11" ht="24.95">
      <c r="A15" s="30" t="s">
        <v>469</v>
      </c>
      <c r="B15" s="30" t="s">
        <v>479</v>
      </c>
      <c r="C15" s="30" t="s">
        <v>471</v>
      </c>
      <c r="D15" s="37">
        <f t="shared" si="0"/>
        <v>40</v>
      </c>
      <c r="E15" s="37">
        <v>0</v>
      </c>
      <c r="F15" s="38">
        <v>40</v>
      </c>
      <c r="G15" s="38">
        <v>0</v>
      </c>
      <c r="H15" s="38"/>
    </row>
    <row r="16" spans="1:11" ht="24.95">
      <c r="A16" s="30" t="s">
        <v>469</v>
      </c>
      <c r="B16" s="30" t="s">
        <v>479</v>
      </c>
      <c r="C16" s="30" t="s">
        <v>471</v>
      </c>
      <c r="D16" s="37">
        <f t="shared" si="0"/>
        <v>12</v>
      </c>
      <c r="E16" s="37">
        <v>12</v>
      </c>
      <c r="F16" s="38">
        <v>0</v>
      </c>
      <c r="G16" s="38">
        <v>0</v>
      </c>
      <c r="H16" s="38"/>
    </row>
    <row r="17" spans="1:8" ht="24.95">
      <c r="A17" s="30" t="s">
        <v>469</v>
      </c>
      <c r="B17" s="30" t="s">
        <v>479</v>
      </c>
      <c r="C17" s="30" t="s">
        <v>471</v>
      </c>
      <c r="D17" s="37">
        <f t="shared" si="0"/>
        <v>8</v>
      </c>
      <c r="E17" s="37">
        <v>8</v>
      </c>
      <c r="F17" s="38">
        <v>0</v>
      </c>
      <c r="G17" s="38">
        <v>0</v>
      </c>
      <c r="H17" s="38"/>
    </row>
    <row r="18" spans="1:8" ht="24.95">
      <c r="A18" s="30" t="s">
        <v>469</v>
      </c>
      <c r="B18" s="30" t="s">
        <v>479</v>
      </c>
      <c r="C18" s="30" t="s">
        <v>471</v>
      </c>
      <c r="D18" s="37">
        <f t="shared" si="0"/>
        <v>15</v>
      </c>
      <c r="E18" s="37">
        <v>15</v>
      </c>
      <c r="F18" s="38">
        <v>0</v>
      </c>
      <c r="G18" s="38">
        <v>0</v>
      </c>
      <c r="H18" s="38"/>
    </row>
    <row r="19" spans="1:8" ht="24.95">
      <c r="A19" s="30" t="s">
        <v>469</v>
      </c>
      <c r="B19" s="30" t="s">
        <v>479</v>
      </c>
      <c r="C19" s="30" t="s">
        <v>471</v>
      </c>
      <c r="D19" s="37">
        <f t="shared" si="0"/>
        <v>6</v>
      </c>
      <c r="E19" s="37">
        <v>6</v>
      </c>
      <c r="F19" s="38">
        <v>0</v>
      </c>
      <c r="G19" s="38">
        <v>0</v>
      </c>
      <c r="H19" s="38"/>
    </row>
    <row r="20" spans="1:8" ht="24.95">
      <c r="A20" s="30" t="s">
        <v>469</v>
      </c>
      <c r="B20" s="30" t="s">
        <v>479</v>
      </c>
      <c r="C20" s="30" t="s">
        <v>471</v>
      </c>
      <c r="D20" s="37">
        <f t="shared" si="0"/>
        <v>8</v>
      </c>
      <c r="E20" s="37">
        <v>8</v>
      </c>
      <c r="F20" s="38">
        <v>0</v>
      </c>
      <c r="G20" s="38">
        <v>0</v>
      </c>
      <c r="H20" s="38"/>
    </row>
    <row r="21" spans="1:8" ht="24.95">
      <c r="A21" s="30" t="s">
        <v>469</v>
      </c>
      <c r="B21" s="30" t="s">
        <v>479</v>
      </c>
      <c r="C21" s="30" t="s">
        <v>471</v>
      </c>
      <c r="D21" s="37">
        <f t="shared" si="0"/>
        <v>12</v>
      </c>
      <c r="E21" s="37">
        <v>12</v>
      </c>
      <c r="F21" s="38">
        <v>0</v>
      </c>
      <c r="G21" s="38">
        <v>0</v>
      </c>
      <c r="H21" s="38"/>
    </row>
    <row r="22" spans="1:8" ht="24.95">
      <c r="A22" s="30" t="s">
        <v>469</v>
      </c>
      <c r="B22" s="30" t="s">
        <v>479</v>
      </c>
      <c r="C22" s="30" t="s">
        <v>471</v>
      </c>
      <c r="D22" s="37">
        <f t="shared" si="0"/>
        <v>8</v>
      </c>
      <c r="E22" s="37">
        <v>8</v>
      </c>
      <c r="F22" s="38">
        <v>0</v>
      </c>
      <c r="G22" s="38">
        <v>0</v>
      </c>
      <c r="H22" s="38"/>
    </row>
    <row r="23" spans="1:8" ht="24.95">
      <c r="A23" s="30" t="s">
        <v>469</v>
      </c>
      <c r="B23" s="30" t="s">
        <v>479</v>
      </c>
      <c r="C23" s="30" t="s">
        <v>471</v>
      </c>
      <c r="D23" s="37">
        <f t="shared" si="0"/>
        <v>20</v>
      </c>
      <c r="E23" s="37">
        <v>20</v>
      </c>
      <c r="F23" s="38">
        <v>0</v>
      </c>
      <c r="G23" s="38">
        <v>0</v>
      </c>
      <c r="H23" s="38"/>
    </row>
    <row r="24" spans="1:8" ht="24.95">
      <c r="A24" s="30" t="s">
        <v>469</v>
      </c>
      <c r="B24" s="30" t="s">
        <v>479</v>
      </c>
      <c r="C24" s="30" t="s">
        <v>471</v>
      </c>
      <c r="D24" s="37">
        <f t="shared" si="0"/>
        <v>4</v>
      </c>
      <c r="E24" s="37">
        <v>4</v>
      </c>
      <c r="F24" s="38">
        <v>0</v>
      </c>
      <c r="G24" s="38">
        <v>0</v>
      </c>
      <c r="H24" s="38"/>
    </row>
    <row r="25" spans="1:8" ht="24.95">
      <c r="A25" s="30" t="s">
        <v>469</v>
      </c>
      <c r="B25" s="30" t="s">
        <v>479</v>
      </c>
      <c r="C25" s="30" t="s">
        <v>471</v>
      </c>
      <c r="D25" s="37">
        <f t="shared" si="0"/>
        <v>6</v>
      </c>
      <c r="E25" s="37">
        <v>0</v>
      </c>
      <c r="F25" s="38">
        <v>6</v>
      </c>
      <c r="G25" s="38">
        <v>0</v>
      </c>
      <c r="H25" s="38"/>
    </row>
    <row r="26" spans="1:8" ht="24.95">
      <c r="A26" s="30" t="s">
        <v>469</v>
      </c>
      <c r="B26" s="30" t="s">
        <v>479</v>
      </c>
      <c r="C26" s="30" t="s">
        <v>471</v>
      </c>
      <c r="D26" s="37">
        <f t="shared" si="0"/>
        <v>50</v>
      </c>
      <c r="E26" s="37">
        <v>50</v>
      </c>
      <c r="F26" s="38">
        <v>0</v>
      </c>
      <c r="G26" s="38">
        <v>0</v>
      </c>
      <c r="H26" s="38"/>
    </row>
    <row r="27" spans="1:8" ht="24.95">
      <c r="A27" s="30" t="s">
        <v>469</v>
      </c>
      <c r="B27" s="30" t="s">
        <v>479</v>
      </c>
      <c r="C27" s="30" t="s">
        <v>471</v>
      </c>
      <c r="D27" s="37">
        <f t="shared" si="0"/>
        <v>8</v>
      </c>
      <c r="E27" s="37">
        <v>0</v>
      </c>
      <c r="F27" s="38">
        <v>8</v>
      </c>
      <c r="G27" s="38">
        <v>0</v>
      </c>
      <c r="H27" s="38"/>
    </row>
    <row r="28" spans="1:8" ht="12.95">
      <c r="A28" s="30" t="s">
        <v>469</v>
      </c>
      <c r="B28" s="30" t="s">
        <v>479</v>
      </c>
      <c r="C28" s="30" t="s">
        <v>473</v>
      </c>
      <c r="D28" s="37">
        <f>SUM(E28:G28)</f>
        <v>4</v>
      </c>
      <c r="E28" s="37">
        <v>0</v>
      </c>
      <c r="F28" s="37">
        <v>4</v>
      </c>
      <c r="G28" s="37">
        <v>0</v>
      </c>
      <c r="H28" s="38">
        <v>270</v>
      </c>
    </row>
    <row r="29" spans="1:8" ht="12.95">
      <c r="A29" s="30" t="s">
        <v>469</v>
      </c>
      <c r="B29" s="30" t="s">
        <v>479</v>
      </c>
      <c r="C29" s="30" t="s">
        <v>473</v>
      </c>
      <c r="D29" s="37">
        <f t="shared" ref="D29:D55" si="1">SUM(E29:G29)</f>
        <v>8</v>
      </c>
      <c r="E29" s="37">
        <v>8</v>
      </c>
      <c r="F29" s="37">
        <v>0</v>
      </c>
      <c r="G29" s="37">
        <v>0</v>
      </c>
      <c r="H29" s="38"/>
    </row>
    <row r="30" spans="1:8" ht="12.95">
      <c r="A30" s="30" t="s">
        <v>469</v>
      </c>
      <c r="B30" s="30" t="s">
        <v>479</v>
      </c>
      <c r="C30" s="30" t="s">
        <v>473</v>
      </c>
      <c r="D30" s="37">
        <f t="shared" si="1"/>
        <v>12</v>
      </c>
      <c r="E30" s="37">
        <v>12</v>
      </c>
      <c r="F30" s="37">
        <v>0</v>
      </c>
      <c r="G30" s="37">
        <v>0</v>
      </c>
      <c r="H30" s="38"/>
    </row>
    <row r="31" spans="1:8" ht="12.95">
      <c r="A31" s="30" t="s">
        <v>469</v>
      </c>
      <c r="B31" s="30" t="s">
        <v>479</v>
      </c>
      <c r="C31" s="30" t="s">
        <v>473</v>
      </c>
      <c r="D31" s="37">
        <f t="shared" si="1"/>
        <v>25</v>
      </c>
      <c r="E31" s="37">
        <v>25</v>
      </c>
      <c r="F31" s="37">
        <v>0</v>
      </c>
      <c r="G31" s="37">
        <v>0</v>
      </c>
      <c r="H31" s="38"/>
    </row>
    <row r="32" spans="1:8" ht="12.95">
      <c r="A32" s="30" t="s">
        <v>469</v>
      </c>
      <c r="B32" s="30" t="s">
        <v>479</v>
      </c>
      <c r="C32" s="30" t="s">
        <v>473</v>
      </c>
      <c r="D32" s="37">
        <f t="shared" si="1"/>
        <v>6</v>
      </c>
      <c r="E32" s="37">
        <v>0</v>
      </c>
      <c r="F32" s="37">
        <v>6</v>
      </c>
      <c r="G32" s="37">
        <v>0</v>
      </c>
      <c r="H32" s="38"/>
    </row>
    <row r="33" spans="1:8" ht="12.95">
      <c r="A33" s="30" t="s">
        <v>469</v>
      </c>
      <c r="B33" s="30" t="s">
        <v>479</v>
      </c>
      <c r="C33" s="30" t="s">
        <v>473</v>
      </c>
      <c r="D33" s="37">
        <f t="shared" si="1"/>
        <v>5</v>
      </c>
      <c r="E33" s="37">
        <v>0</v>
      </c>
      <c r="F33" s="37">
        <v>5</v>
      </c>
      <c r="G33" s="37">
        <v>0</v>
      </c>
      <c r="H33" s="38"/>
    </row>
    <row r="34" spans="1:8" ht="12.95">
      <c r="A34" s="30" t="s">
        <v>469</v>
      </c>
      <c r="B34" s="30" t="s">
        <v>479</v>
      </c>
      <c r="C34" s="30" t="s">
        <v>473</v>
      </c>
      <c r="D34" s="37">
        <f t="shared" si="1"/>
        <v>16</v>
      </c>
      <c r="E34" s="37">
        <v>16</v>
      </c>
      <c r="F34" s="37">
        <v>0</v>
      </c>
      <c r="G34" s="37">
        <v>0</v>
      </c>
      <c r="H34" s="38"/>
    </row>
    <row r="35" spans="1:8" ht="12.95">
      <c r="A35" s="30" t="s">
        <v>469</v>
      </c>
      <c r="B35" s="30" t="s">
        <v>479</v>
      </c>
      <c r="C35" s="30" t="s">
        <v>473</v>
      </c>
      <c r="D35" s="37">
        <f t="shared" si="1"/>
        <v>19</v>
      </c>
      <c r="E35" s="37">
        <v>19</v>
      </c>
      <c r="F35" s="37">
        <v>0</v>
      </c>
      <c r="G35" s="37">
        <v>0</v>
      </c>
      <c r="H35" s="38"/>
    </row>
    <row r="36" spans="1:8" ht="12.95">
      <c r="A36" s="30" t="s">
        <v>469</v>
      </c>
      <c r="B36" s="30" t="s">
        <v>479</v>
      </c>
      <c r="C36" s="30" t="s">
        <v>473</v>
      </c>
      <c r="D36" s="37">
        <f t="shared" si="1"/>
        <v>4</v>
      </c>
      <c r="E36" s="37">
        <v>0</v>
      </c>
      <c r="F36" s="37">
        <v>4</v>
      </c>
      <c r="G36" s="37">
        <v>0</v>
      </c>
      <c r="H36" s="38"/>
    </row>
    <row r="37" spans="1:8" ht="12.95">
      <c r="A37" s="30" t="s">
        <v>469</v>
      </c>
      <c r="B37" s="30" t="s">
        <v>479</v>
      </c>
      <c r="C37" s="30" t="s">
        <v>473</v>
      </c>
      <c r="D37" s="37">
        <f t="shared" si="1"/>
        <v>8</v>
      </c>
      <c r="E37" s="37">
        <v>0</v>
      </c>
      <c r="F37" s="37">
        <v>8</v>
      </c>
      <c r="G37" s="37">
        <v>0</v>
      </c>
      <c r="H37" s="38"/>
    </row>
    <row r="38" spans="1:8" ht="12.95">
      <c r="A38" s="30" t="s">
        <v>469</v>
      </c>
      <c r="B38" s="30" t="s">
        <v>479</v>
      </c>
      <c r="C38" s="30" t="s">
        <v>473</v>
      </c>
      <c r="D38" s="37">
        <f t="shared" si="1"/>
        <v>6</v>
      </c>
      <c r="E38" s="37">
        <v>0</v>
      </c>
      <c r="F38" s="37">
        <v>6</v>
      </c>
      <c r="G38" s="37">
        <v>0</v>
      </c>
      <c r="H38" s="38"/>
    </row>
    <row r="39" spans="1:8" ht="12.95">
      <c r="A39" s="30" t="s">
        <v>469</v>
      </c>
      <c r="B39" s="30" t="s">
        <v>479</v>
      </c>
      <c r="C39" s="30" t="s">
        <v>473</v>
      </c>
      <c r="D39" s="37">
        <f t="shared" si="1"/>
        <v>6</v>
      </c>
      <c r="E39" s="37">
        <v>0</v>
      </c>
      <c r="F39" s="37">
        <v>6</v>
      </c>
      <c r="G39" s="37">
        <v>0</v>
      </c>
      <c r="H39" s="38"/>
    </row>
    <row r="40" spans="1:8" ht="12.95">
      <c r="A40" s="30" t="s">
        <v>469</v>
      </c>
      <c r="B40" s="30" t="s">
        <v>479</v>
      </c>
      <c r="C40" s="30" t="s">
        <v>473</v>
      </c>
      <c r="D40" s="37">
        <f t="shared" si="1"/>
        <v>4</v>
      </c>
      <c r="E40" s="37">
        <v>0</v>
      </c>
      <c r="F40" s="37">
        <v>4</v>
      </c>
      <c r="G40" s="37">
        <v>0</v>
      </c>
      <c r="H40" s="38"/>
    </row>
    <row r="41" spans="1:8" ht="12.95">
      <c r="A41" s="30" t="s">
        <v>469</v>
      </c>
      <c r="B41" s="30" t="s">
        <v>479</v>
      </c>
      <c r="C41" s="30" t="s">
        <v>473</v>
      </c>
      <c r="D41" s="37">
        <f t="shared" si="1"/>
        <v>25</v>
      </c>
      <c r="E41" s="37">
        <v>25</v>
      </c>
      <c r="F41" s="37">
        <v>0</v>
      </c>
      <c r="G41" s="37">
        <v>0</v>
      </c>
      <c r="H41" s="38"/>
    </row>
    <row r="42" spans="1:8" ht="12.95">
      <c r="A42" s="30" t="s">
        <v>469</v>
      </c>
      <c r="B42" s="30" t="s">
        <v>479</v>
      </c>
      <c r="C42" s="30" t="s">
        <v>473</v>
      </c>
      <c r="D42" s="37">
        <f t="shared" si="1"/>
        <v>6</v>
      </c>
      <c r="E42" s="37">
        <v>0</v>
      </c>
      <c r="F42" s="37">
        <v>6</v>
      </c>
      <c r="G42" s="37">
        <v>0</v>
      </c>
      <c r="H42" s="38"/>
    </row>
    <row r="43" spans="1:8" ht="12.95">
      <c r="A43" s="30" t="s">
        <v>469</v>
      </c>
      <c r="B43" s="30" t="s">
        <v>479</v>
      </c>
      <c r="C43" s="30" t="s">
        <v>473</v>
      </c>
      <c r="D43" s="37">
        <f t="shared" si="1"/>
        <v>21</v>
      </c>
      <c r="E43" s="37">
        <v>0</v>
      </c>
      <c r="F43" s="37">
        <v>21</v>
      </c>
      <c r="G43" s="37">
        <v>0</v>
      </c>
      <c r="H43" s="38"/>
    </row>
    <row r="44" spans="1:8" ht="12.95">
      <c r="A44" s="30" t="s">
        <v>469</v>
      </c>
      <c r="B44" s="30" t="s">
        <v>479</v>
      </c>
      <c r="C44" s="30" t="s">
        <v>473</v>
      </c>
      <c r="D44" s="37">
        <f t="shared" si="1"/>
        <v>12</v>
      </c>
      <c r="E44" s="37">
        <v>12</v>
      </c>
      <c r="F44" s="37">
        <v>0</v>
      </c>
      <c r="G44" s="37">
        <v>0</v>
      </c>
      <c r="H44" s="38"/>
    </row>
    <row r="45" spans="1:8" ht="12.95">
      <c r="A45" s="30" t="s">
        <v>469</v>
      </c>
      <c r="B45" s="30" t="s">
        <v>479</v>
      </c>
      <c r="C45" s="30" t="s">
        <v>473</v>
      </c>
      <c r="D45" s="37">
        <f t="shared" si="1"/>
        <v>8</v>
      </c>
      <c r="E45" s="37">
        <v>8</v>
      </c>
      <c r="F45" s="37">
        <v>0</v>
      </c>
      <c r="G45" s="37">
        <v>0</v>
      </c>
      <c r="H45" s="38"/>
    </row>
    <row r="46" spans="1:8" ht="12.95">
      <c r="A46" s="30" t="s">
        <v>469</v>
      </c>
      <c r="B46" s="30" t="s">
        <v>479</v>
      </c>
      <c r="C46" s="30" t="s">
        <v>473</v>
      </c>
      <c r="D46" s="37">
        <f t="shared" si="1"/>
        <v>15</v>
      </c>
      <c r="E46" s="37">
        <v>15</v>
      </c>
      <c r="F46" s="37">
        <v>0</v>
      </c>
      <c r="G46" s="37">
        <v>0</v>
      </c>
      <c r="H46" s="38"/>
    </row>
    <row r="47" spans="1:8" ht="12.95">
      <c r="A47" s="30" t="s">
        <v>469</v>
      </c>
      <c r="B47" s="30" t="s">
        <v>479</v>
      </c>
      <c r="C47" s="30" t="s">
        <v>473</v>
      </c>
      <c r="D47" s="37">
        <f t="shared" si="1"/>
        <v>6</v>
      </c>
      <c r="E47" s="37">
        <v>6</v>
      </c>
      <c r="F47" s="37">
        <v>0</v>
      </c>
      <c r="G47" s="37">
        <v>0</v>
      </c>
      <c r="H47" s="38"/>
    </row>
    <row r="48" spans="1:8" ht="12.95">
      <c r="A48" s="30" t="s">
        <v>469</v>
      </c>
      <c r="B48" s="30" t="s">
        <v>479</v>
      </c>
      <c r="C48" s="30" t="s">
        <v>473</v>
      </c>
      <c r="D48" s="37">
        <f t="shared" si="1"/>
        <v>14</v>
      </c>
      <c r="E48" s="37">
        <v>14</v>
      </c>
      <c r="F48" s="37">
        <v>0</v>
      </c>
      <c r="G48" s="37">
        <v>0</v>
      </c>
      <c r="H48" s="38"/>
    </row>
    <row r="49" spans="1:8" ht="12.95">
      <c r="A49" s="30" t="s">
        <v>469</v>
      </c>
      <c r="B49" s="30" t="s">
        <v>479</v>
      </c>
      <c r="C49" s="30" t="s">
        <v>473</v>
      </c>
      <c r="D49" s="37">
        <f t="shared" si="1"/>
        <v>8</v>
      </c>
      <c r="E49" s="37">
        <v>8</v>
      </c>
      <c r="F49" s="37">
        <v>0</v>
      </c>
      <c r="G49" s="37">
        <v>0</v>
      </c>
      <c r="H49" s="38"/>
    </row>
    <row r="50" spans="1:8" ht="12.95">
      <c r="A50" s="30" t="s">
        <v>469</v>
      </c>
      <c r="B50" s="30" t="s">
        <v>479</v>
      </c>
      <c r="C50" s="30" t="s">
        <v>473</v>
      </c>
      <c r="D50" s="37">
        <f t="shared" si="1"/>
        <v>26</v>
      </c>
      <c r="E50" s="37">
        <v>26</v>
      </c>
      <c r="F50" s="37">
        <v>0</v>
      </c>
      <c r="G50" s="37">
        <v>0</v>
      </c>
      <c r="H50" s="38"/>
    </row>
    <row r="51" spans="1:8" ht="12.95">
      <c r="A51" s="30" t="s">
        <v>469</v>
      </c>
      <c r="B51" s="30" t="s">
        <v>479</v>
      </c>
      <c r="C51" s="30" t="s">
        <v>473</v>
      </c>
      <c r="D51" s="37">
        <f t="shared" si="1"/>
        <v>6</v>
      </c>
      <c r="E51" s="37">
        <v>6</v>
      </c>
      <c r="F51" s="37">
        <v>0</v>
      </c>
      <c r="G51" s="37">
        <v>0</v>
      </c>
      <c r="H51" s="38"/>
    </row>
    <row r="52" spans="1:8" ht="12.95">
      <c r="A52" s="30" t="s">
        <v>469</v>
      </c>
      <c r="B52" s="30" t="s">
        <v>479</v>
      </c>
      <c r="C52" s="30" t="s">
        <v>473</v>
      </c>
      <c r="D52" s="37">
        <f t="shared" si="1"/>
        <v>8</v>
      </c>
      <c r="E52" s="37">
        <v>0</v>
      </c>
      <c r="F52" s="37">
        <v>8</v>
      </c>
      <c r="G52" s="37">
        <v>0</v>
      </c>
      <c r="H52" s="38"/>
    </row>
    <row r="53" spans="1:8" ht="12.95">
      <c r="A53" s="30" t="s">
        <v>469</v>
      </c>
      <c r="B53" s="30" t="s">
        <v>479</v>
      </c>
      <c r="C53" s="30" t="s">
        <v>473</v>
      </c>
      <c r="D53" s="37">
        <f t="shared" si="1"/>
        <v>6</v>
      </c>
      <c r="E53" s="37">
        <v>0</v>
      </c>
      <c r="F53" s="37">
        <v>6</v>
      </c>
      <c r="G53" s="37">
        <v>0</v>
      </c>
      <c r="H53" s="38"/>
    </row>
    <row r="54" spans="1:8" ht="12.95">
      <c r="A54" s="30" t="s">
        <v>469</v>
      </c>
      <c r="B54" s="30" t="s">
        <v>479</v>
      </c>
      <c r="C54" s="30" t="s">
        <v>473</v>
      </c>
      <c r="D54" s="37">
        <f t="shared" si="1"/>
        <v>65</v>
      </c>
      <c r="E54" s="37">
        <v>65</v>
      </c>
      <c r="F54" s="37">
        <v>0</v>
      </c>
      <c r="G54" s="37">
        <v>0</v>
      </c>
      <c r="H54" s="38"/>
    </row>
    <row r="55" spans="1:8" ht="12.95">
      <c r="A55" s="30" t="s">
        <v>469</v>
      </c>
      <c r="B55" s="30" t="s">
        <v>479</v>
      </c>
      <c r="C55" s="30" t="s">
        <v>473</v>
      </c>
      <c r="D55" s="37">
        <f t="shared" si="1"/>
        <v>8</v>
      </c>
      <c r="E55" s="37">
        <v>0</v>
      </c>
      <c r="F55" s="37">
        <v>8</v>
      </c>
      <c r="G55" s="37">
        <v>0</v>
      </c>
      <c r="H55" s="38"/>
    </row>
    <row r="56" spans="1:8" ht="12.95">
      <c r="A56" s="30" t="s">
        <v>469</v>
      </c>
      <c r="B56" s="30" t="s">
        <v>479</v>
      </c>
      <c r="C56" s="30" t="s">
        <v>155</v>
      </c>
      <c r="D56" s="37">
        <f>SUM(E56:G56)</f>
        <v>4</v>
      </c>
      <c r="E56" s="37">
        <v>0</v>
      </c>
      <c r="F56" s="37">
        <v>4</v>
      </c>
      <c r="G56" s="37">
        <v>0</v>
      </c>
      <c r="H56" s="38">
        <v>270</v>
      </c>
    </row>
    <row r="57" spans="1:8" ht="12.95">
      <c r="A57" s="30" t="s">
        <v>469</v>
      </c>
      <c r="B57" s="30" t="s">
        <v>479</v>
      </c>
      <c r="C57" s="30" t="s">
        <v>155</v>
      </c>
      <c r="D57" s="37">
        <f t="shared" ref="D57:D75" si="2">SUM(E57:G57)</f>
        <v>8</v>
      </c>
      <c r="E57" s="37">
        <v>8</v>
      </c>
      <c r="F57" s="37">
        <v>0</v>
      </c>
      <c r="G57" s="37">
        <v>0</v>
      </c>
      <c r="H57" s="38"/>
    </row>
    <row r="58" spans="1:8" ht="12.95">
      <c r="A58" s="30" t="s">
        <v>469</v>
      </c>
      <c r="B58" s="30" t="s">
        <v>479</v>
      </c>
      <c r="C58" s="30" t="s">
        <v>155</v>
      </c>
      <c r="D58" s="37">
        <f t="shared" si="2"/>
        <v>12</v>
      </c>
      <c r="E58" s="37">
        <v>12</v>
      </c>
      <c r="F58" s="37">
        <v>0</v>
      </c>
      <c r="G58" s="37">
        <v>0</v>
      </c>
      <c r="H58" s="38"/>
    </row>
    <row r="59" spans="1:8" ht="12.95">
      <c r="A59" s="30" t="s">
        <v>469</v>
      </c>
      <c r="B59" s="30" t="s">
        <v>479</v>
      </c>
      <c r="C59" s="30" t="s">
        <v>155</v>
      </c>
      <c r="D59" s="37">
        <f t="shared" si="2"/>
        <v>20</v>
      </c>
      <c r="E59" s="37">
        <v>20</v>
      </c>
      <c r="F59" s="37">
        <v>0</v>
      </c>
      <c r="G59" s="37">
        <v>0</v>
      </c>
      <c r="H59" s="38"/>
    </row>
    <row r="60" spans="1:8" ht="12.95">
      <c r="A60" s="30" t="s">
        <v>469</v>
      </c>
      <c r="B60" s="30" t="s">
        <v>479</v>
      </c>
      <c r="C60" s="30" t="s">
        <v>155</v>
      </c>
      <c r="D60" s="37">
        <f t="shared" si="2"/>
        <v>6</v>
      </c>
      <c r="E60" s="37">
        <v>0</v>
      </c>
      <c r="F60" s="37">
        <v>6</v>
      </c>
      <c r="G60" s="37">
        <v>0</v>
      </c>
      <c r="H60" s="38"/>
    </row>
    <row r="61" spans="1:8" ht="12.95">
      <c r="A61" s="30" t="s">
        <v>469</v>
      </c>
      <c r="B61" s="30" t="s">
        <v>479</v>
      </c>
      <c r="C61" s="30" t="s">
        <v>155</v>
      </c>
      <c r="D61" s="37">
        <f t="shared" si="2"/>
        <v>5</v>
      </c>
      <c r="E61" s="37">
        <v>0</v>
      </c>
      <c r="F61" s="37">
        <v>5</v>
      </c>
      <c r="G61" s="37">
        <v>0</v>
      </c>
      <c r="H61" s="38"/>
    </row>
    <row r="62" spans="1:8" ht="12.95">
      <c r="A62" s="30" t="s">
        <v>469</v>
      </c>
      <c r="B62" s="30" t="s">
        <v>479</v>
      </c>
      <c r="C62" s="30" t="s">
        <v>155</v>
      </c>
      <c r="D62" s="37">
        <f t="shared" si="2"/>
        <v>12</v>
      </c>
      <c r="E62" s="37">
        <v>12</v>
      </c>
      <c r="F62" s="37">
        <v>0</v>
      </c>
      <c r="G62" s="37">
        <v>0</v>
      </c>
      <c r="H62" s="38"/>
    </row>
    <row r="63" spans="1:8" ht="12.95">
      <c r="A63" s="30" t="s">
        <v>469</v>
      </c>
      <c r="B63" s="30" t="s">
        <v>479</v>
      </c>
      <c r="C63" s="30" t="s">
        <v>155</v>
      </c>
      <c r="D63" s="37">
        <f t="shared" si="2"/>
        <v>19</v>
      </c>
      <c r="E63" s="37">
        <v>19</v>
      </c>
      <c r="F63" s="37">
        <v>0</v>
      </c>
      <c r="G63" s="37">
        <v>0</v>
      </c>
      <c r="H63" s="38"/>
    </row>
    <row r="64" spans="1:8" ht="12.95">
      <c r="A64" s="30" t="s">
        <v>469</v>
      </c>
      <c r="B64" s="30" t="s">
        <v>479</v>
      </c>
      <c r="C64" s="30" t="s">
        <v>155</v>
      </c>
      <c r="D64" s="37">
        <f t="shared" si="2"/>
        <v>4</v>
      </c>
      <c r="E64" s="37">
        <v>0</v>
      </c>
      <c r="F64" s="37">
        <v>4</v>
      </c>
      <c r="G64" s="37">
        <v>0</v>
      </c>
      <c r="H64" s="38"/>
    </row>
    <row r="65" spans="1:8" ht="12.95">
      <c r="A65" s="30" t="s">
        <v>469</v>
      </c>
      <c r="B65" s="30" t="s">
        <v>479</v>
      </c>
      <c r="C65" s="30" t="s">
        <v>155</v>
      </c>
      <c r="D65" s="37">
        <f t="shared" si="2"/>
        <v>8</v>
      </c>
      <c r="E65" s="37">
        <v>0</v>
      </c>
      <c r="F65" s="37">
        <v>8</v>
      </c>
      <c r="G65" s="37">
        <v>0</v>
      </c>
      <c r="H65" s="38"/>
    </row>
    <row r="66" spans="1:8" ht="12.95">
      <c r="A66" s="30" t="s">
        <v>469</v>
      </c>
      <c r="B66" s="30" t="s">
        <v>479</v>
      </c>
      <c r="C66" s="30" t="s">
        <v>155</v>
      </c>
      <c r="D66" s="37">
        <f t="shared" si="2"/>
        <v>6</v>
      </c>
      <c r="E66" s="37">
        <v>0</v>
      </c>
      <c r="F66" s="37">
        <v>6</v>
      </c>
      <c r="G66" s="37">
        <v>0</v>
      </c>
      <c r="H66" s="38"/>
    </row>
    <row r="67" spans="1:8" ht="12.95">
      <c r="A67" s="30" t="s">
        <v>469</v>
      </c>
      <c r="B67" s="30" t="s">
        <v>479</v>
      </c>
      <c r="C67" s="30" t="s">
        <v>155</v>
      </c>
      <c r="D67" s="37">
        <f t="shared" si="2"/>
        <v>6</v>
      </c>
      <c r="E67" s="37">
        <v>0</v>
      </c>
      <c r="F67" s="37">
        <v>6</v>
      </c>
      <c r="G67" s="37">
        <v>0</v>
      </c>
      <c r="H67" s="38"/>
    </row>
    <row r="68" spans="1:8" ht="12.95">
      <c r="A68" s="30" t="s">
        <v>469</v>
      </c>
      <c r="B68" s="30" t="s">
        <v>479</v>
      </c>
      <c r="C68" s="30" t="s">
        <v>155</v>
      </c>
      <c r="D68" s="37">
        <f t="shared" si="2"/>
        <v>21</v>
      </c>
      <c r="E68" s="37">
        <v>0</v>
      </c>
      <c r="F68" s="37">
        <v>21</v>
      </c>
      <c r="G68" s="37">
        <v>0</v>
      </c>
      <c r="H68" s="38"/>
    </row>
    <row r="69" spans="1:8" ht="12.95">
      <c r="A69" s="30" t="s">
        <v>469</v>
      </c>
      <c r="B69" s="30" t="s">
        <v>479</v>
      </c>
      <c r="C69" s="30" t="s">
        <v>155</v>
      </c>
      <c r="D69" s="37">
        <f t="shared" si="2"/>
        <v>12</v>
      </c>
      <c r="E69" s="37">
        <v>12</v>
      </c>
      <c r="F69" s="37">
        <v>0</v>
      </c>
      <c r="G69" s="37">
        <v>0</v>
      </c>
      <c r="H69" s="38"/>
    </row>
    <row r="70" spans="1:8" ht="12.95">
      <c r="A70" s="30" t="s">
        <v>469</v>
      </c>
      <c r="B70" s="30" t="s">
        <v>479</v>
      </c>
      <c r="C70" s="30" t="s">
        <v>155</v>
      </c>
      <c r="D70" s="37">
        <f t="shared" si="2"/>
        <v>8</v>
      </c>
      <c r="E70" s="37">
        <v>8</v>
      </c>
      <c r="F70" s="37">
        <v>0</v>
      </c>
      <c r="G70" s="37">
        <v>0</v>
      </c>
      <c r="H70" s="38"/>
    </row>
    <row r="71" spans="1:8" ht="12.95">
      <c r="A71" s="30" t="s">
        <v>469</v>
      </c>
      <c r="B71" s="30" t="s">
        <v>479</v>
      </c>
      <c r="C71" s="30" t="s">
        <v>155</v>
      </c>
      <c r="D71" s="37">
        <f t="shared" si="2"/>
        <v>15</v>
      </c>
      <c r="E71" s="37">
        <v>15</v>
      </c>
      <c r="F71" s="37">
        <v>0</v>
      </c>
      <c r="G71" s="37">
        <v>0</v>
      </c>
      <c r="H71" s="38"/>
    </row>
    <row r="72" spans="1:8" ht="12.95">
      <c r="A72" s="30" t="s">
        <v>469</v>
      </c>
      <c r="B72" s="30" t="s">
        <v>479</v>
      </c>
      <c r="C72" s="30" t="s">
        <v>155</v>
      </c>
      <c r="D72" s="37">
        <f t="shared" si="2"/>
        <v>6</v>
      </c>
      <c r="E72" s="37">
        <v>6</v>
      </c>
      <c r="F72" s="37">
        <v>0</v>
      </c>
      <c r="G72" s="37">
        <v>0</v>
      </c>
      <c r="H72" s="38"/>
    </row>
    <row r="73" spans="1:8" ht="12.95">
      <c r="A73" s="30" t="s">
        <v>469</v>
      </c>
      <c r="B73" s="30" t="s">
        <v>479</v>
      </c>
      <c r="C73" s="30" t="s">
        <v>155</v>
      </c>
      <c r="D73" s="37">
        <f t="shared" si="2"/>
        <v>8</v>
      </c>
      <c r="E73" s="37">
        <v>0</v>
      </c>
      <c r="F73" s="37">
        <v>8</v>
      </c>
      <c r="G73" s="37">
        <v>0</v>
      </c>
      <c r="H73" s="38"/>
    </row>
    <row r="74" spans="1:8" ht="12.95">
      <c r="A74" s="30" t="s">
        <v>469</v>
      </c>
      <c r="B74" s="30" t="s">
        <v>479</v>
      </c>
      <c r="C74" s="30" t="s">
        <v>155</v>
      </c>
      <c r="D74" s="37">
        <f t="shared" si="2"/>
        <v>6</v>
      </c>
      <c r="E74" s="37">
        <v>0</v>
      </c>
      <c r="F74" s="37">
        <v>6</v>
      </c>
      <c r="G74" s="37">
        <v>0</v>
      </c>
      <c r="H74" s="38"/>
    </row>
    <row r="75" spans="1:8" ht="12.95">
      <c r="A75" s="30" t="s">
        <v>469</v>
      </c>
      <c r="B75" s="30" t="s">
        <v>479</v>
      </c>
      <c r="C75" s="30" t="s">
        <v>155</v>
      </c>
      <c r="D75" s="37">
        <f t="shared" si="2"/>
        <v>65</v>
      </c>
      <c r="E75" s="37">
        <v>65</v>
      </c>
      <c r="F75" s="37">
        <v>0</v>
      </c>
      <c r="G75" s="37">
        <v>0</v>
      </c>
      <c r="H75" s="38"/>
    </row>
    <row r="76" spans="1:8" ht="12.95">
      <c r="A76" s="30" t="s">
        <v>469</v>
      </c>
      <c r="B76" s="30" t="s">
        <v>479</v>
      </c>
      <c r="C76" s="30" t="s">
        <v>155</v>
      </c>
      <c r="D76" s="37">
        <f>SUM(E76:G76)</f>
        <v>8</v>
      </c>
      <c r="E76" s="37">
        <v>0</v>
      </c>
      <c r="F76" s="37">
        <v>8</v>
      </c>
      <c r="G76" s="37">
        <v>0</v>
      </c>
      <c r="H76" s="38"/>
    </row>
    <row r="77" spans="1:8" ht="24.95">
      <c r="A77" s="30" t="s">
        <v>474</v>
      </c>
      <c r="B77" s="30" t="s">
        <v>480</v>
      </c>
      <c r="C77" s="30" t="s">
        <v>471</v>
      </c>
      <c r="D77" s="37">
        <f t="shared" ref="D77:D99" si="3">SUM(E77:G77)</f>
        <v>8</v>
      </c>
      <c r="E77" s="37">
        <v>0</v>
      </c>
      <c r="F77" s="38">
        <v>8</v>
      </c>
      <c r="G77" s="38">
        <v>0</v>
      </c>
      <c r="H77" s="38">
        <v>270</v>
      </c>
    </row>
    <row r="78" spans="1:8" ht="24.95">
      <c r="A78" s="30" t="s">
        <v>474</v>
      </c>
      <c r="B78" s="30" t="s">
        <v>480</v>
      </c>
      <c r="C78" s="30" t="s">
        <v>471</v>
      </c>
      <c r="D78" s="37">
        <f t="shared" si="3"/>
        <v>6</v>
      </c>
      <c r="E78" s="37">
        <v>6</v>
      </c>
      <c r="F78" s="38">
        <v>0</v>
      </c>
      <c r="G78" s="38">
        <v>0</v>
      </c>
      <c r="H78" s="38"/>
    </row>
    <row r="79" spans="1:8" ht="24.95">
      <c r="A79" s="30" t="s">
        <v>474</v>
      </c>
      <c r="B79" s="30" t="s">
        <v>480</v>
      </c>
      <c r="C79" s="30" t="s">
        <v>471</v>
      </c>
      <c r="D79" s="37">
        <f t="shared" si="3"/>
        <v>7</v>
      </c>
      <c r="E79" s="37">
        <v>0</v>
      </c>
      <c r="F79" s="38">
        <v>7</v>
      </c>
      <c r="G79" s="38">
        <v>0</v>
      </c>
      <c r="H79" s="38"/>
    </row>
    <row r="80" spans="1:8" ht="24.95">
      <c r="A80" s="30" t="s">
        <v>474</v>
      </c>
      <c r="B80" s="30" t="s">
        <v>480</v>
      </c>
      <c r="C80" s="30" t="s">
        <v>471</v>
      </c>
      <c r="D80" s="37">
        <f t="shared" si="3"/>
        <v>30</v>
      </c>
      <c r="E80" s="37">
        <v>30</v>
      </c>
      <c r="F80" s="38">
        <v>0</v>
      </c>
      <c r="G80" s="38">
        <v>0</v>
      </c>
      <c r="H80" s="38"/>
    </row>
    <row r="81" spans="1:8" ht="24.95">
      <c r="A81" s="30" t="s">
        <v>474</v>
      </c>
      <c r="B81" s="30" t="s">
        <v>480</v>
      </c>
      <c r="C81" s="30" t="s">
        <v>471</v>
      </c>
      <c r="D81" s="37">
        <f t="shared" si="3"/>
        <v>10</v>
      </c>
      <c r="E81" s="37">
        <v>0</v>
      </c>
      <c r="F81" s="38">
        <v>10</v>
      </c>
      <c r="G81" s="38">
        <v>0</v>
      </c>
      <c r="H81" s="38"/>
    </row>
    <row r="82" spans="1:8" ht="24.95">
      <c r="A82" s="30" t="s">
        <v>474</v>
      </c>
      <c r="B82" s="30" t="s">
        <v>480</v>
      </c>
      <c r="C82" s="30" t="s">
        <v>471</v>
      </c>
      <c r="D82" s="37">
        <f t="shared" si="3"/>
        <v>8</v>
      </c>
      <c r="E82" s="37">
        <v>8</v>
      </c>
      <c r="F82" s="38">
        <v>0</v>
      </c>
      <c r="G82" s="38">
        <v>0</v>
      </c>
      <c r="H82" s="38"/>
    </row>
    <row r="83" spans="1:8" ht="24.95">
      <c r="A83" s="30" t="s">
        <v>474</v>
      </c>
      <c r="B83" s="30" t="s">
        <v>480</v>
      </c>
      <c r="C83" s="30" t="s">
        <v>471</v>
      </c>
      <c r="D83" s="37">
        <f t="shared" si="3"/>
        <v>4</v>
      </c>
      <c r="E83" s="37">
        <v>0</v>
      </c>
      <c r="F83" s="38">
        <v>4</v>
      </c>
      <c r="G83" s="38">
        <v>0</v>
      </c>
      <c r="H83" s="38"/>
    </row>
    <row r="84" spans="1:8" ht="24.95">
      <c r="A84" s="30" t="s">
        <v>474</v>
      </c>
      <c r="B84" s="30" t="s">
        <v>480</v>
      </c>
      <c r="C84" s="30" t="s">
        <v>471</v>
      </c>
      <c r="D84" s="37">
        <f t="shared" si="3"/>
        <v>34</v>
      </c>
      <c r="E84" s="37">
        <v>34</v>
      </c>
      <c r="F84" s="38">
        <v>0</v>
      </c>
      <c r="G84" s="38">
        <v>0</v>
      </c>
      <c r="H84" s="38"/>
    </row>
    <row r="85" spans="1:8" ht="24.95">
      <c r="A85" s="30" t="s">
        <v>474</v>
      </c>
      <c r="B85" s="30" t="s">
        <v>480</v>
      </c>
      <c r="C85" s="30" t="s">
        <v>471</v>
      </c>
      <c r="D85" s="37">
        <f t="shared" si="3"/>
        <v>8</v>
      </c>
      <c r="E85" s="37">
        <v>0</v>
      </c>
      <c r="F85" s="38">
        <v>8</v>
      </c>
      <c r="G85" s="38">
        <v>0</v>
      </c>
      <c r="H85" s="38"/>
    </row>
    <row r="86" spans="1:8" ht="24.95">
      <c r="A86" s="30" t="s">
        <v>474</v>
      </c>
      <c r="B86" s="30" t="s">
        <v>480</v>
      </c>
      <c r="C86" s="30" t="s">
        <v>471</v>
      </c>
      <c r="D86" s="37">
        <f t="shared" si="3"/>
        <v>18</v>
      </c>
      <c r="E86" s="37">
        <v>18</v>
      </c>
      <c r="F86" s="38">
        <v>0</v>
      </c>
      <c r="G86" s="38">
        <v>0</v>
      </c>
      <c r="H86" s="38"/>
    </row>
    <row r="87" spans="1:8" ht="24.95">
      <c r="A87" s="30" t="s">
        <v>474</v>
      </c>
      <c r="B87" s="30" t="s">
        <v>480</v>
      </c>
      <c r="C87" s="30" t="s">
        <v>471</v>
      </c>
      <c r="D87" s="37">
        <f t="shared" si="3"/>
        <v>16</v>
      </c>
      <c r="E87" s="37">
        <v>0</v>
      </c>
      <c r="F87" s="38">
        <v>16</v>
      </c>
      <c r="G87" s="38">
        <v>0</v>
      </c>
      <c r="H87" s="38"/>
    </row>
    <row r="88" spans="1:8" ht="24.95">
      <c r="A88" s="30" t="s">
        <v>474</v>
      </c>
      <c r="B88" s="30" t="s">
        <v>480</v>
      </c>
      <c r="C88" s="30" t="s">
        <v>471</v>
      </c>
      <c r="D88" s="37">
        <f t="shared" si="3"/>
        <v>32</v>
      </c>
      <c r="E88" s="37">
        <v>32</v>
      </c>
      <c r="F88" s="38">
        <v>0</v>
      </c>
      <c r="G88" s="38">
        <v>0</v>
      </c>
      <c r="H88" s="38"/>
    </row>
    <row r="89" spans="1:8" ht="24.95">
      <c r="A89" s="30" t="s">
        <v>474</v>
      </c>
      <c r="B89" s="30" t="s">
        <v>480</v>
      </c>
      <c r="C89" s="30" t="s">
        <v>471</v>
      </c>
      <c r="D89" s="37">
        <f t="shared" si="3"/>
        <v>10</v>
      </c>
      <c r="E89" s="37">
        <v>0</v>
      </c>
      <c r="F89" s="38">
        <v>10</v>
      </c>
      <c r="G89" s="38">
        <v>0</v>
      </c>
      <c r="H89" s="38"/>
    </row>
    <row r="90" spans="1:8" ht="24.95">
      <c r="A90" s="30" t="s">
        <v>474</v>
      </c>
      <c r="B90" s="30" t="s">
        <v>480</v>
      </c>
      <c r="C90" s="30" t="s">
        <v>471</v>
      </c>
      <c r="D90" s="37">
        <f t="shared" si="3"/>
        <v>30</v>
      </c>
      <c r="E90" s="37">
        <v>30</v>
      </c>
      <c r="F90" s="38">
        <v>0</v>
      </c>
      <c r="G90" s="38">
        <v>0</v>
      </c>
      <c r="H90" s="38"/>
    </row>
    <row r="91" spans="1:8" ht="24.95">
      <c r="A91" s="30" t="s">
        <v>474</v>
      </c>
      <c r="B91" s="30" t="s">
        <v>480</v>
      </c>
      <c r="C91" s="30" t="s">
        <v>471</v>
      </c>
      <c r="D91" s="37">
        <f t="shared" si="3"/>
        <v>4</v>
      </c>
      <c r="E91" s="37">
        <v>0</v>
      </c>
      <c r="F91" s="38">
        <v>4</v>
      </c>
      <c r="G91" s="38">
        <v>0</v>
      </c>
      <c r="H91" s="38"/>
    </row>
    <row r="92" spans="1:8" ht="24.95">
      <c r="A92" s="30" t="s">
        <v>474</v>
      </c>
      <c r="B92" s="30" t="s">
        <v>480</v>
      </c>
      <c r="C92" s="30" t="s">
        <v>471</v>
      </c>
      <c r="D92" s="37">
        <f t="shared" si="3"/>
        <v>34</v>
      </c>
      <c r="E92" s="37">
        <v>34</v>
      </c>
      <c r="F92" s="38">
        <v>0</v>
      </c>
      <c r="G92" s="38">
        <v>0</v>
      </c>
      <c r="H92" s="38"/>
    </row>
    <row r="93" spans="1:8" ht="24.95">
      <c r="A93" s="30" t="s">
        <v>474</v>
      </c>
      <c r="B93" s="30" t="s">
        <v>480</v>
      </c>
      <c r="C93" s="30" t="s">
        <v>471</v>
      </c>
      <c r="D93" s="37">
        <f t="shared" si="3"/>
        <v>6</v>
      </c>
      <c r="E93" s="37">
        <v>0</v>
      </c>
      <c r="F93" s="38">
        <v>6</v>
      </c>
      <c r="G93" s="38">
        <v>0</v>
      </c>
      <c r="H93" s="38"/>
    </row>
    <row r="94" spans="1:8" ht="24.95">
      <c r="A94" s="30" t="s">
        <v>474</v>
      </c>
      <c r="B94" s="30" t="s">
        <v>480</v>
      </c>
      <c r="C94" s="30" t="s">
        <v>471</v>
      </c>
      <c r="D94" s="37">
        <f t="shared" si="3"/>
        <v>9</v>
      </c>
      <c r="E94" s="37">
        <v>9</v>
      </c>
      <c r="F94" s="38">
        <v>0</v>
      </c>
      <c r="G94" s="38">
        <v>0</v>
      </c>
      <c r="H94" s="38"/>
    </row>
    <row r="95" spans="1:8" ht="24.95">
      <c r="A95" s="30" t="s">
        <v>474</v>
      </c>
      <c r="B95" s="30" t="s">
        <v>480</v>
      </c>
      <c r="C95" s="30" t="s">
        <v>471</v>
      </c>
      <c r="D95" s="37">
        <f t="shared" si="3"/>
        <v>8</v>
      </c>
      <c r="E95" s="37">
        <v>0</v>
      </c>
      <c r="F95" s="38">
        <v>8</v>
      </c>
      <c r="G95" s="38">
        <v>0</v>
      </c>
      <c r="H95" s="38"/>
    </row>
    <row r="96" spans="1:8" ht="24.95">
      <c r="A96" s="30" t="s">
        <v>474</v>
      </c>
      <c r="B96" s="30" t="s">
        <v>480</v>
      </c>
      <c r="C96" s="30" t="s">
        <v>471</v>
      </c>
      <c r="D96" s="37">
        <f t="shared" si="3"/>
        <v>10</v>
      </c>
      <c r="E96" s="37">
        <v>10</v>
      </c>
      <c r="F96" s="38">
        <v>0</v>
      </c>
      <c r="G96" s="38">
        <v>0</v>
      </c>
      <c r="H96" s="38"/>
    </row>
    <row r="97" spans="1:8" ht="24.95">
      <c r="A97" s="30" t="s">
        <v>474</v>
      </c>
      <c r="B97" s="30" t="s">
        <v>480</v>
      </c>
      <c r="C97" s="30" t="s">
        <v>471</v>
      </c>
      <c r="D97" s="37">
        <f t="shared" si="3"/>
        <v>20</v>
      </c>
      <c r="E97" s="37">
        <v>20</v>
      </c>
      <c r="F97" s="38">
        <v>0</v>
      </c>
      <c r="G97" s="38">
        <v>0</v>
      </c>
      <c r="H97" s="38"/>
    </row>
    <row r="98" spans="1:8" ht="24.95">
      <c r="A98" s="30" t="s">
        <v>474</v>
      </c>
      <c r="B98" s="30" t="s">
        <v>480</v>
      </c>
      <c r="C98" s="30" t="s">
        <v>471</v>
      </c>
      <c r="D98" s="37">
        <f t="shared" si="3"/>
        <v>8</v>
      </c>
      <c r="E98" s="37">
        <v>0</v>
      </c>
      <c r="F98" s="38">
        <v>8</v>
      </c>
      <c r="G98" s="38">
        <v>0</v>
      </c>
      <c r="H98" s="38"/>
    </row>
    <row r="99" spans="1:8" ht="24.95">
      <c r="A99" s="30" t="s">
        <v>474</v>
      </c>
      <c r="B99" s="30" t="s">
        <v>480</v>
      </c>
      <c r="C99" s="30" t="s">
        <v>471</v>
      </c>
      <c r="D99" s="37">
        <f t="shared" si="3"/>
        <v>4</v>
      </c>
      <c r="E99" s="37">
        <v>0</v>
      </c>
      <c r="F99" s="38">
        <v>4</v>
      </c>
      <c r="G99" s="38">
        <v>0</v>
      </c>
      <c r="H99" s="38"/>
    </row>
    <row r="100" spans="1:8" ht="12.95">
      <c r="A100" s="30" t="s">
        <v>474</v>
      </c>
      <c r="B100" s="30" t="s">
        <v>480</v>
      </c>
      <c r="C100" s="30" t="s">
        <v>473</v>
      </c>
      <c r="D100" s="37">
        <f>SUM(E100:G100)</f>
        <v>4</v>
      </c>
      <c r="E100" s="37">
        <v>0</v>
      </c>
      <c r="F100" s="37">
        <v>4</v>
      </c>
      <c r="G100" s="37">
        <v>0</v>
      </c>
      <c r="H100" s="38">
        <v>270</v>
      </c>
    </row>
    <row r="101" spans="1:8" ht="12.95">
      <c r="A101" s="30" t="s">
        <v>474</v>
      </c>
      <c r="B101" s="30" t="s">
        <v>480</v>
      </c>
      <c r="C101" s="30" t="s">
        <v>473</v>
      </c>
      <c r="D101" s="37">
        <f t="shared" ref="D101:D125" si="4">SUM(E101:G101)</f>
        <v>3</v>
      </c>
      <c r="E101" s="37">
        <v>3</v>
      </c>
      <c r="F101" s="37">
        <v>0</v>
      </c>
      <c r="G101" s="37">
        <v>0</v>
      </c>
      <c r="H101" s="38"/>
    </row>
    <row r="102" spans="1:8" ht="12.95">
      <c r="A102" s="30" t="s">
        <v>474</v>
      </c>
      <c r="B102" s="30" t="s">
        <v>480</v>
      </c>
      <c r="C102" s="30" t="s">
        <v>473</v>
      </c>
      <c r="D102" s="37">
        <f t="shared" si="4"/>
        <v>5</v>
      </c>
      <c r="E102" s="37">
        <v>0</v>
      </c>
      <c r="F102" s="37">
        <v>5</v>
      </c>
      <c r="G102" s="37">
        <v>0</v>
      </c>
      <c r="H102" s="38"/>
    </row>
    <row r="103" spans="1:8" ht="12.95">
      <c r="A103" s="30" t="s">
        <v>474</v>
      </c>
      <c r="B103" s="30" t="s">
        <v>480</v>
      </c>
      <c r="C103" s="30" t="s">
        <v>473</v>
      </c>
      <c r="D103" s="37">
        <f t="shared" si="4"/>
        <v>6</v>
      </c>
      <c r="E103" s="37">
        <v>6</v>
      </c>
      <c r="F103" s="37">
        <v>0</v>
      </c>
      <c r="G103" s="37">
        <v>0</v>
      </c>
      <c r="H103" s="38"/>
    </row>
    <row r="104" spans="1:8" ht="12.95">
      <c r="A104" s="30" t="s">
        <v>474</v>
      </c>
      <c r="B104" s="30" t="s">
        <v>480</v>
      </c>
      <c r="C104" s="30" t="s">
        <v>473</v>
      </c>
      <c r="D104" s="37">
        <f t="shared" si="4"/>
        <v>12</v>
      </c>
      <c r="E104" s="37">
        <v>0</v>
      </c>
      <c r="F104" s="37">
        <v>12</v>
      </c>
      <c r="G104" s="37">
        <v>0</v>
      </c>
      <c r="H104" s="38"/>
    </row>
    <row r="105" spans="1:8" ht="12.95">
      <c r="A105" s="30" t="s">
        <v>474</v>
      </c>
      <c r="B105" s="30" t="s">
        <v>480</v>
      </c>
      <c r="C105" s="30" t="s">
        <v>473</v>
      </c>
      <c r="D105" s="37">
        <f t="shared" si="4"/>
        <v>8</v>
      </c>
      <c r="E105" s="37">
        <v>8</v>
      </c>
      <c r="F105" s="37">
        <v>0</v>
      </c>
      <c r="G105" s="37">
        <v>0</v>
      </c>
      <c r="H105" s="38"/>
    </row>
    <row r="106" spans="1:8" ht="12.95">
      <c r="A106" s="30" t="s">
        <v>474</v>
      </c>
      <c r="B106" s="30" t="s">
        <v>480</v>
      </c>
      <c r="C106" s="30" t="s">
        <v>473</v>
      </c>
      <c r="D106" s="37">
        <f t="shared" si="4"/>
        <v>7</v>
      </c>
      <c r="E106" s="37">
        <v>0</v>
      </c>
      <c r="F106" s="37">
        <v>7</v>
      </c>
      <c r="G106" s="37">
        <v>0</v>
      </c>
      <c r="H106" s="38"/>
    </row>
    <row r="107" spans="1:8" ht="12.95">
      <c r="A107" s="30" t="s">
        <v>474</v>
      </c>
      <c r="B107" s="30" t="s">
        <v>480</v>
      </c>
      <c r="C107" s="30" t="s">
        <v>473</v>
      </c>
      <c r="D107" s="37">
        <f t="shared" si="4"/>
        <v>42</v>
      </c>
      <c r="E107" s="37">
        <v>42</v>
      </c>
      <c r="F107" s="37">
        <v>0</v>
      </c>
      <c r="G107" s="37">
        <v>0</v>
      </c>
      <c r="H107" s="38"/>
    </row>
    <row r="108" spans="1:8" ht="12.95">
      <c r="A108" s="30" t="s">
        <v>474</v>
      </c>
      <c r="B108" s="30" t="s">
        <v>480</v>
      </c>
      <c r="C108" s="30" t="s">
        <v>473</v>
      </c>
      <c r="D108" s="37">
        <f t="shared" si="4"/>
        <v>10</v>
      </c>
      <c r="E108" s="37">
        <v>0</v>
      </c>
      <c r="F108" s="37">
        <v>10</v>
      </c>
      <c r="G108" s="37">
        <v>0</v>
      </c>
      <c r="H108" s="38"/>
    </row>
    <row r="109" spans="1:8" ht="12.95">
      <c r="A109" s="30" t="s">
        <v>474</v>
      </c>
      <c r="B109" s="30" t="s">
        <v>480</v>
      </c>
      <c r="C109" s="30" t="s">
        <v>473</v>
      </c>
      <c r="D109" s="37">
        <f t="shared" si="4"/>
        <v>8</v>
      </c>
      <c r="E109" s="37">
        <v>0</v>
      </c>
      <c r="F109" s="37">
        <v>8</v>
      </c>
      <c r="G109" s="37">
        <v>0</v>
      </c>
      <c r="H109" s="38"/>
    </row>
    <row r="110" spans="1:8" ht="12.95">
      <c r="A110" s="30" t="s">
        <v>474</v>
      </c>
      <c r="B110" s="30" t="s">
        <v>480</v>
      </c>
      <c r="C110" s="30" t="s">
        <v>473</v>
      </c>
      <c r="D110" s="37">
        <f t="shared" si="4"/>
        <v>3</v>
      </c>
      <c r="E110" s="37">
        <v>0</v>
      </c>
      <c r="F110" s="37">
        <v>3</v>
      </c>
      <c r="G110" s="37">
        <v>0</v>
      </c>
      <c r="H110" s="38"/>
    </row>
    <row r="111" spans="1:8" ht="12.95">
      <c r="A111" s="30" t="s">
        <v>474</v>
      </c>
      <c r="B111" s="30" t="s">
        <v>480</v>
      </c>
      <c r="C111" s="30" t="s">
        <v>473</v>
      </c>
      <c r="D111" s="37">
        <f t="shared" si="4"/>
        <v>46</v>
      </c>
      <c r="E111" s="37">
        <v>46</v>
      </c>
      <c r="F111" s="37">
        <v>0</v>
      </c>
      <c r="G111" s="37">
        <v>0</v>
      </c>
      <c r="H111" s="38"/>
    </row>
    <row r="112" spans="1:8" ht="12.95">
      <c r="A112" s="30" t="s">
        <v>474</v>
      </c>
      <c r="B112" s="30" t="s">
        <v>480</v>
      </c>
      <c r="C112" s="30" t="s">
        <v>473</v>
      </c>
      <c r="D112" s="37">
        <f t="shared" si="4"/>
        <v>8</v>
      </c>
      <c r="E112" s="37">
        <v>0</v>
      </c>
      <c r="F112" s="37">
        <v>8</v>
      </c>
      <c r="G112" s="37">
        <v>0</v>
      </c>
      <c r="H112" s="38"/>
    </row>
    <row r="113" spans="1:8" ht="12.95">
      <c r="A113" s="30" t="s">
        <v>474</v>
      </c>
      <c r="B113" s="30" t="s">
        <v>480</v>
      </c>
      <c r="C113" s="30" t="s">
        <v>473</v>
      </c>
      <c r="D113" s="37">
        <f t="shared" si="4"/>
        <v>18</v>
      </c>
      <c r="E113" s="37">
        <v>18</v>
      </c>
      <c r="F113" s="37">
        <v>0</v>
      </c>
      <c r="G113" s="37">
        <v>0</v>
      </c>
      <c r="H113" s="38"/>
    </row>
    <row r="114" spans="1:8" ht="12.95">
      <c r="A114" s="30" t="s">
        <v>474</v>
      </c>
      <c r="B114" s="30" t="s">
        <v>480</v>
      </c>
      <c r="C114" s="30" t="s">
        <v>473</v>
      </c>
      <c r="D114" s="37">
        <f t="shared" si="4"/>
        <v>12</v>
      </c>
      <c r="E114" s="37">
        <v>0</v>
      </c>
      <c r="F114" s="37">
        <v>12</v>
      </c>
      <c r="G114" s="37">
        <v>0</v>
      </c>
      <c r="H114" s="38"/>
    </row>
    <row r="115" spans="1:8" ht="12.95">
      <c r="A115" s="30" t="s">
        <v>474</v>
      </c>
      <c r="B115" s="30" t="s">
        <v>480</v>
      </c>
      <c r="C115" s="30" t="s">
        <v>473</v>
      </c>
      <c r="D115" s="37">
        <f t="shared" si="4"/>
        <v>32</v>
      </c>
      <c r="E115" s="37">
        <v>32</v>
      </c>
      <c r="F115" s="37">
        <v>0</v>
      </c>
      <c r="G115" s="37">
        <v>0</v>
      </c>
      <c r="H115" s="38"/>
    </row>
    <row r="116" spans="1:8" ht="12.95">
      <c r="A116" s="30" t="s">
        <v>474</v>
      </c>
      <c r="B116" s="30" t="s">
        <v>480</v>
      </c>
      <c r="C116" s="30" t="s">
        <v>473</v>
      </c>
      <c r="D116" s="37">
        <f t="shared" si="4"/>
        <v>8</v>
      </c>
      <c r="E116" s="37">
        <v>0</v>
      </c>
      <c r="F116" s="37">
        <v>8</v>
      </c>
      <c r="G116" s="37">
        <v>0</v>
      </c>
      <c r="H116" s="38"/>
    </row>
    <row r="117" spans="1:8" ht="12.95">
      <c r="A117" s="30" t="s">
        <v>474</v>
      </c>
      <c r="B117" s="30" t="s">
        <v>480</v>
      </c>
      <c r="C117" s="30" t="s">
        <v>473</v>
      </c>
      <c r="D117" s="37">
        <f t="shared" si="4"/>
        <v>34</v>
      </c>
      <c r="E117" s="37">
        <v>34</v>
      </c>
      <c r="F117" s="37">
        <v>0</v>
      </c>
      <c r="G117" s="37">
        <v>0</v>
      </c>
      <c r="H117" s="38"/>
    </row>
    <row r="118" spans="1:8" ht="12.95">
      <c r="A118" s="30" t="s">
        <v>474</v>
      </c>
      <c r="B118" s="30" t="s">
        <v>480</v>
      </c>
      <c r="C118" s="30" t="s">
        <v>473</v>
      </c>
      <c r="D118" s="37">
        <f t="shared" si="4"/>
        <v>4</v>
      </c>
      <c r="E118" s="37">
        <v>0</v>
      </c>
      <c r="F118" s="37">
        <v>4</v>
      </c>
      <c r="G118" s="37">
        <v>0</v>
      </c>
      <c r="H118" s="38"/>
    </row>
    <row r="119" spans="1:8" ht="12.95">
      <c r="A119" s="30" t="s">
        <v>474</v>
      </c>
      <c r="B119" s="30" t="s">
        <v>480</v>
      </c>
      <c r="C119" s="30" t="s">
        <v>473</v>
      </c>
      <c r="D119" s="37">
        <f t="shared" si="4"/>
        <v>28</v>
      </c>
      <c r="E119" s="37">
        <v>28</v>
      </c>
      <c r="F119" s="37">
        <v>0</v>
      </c>
      <c r="G119" s="37">
        <v>0</v>
      </c>
      <c r="H119" s="38"/>
    </row>
    <row r="120" spans="1:8" ht="12.95">
      <c r="A120" s="30" t="s">
        <v>474</v>
      </c>
      <c r="B120" s="30" t="s">
        <v>480</v>
      </c>
      <c r="C120" s="30" t="s">
        <v>473</v>
      </c>
      <c r="D120" s="37">
        <f t="shared" si="4"/>
        <v>6</v>
      </c>
      <c r="E120" s="37">
        <v>0</v>
      </c>
      <c r="F120" s="37">
        <v>6</v>
      </c>
      <c r="G120" s="37">
        <v>0</v>
      </c>
      <c r="H120" s="38"/>
    </row>
    <row r="121" spans="1:8" ht="12.95">
      <c r="A121" s="30" t="s">
        <v>474</v>
      </c>
      <c r="B121" s="30" t="s">
        <v>480</v>
      </c>
      <c r="C121" s="30" t="s">
        <v>473</v>
      </c>
      <c r="D121" s="37">
        <f t="shared" si="4"/>
        <v>9</v>
      </c>
      <c r="E121" s="37">
        <v>9</v>
      </c>
      <c r="F121" s="37">
        <v>0</v>
      </c>
      <c r="G121" s="37">
        <v>0</v>
      </c>
      <c r="H121" s="38"/>
    </row>
    <row r="122" spans="1:8" ht="12.95">
      <c r="A122" s="30" t="s">
        <v>474</v>
      </c>
      <c r="B122" s="30" t="s">
        <v>480</v>
      </c>
      <c r="C122" s="30" t="s">
        <v>473</v>
      </c>
      <c r="D122" s="37">
        <f t="shared" si="4"/>
        <v>8</v>
      </c>
      <c r="E122" s="37">
        <v>0</v>
      </c>
      <c r="F122" s="37">
        <v>8</v>
      </c>
      <c r="G122" s="37">
        <v>0</v>
      </c>
      <c r="H122" s="38"/>
    </row>
    <row r="123" spans="1:8" ht="12.95">
      <c r="A123" s="30" t="s">
        <v>474</v>
      </c>
      <c r="B123" s="30" t="s">
        <v>480</v>
      </c>
      <c r="C123" s="30" t="s">
        <v>473</v>
      </c>
      <c r="D123" s="37">
        <f t="shared" si="4"/>
        <v>12</v>
      </c>
      <c r="E123" s="37">
        <v>12</v>
      </c>
      <c r="F123" s="37">
        <v>0</v>
      </c>
      <c r="G123" s="37">
        <v>0</v>
      </c>
      <c r="H123" s="38"/>
    </row>
    <row r="124" spans="1:8" ht="12.95">
      <c r="A124" s="30" t="s">
        <v>474</v>
      </c>
      <c r="B124" s="30" t="s">
        <v>480</v>
      </c>
      <c r="C124" s="30" t="s">
        <v>473</v>
      </c>
      <c r="D124" s="37">
        <f t="shared" si="4"/>
        <v>28</v>
      </c>
      <c r="E124" s="37">
        <v>28</v>
      </c>
      <c r="F124" s="37">
        <v>0</v>
      </c>
      <c r="G124" s="37">
        <v>0</v>
      </c>
      <c r="H124" s="38"/>
    </row>
    <row r="125" spans="1:8" ht="12.95">
      <c r="A125" s="30" t="s">
        <v>474</v>
      </c>
      <c r="B125" s="30" t="s">
        <v>480</v>
      </c>
      <c r="C125" s="30" t="s">
        <v>473</v>
      </c>
      <c r="D125" s="37">
        <f t="shared" si="4"/>
        <v>4</v>
      </c>
      <c r="E125" s="37">
        <v>0</v>
      </c>
      <c r="F125" s="37">
        <v>4</v>
      </c>
      <c r="G125" s="37">
        <v>0</v>
      </c>
      <c r="H125" s="38"/>
    </row>
    <row r="126" spans="1:8" ht="12.95">
      <c r="A126" s="30" t="s">
        <v>474</v>
      </c>
      <c r="B126" s="30" t="s">
        <v>480</v>
      </c>
      <c r="C126" s="30" t="s">
        <v>155</v>
      </c>
      <c r="D126" s="37">
        <f>SUM(E126:G126)</f>
        <v>4</v>
      </c>
      <c r="E126" s="37">
        <v>0</v>
      </c>
      <c r="F126" s="39">
        <v>4</v>
      </c>
      <c r="G126" s="39">
        <v>0</v>
      </c>
      <c r="H126" s="38">
        <v>270</v>
      </c>
    </row>
    <row r="127" spans="1:8" ht="12.95">
      <c r="A127" s="30" t="s">
        <v>474</v>
      </c>
      <c r="B127" s="30" t="s">
        <v>480</v>
      </c>
      <c r="C127" s="30" t="s">
        <v>155</v>
      </c>
      <c r="D127" s="37">
        <f t="shared" ref="D127:D151" si="5">SUM(E127:G127)</f>
        <v>3</v>
      </c>
      <c r="E127" s="37">
        <v>3</v>
      </c>
      <c r="F127" s="37">
        <v>0</v>
      </c>
      <c r="G127" s="37">
        <v>0</v>
      </c>
      <c r="H127" s="38"/>
    </row>
    <row r="128" spans="1:8" ht="12.95">
      <c r="A128" s="30" t="s">
        <v>474</v>
      </c>
      <c r="B128" s="30" t="s">
        <v>480</v>
      </c>
      <c r="C128" s="30" t="s">
        <v>155</v>
      </c>
      <c r="D128" s="37">
        <f t="shared" si="5"/>
        <v>5</v>
      </c>
      <c r="E128" s="37">
        <v>0</v>
      </c>
      <c r="F128" s="39">
        <v>5</v>
      </c>
      <c r="G128" s="39">
        <v>0</v>
      </c>
      <c r="H128" s="38"/>
    </row>
    <row r="129" spans="1:8" ht="12.95">
      <c r="A129" s="30" t="s">
        <v>474</v>
      </c>
      <c r="B129" s="30" t="s">
        <v>480</v>
      </c>
      <c r="C129" s="30" t="s">
        <v>155</v>
      </c>
      <c r="D129" s="37">
        <f t="shared" si="5"/>
        <v>6</v>
      </c>
      <c r="E129" s="37">
        <v>6</v>
      </c>
      <c r="F129" s="37">
        <v>0</v>
      </c>
      <c r="G129" s="37">
        <v>0</v>
      </c>
      <c r="H129" s="38"/>
    </row>
    <row r="130" spans="1:8" ht="12.95">
      <c r="A130" s="30" t="s">
        <v>474</v>
      </c>
      <c r="B130" s="30" t="s">
        <v>480</v>
      </c>
      <c r="C130" s="30" t="s">
        <v>155</v>
      </c>
      <c r="D130" s="37">
        <f t="shared" si="5"/>
        <v>8</v>
      </c>
      <c r="E130" s="37">
        <v>0</v>
      </c>
      <c r="F130" s="39">
        <v>8</v>
      </c>
      <c r="G130" s="39">
        <v>0</v>
      </c>
      <c r="H130" s="38"/>
    </row>
    <row r="131" spans="1:8" ht="12.95">
      <c r="A131" s="30" t="s">
        <v>474</v>
      </c>
      <c r="B131" s="30" t="s">
        <v>480</v>
      </c>
      <c r="C131" s="30" t="s">
        <v>155</v>
      </c>
      <c r="D131" s="37">
        <f t="shared" si="5"/>
        <v>8</v>
      </c>
      <c r="E131" s="37">
        <v>8</v>
      </c>
      <c r="F131" s="37">
        <v>0</v>
      </c>
      <c r="G131" s="37">
        <v>0</v>
      </c>
      <c r="H131" s="38"/>
    </row>
    <row r="132" spans="1:8" ht="12.95">
      <c r="A132" s="30" t="s">
        <v>474</v>
      </c>
      <c r="B132" s="30" t="s">
        <v>480</v>
      </c>
      <c r="C132" s="30" t="s">
        <v>155</v>
      </c>
      <c r="D132" s="37">
        <f t="shared" si="5"/>
        <v>7</v>
      </c>
      <c r="E132" s="37">
        <v>0</v>
      </c>
      <c r="F132" s="39">
        <v>7</v>
      </c>
      <c r="G132" s="39">
        <v>0</v>
      </c>
      <c r="H132" s="38"/>
    </row>
    <row r="133" spans="1:8" ht="12.95">
      <c r="A133" s="30" t="s">
        <v>474</v>
      </c>
      <c r="B133" s="30" t="s">
        <v>480</v>
      </c>
      <c r="C133" s="30" t="s">
        <v>155</v>
      </c>
      <c r="D133" s="37">
        <f t="shared" si="5"/>
        <v>32</v>
      </c>
      <c r="E133" s="37">
        <v>32</v>
      </c>
      <c r="F133" s="37">
        <v>0</v>
      </c>
      <c r="G133" s="37">
        <v>0</v>
      </c>
      <c r="H133" s="38"/>
    </row>
    <row r="134" spans="1:8" ht="12.95">
      <c r="A134" s="30" t="s">
        <v>474</v>
      </c>
      <c r="B134" s="30" t="s">
        <v>480</v>
      </c>
      <c r="C134" s="30" t="s">
        <v>155</v>
      </c>
      <c r="D134" s="37">
        <f t="shared" si="5"/>
        <v>10</v>
      </c>
      <c r="E134" s="37">
        <v>0</v>
      </c>
      <c r="F134" s="39">
        <v>10</v>
      </c>
      <c r="G134" s="39">
        <v>0</v>
      </c>
      <c r="H134" s="38"/>
    </row>
    <row r="135" spans="1:8" ht="12.95">
      <c r="A135" s="30" t="s">
        <v>474</v>
      </c>
      <c r="B135" s="30" t="s">
        <v>480</v>
      </c>
      <c r="C135" s="30" t="s">
        <v>155</v>
      </c>
      <c r="D135" s="37">
        <f t="shared" si="5"/>
        <v>8</v>
      </c>
      <c r="E135" s="37">
        <v>8</v>
      </c>
      <c r="F135" s="37">
        <v>0</v>
      </c>
      <c r="G135" s="37">
        <v>0</v>
      </c>
      <c r="H135" s="38"/>
    </row>
    <row r="136" spans="1:8" ht="12.95">
      <c r="A136" s="30" t="s">
        <v>474</v>
      </c>
      <c r="B136" s="30" t="s">
        <v>480</v>
      </c>
      <c r="C136" s="30" t="s">
        <v>155</v>
      </c>
      <c r="D136" s="37">
        <f t="shared" si="5"/>
        <v>3</v>
      </c>
      <c r="E136" s="37">
        <v>0</v>
      </c>
      <c r="F136" s="39">
        <v>3</v>
      </c>
      <c r="G136" s="39">
        <v>0</v>
      </c>
      <c r="H136" s="38"/>
    </row>
    <row r="137" spans="1:8" ht="12.95">
      <c r="A137" s="30" t="s">
        <v>474</v>
      </c>
      <c r="B137" s="30" t="s">
        <v>480</v>
      </c>
      <c r="C137" s="30" t="s">
        <v>155</v>
      </c>
      <c r="D137" s="37">
        <f t="shared" si="5"/>
        <v>36</v>
      </c>
      <c r="E137" s="37">
        <v>36</v>
      </c>
      <c r="F137" s="37">
        <v>0</v>
      </c>
      <c r="G137" s="37">
        <v>0</v>
      </c>
      <c r="H137" s="38"/>
    </row>
    <row r="138" spans="1:8" ht="12.95">
      <c r="A138" s="30" t="s">
        <v>474</v>
      </c>
      <c r="B138" s="30" t="s">
        <v>480</v>
      </c>
      <c r="C138" s="30" t="s">
        <v>155</v>
      </c>
      <c r="D138" s="37">
        <f t="shared" si="5"/>
        <v>8</v>
      </c>
      <c r="E138" s="37">
        <v>0</v>
      </c>
      <c r="F138" s="39">
        <v>8</v>
      </c>
      <c r="G138" s="39">
        <v>0</v>
      </c>
      <c r="H138" s="38"/>
    </row>
    <row r="139" spans="1:8" ht="12.95">
      <c r="A139" s="30" t="s">
        <v>474</v>
      </c>
      <c r="B139" s="30" t="s">
        <v>480</v>
      </c>
      <c r="C139" s="30" t="s">
        <v>155</v>
      </c>
      <c r="D139" s="37">
        <f t="shared" si="5"/>
        <v>32</v>
      </c>
      <c r="E139" s="37">
        <v>32</v>
      </c>
      <c r="F139" s="37">
        <v>0</v>
      </c>
      <c r="G139" s="37">
        <v>0</v>
      </c>
      <c r="H139" s="38"/>
    </row>
    <row r="140" spans="1:8" ht="12.95">
      <c r="A140" s="30" t="s">
        <v>474</v>
      </c>
      <c r="B140" s="30" t="s">
        <v>480</v>
      </c>
      <c r="C140" s="30" t="s">
        <v>155</v>
      </c>
      <c r="D140" s="37">
        <f t="shared" si="5"/>
        <v>8</v>
      </c>
      <c r="E140" s="37">
        <v>0</v>
      </c>
      <c r="F140" s="39">
        <v>8</v>
      </c>
      <c r="G140" s="39">
        <v>0</v>
      </c>
      <c r="H140" s="38"/>
    </row>
    <row r="141" spans="1:8" ht="12.95">
      <c r="A141" s="30" t="s">
        <v>474</v>
      </c>
      <c r="B141" s="30" t="s">
        <v>480</v>
      </c>
      <c r="C141" s="30" t="s">
        <v>155</v>
      </c>
      <c r="D141" s="37">
        <f t="shared" si="5"/>
        <v>34</v>
      </c>
      <c r="E141" s="37">
        <v>34</v>
      </c>
      <c r="F141" s="37">
        <v>0</v>
      </c>
      <c r="G141" s="37">
        <v>0</v>
      </c>
      <c r="H141" s="38"/>
    </row>
    <row r="142" spans="1:8" ht="12.95">
      <c r="A142" s="30" t="s">
        <v>474</v>
      </c>
      <c r="B142" s="30" t="s">
        <v>480</v>
      </c>
      <c r="C142" s="30" t="s">
        <v>155</v>
      </c>
      <c r="D142" s="37">
        <f t="shared" si="5"/>
        <v>6</v>
      </c>
      <c r="E142" s="37">
        <v>0</v>
      </c>
      <c r="F142" s="39">
        <v>6</v>
      </c>
      <c r="G142" s="39">
        <v>0</v>
      </c>
      <c r="H142" s="38"/>
    </row>
    <row r="143" spans="1:8" ht="12.95">
      <c r="A143" s="30" t="s">
        <v>474</v>
      </c>
      <c r="B143" s="30" t="s">
        <v>480</v>
      </c>
      <c r="C143" s="30" t="s">
        <v>155</v>
      </c>
      <c r="D143" s="37">
        <f t="shared" si="5"/>
        <v>9</v>
      </c>
      <c r="E143" s="37">
        <v>9</v>
      </c>
      <c r="F143" s="37">
        <v>0</v>
      </c>
      <c r="G143" s="37">
        <v>0</v>
      </c>
      <c r="H143" s="38"/>
    </row>
    <row r="144" spans="1:8" ht="12.95">
      <c r="A144" s="30" t="s">
        <v>474</v>
      </c>
      <c r="B144" s="30" t="s">
        <v>480</v>
      </c>
      <c r="C144" s="30" t="s">
        <v>155</v>
      </c>
      <c r="D144" s="37">
        <f t="shared" si="5"/>
        <v>8</v>
      </c>
      <c r="E144" s="37">
        <v>0</v>
      </c>
      <c r="F144" s="39">
        <v>8</v>
      </c>
      <c r="G144" s="39">
        <v>0</v>
      </c>
      <c r="H144" s="38"/>
    </row>
    <row r="145" spans="1:8" ht="12.95">
      <c r="A145" s="30" t="s">
        <v>474</v>
      </c>
      <c r="B145" s="30" t="s">
        <v>480</v>
      </c>
      <c r="C145" s="30" t="s">
        <v>155</v>
      </c>
      <c r="D145" s="37">
        <f t="shared" si="5"/>
        <v>12</v>
      </c>
      <c r="E145" s="37">
        <v>12</v>
      </c>
      <c r="F145" s="37">
        <v>0</v>
      </c>
      <c r="G145" s="37">
        <v>0</v>
      </c>
      <c r="H145" s="38"/>
    </row>
    <row r="146" spans="1:8" ht="12.95">
      <c r="A146" s="30" t="s">
        <v>474</v>
      </c>
      <c r="B146" s="30" t="s">
        <v>480</v>
      </c>
      <c r="C146" s="30" t="s">
        <v>155</v>
      </c>
      <c r="D146" s="37">
        <f t="shared" si="5"/>
        <v>28</v>
      </c>
      <c r="E146" s="37">
        <v>28</v>
      </c>
      <c r="F146" s="37">
        <v>0</v>
      </c>
      <c r="G146" s="37">
        <v>0</v>
      </c>
      <c r="H146" s="38"/>
    </row>
    <row r="147" spans="1:8" ht="12.95">
      <c r="A147" s="30" t="s">
        <v>474</v>
      </c>
      <c r="B147" s="30" t="s">
        <v>480</v>
      </c>
      <c r="C147" s="30" t="s">
        <v>155</v>
      </c>
      <c r="D147" s="37">
        <f t="shared" si="5"/>
        <v>4</v>
      </c>
      <c r="E147" s="37">
        <v>0</v>
      </c>
      <c r="F147" s="39">
        <v>4</v>
      </c>
      <c r="G147" s="39">
        <v>0</v>
      </c>
      <c r="H147" s="38"/>
    </row>
    <row r="148" spans="1:8" ht="12.95">
      <c r="A148" s="30" t="s">
        <v>474</v>
      </c>
      <c r="B148" s="30" t="s">
        <v>480</v>
      </c>
      <c r="C148" s="30" t="s">
        <v>155</v>
      </c>
      <c r="D148" s="37">
        <f t="shared" si="5"/>
        <v>18</v>
      </c>
      <c r="E148" s="37">
        <v>18</v>
      </c>
      <c r="F148" s="37">
        <v>0</v>
      </c>
      <c r="G148" s="37">
        <v>0</v>
      </c>
      <c r="H148" s="38"/>
    </row>
    <row r="149" spans="1:8" ht="12.95">
      <c r="A149" s="30" t="s">
        <v>474</v>
      </c>
      <c r="B149" s="30" t="s">
        <v>480</v>
      </c>
      <c r="C149" s="30" t="s">
        <v>155</v>
      </c>
      <c r="D149" s="37">
        <f t="shared" si="5"/>
        <v>6</v>
      </c>
      <c r="E149" s="37">
        <v>0</v>
      </c>
      <c r="F149" s="39">
        <v>6</v>
      </c>
      <c r="G149" s="39">
        <v>0</v>
      </c>
      <c r="H149" s="38"/>
    </row>
    <row r="150" spans="1:8" ht="12.95">
      <c r="A150" s="30" t="s">
        <v>474</v>
      </c>
      <c r="B150" s="30" t="s">
        <v>480</v>
      </c>
      <c r="C150" s="30" t="s">
        <v>155</v>
      </c>
      <c r="D150" s="37">
        <f t="shared" si="5"/>
        <v>32</v>
      </c>
      <c r="E150" s="37">
        <v>32</v>
      </c>
      <c r="F150" s="37">
        <v>0</v>
      </c>
      <c r="G150" s="37">
        <v>0</v>
      </c>
      <c r="H150" s="38"/>
    </row>
    <row r="151" spans="1:8" ht="12.95">
      <c r="A151" s="30" t="s">
        <v>474</v>
      </c>
      <c r="B151" s="30" t="s">
        <v>480</v>
      </c>
      <c r="C151" s="30" t="s">
        <v>155</v>
      </c>
      <c r="D151" s="37">
        <f t="shared" si="5"/>
        <v>4</v>
      </c>
      <c r="E151" s="37">
        <v>0</v>
      </c>
      <c r="F151" s="39">
        <v>4</v>
      </c>
      <c r="G151" s="39">
        <v>0</v>
      </c>
      <c r="H151" s="38"/>
    </row>
    <row r="152" spans="1:8" ht="24.95">
      <c r="A152" s="30" t="s">
        <v>469</v>
      </c>
      <c r="B152" s="30" t="s">
        <v>479</v>
      </c>
      <c r="C152" s="30" t="s">
        <v>470</v>
      </c>
      <c r="D152" s="37">
        <f t="shared" ref="D152:D177" si="6">SUM(E152:G152)</f>
        <v>4</v>
      </c>
      <c r="E152" s="37">
        <v>0</v>
      </c>
      <c r="F152" s="38">
        <v>4</v>
      </c>
      <c r="G152" s="38">
        <v>0</v>
      </c>
      <c r="H152" s="38">
        <v>270</v>
      </c>
    </row>
    <row r="153" spans="1:8" ht="24.95">
      <c r="A153" s="30" t="s">
        <v>469</v>
      </c>
      <c r="B153" s="30" t="s">
        <v>479</v>
      </c>
      <c r="C153" s="30" t="s">
        <v>470</v>
      </c>
      <c r="D153" s="37">
        <f t="shared" si="6"/>
        <v>8</v>
      </c>
      <c r="E153" s="37">
        <v>8</v>
      </c>
      <c r="F153" s="38">
        <v>0</v>
      </c>
      <c r="G153" s="38">
        <v>0</v>
      </c>
      <c r="H153" s="40"/>
    </row>
    <row r="154" spans="1:8" ht="24.95">
      <c r="A154" s="30" t="s">
        <v>469</v>
      </c>
      <c r="B154" s="30" t="s">
        <v>479</v>
      </c>
      <c r="C154" s="30" t="s">
        <v>470</v>
      </c>
      <c r="D154" s="37">
        <f t="shared" si="6"/>
        <v>12</v>
      </c>
      <c r="E154" s="37">
        <v>12</v>
      </c>
      <c r="F154" s="38">
        <v>0</v>
      </c>
      <c r="G154" s="38">
        <v>0</v>
      </c>
      <c r="H154" s="40"/>
    </row>
    <row r="155" spans="1:8" ht="24.95">
      <c r="A155" s="30" t="s">
        <v>469</v>
      </c>
      <c r="B155" s="30" t="s">
        <v>479</v>
      </c>
      <c r="C155" s="30" t="s">
        <v>470</v>
      </c>
      <c r="D155" s="37">
        <f t="shared" si="6"/>
        <v>25</v>
      </c>
      <c r="E155" s="37">
        <v>25</v>
      </c>
      <c r="F155" s="38">
        <v>0</v>
      </c>
      <c r="G155" s="38">
        <v>0</v>
      </c>
      <c r="H155" s="40"/>
    </row>
    <row r="156" spans="1:8" ht="24.95">
      <c r="A156" s="30" t="s">
        <v>469</v>
      </c>
      <c r="B156" s="30" t="s">
        <v>479</v>
      </c>
      <c r="C156" s="30" t="s">
        <v>470</v>
      </c>
      <c r="D156" s="37">
        <f t="shared" si="6"/>
        <v>6</v>
      </c>
      <c r="E156" s="37">
        <v>0</v>
      </c>
      <c r="F156" s="38">
        <v>6</v>
      </c>
      <c r="G156" s="38">
        <v>0</v>
      </c>
      <c r="H156" s="40"/>
    </row>
    <row r="157" spans="1:8" ht="24.95">
      <c r="A157" s="30" t="s">
        <v>469</v>
      </c>
      <c r="B157" s="30" t="s">
        <v>479</v>
      </c>
      <c r="C157" s="30" t="s">
        <v>470</v>
      </c>
      <c r="D157" s="37">
        <f t="shared" si="6"/>
        <v>5</v>
      </c>
      <c r="E157" s="37">
        <v>0</v>
      </c>
      <c r="F157" s="38">
        <v>5</v>
      </c>
      <c r="G157" s="38">
        <v>0</v>
      </c>
      <c r="H157" s="40"/>
    </row>
    <row r="158" spans="1:8" ht="24.95">
      <c r="A158" s="30" t="s">
        <v>469</v>
      </c>
      <c r="B158" s="30" t="s">
        <v>479</v>
      </c>
      <c r="C158" s="30" t="s">
        <v>470</v>
      </c>
      <c r="D158" s="37">
        <f t="shared" si="6"/>
        <v>12</v>
      </c>
      <c r="E158" s="37">
        <v>12</v>
      </c>
      <c r="F158" s="38">
        <v>0</v>
      </c>
      <c r="G158" s="38">
        <v>0</v>
      </c>
      <c r="H158" s="40"/>
    </row>
    <row r="159" spans="1:8" ht="24.95">
      <c r="A159" s="30" t="s">
        <v>469</v>
      </c>
      <c r="B159" s="30" t="s">
        <v>479</v>
      </c>
      <c r="C159" s="30" t="s">
        <v>470</v>
      </c>
      <c r="D159" s="37">
        <f t="shared" si="6"/>
        <v>20</v>
      </c>
      <c r="E159" s="37">
        <v>20</v>
      </c>
      <c r="F159" s="38">
        <v>0</v>
      </c>
      <c r="G159" s="38">
        <v>0</v>
      </c>
      <c r="H159" s="40"/>
    </row>
    <row r="160" spans="1:8" ht="24.95">
      <c r="A160" s="30" t="s">
        <v>469</v>
      </c>
      <c r="B160" s="30" t="s">
        <v>479</v>
      </c>
      <c r="C160" s="30" t="s">
        <v>470</v>
      </c>
      <c r="D160" s="37">
        <f t="shared" si="6"/>
        <v>4</v>
      </c>
      <c r="E160" s="37">
        <v>0</v>
      </c>
      <c r="F160" s="38">
        <v>4</v>
      </c>
      <c r="G160" s="38">
        <v>0</v>
      </c>
      <c r="H160" s="40"/>
    </row>
    <row r="161" spans="1:8" ht="24.95">
      <c r="A161" s="30" t="s">
        <v>469</v>
      </c>
      <c r="B161" s="30" t="s">
        <v>479</v>
      </c>
      <c r="C161" s="30" t="s">
        <v>470</v>
      </c>
      <c r="D161" s="37">
        <f t="shared" si="6"/>
        <v>12</v>
      </c>
      <c r="E161" s="37">
        <v>0</v>
      </c>
      <c r="F161" s="38">
        <v>12</v>
      </c>
      <c r="G161" s="38">
        <v>0</v>
      </c>
      <c r="H161" s="40"/>
    </row>
    <row r="162" spans="1:8" ht="24.95">
      <c r="A162" s="30" t="s">
        <v>469</v>
      </c>
      <c r="B162" s="30" t="s">
        <v>479</v>
      </c>
      <c r="C162" s="30" t="s">
        <v>470</v>
      </c>
      <c r="D162" s="37">
        <f t="shared" si="6"/>
        <v>0</v>
      </c>
      <c r="E162" s="39">
        <v>0</v>
      </c>
      <c r="F162" s="39">
        <v>0</v>
      </c>
      <c r="G162" s="41">
        <v>0</v>
      </c>
      <c r="H162" s="40"/>
    </row>
    <row r="163" spans="1:8" ht="24.95">
      <c r="A163" s="30" t="s">
        <v>469</v>
      </c>
      <c r="B163" s="30" t="s">
        <v>479</v>
      </c>
      <c r="C163" s="30" t="s">
        <v>470</v>
      </c>
      <c r="D163" s="37">
        <f t="shared" si="6"/>
        <v>0</v>
      </c>
      <c r="E163" s="39">
        <v>0</v>
      </c>
      <c r="F163" s="41">
        <v>0</v>
      </c>
      <c r="G163" s="41">
        <v>0</v>
      </c>
      <c r="H163" s="40"/>
    </row>
    <row r="164" spans="1:8" ht="24.95">
      <c r="A164" s="30" t="s">
        <v>469</v>
      </c>
      <c r="B164" s="30" t="s">
        <v>479</v>
      </c>
      <c r="C164" s="30" t="s">
        <v>470</v>
      </c>
      <c r="D164" s="37">
        <f t="shared" si="6"/>
        <v>0</v>
      </c>
      <c r="E164" s="39">
        <v>0</v>
      </c>
      <c r="F164" s="41">
        <v>0</v>
      </c>
      <c r="G164" s="41">
        <v>0</v>
      </c>
      <c r="H164" s="40"/>
    </row>
    <row r="165" spans="1:8" ht="24.95">
      <c r="A165" s="30" t="s">
        <v>469</v>
      </c>
      <c r="B165" s="30" t="s">
        <v>479</v>
      </c>
      <c r="C165" s="30" t="s">
        <v>470</v>
      </c>
      <c r="D165" s="37">
        <f t="shared" si="6"/>
        <v>40</v>
      </c>
      <c r="E165" s="37">
        <v>0</v>
      </c>
      <c r="F165" s="38">
        <v>40</v>
      </c>
      <c r="G165" s="38">
        <v>0</v>
      </c>
      <c r="H165" s="40"/>
    </row>
    <row r="166" spans="1:8" ht="24.95">
      <c r="A166" s="30" t="s">
        <v>469</v>
      </c>
      <c r="B166" s="30" t="s">
        <v>479</v>
      </c>
      <c r="C166" s="30" t="s">
        <v>470</v>
      </c>
      <c r="D166" s="37">
        <f t="shared" si="6"/>
        <v>12</v>
      </c>
      <c r="E166" s="37">
        <v>12</v>
      </c>
      <c r="F166" s="38">
        <v>0</v>
      </c>
      <c r="G166" s="38">
        <v>0</v>
      </c>
      <c r="H166" s="40"/>
    </row>
    <row r="167" spans="1:8" ht="24.95">
      <c r="A167" s="30" t="s">
        <v>469</v>
      </c>
      <c r="B167" s="30" t="s">
        <v>479</v>
      </c>
      <c r="C167" s="30" t="s">
        <v>470</v>
      </c>
      <c r="D167" s="37">
        <f t="shared" si="6"/>
        <v>8</v>
      </c>
      <c r="E167" s="37">
        <v>8</v>
      </c>
      <c r="F167" s="38">
        <v>0</v>
      </c>
      <c r="G167" s="38">
        <v>0</v>
      </c>
      <c r="H167" s="40"/>
    </row>
    <row r="168" spans="1:8" ht="24.95">
      <c r="A168" s="30" t="s">
        <v>469</v>
      </c>
      <c r="B168" s="30" t="s">
        <v>479</v>
      </c>
      <c r="C168" s="30" t="s">
        <v>470</v>
      </c>
      <c r="D168" s="37">
        <f t="shared" si="6"/>
        <v>15</v>
      </c>
      <c r="E168" s="37">
        <v>15</v>
      </c>
      <c r="F168" s="38">
        <v>0</v>
      </c>
      <c r="G168" s="38">
        <v>0</v>
      </c>
      <c r="H168" s="40"/>
    </row>
    <row r="169" spans="1:8" ht="24.95">
      <c r="A169" s="30" t="s">
        <v>469</v>
      </c>
      <c r="B169" s="30" t="s">
        <v>479</v>
      </c>
      <c r="C169" s="30" t="s">
        <v>470</v>
      </c>
      <c r="D169" s="37">
        <f t="shared" si="6"/>
        <v>6</v>
      </c>
      <c r="E169" s="37">
        <v>6</v>
      </c>
      <c r="F169" s="38">
        <v>0</v>
      </c>
      <c r="G169" s="38">
        <v>0</v>
      </c>
      <c r="H169" s="40"/>
    </row>
    <row r="170" spans="1:8" ht="24.95">
      <c r="A170" s="30" t="s">
        <v>469</v>
      </c>
      <c r="B170" s="30" t="s">
        <v>479</v>
      </c>
      <c r="C170" s="30" t="s">
        <v>470</v>
      </c>
      <c r="D170" s="37">
        <f t="shared" si="6"/>
        <v>0</v>
      </c>
      <c r="E170" s="41">
        <v>0</v>
      </c>
      <c r="F170" s="41">
        <v>0</v>
      </c>
      <c r="G170" s="41">
        <v>0</v>
      </c>
      <c r="H170" s="40"/>
    </row>
    <row r="171" spans="1:8" ht="24.95">
      <c r="A171" s="30" t="s">
        <v>469</v>
      </c>
      <c r="B171" s="30" t="s">
        <v>479</v>
      </c>
      <c r="C171" s="30" t="s">
        <v>470</v>
      </c>
      <c r="D171" s="37">
        <f t="shared" si="6"/>
        <v>0</v>
      </c>
      <c r="E171" s="41">
        <v>0</v>
      </c>
      <c r="F171" s="41">
        <v>0</v>
      </c>
      <c r="G171" s="41">
        <v>0</v>
      </c>
      <c r="H171" s="40"/>
    </row>
    <row r="172" spans="1:8" ht="24.95">
      <c r="A172" s="30" t="s">
        <v>469</v>
      </c>
      <c r="B172" s="30" t="s">
        <v>479</v>
      </c>
      <c r="C172" s="30" t="s">
        <v>470</v>
      </c>
      <c r="D172" s="37">
        <f t="shared" si="6"/>
        <v>0</v>
      </c>
      <c r="E172" s="41">
        <v>0</v>
      </c>
      <c r="F172" s="41">
        <v>0</v>
      </c>
      <c r="G172" s="41">
        <v>0</v>
      </c>
      <c r="H172" s="40"/>
    </row>
    <row r="173" spans="1:8" ht="24.95">
      <c r="A173" s="30" t="s">
        <v>469</v>
      </c>
      <c r="B173" s="30" t="s">
        <v>479</v>
      </c>
      <c r="C173" s="30" t="s">
        <v>470</v>
      </c>
      <c r="D173" s="37">
        <f t="shared" si="6"/>
        <v>0</v>
      </c>
      <c r="E173" s="41">
        <v>0</v>
      </c>
      <c r="F173" s="41">
        <v>0</v>
      </c>
      <c r="G173" s="41">
        <v>0</v>
      </c>
      <c r="H173" s="40"/>
    </row>
    <row r="174" spans="1:8" ht="24.95">
      <c r="A174" s="30" t="s">
        <v>469</v>
      </c>
      <c r="B174" s="30" t="s">
        <v>479</v>
      </c>
      <c r="C174" s="30" t="s">
        <v>470</v>
      </c>
      <c r="D174" s="37">
        <f t="shared" si="6"/>
        <v>4</v>
      </c>
      <c r="E174" s="37">
        <v>4</v>
      </c>
      <c r="F174" s="38">
        <v>0</v>
      </c>
      <c r="G174" s="38">
        <v>0</v>
      </c>
      <c r="H174" s="40"/>
    </row>
    <row r="175" spans="1:8" ht="24.95">
      <c r="A175" s="30" t="s">
        <v>469</v>
      </c>
      <c r="B175" s="30" t="s">
        <v>479</v>
      </c>
      <c r="C175" s="30" t="s">
        <v>470</v>
      </c>
      <c r="D175" s="37">
        <f t="shared" si="6"/>
        <v>6</v>
      </c>
      <c r="E175" s="37">
        <v>0</v>
      </c>
      <c r="F175" s="38">
        <v>6</v>
      </c>
      <c r="G175" s="38">
        <v>0</v>
      </c>
      <c r="H175" s="40"/>
    </row>
    <row r="176" spans="1:8" ht="24.95">
      <c r="A176" s="30" t="s">
        <v>469</v>
      </c>
      <c r="B176" s="30" t="s">
        <v>479</v>
      </c>
      <c r="C176" s="30" t="s">
        <v>470</v>
      </c>
      <c r="D176" s="37">
        <f t="shared" si="6"/>
        <v>50</v>
      </c>
      <c r="E176" s="37">
        <v>50</v>
      </c>
      <c r="F176" s="38">
        <v>0</v>
      </c>
      <c r="G176" s="38">
        <v>0</v>
      </c>
      <c r="H176" s="40"/>
    </row>
    <row r="177" spans="1:8" ht="24.95">
      <c r="A177" s="30" t="s">
        <v>469</v>
      </c>
      <c r="B177" s="30" t="s">
        <v>479</v>
      </c>
      <c r="C177" s="30" t="s">
        <v>470</v>
      </c>
      <c r="D177" s="37">
        <f t="shared" si="6"/>
        <v>8</v>
      </c>
      <c r="E177" s="37">
        <v>0</v>
      </c>
      <c r="F177" s="38">
        <v>8</v>
      </c>
      <c r="G177" s="38">
        <v>0</v>
      </c>
      <c r="H177" s="40"/>
    </row>
    <row r="178" spans="1:8" ht="12.95">
      <c r="A178" s="30" t="s">
        <v>469</v>
      </c>
      <c r="B178" s="30" t="s">
        <v>479</v>
      </c>
      <c r="C178" s="30" t="s">
        <v>472</v>
      </c>
      <c r="D178" s="37">
        <f>SUM(E178:G178)</f>
        <v>4</v>
      </c>
      <c r="E178" s="37">
        <v>0</v>
      </c>
      <c r="F178" s="37">
        <v>4</v>
      </c>
      <c r="G178" s="37">
        <v>0</v>
      </c>
      <c r="H178" s="38">
        <v>270</v>
      </c>
    </row>
    <row r="179" spans="1:8" ht="12.95">
      <c r="A179" s="30" t="s">
        <v>469</v>
      </c>
      <c r="B179" s="30" t="s">
        <v>479</v>
      </c>
      <c r="C179" s="30" t="s">
        <v>472</v>
      </c>
      <c r="D179" s="37">
        <f t="shared" ref="D179:D228" si="7">SUM(E179:G179)</f>
        <v>8</v>
      </c>
      <c r="E179" s="37">
        <v>8</v>
      </c>
      <c r="F179" s="37">
        <v>0</v>
      </c>
      <c r="G179" s="37">
        <v>0</v>
      </c>
      <c r="H179" s="40"/>
    </row>
    <row r="180" spans="1:8" ht="12.95">
      <c r="A180" s="30" t="s">
        <v>469</v>
      </c>
      <c r="B180" s="30" t="s">
        <v>479</v>
      </c>
      <c r="C180" s="30" t="s">
        <v>472</v>
      </c>
      <c r="D180" s="37">
        <f t="shared" si="7"/>
        <v>12</v>
      </c>
      <c r="E180" s="37">
        <v>12</v>
      </c>
      <c r="F180" s="37">
        <v>0</v>
      </c>
      <c r="G180" s="37">
        <v>0</v>
      </c>
      <c r="H180" s="40"/>
    </row>
    <row r="181" spans="1:8" ht="12.95">
      <c r="A181" s="30" t="s">
        <v>469</v>
      </c>
      <c r="B181" s="30" t="s">
        <v>479</v>
      </c>
      <c r="C181" s="30" t="s">
        <v>472</v>
      </c>
      <c r="D181" s="37">
        <f t="shared" si="7"/>
        <v>25</v>
      </c>
      <c r="E181" s="37">
        <v>25</v>
      </c>
      <c r="F181" s="37">
        <v>0</v>
      </c>
      <c r="G181" s="37">
        <v>0</v>
      </c>
      <c r="H181" s="40"/>
    </row>
    <row r="182" spans="1:8" ht="12.95">
      <c r="A182" s="30" t="s">
        <v>469</v>
      </c>
      <c r="B182" s="30" t="s">
        <v>479</v>
      </c>
      <c r="C182" s="30" t="s">
        <v>472</v>
      </c>
      <c r="D182" s="37">
        <f t="shared" si="7"/>
        <v>6</v>
      </c>
      <c r="E182" s="37">
        <v>0</v>
      </c>
      <c r="F182" s="37">
        <v>6</v>
      </c>
      <c r="G182" s="37">
        <v>0</v>
      </c>
      <c r="H182" s="40"/>
    </row>
    <row r="183" spans="1:8" ht="12.95">
      <c r="A183" s="30" t="s">
        <v>469</v>
      </c>
      <c r="B183" s="30" t="s">
        <v>479</v>
      </c>
      <c r="C183" s="30" t="s">
        <v>472</v>
      </c>
      <c r="D183" s="37">
        <f t="shared" si="7"/>
        <v>5</v>
      </c>
      <c r="E183" s="37">
        <v>0</v>
      </c>
      <c r="F183" s="37">
        <v>5</v>
      </c>
      <c r="G183" s="37">
        <v>0</v>
      </c>
      <c r="H183" s="40"/>
    </row>
    <row r="184" spans="1:8" ht="12.95">
      <c r="A184" s="30" t="s">
        <v>469</v>
      </c>
      <c r="B184" s="30" t="s">
        <v>479</v>
      </c>
      <c r="C184" s="30" t="s">
        <v>472</v>
      </c>
      <c r="D184" s="37">
        <f t="shared" si="7"/>
        <v>16</v>
      </c>
      <c r="E184" s="37">
        <v>16</v>
      </c>
      <c r="F184" s="37">
        <v>0</v>
      </c>
      <c r="G184" s="37">
        <v>0</v>
      </c>
      <c r="H184" s="40"/>
    </row>
    <row r="185" spans="1:8" ht="12.95">
      <c r="A185" s="30" t="s">
        <v>469</v>
      </c>
      <c r="B185" s="30" t="s">
        <v>479</v>
      </c>
      <c r="C185" s="30" t="s">
        <v>472</v>
      </c>
      <c r="D185" s="37">
        <f t="shared" si="7"/>
        <v>19</v>
      </c>
      <c r="E185" s="37">
        <v>19</v>
      </c>
      <c r="F185" s="37">
        <v>0</v>
      </c>
      <c r="G185" s="37">
        <v>0</v>
      </c>
      <c r="H185" s="40"/>
    </row>
    <row r="186" spans="1:8" ht="12.95">
      <c r="A186" s="30" t="s">
        <v>469</v>
      </c>
      <c r="B186" s="30" t="s">
        <v>479</v>
      </c>
      <c r="C186" s="30" t="s">
        <v>472</v>
      </c>
      <c r="D186" s="37">
        <f t="shared" si="7"/>
        <v>4</v>
      </c>
      <c r="E186" s="37">
        <v>0</v>
      </c>
      <c r="F186" s="37">
        <v>4</v>
      </c>
      <c r="G186" s="37">
        <v>0</v>
      </c>
      <c r="H186" s="40"/>
    </row>
    <row r="187" spans="1:8" ht="12.95">
      <c r="A187" s="30" t="s">
        <v>469</v>
      </c>
      <c r="B187" s="30" t="s">
        <v>479</v>
      </c>
      <c r="C187" s="30" t="s">
        <v>472</v>
      </c>
      <c r="D187" s="37">
        <f t="shared" si="7"/>
        <v>8</v>
      </c>
      <c r="E187" s="37">
        <v>0</v>
      </c>
      <c r="F187" s="37">
        <v>8</v>
      </c>
      <c r="G187" s="37">
        <v>0</v>
      </c>
      <c r="H187" s="40"/>
    </row>
    <row r="188" spans="1:8" ht="12.95">
      <c r="A188" s="30" t="s">
        <v>469</v>
      </c>
      <c r="B188" s="30" t="s">
        <v>479</v>
      </c>
      <c r="C188" s="30" t="s">
        <v>472</v>
      </c>
      <c r="D188" s="37">
        <f t="shared" si="7"/>
        <v>6</v>
      </c>
      <c r="E188" s="37">
        <v>0</v>
      </c>
      <c r="F188" s="37">
        <v>6</v>
      </c>
      <c r="G188" s="37">
        <v>0</v>
      </c>
      <c r="H188" s="40"/>
    </row>
    <row r="189" spans="1:8" ht="12.95">
      <c r="A189" s="30" t="s">
        <v>469</v>
      </c>
      <c r="B189" s="30" t="s">
        <v>479</v>
      </c>
      <c r="C189" s="30" t="s">
        <v>472</v>
      </c>
      <c r="D189" s="37">
        <f t="shared" si="7"/>
        <v>6</v>
      </c>
      <c r="E189" s="37">
        <v>0</v>
      </c>
      <c r="F189" s="37">
        <v>6</v>
      </c>
      <c r="G189" s="37">
        <v>0</v>
      </c>
      <c r="H189" s="40"/>
    </row>
    <row r="190" spans="1:8" ht="12.95">
      <c r="A190" s="30" t="s">
        <v>469</v>
      </c>
      <c r="B190" s="30" t="s">
        <v>479</v>
      </c>
      <c r="C190" s="30" t="s">
        <v>472</v>
      </c>
      <c r="D190" s="37">
        <f t="shared" si="7"/>
        <v>4</v>
      </c>
      <c r="E190" s="37">
        <v>0</v>
      </c>
      <c r="F190" s="37">
        <v>4</v>
      </c>
      <c r="G190" s="37">
        <v>0</v>
      </c>
      <c r="H190" s="40"/>
    </row>
    <row r="191" spans="1:8" ht="12.95">
      <c r="A191" s="30" t="s">
        <v>469</v>
      </c>
      <c r="B191" s="30" t="s">
        <v>479</v>
      </c>
      <c r="C191" s="30" t="s">
        <v>472</v>
      </c>
      <c r="D191" s="37">
        <f t="shared" si="7"/>
        <v>0</v>
      </c>
      <c r="E191" s="39">
        <v>0</v>
      </c>
      <c r="F191" s="39">
        <v>0</v>
      </c>
      <c r="G191" s="39">
        <v>0</v>
      </c>
      <c r="H191" s="40"/>
    </row>
    <row r="192" spans="1:8" ht="12.95">
      <c r="A192" s="30" t="s">
        <v>469</v>
      </c>
      <c r="B192" s="30" t="s">
        <v>479</v>
      </c>
      <c r="C192" s="30" t="s">
        <v>472</v>
      </c>
      <c r="D192" s="37">
        <f t="shared" si="7"/>
        <v>0</v>
      </c>
      <c r="E192" s="39">
        <v>0</v>
      </c>
      <c r="F192" s="39">
        <v>0</v>
      </c>
      <c r="G192" s="39">
        <v>0</v>
      </c>
      <c r="H192" s="40"/>
    </row>
    <row r="193" spans="1:8" ht="12.95">
      <c r="A193" s="30" t="s">
        <v>469</v>
      </c>
      <c r="B193" s="30" t="s">
        <v>479</v>
      </c>
      <c r="C193" s="30" t="s">
        <v>472</v>
      </c>
      <c r="D193" s="37">
        <f t="shared" si="7"/>
        <v>0</v>
      </c>
      <c r="E193" s="39">
        <v>0</v>
      </c>
      <c r="F193" s="39">
        <v>0</v>
      </c>
      <c r="G193" s="39">
        <v>0</v>
      </c>
      <c r="H193" s="40"/>
    </row>
    <row r="194" spans="1:8" ht="12.95">
      <c r="A194" s="30" t="s">
        <v>469</v>
      </c>
      <c r="B194" s="30" t="s">
        <v>479</v>
      </c>
      <c r="C194" s="30" t="s">
        <v>472</v>
      </c>
      <c r="D194" s="37">
        <f t="shared" si="7"/>
        <v>12</v>
      </c>
      <c r="E194" s="37">
        <v>12</v>
      </c>
      <c r="F194" s="37">
        <v>0</v>
      </c>
      <c r="G194" s="37">
        <v>0</v>
      </c>
      <c r="H194" s="40"/>
    </row>
    <row r="195" spans="1:8" ht="12.95">
      <c r="A195" s="30" t="s">
        <v>469</v>
      </c>
      <c r="B195" s="30" t="s">
        <v>479</v>
      </c>
      <c r="C195" s="30" t="s">
        <v>472</v>
      </c>
      <c r="D195" s="37">
        <f t="shared" si="7"/>
        <v>8</v>
      </c>
      <c r="E195" s="37">
        <v>8</v>
      </c>
      <c r="F195" s="37">
        <v>0</v>
      </c>
      <c r="G195" s="37">
        <v>0</v>
      </c>
      <c r="H195" s="40"/>
    </row>
    <row r="196" spans="1:8" ht="12.95">
      <c r="A196" s="30" t="s">
        <v>469</v>
      </c>
      <c r="B196" s="30" t="s">
        <v>479</v>
      </c>
      <c r="C196" s="30" t="s">
        <v>472</v>
      </c>
      <c r="D196" s="37">
        <f t="shared" si="7"/>
        <v>15</v>
      </c>
      <c r="E196" s="37">
        <v>15</v>
      </c>
      <c r="F196" s="37">
        <v>0</v>
      </c>
      <c r="G196" s="37">
        <v>0</v>
      </c>
      <c r="H196" s="40"/>
    </row>
    <row r="197" spans="1:8" ht="12.95">
      <c r="A197" s="30" t="s">
        <v>469</v>
      </c>
      <c r="B197" s="30" t="s">
        <v>479</v>
      </c>
      <c r="C197" s="30" t="s">
        <v>472</v>
      </c>
      <c r="D197" s="37">
        <f t="shared" si="7"/>
        <v>6</v>
      </c>
      <c r="E197" s="37">
        <v>6</v>
      </c>
      <c r="F197" s="37">
        <v>0</v>
      </c>
      <c r="G197" s="37">
        <v>0</v>
      </c>
      <c r="H197" s="40"/>
    </row>
    <row r="198" spans="1:8" ht="12.95">
      <c r="A198" s="30" t="s">
        <v>469</v>
      </c>
      <c r="B198" s="30" t="s">
        <v>479</v>
      </c>
      <c r="C198" s="30" t="s">
        <v>472</v>
      </c>
      <c r="D198" s="37">
        <f t="shared" si="7"/>
        <v>0</v>
      </c>
      <c r="E198" s="39">
        <v>0</v>
      </c>
      <c r="F198" s="39">
        <v>0</v>
      </c>
      <c r="G198" s="39">
        <v>0</v>
      </c>
      <c r="H198" s="40"/>
    </row>
    <row r="199" spans="1:8" ht="12.95">
      <c r="A199" s="30" t="s">
        <v>469</v>
      </c>
      <c r="B199" s="30" t="s">
        <v>479</v>
      </c>
      <c r="C199" s="30" t="s">
        <v>472</v>
      </c>
      <c r="D199" s="37">
        <f t="shared" si="7"/>
        <v>0</v>
      </c>
      <c r="E199" s="39">
        <v>0</v>
      </c>
      <c r="F199" s="39">
        <v>0</v>
      </c>
      <c r="G199" s="39">
        <v>0</v>
      </c>
      <c r="H199" s="40"/>
    </row>
    <row r="200" spans="1:8" ht="12.95">
      <c r="A200" s="30" t="s">
        <v>469</v>
      </c>
      <c r="B200" s="30" t="s">
        <v>479</v>
      </c>
      <c r="C200" s="30" t="s">
        <v>472</v>
      </c>
      <c r="D200" s="37">
        <f t="shared" si="7"/>
        <v>0</v>
      </c>
      <c r="E200" s="39">
        <v>0</v>
      </c>
      <c r="F200" s="39">
        <v>0</v>
      </c>
      <c r="G200" s="39">
        <v>0</v>
      </c>
      <c r="H200" s="40"/>
    </row>
    <row r="201" spans="1:8" ht="12.95">
      <c r="A201" s="30" t="s">
        <v>469</v>
      </c>
      <c r="B201" s="30" t="s">
        <v>479</v>
      </c>
      <c r="C201" s="30" t="s">
        <v>472</v>
      </c>
      <c r="D201" s="37">
        <f t="shared" si="7"/>
        <v>0</v>
      </c>
      <c r="E201" s="39">
        <v>0</v>
      </c>
      <c r="F201" s="39">
        <v>0</v>
      </c>
      <c r="G201" s="39">
        <v>0</v>
      </c>
      <c r="H201" s="40"/>
    </row>
    <row r="202" spans="1:8" ht="12.95">
      <c r="A202" s="30" t="s">
        <v>469</v>
      </c>
      <c r="B202" s="30" t="s">
        <v>479</v>
      </c>
      <c r="C202" s="30" t="s">
        <v>472</v>
      </c>
      <c r="D202" s="37">
        <f t="shared" si="7"/>
        <v>8</v>
      </c>
      <c r="E202" s="37">
        <v>0</v>
      </c>
      <c r="F202" s="37">
        <v>8</v>
      </c>
      <c r="G202" s="37">
        <v>0</v>
      </c>
      <c r="H202" s="40"/>
    </row>
    <row r="203" spans="1:8" ht="12.95">
      <c r="A203" s="30" t="s">
        <v>469</v>
      </c>
      <c r="B203" s="30" t="s">
        <v>479</v>
      </c>
      <c r="C203" s="30" t="s">
        <v>472</v>
      </c>
      <c r="D203" s="37">
        <f t="shared" si="7"/>
        <v>6</v>
      </c>
      <c r="E203" s="37">
        <v>0</v>
      </c>
      <c r="F203" s="37">
        <v>6</v>
      </c>
      <c r="G203" s="37">
        <v>0</v>
      </c>
      <c r="H203" s="40"/>
    </row>
    <row r="204" spans="1:8" ht="12.95">
      <c r="A204" s="30" t="s">
        <v>469</v>
      </c>
      <c r="B204" s="30" t="s">
        <v>479</v>
      </c>
      <c r="C204" s="30" t="s">
        <v>472</v>
      </c>
      <c r="D204" s="37">
        <f t="shared" si="7"/>
        <v>65</v>
      </c>
      <c r="E204" s="37">
        <v>65</v>
      </c>
      <c r="F204" s="37">
        <v>0</v>
      </c>
      <c r="G204" s="37">
        <v>0</v>
      </c>
      <c r="H204" s="40"/>
    </row>
    <row r="205" spans="1:8" ht="12.95">
      <c r="A205" s="30" t="s">
        <v>469</v>
      </c>
      <c r="B205" s="30" t="s">
        <v>479</v>
      </c>
      <c r="C205" s="30" t="s">
        <v>472</v>
      </c>
      <c r="D205" s="37">
        <f t="shared" si="7"/>
        <v>8</v>
      </c>
      <c r="E205" s="37">
        <v>0</v>
      </c>
      <c r="F205" s="37">
        <v>8</v>
      </c>
      <c r="G205" s="37">
        <v>0</v>
      </c>
      <c r="H205" s="40"/>
    </row>
    <row r="206" spans="1:8" ht="24.95">
      <c r="A206" s="30" t="s">
        <v>474</v>
      </c>
      <c r="B206" s="30" t="s">
        <v>480</v>
      </c>
      <c r="C206" s="30" t="s">
        <v>470</v>
      </c>
      <c r="D206" s="37">
        <f t="shared" si="7"/>
        <v>8</v>
      </c>
      <c r="E206" s="37">
        <v>0</v>
      </c>
      <c r="F206" s="38">
        <v>8</v>
      </c>
      <c r="G206" s="38">
        <v>0</v>
      </c>
      <c r="H206" s="38">
        <v>270</v>
      </c>
    </row>
    <row r="207" spans="1:8" ht="24.95">
      <c r="A207" s="30" t="s">
        <v>474</v>
      </c>
      <c r="B207" s="30" t="s">
        <v>480</v>
      </c>
      <c r="C207" s="30" t="s">
        <v>470</v>
      </c>
      <c r="D207" s="37">
        <f t="shared" si="7"/>
        <v>6</v>
      </c>
      <c r="E207" s="37">
        <v>6</v>
      </c>
      <c r="F207" s="38">
        <v>0</v>
      </c>
      <c r="G207" s="38">
        <v>0</v>
      </c>
      <c r="H207" s="40"/>
    </row>
    <row r="208" spans="1:8" ht="24.95">
      <c r="A208" s="30" t="s">
        <v>474</v>
      </c>
      <c r="B208" s="30" t="s">
        <v>480</v>
      </c>
      <c r="C208" s="30" t="s">
        <v>470</v>
      </c>
      <c r="D208" s="37">
        <f t="shared" si="7"/>
        <v>7</v>
      </c>
      <c r="E208" s="37">
        <v>0</v>
      </c>
      <c r="F208" s="38">
        <v>7</v>
      </c>
      <c r="G208" s="38">
        <v>0</v>
      </c>
      <c r="H208" s="40"/>
    </row>
    <row r="209" spans="1:8" ht="24.95">
      <c r="A209" s="30" t="s">
        <v>474</v>
      </c>
      <c r="B209" s="30" t="s">
        <v>480</v>
      </c>
      <c r="C209" s="30" t="s">
        <v>470</v>
      </c>
      <c r="D209" s="37">
        <f t="shared" si="7"/>
        <v>30</v>
      </c>
      <c r="E209" s="37">
        <v>30</v>
      </c>
      <c r="F209" s="38">
        <v>0</v>
      </c>
      <c r="G209" s="38">
        <v>0</v>
      </c>
      <c r="H209" s="40"/>
    </row>
    <row r="210" spans="1:8" ht="24.95">
      <c r="A210" s="30" t="s">
        <v>474</v>
      </c>
      <c r="B210" s="30" t="s">
        <v>480</v>
      </c>
      <c r="C210" s="30" t="s">
        <v>470</v>
      </c>
      <c r="D210" s="37">
        <f t="shared" si="7"/>
        <v>10</v>
      </c>
      <c r="E210" s="37">
        <v>0</v>
      </c>
      <c r="F210" s="38">
        <v>10</v>
      </c>
      <c r="G210" s="38">
        <v>0</v>
      </c>
      <c r="H210" s="40"/>
    </row>
    <row r="211" spans="1:8" ht="24.95">
      <c r="A211" s="30" t="s">
        <v>474</v>
      </c>
      <c r="B211" s="30" t="s">
        <v>480</v>
      </c>
      <c r="C211" s="30" t="s">
        <v>470</v>
      </c>
      <c r="D211" s="37">
        <f t="shared" si="7"/>
        <v>8</v>
      </c>
      <c r="E211" s="37">
        <v>8</v>
      </c>
      <c r="F211" s="38">
        <v>0</v>
      </c>
      <c r="G211" s="38">
        <v>0</v>
      </c>
      <c r="H211" s="40"/>
    </row>
    <row r="212" spans="1:8" ht="24.95">
      <c r="A212" s="30" t="s">
        <v>474</v>
      </c>
      <c r="B212" s="30" t="s">
        <v>480</v>
      </c>
      <c r="C212" s="30" t="s">
        <v>470</v>
      </c>
      <c r="D212" s="37">
        <f t="shared" si="7"/>
        <v>4</v>
      </c>
      <c r="E212" s="37">
        <v>0</v>
      </c>
      <c r="F212" s="38">
        <v>4</v>
      </c>
      <c r="G212" s="38">
        <v>0</v>
      </c>
      <c r="H212" s="40"/>
    </row>
    <row r="213" spans="1:8" ht="24.95">
      <c r="A213" s="30" t="s">
        <v>474</v>
      </c>
      <c r="B213" s="30" t="s">
        <v>480</v>
      </c>
      <c r="C213" s="30" t="s">
        <v>470</v>
      </c>
      <c r="D213" s="37">
        <f t="shared" si="7"/>
        <v>34</v>
      </c>
      <c r="E213" s="37">
        <v>34</v>
      </c>
      <c r="F213" s="38">
        <v>0</v>
      </c>
      <c r="G213" s="38">
        <v>0</v>
      </c>
      <c r="H213" s="40"/>
    </row>
    <row r="214" spans="1:8" ht="24.95">
      <c r="A214" s="30" t="s">
        <v>474</v>
      </c>
      <c r="B214" s="30" t="s">
        <v>480</v>
      </c>
      <c r="C214" s="30" t="s">
        <v>470</v>
      </c>
      <c r="D214" s="37">
        <f t="shared" si="7"/>
        <v>8</v>
      </c>
      <c r="E214" s="37">
        <v>0</v>
      </c>
      <c r="F214" s="38">
        <v>8</v>
      </c>
      <c r="G214" s="38">
        <v>0</v>
      </c>
      <c r="H214" s="40"/>
    </row>
    <row r="215" spans="1:8" ht="24.95">
      <c r="A215" s="30" t="s">
        <v>474</v>
      </c>
      <c r="B215" s="30" t="s">
        <v>480</v>
      </c>
      <c r="C215" s="30" t="s">
        <v>470</v>
      </c>
      <c r="D215" s="37">
        <f t="shared" si="7"/>
        <v>18</v>
      </c>
      <c r="E215" s="37">
        <v>18</v>
      </c>
      <c r="F215" s="38">
        <v>0</v>
      </c>
      <c r="G215" s="38">
        <v>0</v>
      </c>
      <c r="H215" s="40"/>
    </row>
    <row r="216" spans="1:8" ht="24.95">
      <c r="A216" s="30" t="s">
        <v>474</v>
      </c>
      <c r="B216" s="30" t="s">
        <v>480</v>
      </c>
      <c r="C216" s="30" t="s">
        <v>470</v>
      </c>
      <c r="D216" s="37">
        <f t="shared" si="7"/>
        <v>16</v>
      </c>
      <c r="E216" s="37">
        <v>0</v>
      </c>
      <c r="F216" s="38">
        <v>16</v>
      </c>
      <c r="G216" s="38">
        <v>0</v>
      </c>
      <c r="H216" s="40"/>
    </row>
    <row r="217" spans="1:8" ht="24.95">
      <c r="A217" s="30" t="s">
        <v>474</v>
      </c>
      <c r="B217" s="30" t="s">
        <v>480</v>
      </c>
      <c r="C217" s="30" t="s">
        <v>470</v>
      </c>
      <c r="D217" s="37">
        <f t="shared" si="7"/>
        <v>32</v>
      </c>
      <c r="E217" s="37">
        <v>32</v>
      </c>
      <c r="F217" s="38">
        <v>0</v>
      </c>
      <c r="G217" s="38">
        <v>0</v>
      </c>
      <c r="H217" s="40"/>
    </row>
    <row r="218" spans="1:8" ht="24.95">
      <c r="A218" s="30" t="s">
        <v>474</v>
      </c>
      <c r="B218" s="30" t="s">
        <v>480</v>
      </c>
      <c r="C218" s="30" t="s">
        <v>470</v>
      </c>
      <c r="D218" s="37">
        <f t="shared" si="7"/>
        <v>10</v>
      </c>
      <c r="E218" s="37">
        <v>0</v>
      </c>
      <c r="F218" s="38">
        <v>10</v>
      </c>
      <c r="G218" s="38">
        <v>0</v>
      </c>
      <c r="H218" s="40"/>
    </row>
    <row r="219" spans="1:8" ht="24.95">
      <c r="A219" s="30" t="s">
        <v>474</v>
      </c>
      <c r="B219" s="30" t="s">
        <v>480</v>
      </c>
      <c r="C219" s="30" t="s">
        <v>470</v>
      </c>
      <c r="D219" s="37">
        <f t="shared" si="7"/>
        <v>30</v>
      </c>
      <c r="E219" s="37">
        <v>30</v>
      </c>
      <c r="F219" s="38">
        <v>0</v>
      </c>
      <c r="G219" s="38">
        <v>0</v>
      </c>
      <c r="H219" s="40"/>
    </row>
    <row r="220" spans="1:8" ht="24.95">
      <c r="A220" s="30" t="s">
        <v>474</v>
      </c>
      <c r="B220" s="30" t="s">
        <v>480</v>
      </c>
      <c r="C220" s="30" t="s">
        <v>470</v>
      </c>
      <c r="D220" s="37">
        <f t="shared" si="7"/>
        <v>0</v>
      </c>
      <c r="E220" s="39">
        <v>0</v>
      </c>
      <c r="F220" s="41">
        <v>0</v>
      </c>
      <c r="G220" s="41">
        <v>0</v>
      </c>
      <c r="H220" s="40"/>
    </row>
    <row r="221" spans="1:8" ht="24.95">
      <c r="A221" s="30" t="s">
        <v>474</v>
      </c>
      <c r="B221" s="30" t="s">
        <v>480</v>
      </c>
      <c r="C221" s="30" t="s">
        <v>470</v>
      </c>
      <c r="D221" s="37">
        <f t="shared" si="7"/>
        <v>0</v>
      </c>
      <c r="E221" s="39">
        <v>0</v>
      </c>
      <c r="F221" s="41">
        <v>0</v>
      </c>
      <c r="G221" s="41">
        <v>0</v>
      </c>
      <c r="H221" s="40"/>
    </row>
    <row r="222" spans="1:8" ht="24.95">
      <c r="A222" s="30" t="s">
        <v>474</v>
      </c>
      <c r="B222" s="30" t="s">
        <v>480</v>
      </c>
      <c r="C222" s="30" t="s">
        <v>470</v>
      </c>
      <c r="D222" s="37">
        <f t="shared" si="7"/>
        <v>6</v>
      </c>
      <c r="E222" s="37">
        <v>0</v>
      </c>
      <c r="F222" s="38">
        <v>6</v>
      </c>
      <c r="G222" s="38">
        <v>0</v>
      </c>
      <c r="H222" s="40"/>
    </row>
    <row r="223" spans="1:8" ht="24.95">
      <c r="A223" s="30" t="s">
        <v>474</v>
      </c>
      <c r="B223" s="30" t="s">
        <v>480</v>
      </c>
      <c r="C223" s="30" t="s">
        <v>470</v>
      </c>
      <c r="D223" s="37">
        <f t="shared" si="7"/>
        <v>9</v>
      </c>
      <c r="E223" s="37">
        <v>9</v>
      </c>
      <c r="F223" s="38">
        <v>0</v>
      </c>
      <c r="G223" s="38">
        <v>0</v>
      </c>
      <c r="H223" s="40"/>
    </row>
    <row r="224" spans="1:8" ht="24.95">
      <c r="A224" s="30" t="s">
        <v>474</v>
      </c>
      <c r="B224" s="30" t="s">
        <v>480</v>
      </c>
      <c r="C224" s="30" t="s">
        <v>470</v>
      </c>
      <c r="D224" s="37">
        <f t="shared" si="7"/>
        <v>8</v>
      </c>
      <c r="E224" s="37">
        <v>0</v>
      </c>
      <c r="F224" s="38">
        <v>8</v>
      </c>
      <c r="G224" s="38">
        <v>0</v>
      </c>
      <c r="H224" s="40"/>
    </row>
    <row r="225" spans="1:8" ht="24.95">
      <c r="A225" s="30" t="s">
        <v>474</v>
      </c>
      <c r="B225" s="30" t="s">
        <v>480</v>
      </c>
      <c r="C225" s="30" t="s">
        <v>470</v>
      </c>
      <c r="D225" s="37">
        <f t="shared" si="7"/>
        <v>10</v>
      </c>
      <c r="E225" s="37">
        <v>10</v>
      </c>
      <c r="F225" s="38">
        <v>0</v>
      </c>
      <c r="G225" s="38">
        <v>0</v>
      </c>
      <c r="H225" s="40"/>
    </row>
    <row r="226" spans="1:8" ht="24.95">
      <c r="A226" s="30" t="s">
        <v>474</v>
      </c>
      <c r="B226" s="30" t="s">
        <v>480</v>
      </c>
      <c r="C226" s="30" t="s">
        <v>470</v>
      </c>
      <c r="D226" s="37">
        <f t="shared" si="7"/>
        <v>20</v>
      </c>
      <c r="E226" s="37">
        <v>20</v>
      </c>
      <c r="F226" s="38">
        <v>0</v>
      </c>
      <c r="G226" s="38">
        <v>0</v>
      </c>
      <c r="H226" s="40"/>
    </row>
    <row r="227" spans="1:8" ht="24.95">
      <c r="A227" s="30" t="s">
        <v>474</v>
      </c>
      <c r="B227" s="30" t="s">
        <v>480</v>
      </c>
      <c r="C227" s="30" t="s">
        <v>470</v>
      </c>
      <c r="D227" s="37">
        <f t="shared" si="7"/>
        <v>8</v>
      </c>
      <c r="E227" s="37">
        <v>0</v>
      </c>
      <c r="F227" s="38">
        <v>8</v>
      </c>
      <c r="G227" s="38">
        <v>0</v>
      </c>
      <c r="H227" s="40"/>
    </row>
    <row r="228" spans="1:8" ht="24.95">
      <c r="A228" s="30" t="s">
        <v>474</v>
      </c>
      <c r="B228" s="30" t="s">
        <v>480</v>
      </c>
      <c r="C228" s="30" t="s">
        <v>470</v>
      </c>
      <c r="D228" s="37">
        <f t="shared" si="7"/>
        <v>4</v>
      </c>
      <c r="E228" s="37">
        <v>0</v>
      </c>
      <c r="F228" s="38">
        <v>4</v>
      </c>
      <c r="G228" s="38">
        <v>0</v>
      </c>
      <c r="H228" s="40"/>
    </row>
    <row r="229" spans="1:8" ht="12.95">
      <c r="A229" s="30" t="s">
        <v>474</v>
      </c>
      <c r="B229" s="30" t="s">
        <v>480</v>
      </c>
      <c r="C229" s="30" t="s">
        <v>472</v>
      </c>
      <c r="D229" s="37">
        <f>SUM(E229:G229)</f>
        <v>4</v>
      </c>
      <c r="E229" s="37">
        <v>0</v>
      </c>
      <c r="F229" s="37">
        <v>4</v>
      </c>
      <c r="G229" s="37">
        <v>0</v>
      </c>
      <c r="H229" s="38">
        <v>270</v>
      </c>
    </row>
    <row r="230" spans="1:8" ht="12.95">
      <c r="A230" s="30" t="s">
        <v>474</v>
      </c>
      <c r="B230" s="30" t="s">
        <v>480</v>
      </c>
      <c r="C230" s="30" t="s">
        <v>472</v>
      </c>
      <c r="D230" s="37">
        <f t="shared" ref="D230:D254" si="8">SUM(E230:G230)</f>
        <v>3</v>
      </c>
      <c r="E230" s="37">
        <v>3</v>
      </c>
      <c r="F230" s="37">
        <v>0</v>
      </c>
      <c r="G230" s="37">
        <v>0</v>
      </c>
      <c r="H230" s="40"/>
    </row>
    <row r="231" spans="1:8" ht="12.95">
      <c r="A231" s="30" t="s">
        <v>474</v>
      </c>
      <c r="B231" s="30" t="s">
        <v>480</v>
      </c>
      <c r="C231" s="30" t="s">
        <v>472</v>
      </c>
      <c r="D231" s="37">
        <f t="shared" si="8"/>
        <v>5</v>
      </c>
      <c r="E231" s="37">
        <v>0</v>
      </c>
      <c r="F231" s="37">
        <v>5</v>
      </c>
      <c r="G231" s="37">
        <v>0</v>
      </c>
      <c r="H231" s="40"/>
    </row>
    <row r="232" spans="1:8" ht="12.95">
      <c r="A232" s="30" t="s">
        <v>474</v>
      </c>
      <c r="B232" s="30" t="s">
        <v>480</v>
      </c>
      <c r="C232" s="30" t="s">
        <v>472</v>
      </c>
      <c r="D232" s="37">
        <f t="shared" si="8"/>
        <v>6</v>
      </c>
      <c r="E232" s="37">
        <v>6</v>
      </c>
      <c r="F232" s="37">
        <v>0</v>
      </c>
      <c r="G232" s="37">
        <v>0</v>
      </c>
      <c r="H232" s="40"/>
    </row>
    <row r="233" spans="1:8" ht="12.95">
      <c r="A233" s="30" t="s">
        <v>474</v>
      </c>
      <c r="B233" s="30" t="s">
        <v>480</v>
      </c>
      <c r="C233" s="30" t="s">
        <v>472</v>
      </c>
      <c r="D233" s="37">
        <f t="shared" si="8"/>
        <v>12</v>
      </c>
      <c r="E233" s="37">
        <v>0</v>
      </c>
      <c r="F233" s="37">
        <v>12</v>
      </c>
      <c r="G233" s="37">
        <v>0</v>
      </c>
      <c r="H233" s="40"/>
    </row>
    <row r="234" spans="1:8" ht="12.95">
      <c r="A234" s="30" t="s">
        <v>474</v>
      </c>
      <c r="B234" s="30" t="s">
        <v>480</v>
      </c>
      <c r="C234" s="30" t="s">
        <v>472</v>
      </c>
      <c r="D234" s="37">
        <f t="shared" si="8"/>
        <v>8</v>
      </c>
      <c r="E234" s="37">
        <v>8</v>
      </c>
      <c r="F234" s="37">
        <v>0</v>
      </c>
      <c r="G234" s="37">
        <v>0</v>
      </c>
      <c r="H234" s="40"/>
    </row>
    <row r="235" spans="1:8" ht="12.95">
      <c r="A235" s="30" t="s">
        <v>474</v>
      </c>
      <c r="B235" s="30" t="s">
        <v>480</v>
      </c>
      <c r="C235" s="30" t="s">
        <v>472</v>
      </c>
      <c r="D235" s="37">
        <f t="shared" si="8"/>
        <v>7</v>
      </c>
      <c r="E235" s="37">
        <v>0</v>
      </c>
      <c r="F235" s="37">
        <v>7</v>
      </c>
      <c r="G235" s="37">
        <v>0</v>
      </c>
      <c r="H235" s="40"/>
    </row>
    <row r="236" spans="1:8" ht="12.95">
      <c r="A236" s="30" t="s">
        <v>474</v>
      </c>
      <c r="B236" s="30" t="s">
        <v>480</v>
      </c>
      <c r="C236" s="30" t="s">
        <v>472</v>
      </c>
      <c r="D236" s="37">
        <f t="shared" si="8"/>
        <v>42</v>
      </c>
      <c r="E236" s="37">
        <v>42</v>
      </c>
      <c r="F236" s="37">
        <v>0</v>
      </c>
      <c r="G236" s="37">
        <v>0</v>
      </c>
      <c r="H236" s="40"/>
    </row>
    <row r="237" spans="1:8" ht="12.95">
      <c r="A237" s="30" t="s">
        <v>474</v>
      </c>
      <c r="B237" s="30" t="s">
        <v>480</v>
      </c>
      <c r="C237" s="30" t="s">
        <v>472</v>
      </c>
      <c r="D237" s="37">
        <f t="shared" si="8"/>
        <v>10</v>
      </c>
      <c r="E237" s="37">
        <v>0</v>
      </c>
      <c r="F237" s="37">
        <v>10</v>
      </c>
      <c r="G237" s="37">
        <v>0</v>
      </c>
      <c r="H237" s="40"/>
    </row>
    <row r="238" spans="1:8" ht="12.95">
      <c r="A238" s="30" t="s">
        <v>474</v>
      </c>
      <c r="B238" s="30" t="s">
        <v>480</v>
      </c>
      <c r="C238" s="30" t="s">
        <v>472</v>
      </c>
      <c r="D238" s="37">
        <f t="shared" si="8"/>
        <v>8</v>
      </c>
      <c r="E238" s="37">
        <v>0</v>
      </c>
      <c r="F238" s="37">
        <v>8</v>
      </c>
      <c r="G238" s="37">
        <v>0</v>
      </c>
      <c r="H238" s="40"/>
    </row>
    <row r="239" spans="1:8" ht="12.95">
      <c r="A239" s="30" t="s">
        <v>474</v>
      </c>
      <c r="B239" s="30" t="s">
        <v>480</v>
      </c>
      <c r="C239" s="30" t="s">
        <v>472</v>
      </c>
      <c r="D239" s="37">
        <f t="shared" si="8"/>
        <v>3</v>
      </c>
      <c r="E239" s="37">
        <v>0</v>
      </c>
      <c r="F239" s="37">
        <v>3</v>
      </c>
      <c r="G239" s="37">
        <v>0</v>
      </c>
      <c r="H239" s="40"/>
    </row>
    <row r="240" spans="1:8" ht="12.95">
      <c r="A240" s="30" t="s">
        <v>474</v>
      </c>
      <c r="B240" s="30" t="s">
        <v>480</v>
      </c>
      <c r="C240" s="30" t="s">
        <v>472</v>
      </c>
      <c r="D240" s="37">
        <f t="shared" si="8"/>
        <v>46</v>
      </c>
      <c r="E240" s="37">
        <v>46</v>
      </c>
      <c r="F240" s="37">
        <v>0</v>
      </c>
      <c r="G240" s="37">
        <v>0</v>
      </c>
      <c r="H240" s="40"/>
    </row>
    <row r="241" spans="1:8" ht="12.95">
      <c r="A241" s="30" t="s">
        <v>474</v>
      </c>
      <c r="B241" s="30" t="s">
        <v>480</v>
      </c>
      <c r="C241" s="30" t="s">
        <v>472</v>
      </c>
      <c r="D241" s="37">
        <f t="shared" si="8"/>
        <v>8</v>
      </c>
      <c r="E241" s="37">
        <v>0</v>
      </c>
      <c r="F241" s="37">
        <v>8</v>
      </c>
      <c r="G241" s="37">
        <v>0</v>
      </c>
      <c r="H241" s="40"/>
    </row>
    <row r="242" spans="1:8" ht="12.95">
      <c r="A242" s="30" t="s">
        <v>474</v>
      </c>
      <c r="B242" s="30" t="s">
        <v>480</v>
      </c>
      <c r="C242" s="30" t="s">
        <v>472</v>
      </c>
      <c r="D242" s="37">
        <f t="shared" si="8"/>
        <v>18</v>
      </c>
      <c r="E242" s="37">
        <v>18</v>
      </c>
      <c r="F242" s="37">
        <v>0</v>
      </c>
      <c r="G242" s="37">
        <v>0</v>
      </c>
      <c r="H242" s="40"/>
    </row>
    <row r="243" spans="1:8" ht="12.95">
      <c r="A243" s="30" t="s">
        <v>474</v>
      </c>
      <c r="B243" s="30" t="s">
        <v>480</v>
      </c>
      <c r="C243" s="30" t="s">
        <v>472</v>
      </c>
      <c r="D243" s="37">
        <f t="shared" si="8"/>
        <v>12</v>
      </c>
      <c r="E243" s="37">
        <v>0</v>
      </c>
      <c r="F243" s="37">
        <v>12</v>
      </c>
      <c r="G243" s="37">
        <v>0</v>
      </c>
      <c r="H243" s="40"/>
    </row>
    <row r="244" spans="1:8" ht="12.95">
      <c r="A244" s="30" t="s">
        <v>474</v>
      </c>
      <c r="B244" s="30" t="s">
        <v>480</v>
      </c>
      <c r="C244" s="30" t="s">
        <v>472</v>
      </c>
      <c r="D244" s="37">
        <f t="shared" si="8"/>
        <v>32</v>
      </c>
      <c r="E244" s="37">
        <v>32</v>
      </c>
      <c r="F244" s="37">
        <v>0</v>
      </c>
      <c r="G244" s="37">
        <v>0</v>
      </c>
      <c r="H244" s="40"/>
    </row>
    <row r="245" spans="1:8" ht="12.95">
      <c r="A245" s="30" t="s">
        <v>474</v>
      </c>
      <c r="B245" s="30" t="s">
        <v>480</v>
      </c>
      <c r="C245" s="30" t="s">
        <v>472</v>
      </c>
      <c r="D245" s="37">
        <f t="shared" si="8"/>
        <v>8</v>
      </c>
      <c r="E245" s="37">
        <v>0</v>
      </c>
      <c r="F245" s="37">
        <v>8</v>
      </c>
      <c r="G245" s="37">
        <v>0</v>
      </c>
      <c r="H245" s="40"/>
    </row>
    <row r="246" spans="1:8" ht="12.95">
      <c r="A246" s="30" t="s">
        <v>474</v>
      </c>
      <c r="B246" s="30" t="s">
        <v>480</v>
      </c>
      <c r="C246" s="30" t="s">
        <v>472</v>
      </c>
      <c r="D246" s="37">
        <f t="shared" si="8"/>
        <v>34</v>
      </c>
      <c r="E246" s="37">
        <v>34</v>
      </c>
      <c r="F246" s="37">
        <v>0</v>
      </c>
      <c r="G246" s="37">
        <v>0</v>
      </c>
      <c r="H246" s="40"/>
    </row>
    <row r="247" spans="1:8" ht="12.95">
      <c r="A247" s="30" t="s">
        <v>474</v>
      </c>
      <c r="B247" s="30" t="s">
        <v>480</v>
      </c>
      <c r="C247" s="30" t="s">
        <v>472</v>
      </c>
      <c r="D247" s="37">
        <f t="shared" si="8"/>
        <v>0</v>
      </c>
      <c r="E247" s="39">
        <v>0</v>
      </c>
      <c r="F247" s="39">
        <v>0</v>
      </c>
      <c r="G247" s="39">
        <v>0</v>
      </c>
      <c r="H247" s="40"/>
    </row>
    <row r="248" spans="1:8" ht="12.95">
      <c r="A248" s="30" t="s">
        <v>474</v>
      </c>
      <c r="B248" s="30" t="s">
        <v>480</v>
      </c>
      <c r="C248" s="30" t="s">
        <v>472</v>
      </c>
      <c r="D248" s="37">
        <f t="shared" si="8"/>
        <v>0</v>
      </c>
      <c r="E248" s="39">
        <v>0</v>
      </c>
      <c r="F248" s="39">
        <v>0</v>
      </c>
      <c r="G248" s="39">
        <v>0</v>
      </c>
      <c r="H248" s="40"/>
    </row>
    <row r="249" spans="1:8" ht="12.95">
      <c r="A249" s="30" t="s">
        <v>474</v>
      </c>
      <c r="B249" s="30" t="s">
        <v>480</v>
      </c>
      <c r="C249" s="30" t="s">
        <v>472</v>
      </c>
      <c r="D249" s="37">
        <f t="shared" si="8"/>
        <v>6</v>
      </c>
      <c r="E249" s="37">
        <v>0</v>
      </c>
      <c r="F249" s="37">
        <v>6</v>
      </c>
      <c r="G249" s="37">
        <v>0</v>
      </c>
      <c r="H249" s="40"/>
    </row>
    <row r="250" spans="1:8" ht="12.95">
      <c r="A250" s="30" t="s">
        <v>474</v>
      </c>
      <c r="B250" s="30" t="s">
        <v>480</v>
      </c>
      <c r="C250" s="30" t="s">
        <v>472</v>
      </c>
      <c r="D250" s="37">
        <f t="shared" si="8"/>
        <v>9</v>
      </c>
      <c r="E250" s="37">
        <v>9</v>
      </c>
      <c r="F250" s="37">
        <v>0</v>
      </c>
      <c r="G250" s="37">
        <v>0</v>
      </c>
      <c r="H250" s="40"/>
    </row>
    <row r="251" spans="1:8" ht="12.95">
      <c r="A251" s="30" t="s">
        <v>474</v>
      </c>
      <c r="B251" s="30" t="s">
        <v>480</v>
      </c>
      <c r="C251" s="30" t="s">
        <v>472</v>
      </c>
      <c r="D251" s="37">
        <f t="shared" si="8"/>
        <v>8</v>
      </c>
      <c r="E251" s="37">
        <v>0</v>
      </c>
      <c r="F251" s="37">
        <v>8</v>
      </c>
      <c r="G251" s="37">
        <v>0</v>
      </c>
      <c r="H251" s="40"/>
    </row>
    <row r="252" spans="1:8" ht="12.95">
      <c r="A252" s="30" t="s">
        <v>474</v>
      </c>
      <c r="B252" s="30" t="s">
        <v>480</v>
      </c>
      <c r="C252" s="30" t="s">
        <v>472</v>
      </c>
      <c r="D252" s="37">
        <f t="shared" si="8"/>
        <v>12</v>
      </c>
      <c r="E252" s="37">
        <v>12</v>
      </c>
      <c r="F252" s="37">
        <v>0</v>
      </c>
      <c r="G252" s="37">
        <v>0</v>
      </c>
      <c r="H252" s="40"/>
    </row>
    <row r="253" spans="1:8" ht="12.95">
      <c r="A253" s="30" t="s">
        <v>474</v>
      </c>
      <c r="B253" s="30" t="s">
        <v>480</v>
      </c>
      <c r="C253" s="30" t="s">
        <v>472</v>
      </c>
      <c r="D253" s="37">
        <f t="shared" si="8"/>
        <v>28</v>
      </c>
      <c r="E253" s="37">
        <v>28</v>
      </c>
      <c r="F253" s="37">
        <v>0</v>
      </c>
      <c r="G253" s="37">
        <v>0</v>
      </c>
      <c r="H253" s="40"/>
    </row>
    <row r="254" spans="1:8" ht="12.95">
      <c r="A254" s="30" t="s">
        <v>474</v>
      </c>
      <c r="B254" s="30" t="s">
        <v>480</v>
      </c>
      <c r="C254" s="30" t="s">
        <v>472</v>
      </c>
      <c r="D254" s="37">
        <f t="shared" si="8"/>
        <v>4</v>
      </c>
      <c r="E254" s="37">
        <v>0</v>
      </c>
      <c r="F254" s="37">
        <v>4</v>
      </c>
      <c r="G254" s="37">
        <v>0</v>
      </c>
      <c r="H254" s="40"/>
    </row>
  </sheetData>
  <protectedRanges>
    <protectedRange password="CF1B" sqref="F100:G125" name="Intervalo1_3"/>
    <protectedRange password="CF1B" sqref="F28:F36 G28:G38 F39:G55" name="Intervalo1_5"/>
    <protectedRange password="CF1B" sqref="F67:F76 F56:F65 G56:G76" name="Intervalo1_6"/>
    <protectedRange password="CF1B" sqref="F178:F186 G178:G188 F189:G205" name="Intervalo1"/>
    <protectedRange password="CF1B" sqref="F229:G254" name="Intervalo1_1"/>
  </protectedRanges>
  <autoFilter ref="A1:H254" xr:uid="{E54E1643-D558-44CF-89AF-BB559FE55F56}"/>
  <phoneticPr fontId="30" type="noConversion"/>
  <pageMargins left="0.511811024" right="0.511811024" top="0.78740157499999996" bottom="0.78740157499999996" header="0.31496062000000002" footer="0.31496062000000002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4"/>
  <dimension ref="A1:B40"/>
  <sheetViews>
    <sheetView topLeftCell="A13" workbookViewId="0">
      <selection activeCell="A10" sqref="A10:B40"/>
    </sheetView>
  </sheetViews>
  <sheetFormatPr defaultRowHeight="12.6"/>
  <sheetData>
    <row r="1" spans="1:2">
      <c r="A1" t="e">
        <f ca="1">End_Arquivo(A3)</f>
        <v>#NAME?</v>
      </c>
    </row>
    <row r="2" spans="1:2">
      <c r="A2" t="e">
        <f ca="1">Nome_Arquivo()</f>
        <v>#NAME?</v>
      </c>
    </row>
    <row r="3" spans="1:2">
      <c r="A3" t="e">
        <f ca="1">LEN(A2)-4</f>
        <v>#NAME?</v>
      </c>
    </row>
    <row r="4" spans="1:2">
      <c r="A4" t="e">
        <f ca="1">LEFT(A2,A3)</f>
        <v>#NAME?</v>
      </c>
    </row>
    <row r="10" spans="1:2">
      <c r="A10">
        <v>0</v>
      </c>
      <c r="B10" t="s">
        <v>481</v>
      </c>
    </row>
    <row r="11" spans="1:2">
      <c r="A11">
        <v>1</v>
      </c>
      <c r="B11" t="s">
        <v>482</v>
      </c>
    </row>
    <row r="12" spans="1:2">
      <c r="A12">
        <v>2</v>
      </c>
      <c r="B12" t="s">
        <v>481</v>
      </c>
    </row>
    <row r="13" spans="1:2">
      <c r="A13">
        <v>3</v>
      </c>
      <c r="B13" t="s">
        <v>482</v>
      </c>
    </row>
    <row r="14" spans="1:2">
      <c r="A14">
        <v>4</v>
      </c>
      <c r="B14" t="s">
        <v>481</v>
      </c>
    </row>
    <row r="15" spans="1:2">
      <c r="A15">
        <v>5</v>
      </c>
      <c r="B15" t="s">
        <v>482</v>
      </c>
    </row>
    <row r="16" spans="1:2">
      <c r="A16">
        <v>6</v>
      </c>
      <c r="B16" t="s">
        <v>481</v>
      </c>
    </row>
    <row r="17" spans="1:2">
      <c r="A17">
        <v>7</v>
      </c>
      <c r="B17" t="s">
        <v>482</v>
      </c>
    </row>
    <row r="18" spans="1:2">
      <c r="A18">
        <v>8</v>
      </c>
      <c r="B18" t="s">
        <v>481</v>
      </c>
    </row>
    <row r="19" spans="1:2">
      <c r="A19">
        <v>9</v>
      </c>
      <c r="B19" t="s">
        <v>482</v>
      </c>
    </row>
    <row r="20" spans="1:2">
      <c r="A20">
        <v>10</v>
      </c>
      <c r="B20" t="s">
        <v>481</v>
      </c>
    </row>
    <row r="21" spans="1:2">
      <c r="A21">
        <v>11</v>
      </c>
      <c r="B21" t="s">
        <v>482</v>
      </c>
    </row>
    <row r="22" spans="1:2">
      <c r="A22">
        <v>12</v>
      </c>
      <c r="B22" t="s">
        <v>481</v>
      </c>
    </row>
    <row r="23" spans="1:2">
      <c r="A23">
        <v>13</v>
      </c>
      <c r="B23" t="s">
        <v>482</v>
      </c>
    </row>
    <row r="24" spans="1:2">
      <c r="A24">
        <v>14</v>
      </c>
      <c r="B24" t="s">
        <v>481</v>
      </c>
    </row>
    <row r="25" spans="1:2">
      <c r="A25">
        <v>15</v>
      </c>
      <c r="B25" t="s">
        <v>482</v>
      </c>
    </row>
    <row r="26" spans="1:2">
      <c r="A26">
        <v>16</v>
      </c>
      <c r="B26" t="s">
        <v>481</v>
      </c>
    </row>
    <row r="27" spans="1:2">
      <c r="A27">
        <v>17</v>
      </c>
      <c r="B27" t="s">
        <v>482</v>
      </c>
    </row>
    <row r="28" spans="1:2">
      <c r="A28">
        <v>18</v>
      </c>
      <c r="B28" t="s">
        <v>481</v>
      </c>
    </row>
    <row r="29" spans="1:2">
      <c r="A29">
        <v>19</v>
      </c>
      <c r="B29" t="s">
        <v>482</v>
      </c>
    </row>
    <row r="30" spans="1:2">
      <c r="A30">
        <v>20</v>
      </c>
      <c r="B30" t="s">
        <v>481</v>
      </c>
    </row>
    <row r="31" spans="1:2">
      <c r="A31">
        <v>21</v>
      </c>
      <c r="B31" t="s">
        <v>482</v>
      </c>
    </row>
    <row r="32" spans="1:2">
      <c r="A32">
        <v>22</v>
      </c>
      <c r="B32" t="s">
        <v>481</v>
      </c>
    </row>
    <row r="33" spans="1:2">
      <c r="A33">
        <v>23</v>
      </c>
      <c r="B33" t="s">
        <v>482</v>
      </c>
    </row>
    <row r="34" spans="1:2">
      <c r="A34">
        <v>24</v>
      </c>
      <c r="B34" t="s">
        <v>481</v>
      </c>
    </row>
    <row r="35" spans="1:2">
      <c r="A35">
        <v>25</v>
      </c>
      <c r="B35" t="s">
        <v>482</v>
      </c>
    </row>
    <row r="36" spans="1:2">
      <c r="A36">
        <v>26</v>
      </c>
      <c r="B36" t="s">
        <v>481</v>
      </c>
    </row>
    <row r="37" spans="1:2">
      <c r="A37">
        <v>27</v>
      </c>
      <c r="B37" t="s">
        <v>482</v>
      </c>
    </row>
    <row r="38" spans="1:2">
      <c r="A38">
        <v>28</v>
      </c>
      <c r="B38" t="s">
        <v>481</v>
      </c>
    </row>
    <row r="39" spans="1:2">
      <c r="A39">
        <v>29</v>
      </c>
      <c r="B39" t="s">
        <v>482</v>
      </c>
    </row>
    <row r="40" spans="1:2">
      <c r="A40">
        <v>30</v>
      </c>
      <c r="B40" t="s">
        <v>481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B9F221B1560A4E873180F8E4B8F118" ma:contentTypeVersion="3" ma:contentTypeDescription="Crie um novo documento." ma:contentTypeScope="" ma:versionID="ea69e6332a3c9375f01a91075dd6881c">
  <xsd:schema xmlns:xsd="http://www.w3.org/2001/XMLSchema" xmlns:xs="http://www.w3.org/2001/XMLSchema" xmlns:p="http://schemas.microsoft.com/office/2006/metadata/properties" xmlns:ns2="444f6dcb-a76d-49c3-9ce3-d27e6faa6a69" targetNamespace="http://schemas.microsoft.com/office/2006/metadata/properties" ma:root="true" ma:fieldsID="9ae8eb7a2903831d6bf7f59053c6b60a" ns2:_="">
    <xsd:import namespace="444f6dcb-a76d-49c3-9ce3-d27e6faa6a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f6dcb-a76d-49c3-9ce3-d27e6faa6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04E95F-14ED-453B-822C-37ED1A481644}"/>
</file>

<file path=customXml/itemProps2.xml><?xml version="1.0" encoding="utf-8"?>
<ds:datastoreItem xmlns:ds="http://schemas.openxmlformats.org/officeDocument/2006/customXml" ds:itemID="{4B450E1E-6326-4A1B-A7D6-5F78D3C24492}"/>
</file>

<file path=customXml/itemProps3.xml><?xml version="1.0" encoding="utf-8"?>
<ds:datastoreItem xmlns:ds="http://schemas.openxmlformats.org/officeDocument/2006/customXml" ds:itemID="{71F572E5-CCF1-4AF2-B64E-24E17E3A327F}"/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DaimlerChrysler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DaimlerChrysler</dc:creator>
  <cp:keywords/>
  <dc:description/>
  <cp:lastModifiedBy>DE OLIVEIRA, MARCIO BUENO (154)</cp:lastModifiedBy>
  <cp:revision/>
  <dcterms:created xsi:type="dcterms:W3CDTF">2007-08-01T12:20:04Z</dcterms:created>
  <dcterms:modified xsi:type="dcterms:W3CDTF">2025-07-04T19:58:20Z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0x01010073B9F221B1560A4E873180F8E4B8F118</vt:lpwstr>
  </property>
</Properties>
</file>