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 Compliance Tests" sheetId="1" r:id="rId4"/>
    <sheet state="visible" name="Graphs Compliance Tests" sheetId="2" r:id="rId5"/>
  </sheets>
  <definedNames/>
  <calcPr/>
</workbook>
</file>

<file path=xl/sharedStrings.xml><?xml version="1.0" encoding="utf-8"?>
<sst xmlns="http://schemas.openxmlformats.org/spreadsheetml/2006/main" count="151" uniqueCount="58">
  <si>
    <t>Repository</t>
  </si>
  <si>
    <t>F1</t>
  </si>
  <si>
    <t>F2</t>
  </si>
  <si>
    <t>F3</t>
  </si>
  <si>
    <t>F4</t>
  </si>
  <si>
    <t>A1</t>
  </si>
  <si>
    <t>A1.1</t>
  </si>
  <si>
    <t>A1.2</t>
  </si>
  <si>
    <t>A2</t>
  </si>
  <si>
    <t>I1</t>
  </si>
  <si>
    <t>I2</t>
  </si>
  <si>
    <t>I3</t>
  </si>
  <si>
    <t>R1</t>
  </si>
  <si>
    <t>R1.1</t>
  </si>
  <si>
    <t>R1.2</t>
  </si>
  <si>
    <t>R1.3</t>
  </si>
  <si>
    <t>Sum</t>
  </si>
  <si>
    <t>Average</t>
  </si>
  <si>
    <t>Human</t>
  </si>
  <si>
    <t>Machine</t>
  </si>
  <si>
    <t>Final Average</t>
  </si>
  <si>
    <t>Genbank</t>
  </si>
  <si>
    <t>-</t>
  </si>
  <si>
    <t>KEGG</t>
  </si>
  <si>
    <t>EBI</t>
  </si>
  <si>
    <t>UniProt</t>
  </si>
  <si>
    <t>EuPathDB</t>
  </si>
  <si>
    <t>VirusDB</t>
  </si>
  <si>
    <t>MaizeGDB</t>
  </si>
  <si>
    <t>Total:</t>
  </si>
  <si>
    <t>HUMAN</t>
  </si>
  <si>
    <t>MACHINE</t>
  </si>
  <si>
    <t xml:space="preserve">Findable </t>
  </si>
  <si>
    <t>Exemplary</t>
  </si>
  <si>
    <t>Poor</t>
  </si>
  <si>
    <t>Not tested</t>
  </si>
  <si>
    <t>Total</t>
  </si>
  <si>
    <t>Findable</t>
  </si>
  <si>
    <t>F1.1</t>
  </si>
  <si>
    <t>F1.2</t>
  </si>
  <si>
    <t>F1.3</t>
  </si>
  <si>
    <t>F2.1</t>
  </si>
  <si>
    <t>F2.2</t>
  </si>
  <si>
    <t>Accessible</t>
  </si>
  <si>
    <t>F3.1</t>
  </si>
  <si>
    <t>F3.2</t>
  </si>
  <si>
    <t>A1.1.1</t>
  </si>
  <si>
    <t>Interoperable</t>
  </si>
  <si>
    <t>A1.1.2</t>
  </si>
  <si>
    <t>A1.2.1</t>
  </si>
  <si>
    <t>A1.2.2</t>
  </si>
  <si>
    <t>Reusable</t>
  </si>
  <si>
    <t>I1.1</t>
  </si>
  <si>
    <t>I1.2</t>
  </si>
  <si>
    <t>I2.1</t>
  </si>
  <si>
    <t>I2.2</t>
  </si>
  <si>
    <t>R1.1.1</t>
  </si>
  <si>
    <t>R1.1.2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</si>
</sst>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7B7B7"/>
        <bgColor rgb="FFB7B7B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1" fillId="2" fontId="2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2" fontId="0" numFmtId="10" xfId="0" applyAlignment="1" applyBorder="1" applyFont="1" applyNumberFormat="1">
      <alignment readingOrder="0"/>
    </xf>
    <xf borderId="1" fillId="3" fontId="0" numFmtId="10" xfId="0" applyAlignment="1" applyBorder="1" applyFont="1" applyNumberFormat="1">
      <alignment readingOrder="0"/>
    </xf>
    <xf borderId="1" fillId="4" fontId="0" numFmtId="10" xfId="0" applyAlignment="1" applyBorder="1" applyFont="1" applyNumberFormat="1">
      <alignment readingOrder="0"/>
    </xf>
    <xf borderId="1" fillId="5" fontId="0" numFmtId="10" xfId="0" applyAlignment="1" applyBorder="1" applyFont="1" applyNumberFormat="1">
      <alignment readingOrder="0"/>
    </xf>
    <xf borderId="1" fillId="0" fontId="2" numFmtId="10" xfId="0" applyBorder="1" applyFont="1" applyNumberFormat="1"/>
    <xf borderId="1" fillId="2" fontId="3" numFmtId="10" xfId="0" applyBorder="1" applyFont="1" applyNumberFormat="1"/>
    <xf borderId="1" fillId="4" fontId="4" numFmtId="10" xfId="0" applyBorder="1" applyFont="1" applyNumberFormat="1"/>
    <xf borderId="1" fillId="2" fontId="0" numFmtId="10" xfId="0" applyBorder="1" applyFont="1" applyNumberFormat="1"/>
    <xf borderId="1" fillId="3" fontId="0" numFmtId="10" xfId="0" applyBorder="1" applyFont="1" applyNumberFormat="1"/>
    <xf borderId="1" fillId="4" fontId="0" numFmtId="10" xfId="0" applyBorder="1" applyFont="1" applyNumberFormat="1"/>
    <xf borderId="1" fillId="5" fontId="0" numFmtId="10" xfId="0" applyBorder="1" applyFont="1" applyNumberFormat="1"/>
    <xf borderId="1" fillId="2" fontId="4" numFmtId="10" xfId="0" applyBorder="1" applyFont="1" applyNumberFormat="1"/>
    <xf borderId="1" fillId="2" fontId="2" numFmtId="0" xfId="0" applyBorder="1" applyFont="1"/>
    <xf borderId="1" fillId="3" fontId="2" numFmtId="0" xfId="0" applyBorder="1" applyFont="1"/>
    <xf borderId="1" fillId="4" fontId="2" numFmtId="0" xfId="0" applyBorder="1" applyFont="1"/>
    <xf borderId="1" fillId="5" fontId="2" numFmtId="0" xfId="0" applyBorder="1" applyFont="1"/>
    <xf borderId="1" fillId="0" fontId="2" numFmtId="0" xfId="0" applyBorder="1" applyFont="1"/>
    <xf borderId="1" fillId="3" fontId="4" numFmtId="10" xfId="0" applyBorder="1" applyFont="1" applyNumberFormat="1"/>
    <xf borderId="1" fillId="5" fontId="4" numFmtId="10" xfId="0" applyBorder="1" applyFont="1" applyNumberFormat="1"/>
    <xf borderId="1" fillId="4" fontId="3" numFmtId="10" xfId="0" applyBorder="1" applyFont="1" applyNumberFormat="1"/>
    <xf borderId="1" fillId="4" fontId="4" numFmtId="10" xfId="0" applyAlignment="1" applyBorder="1" applyFont="1" applyNumberFormat="1">
      <alignment readingOrder="0"/>
    </xf>
    <xf borderId="1" fillId="3" fontId="3" numFmtId="10" xfId="0" applyBorder="1" applyFont="1" applyNumberFormat="1"/>
    <xf borderId="1" fillId="5" fontId="3" numFmtId="10" xfId="0" applyBorder="1" applyFont="1" applyNumberFormat="1"/>
    <xf borderId="1" fillId="2" fontId="2" numFmtId="10" xfId="0" applyBorder="1" applyFont="1" applyNumberFormat="1"/>
    <xf borderId="1" fillId="4" fontId="2" numFmtId="10" xfId="0" applyBorder="1" applyFont="1" applyNumberFormat="1"/>
    <xf borderId="1" fillId="4" fontId="2" numFmtId="10" xfId="0" applyAlignment="1" applyBorder="1" applyFont="1" applyNumberForma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Findable  (Human Compliance Tests)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'Graphs Compliance Tests'!$B$5</c:f>
            </c:strRef>
          </c:tx>
          <c:spPr>
            <a:solidFill>
              <a:srgbClr val="93C47D"/>
            </a:solidFill>
          </c:spPr>
          <c:cat>
            <c:strRef>
              <c:f>'Graphs Compliance Tests'!$A$6:$A$9</c:f>
            </c:strRef>
          </c:cat>
          <c:val>
            <c:numRef>
              <c:f>'Graphs Compliance Tests'!$B$6:$B$9</c:f>
              <c:numCache/>
            </c:numRef>
          </c:val>
        </c:ser>
        <c:ser>
          <c:idx val="1"/>
          <c:order val="1"/>
          <c:tx>
            <c:strRef>
              <c:f>'Graphs Compliance Tests'!$C$5</c:f>
            </c:strRef>
          </c:tx>
          <c:spPr>
            <a:solidFill>
              <a:srgbClr val="FFD966"/>
            </a:solidFill>
          </c:spPr>
          <c:cat>
            <c:strRef>
              <c:f>'Graphs Compliance Tests'!$A$6:$A$9</c:f>
            </c:strRef>
          </c:cat>
          <c:val>
            <c:numRef>
              <c:f>'Graphs Compliance Tests'!$C$6:$C$9</c:f>
              <c:numCache/>
            </c:numRef>
          </c:val>
        </c:ser>
        <c:ser>
          <c:idx val="2"/>
          <c:order val="2"/>
          <c:tx>
            <c:strRef>
              <c:f>'Graphs Compliance Tests'!$D$5</c:f>
            </c:strRef>
          </c:tx>
          <c:spPr>
            <a:solidFill>
              <a:srgbClr val="E06666"/>
            </a:solidFill>
          </c:spPr>
          <c:cat>
            <c:strRef>
              <c:f>'Graphs Compliance Tests'!$A$6:$A$9</c:f>
            </c:strRef>
          </c:cat>
          <c:val>
            <c:numRef>
              <c:f>'Graphs Compliance Tests'!$D$6:$D$9</c:f>
              <c:numCache/>
            </c:numRef>
          </c:val>
        </c:ser>
        <c:ser>
          <c:idx val="3"/>
          <c:order val="3"/>
          <c:tx>
            <c:strRef>
              <c:f>'Graphs Compliance Tests'!$E$5</c:f>
            </c:strRef>
          </c:tx>
          <c:spPr>
            <a:solidFill>
              <a:srgbClr val="999999"/>
            </a:solidFill>
          </c:spPr>
          <c:cat>
            <c:strRef>
              <c:f>'Graphs Compliance Tests'!$A$6:$A$9</c:f>
            </c:strRef>
          </c:cat>
          <c:val>
            <c:numRef>
              <c:f>'Graphs Compliance Tests'!$E$6:$E$9</c:f>
              <c:numCache/>
            </c:numRef>
          </c:val>
        </c:ser>
        <c:overlap val="100"/>
        <c:axId val="1820779109"/>
        <c:axId val="720479691"/>
      </c:barChart>
      <c:catAx>
        <c:axId val="1820779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Findable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479691"/>
      </c:catAx>
      <c:valAx>
        <c:axId val="720479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77910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Accessible  (Human Compliance Tests)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'Graphs Compliance Tests'!$B$11</c:f>
            </c:strRef>
          </c:tx>
          <c:spPr>
            <a:solidFill>
              <a:srgbClr val="93C47D"/>
            </a:solidFill>
          </c:spPr>
          <c:cat>
            <c:strRef>
              <c:f>'Graphs Compliance Tests'!$A$12:$A$15</c:f>
            </c:strRef>
          </c:cat>
          <c:val>
            <c:numRef>
              <c:f>'Graphs Compliance Tests'!$B$12:$B$15</c:f>
              <c:numCache/>
            </c:numRef>
          </c:val>
        </c:ser>
        <c:ser>
          <c:idx val="1"/>
          <c:order val="1"/>
          <c:tx>
            <c:strRef>
              <c:f>'Graphs Compliance Tests'!$C$11</c:f>
            </c:strRef>
          </c:tx>
          <c:spPr>
            <a:solidFill>
              <a:srgbClr val="FFD966"/>
            </a:solidFill>
          </c:spPr>
          <c:cat>
            <c:strRef>
              <c:f>'Graphs Compliance Tests'!$A$12:$A$15</c:f>
            </c:strRef>
          </c:cat>
          <c:val>
            <c:numRef>
              <c:f>'Graphs Compliance Tests'!$C$12:$C$15</c:f>
              <c:numCache/>
            </c:numRef>
          </c:val>
        </c:ser>
        <c:ser>
          <c:idx val="2"/>
          <c:order val="2"/>
          <c:tx>
            <c:strRef>
              <c:f>'Graphs Compliance Tests'!$D$11</c:f>
            </c:strRef>
          </c:tx>
          <c:spPr>
            <a:solidFill>
              <a:srgbClr val="E06666"/>
            </a:solidFill>
          </c:spPr>
          <c:cat>
            <c:strRef>
              <c:f>'Graphs Compliance Tests'!$A$12:$A$15</c:f>
            </c:strRef>
          </c:cat>
          <c:val>
            <c:numRef>
              <c:f>'Graphs Compliance Tests'!$D$12:$D$15</c:f>
              <c:numCache/>
            </c:numRef>
          </c:val>
        </c:ser>
        <c:ser>
          <c:idx val="3"/>
          <c:order val="3"/>
          <c:tx>
            <c:strRef>
              <c:f>'Graphs Compliance Tests'!$E$11</c:f>
            </c:strRef>
          </c:tx>
          <c:spPr>
            <a:solidFill>
              <a:srgbClr val="999999"/>
            </a:solidFill>
          </c:spPr>
          <c:cat>
            <c:strRef>
              <c:f>'Graphs Compliance Tests'!$A$12:$A$15</c:f>
            </c:strRef>
          </c:cat>
          <c:val>
            <c:numRef>
              <c:f>'Graphs Compliance Tests'!$E$12:$E$15</c:f>
              <c:numCache/>
            </c:numRef>
          </c:val>
        </c:ser>
        <c:overlap val="100"/>
        <c:axId val="162534493"/>
        <c:axId val="507329289"/>
      </c:barChart>
      <c:catAx>
        <c:axId val="162534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Accessible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329289"/>
      </c:catAx>
      <c:valAx>
        <c:axId val="507329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34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Interoperable (Human Compliance Tests)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'Graphs Compliance Tests'!$B$17</c:f>
            </c:strRef>
          </c:tx>
          <c:spPr>
            <a:solidFill>
              <a:srgbClr val="93C47D"/>
            </a:solidFill>
          </c:spPr>
          <c:cat>
            <c:strRef>
              <c:f>'Graphs Compliance Tests'!$A$18:$A$20</c:f>
            </c:strRef>
          </c:cat>
          <c:val>
            <c:numRef>
              <c:f>'Graphs Compliance Tests'!$B$18:$B$20</c:f>
              <c:numCache/>
            </c:numRef>
          </c:val>
        </c:ser>
        <c:ser>
          <c:idx val="1"/>
          <c:order val="1"/>
          <c:tx>
            <c:strRef>
              <c:f>'Graphs Compliance Tests'!$C$17</c:f>
            </c:strRef>
          </c:tx>
          <c:spPr>
            <a:solidFill>
              <a:srgbClr val="FFD966"/>
            </a:solidFill>
          </c:spPr>
          <c:cat>
            <c:strRef>
              <c:f>'Graphs Compliance Tests'!$A$18:$A$20</c:f>
            </c:strRef>
          </c:cat>
          <c:val>
            <c:numRef>
              <c:f>'Graphs Compliance Tests'!$C$18:$C$20</c:f>
              <c:numCache/>
            </c:numRef>
          </c:val>
        </c:ser>
        <c:ser>
          <c:idx val="2"/>
          <c:order val="2"/>
          <c:tx>
            <c:strRef>
              <c:f>'Graphs Compliance Tests'!$D$17</c:f>
            </c:strRef>
          </c:tx>
          <c:spPr>
            <a:solidFill>
              <a:srgbClr val="E06666"/>
            </a:solidFill>
          </c:spPr>
          <c:cat>
            <c:strRef>
              <c:f>'Graphs Compliance Tests'!$A$18:$A$20</c:f>
            </c:strRef>
          </c:cat>
          <c:val>
            <c:numRef>
              <c:f>'Graphs Compliance Tests'!$D$18:$D$20</c:f>
              <c:numCache/>
            </c:numRef>
          </c:val>
        </c:ser>
        <c:ser>
          <c:idx val="3"/>
          <c:order val="3"/>
          <c:tx>
            <c:strRef>
              <c:f>'Graphs Compliance Tests'!$E$17</c:f>
            </c:strRef>
          </c:tx>
          <c:spPr>
            <a:solidFill>
              <a:srgbClr val="999999"/>
            </a:solidFill>
          </c:spPr>
          <c:cat>
            <c:strRef>
              <c:f>'Graphs Compliance Tests'!$A$18:$A$20</c:f>
            </c:strRef>
          </c:cat>
          <c:val>
            <c:numRef>
              <c:f>'Graphs Compliance Tests'!$E$18:$E$20</c:f>
              <c:numCache/>
            </c:numRef>
          </c:val>
        </c:ser>
        <c:overlap val="100"/>
        <c:axId val="1037838345"/>
        <c:axId val="291728152"/>
      </c:barChart>
      <c:catAx>
        <c:axId val="1037838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Interoperable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728152"/>
      </c:catAx>
      <c:valAx>
        <c:axId val="291728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838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Reusable (Human Compliance Tests)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'Graphs Compliance Tests'!$B$22</c:f>
            </c:strRef>
          </c:tx>
          <c:spPr>
            <a:solidFill>
              <a:srgbClr val="93C47D"/>
            </a:solidFill>
          </c:spPr>
          <c:cat>
            <c:strRef>
              <c:f>'Graphs Compliance Tests'!$A$23:$A$26</c:f>
            </c:strRef>
          </c:cat>
          <c:val>
            <c:numRef>
              <c:f>'Graphs Compliance Tests'!$B$23:$B$26</c:f>
              <c:numCache/>
            </c:numRef>
          </c:val>
        </c:ser>
        <c:ser>
          <c:idx val="1"/>
          <c:order val="1"/>
          <c:tx>
            <c:strRef>
              <c:f>'Graphs Compliance Tests'!$C$22</c:f>
            </c:strRef>
          </c:tx>
          <c:spPr>
            <a:solidFill>
              <a:srgbClr val="FFD966"/>
            </a:solidFill>
          </c:spPr>
          <c:cat>
            <c:strRef>
              <c:f>'Graphs Compliance Tests'!$A$23:$A$26</c:f>
            </c:strRef>
          </c:cat>
          <c:val>
            <c:numRef>
              <c:f>'Graphs Compliance Tests'!$C$23:$C$26</c:f>
              <c:numCache/>
            </c:numRef>
          </c:val>
        </c:ser>
        <c:ser>
          <c:idx val="2"/>
          <c:order val="2"/>
          <c:tx>
            <c:strRef>
              <c:f>'Graphs Compliance Tests'!$D$22</c:f>
            </c:strRef>
          </c:tx>
          <c:spPr>
            <a:solidFill>
              <a:srgbClr val="E06666"/>
            </a:solidFill>
          </c:spPr>
          <c:cat>
            <c:strRef>
              <c:f>'Graphs Compliance Tests'!$A$23:$A$26</c:f>
            </c:strRef>
          </c:cat>
          <c:val>
            <c:numRef>
              <c:f>'Graphs Compliance Tests'!$D$23:$D$26</c:f>
              <c:numCache/>
            </c:numRef>
          </c:val>
        </c:ser>
        <c:ser>
          <c:idx val="3"/>
          <c:order val="3"/>
          <c:tx>
            <c:strRef>
              <c:f>'Graphs Compliance Tests'!$E$22</c:f>
            </c:strRef>
          </c:tx>
          <c:spPr>
            <a:solidFill>
              <a:srgbClr val="999999"/>
            </a:solidFill>
          </c:spPr>
          <c:cat>
            <c:strRef>
              <c:f>'Graphs Compliance Tests'!$A$23:$A$26</c:f>
            </c:strRef>
          </c:cat>
          <c:val>
            <c:numRef>
              <c:f>'Graphs Compliance Tests'!$E$23:$E$26</c:f>
              <c:numCache/>
            </c:numRef>
          </c:val>
        </c:ser>
        <c:overlap val="100"/>
        <c:axId val="530947407"/>
        <c:axId val="1937557049"/>
      </c:barChart>
      <c:catAx>
        <c:axId val="530947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Reusable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557049"/>
      </c:catAx>
      <c:valAx>
        <c:axId val="1937557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947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Findable (Machine Compliance Tests)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'Graphs Compliance Tests'!$I$5</c:f>
            </c:strRef>
          </c:tx>
          <c:spPr>
            <a:solidFill>
              <a:srgbClr val="93C47D"/>
            </a:solidFill>
          </c:spPr>
          <c:cat>
            <c:strRef>
              <c:f>'Graphs Compliance Tests'!$H$6:$H$13</c:f>
            </c:strRef>
          </c:cat>
          <c:val>
            <c:numRef>
              <c:f>'Graphs Compliance Tests'!$I$6:$I$13</c:f>
              <c:numCache/>
            </c:numRef>
          </c:val>
        </c:ser>
        <c:ser>
          <c:idx val="1"/>
          <c:order val="1"/>
          <c:tx>
            <c:strRef>
              <c:f>'Graphs Compliance Tests'!$J$5</c:f>
            </c:strRef>
          </c:tx>
          <c:spPr>
            <a:solidFill>
              <a:srgbClr val="E06666"/>
            </a:solidFill>
          </c:spPr>
          <c:cat>
            <c:strRef>
              <c:f>'Graphs Compliance Tests'!$H$6:$H$13</c:f>
            </c:strRef>
          </c:cat>
          <c:val>
            <c:numRef>
              <c:f>'Graphs Compliance Tests'!$J$6:$J$13</c:f>
              <c:numCache/>
            </c:numRef>
          </c:val>
        </c:ser>
        <c:overlap val="100"/>
        <c:axId val="1036110171"/>
        <c:axId val="42625662"/>
      </c:barChart>
      <c:catAx>
        <c:axId val="1036110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Findable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25662"/>
      </c:catAx>
      <c:valAx>
        <c:axId val="42625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110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Accessible (Machine Compliance Tests)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'Graphs Compliance Tests'!$I$15</c:f>
            </c:strRef>
          </c:tx>
          <c:spPr>
            <a:solidFill>
              <a:srgbClr val="93C47D"/>
            </a:solidFill>
          </c:spPr>
          <c:cat>
            <c:strRef>
              <c:f>'Graphs Compliance Tests'!$H$16:$H$20</c:f>
            </c:strRef>
          </c:cat>
          <c:val>
            <c:numRef>
              <c:f>'Graphs Compliance Tests'!$I$16:$I$20</c:f>
              <c:numCache/>
            </c:numRef>
          </c:val>
        </c:ser>
        <c:ser>
          <c:idx val="1"/>
          <c:order val="1"/>
          <c:tx>
            <c:strRef>
              <c:f>'Graphs Compliance Tests'!$J$15</c:f>
            </c:strRef>
          </c:tx>
          <c:spPr>
            <a:solidFill>
              <a:srgbClr val="E06666"/>
            </a:solidFill>
          </c:spPr>
          <c:cat>
            <c:strRef>
              <c:f>'Graphs Compliance Tests'!$H$16:$H$20</c:f>
            </c:strRef>
          </c:cat>
          <c:val>
            <c:numRef>
              <c:f>'Graphs Compliance Tests'!$J$16:$J$20</c:f>
              <c:numCache/>
            </c:numRef>
          </c:val>
        </c:ser>
        <c:overlap val="100"/>
        <c:axId val="972278756"/>
        <c:axId val="1022208280"/>
      </c:barChart>
      <c:catAx>
        <c:axId val="972278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Accessible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208280"/>
      </c:catAx>
      <c:valAx>
        <c:axId val="1022208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278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Interoperable (Machine Compliance Tests)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'Graphs Compliance Tests'!$I$22</c:f>
            </c:strRef>
          </c:tx>
          <c:spPr>
            <a:solidFill>
              <a:srgbClr val="93C47D"/>
            </a:solidFill>
          </c:spPr>
          <c:cat>
            <c:strRef>
              <c:f>'Graphs Compliance Tests'!$H$23:$H$27</c:f>
            </c:strRef>
          </c:cat>
          <c:val>
            <c:numRef>
              <c:f>'Graphs Compliance Tests'!$I$23:$I$27</c:f>
              <c:numCache/>
            </c:numRef>
          </c:val>
        </c:ser>
        <c:ser>
          <c:idx val="1"/>
          <c:order val="1"/>
          <c:tx>
            <c:strRef>
              <c:f>'Graphs Compliance Tests'!$J$22</c:f>
            </c:strRef>
          </c:tx>
          <c:spPr>
            <a:solidFill>
              <a:srgbClr val="E06666"/>
            </a:solidFill>
          </c:spPr>
          <c:cat>
            <c:strRef>
              <c:f>'Graphs Compliance Tests'!$H$23:$H$27</c:f>
            </c:strRef>
          </c:cat>
          <c:val>
            <c:numRef>
              <c:f>'Graphs Compliance Tests'!$J$23:$J$27</c:f>
              <c:numCache/>
            </c:numRef>
          </c:val>
        </c:ser>
        <c:overlap val="100"/>
        <c:axId val="835182603"/>
        <c:axId val="1681046293"/>
      </c:barChart>
      <c:catAx>
        <c:axId val="835182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Interoperable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046293"/>
      </c:catAx>
      <c:valAx>
        <c:axId val="1681046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182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Reusable (Machine Compliance Tests)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'Graphs Compliance Tests'!$I$29</c:f>
            </c:strRef>
          </c:tx>
          <c:spPr>
            <a:solidFill>
              <a:srgbClr val="93C47D"/>
            </a:solidFill>
          </c:spPr>
          <c:cat>
            <c:strRef>
              <c:f>'Graphs Compliance Tests'!$H$30:$H$31</c:f>
            </c:strRef>
          </c:cat>
          <c:val>
            <c:numRef>
              <c:f>'Graphs Compliance Tests'!$I$30:$I$31</c:f>
              <c:numCache/>
            </c:numRef>
          </c:val>
        </c:ser>
        <c:ser>
          <c:idx val="1"/>
          <c:order val="1"/>
          <c:tx>
            <c:strRef>
              <c:f>'Graphs Compliance Tests'!$J$29</c:f>
            </c:strRef>
          </c:tx>
          <c:spPr>
            <a:solidFill>
              <a:srgbClr val="E06666"/>
            </a:solidFill>
          </c:spPr>
          <c:cat>
            <c:strRef>
              <c:f>'Graphs Compliance Tests'!$H$30:$H$31</c:f>
            </c:strRef>
          </c:cat>
          <c:val>
            <c:numRef>
              <c:f>'Graphs Compliance Tests'!$J$30:$J$31</c:f>
              <c:numCache/>
            </c:numRef>
          </c:val>
        </c:ser>
        <c:overlap val="100"/>
        <c:axId val="184995432"/>
        <c:axId val="669683679"/>
      </c:barChart>
      <c:catAx>
        <c:axId val="18499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Reusable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9683679"/>
      </c:catAx>
      <c:valAx>
        <c:axId val="669683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95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38</xdr:row>
      <xdr:rowOff>28575</xdr:rowOff>
    </xdr:from>
    <xdr:ext cx="4143375" cy="2562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53</xdr:row>
      <xdr:rowOff>0</xdr:rowOff>
    </xdr:from>
    <xdr:ext cx="4143375" cy="2562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67</xdr:row>
      <xdr:rowOff>180975</xdr:rowOff>
    </xdr:from>
    <xdr:ext cx="4143375" cy="2562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82</xdr:row>
      <xdr:rowOff>161925</xdr:rowOff>
    </xdr:from>
    <xdr:ext cx="4143375" cy="25622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952500</xdr:colOff>
      <xdr:row>38</xdr:row>
      <xdr:rowOff>28575</xdr:rowOff>
    </xdr:from>
    <xdr:ext cx="4143375" cy="25622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952500</xdr:colOff>
      <xdr:row>53</xdr:row>
      <xdr:rowOff>0</xdr:rowOff>
    </xdr:from>
    <xdr:ext cx="4143375" cy="25622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952500</xdr:colOff>
      <xdr:row>67</xdr:row>
      <xdr:rowOff>171450</xdr:rowOff>
    </xdr:from>
    <xdr:ext cx="4143375" cy="25622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952500</xdr:colOff>
      <xdr:row>82</xdr:row>
      <xdr:rowOff>142875</xdr:rowOff>
    </xdr:from>
    <xdr:ext cx="4143375" cy="25622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6" width="5.57"/>
    <col customWidth="1" min="17" max="17" width="7.14"/>
    <col customWidth="1" min="18" max="18" width="11.86"/>
    <col customWidth="1" min="19" max="21" width="5.57"/>
    <col customWidth="1" min="22" max="22" width="6.86"/>
    <col customWidth="1" min="23" max="23" width="8.43"/>
    <col customWidth="1" min="24" max="24" width="13.71"/>
    <col customWidth="1" min="25" max="25" width="8.29"/>
    <col customWidth="1" min="26" max="26" width="9.0"/>
    <col customWidth="1" min="27" max="27" width="13.86"/>
  </cols>
  <sheetData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X2" s="1" t="s">
        <v>0</v>
      </c>
      <c r="Y2" s="3" t="s">
        <v>18</v>
      </c>
      <c r="Z2" s="3" t="s">
        <v>19</v>
      </c>
      <c r="AA2" s="3" t="s">
        <v>20</v>
      </c>
    </row>
    <row r="3">
      <c r="A3" s="1" t="s">
        <v>21</v>
      </c>
      <c r="B3" s="2">
        <v>2.0</v>
      </c>
      <c r="C3" s="2">
        <v>2.0</v>
      </c>
      <c r="D3" s="2">
        <v>3.0</v>
      </c>
      <c r="E3" s="2">
        <v>3.0</v>
      </c>
      <c r="F3" s="2">
        <v>3.0</v>
      </c>
      <c r="G3" s="2">
        <v>3.0</v>
      </c>
      <c r="H3" s="2">
        <v>3.0</v>
      </c>
      <c r="I3" s="2">
        <v>2.0</v>
      </c>
      <c r="J3" s="2">
        <v>2.0</v>
      </c>
      <c r="K3" s="2">
        <v>1.0</v>
      </c>
      <c r="L3" s="2">
        <v>1.0</v>
      </c>
      <c r="M3" s="2">
        <v>3.0</v>
      </c>
      <c r="N3" s="2">
        <v>2.0</v>
      </c>
      <c r="O3" s="2">
        <v>3.0</v>
      </c>
      <c r="P3" s="2" t="s">
        <v>22</v>
      </c>
      <c r="Q3" s="4">
        <f t="shared" ref="Q3:Q9" si="1">SUM(B3:O3)</f>
        <v>33</v>
      </c>
      <c r="R3" s="4">
        <f t="shared" ref="R3:R9" si="2">DIVIDE(Q3,14)</f>
        <v>2.357142857</v>
      </c>
      <c r="X3" s="1" t="s">
        <v>21</v>
      </c>
      <c r="Y3" s="3">
        <f t="shared" ref="Y3:Y9" si="3">SUM(B3:O3)</f>
        <v>33</v>
      </c>
      <c r="Z3" s="5">
        <f t="shared" ref="Z3:Z9" si="4">SUM(B16:U16)</f>
        <v>34</v>
      </c>
      <c r="AA3" s="5">
        <f t="shared" ref="AA3:AA9" si="5">DIVIDE(SUM(Y3,Z3),2)</f>
        <v>33.5</v>
      </c>
    </row>
    <row r="4">
      <c r="A4" s="1" t="s">
        <v>23</v>
      </c>
      <c r="B4" s="2">
        <v>3.0</v>
      </c>
      <c r="C4" s="2">
        <v>3.0</v>
      </c>
      <c r="D4" s="2">
        <v>3.0</v>
      </c>
      <c r="E4" s="2">
        <v>3.0</v>
      </c>
      <c r="F4" s="2">
        <v>3.0</v>
      </c>
      <c r="G4" s="2">
        <v>3.0</v>
      </c>
      <c r="H4" s="2">
        <v>3.0</v>
      </c>
      <c r="I4" s="2">
        <v>3.0</v>
      </c>
      <c r="J4" s="2">
        <v>2.0</v>
      </c>
      <c r="K4" s="2">
        <v>1.0</v>
      </c>
      <c r="L4" s="2">
        <v>3.0</v>
      </c>
      <c r="M4" s="2">
        <v>3.0</v>
      </c>
      <c r="N4" s="2">
        <v>2.0</v>
      </c>
      <c r="O4" s="2">
        <v>3.0</v>
      </c>
      <c r="P4" s="2" t="s">
        <v>22</v>
      </c>
      <c r="Q4" s="4">
        <f t="shared" si="1"/>
        <v>38</v>
      </c>
      <c r="R4" s="4">
        <f t="shared" si="2"/>
        <v>2.714285714</v>
      </c>
      <c r="X4" s="1" t="s">
        <v>23</v>
      </c>
      <c r="Y4" s="5">
        <f t="shared" si="3"/>
        <v>38</v>
      </c>
      <c r="Z4" s="5">
        <f t="shared" si="4"/>
        <v>52</v>
      </c>
      <c r="AA4" s="5">
        <f t="shared" si="5"/>
        <v>45</v>
      </c>
    </row>
    <row r="5">
      <c r="A5" s="1" t="s">
        <v>24</v>
      </c>
      <c r="B5" s="2">
        <v>3.0</v>
      </c>
      <c r="C5" s="2">
        <v>3.0</v>
      </c>
      <c r="D5" s="2">
        <v>3.0</v>
      </c>
      <c r="E5" s="2">
        <v>3.0</v>
      </c>
      <c r="F5" s="2">
        <v>3.0</v>
      </c>
      <c r="G5" s="2">
        <v>3.0</v>
      </c>
      <c r="H5" s="2">
        <v>3.0</v>
      </c>
      <c r="I5" s="2">
        <v>3.0</v>
      </c>
      <c r="J5" s="2">
        <v>2.0</v>
      </c>
      <c r="K5" s="2">
        <v>1.0</v>
      </c>
      <c r="L5" s="2">
        <v>3.0</v>
      </c>
      <c r="M5" s="2">
        <v>3.0</v>
      </c>
      <c r="N5" s="2">
        <v>2.0</v>
      </c>
      <c r="O5" s="2">
        <v>3.0</v>
      </c>
      <c r="P5" s="2" t="s">
        <v>22</v>
      </c>
      <c r="Q5" s="4">
        <f t="shared" si="1"/>
        <v>38</v>
      </c>
      <c r="R5" s="4">
        <f t="shared" si="2"/>
        <v>2.714285714</v>
      </c>
      <c r="X5" s="1" t="s">
        <v>24</v>
      </c>
      <c r="Y5" s="5">
        <f t="shared" si="3"/>
        <v>38</v>
      </c>
      <c r="Z5" s="5">
        <f t="shared" si="4"/>
        <v>52</v>
      </c>
      <c r="AA5" s="5">
        <f t="shared" si="5"/>
        <v>45</v>
      </c>
    </row>
    <row r="6">
      <c r="A6" s="1" t="s">
        <v>25</v>
      </c>
      <c r="B6" s="2">
        <v>3.0</v>
      </c>
      <c r="C6" s="2">
        <v>3.0</v>
      </c>
      <c r="D6" s="2">
        <v>3.0</v>
      </c>
      <c r="E6" s="2">
        <v>3.0</v>
      </c>
      <c r="F6" s="2">
        <v>3.0</v>
      </c>
      <c r="G6" s="2">
        <v>3.0</v>
      </c>
      <c r="H6" s="2">
        <v>3.0</v>
      </c>
      <c r="I6" s="2">
        <v>3.0</v>
      </c>
      <c r="J6" s="2">
        <v>3.0</v>
      </c>
      <c r="K6" s="2">
        <v>3.0</v>
      </c>
      <c r="L6" s="2">
        <v>3.0</v>
      </c>
      <c r="M6" s="2">
        <v>3.0</v>
      </c>
      <c r="N6" s="2">
        <v>2.0</v>
      </c>
      <c r="O6" s="2">
        <v>3.0</v>
      </c>
      <c r="P6" s="2" t="s">
        <v>22</v>
      </c>
      <c r="Q6" s="4">
        <f t="shared" si="1"/>
        <v>41</v>
      </c>
      <c r="R6" s="4">
        <f t="shared" si="2"/>
        <v>2.928571429</v>
      </c>
      <c r="X6" s="1" t="s">
        <v>25</v>
      </c>
      <c r="Y6" s="5">
        <f t="shared" si="3"/>
        <v>41</v>
      </c>
      <c r="Z6" s="5">
        <f t="shared" si="4"/>
        <v>54</v>
      </c>
      <c r="AA6" s="5">
        <f t="shared" si="5"/>
        <v>47.5</v>
      </c>
    </row>
    <row r="7">
      <c r="A7" s="1" t="s">
        <v>26</v>
      </c>
      <c r="B7" s="2">
        <v>3.0</v>
      </c>
      <c r="C7" s="2">
        <v>1.0</v>
      </c>
      <c r="D7" s="2">
        <v>1.0</v>
      </c>
      <c r="E7" s="2">
        <v>3.0</v>
      </c>
      <c r="F7" s="2">
        <v>3.0</v>
      </c>
      <c r="G7" s="2">
        <v>3.0</v>
      </c>
      <c r="H7" s="2">
        <v>3.0</v>
      </c>
      <c r="I7" s="2">
        <v>1.0</v>
      </c>
      <c r="J7" s="2">
        <v>1.0</v>
      </c>
      <c r="K7" s="2">
        <v>1.0</v>
      </c>
      <c r="L7" s="2">
        <v>1.0</v>
      </c>
      <c r="M7" s="2">
        <v>1.0</v>
      </c>
      <c r="N7" s="2">
        <v>2.0</v>
      </c>
      <c r="O7" s="2">
        <v>2.0</v>
      </c>
      <c r="P7" s="2" t="s">
        <v>22</v>
      </c>
      <c r="Q7" s="4">
        <f t="shared" si="1"/>
        <v>26</v>
      </c>
      <c r="R7" s="4">
        <f t="shared" si="2"/>
        <v>1.857142857</v>
      </c>
      <c r="X7" s="1" t="s">
        <v>26</v>
      </c>
      <c r="Y7" s="5">
        <f t="shared" si="3"/>
        <v>26</v>
      </c>
      <c r="Z7" s="5">
        <f t="shared" si="4"/>
        <v>28</v>
      </c>
      <c r="AA7" s="5">
        <f t="shared" si="5"/>
        <v>27</v>
      </c>
    </row>
    <row r="8">
      <c r="A8" s="1" t="s">
        <v>27</v>
      </c>
      <c r="B8" s="2">
        <v>3.0</v>
      </c>
      <c r="C8" s="2">
        <v>2.0</v>
      </c>
      <c r="D8" s="2">
        <v>3.0</v>
      </c>
      <c r="E8" s="2">
        <v>1.0</v>
      </c>
      <c r="F8" s="2">
        <v>3.0</v>
      </c>
      <c r="G8" s="2">
        <v>3.0</v>
      </c>
      <c r="H8" s="2">
        <v>3.0</v>
      </c>
      <c r="I8" s="2">
        <v>1.0</v>
      </c>
      <c r="J8" s="2">
        <v>3.0</v>
      </c>
      <c r="K8" s="2">
        <v>1.0</v>
      </c>
      <c r="L8" s="2">
        <v>1.0</v>
      </c>
      <c r="M8" s="2">
        <v>3.0</v>
      </c>
      <c r="N8" s="2">
        <v>2.0</v>
      </c>
      <c r="O8" s="2">
        <v>2.0</v>
      </c>
      <c r="P8" s="2" t="s">
        <v>22</v>
      </c>
      <c r="Q8" s="4">
        <f t="shared" si="1"/>
        <v>31</v>
      </c>
      <c r="R8" s="4">
        <f t="shared" si="2"/>
        <v>2.214285714</v>
      </c>
      <c r="X8" s="1" t="s">
        <v>27</v>
      </c>
      <c r="Y8" s="5">
        <f t="shared" si="3"/>
        <v>31</v>
      </c>
      <c r="Z8" s="5">
        <f t="shared" si="4"/>
        <v>36</v>
      </c>
      <c r="AA8" s="5">
        <f t="shared" si="5"/>
        <v>33.5</v>
      </c>
    </row>
    <row r="9">
      <c r="A9" s="1" t="s">
        <v>28</v>
      </c>
      <c r="B9" s="2">
        <v>3.0</v>
      </c>
      <c r="C9" s="2">
        <v>3.0</v>
      </c>
      <c r="D9" s="2">
        <v>3.0</v>
      </c>
      <c r="E9" s="2">
        <v>3.0</v>
      </c>
      <c r="F9" s="2">
        <v>3.0</v>
      </c>
      <c r="G9" s="2">
        <v>3.0</v>
      </c>
      <c r="H9" s="2">
        <v>3.0</v>
      </c>
      <c r="I9" s="2">
        <v>3.0</v>
      </c>
      <c r="J9" s="2">
        <v>3.0</v>
      </c>
      <c r="K9" s="2">
        <v>3.0</v>
      </c>
      <c r="L9" s="2">
        <v>1.0</v>
      </c>
      <c r="M9" s="2">
        <v>3.0</v>
      </c>
      <c r="N9" s="2">
        <v>2.0</v>
      </c>
      <c r="O9" s="2">
        <v>2.0</v>
      </c>
      <c r="P9" s="2" t="s">
        <v>22</v>
      </c>
      <c r="Q9" s="4">
        <f t="shared" si="1"/>
        <v>38</v>
      </c>
      <c r="R9" s="4">
        <f t="shared" si="2"/>
        <v>2.714285714</v>
      </c>
      <c r="X9" s="1" t="s">
        <v>28</v>
      </c>
      <c r="Y9" s="5">
        <f t="shared" si="3"/>
        <v>38</v>
      </c>
      <c r="Z9" s="5">
        <f t="shared" si="4"/>
        <v>46</v>
      </c>
      <c r="AA9" s="5">
        <f t="shared" si="5"/>
        <v>42</v>
      </c>
    </row>
    <row r="15">
      <c r="A15" s="1" t="s">
        <v>0</v>
      </c>
      <c r="B15" s="2" t="s">
        <v>1</v>
      </c>
      <c r="C15" s="2" t="s">
        <v>1</v>
      </c>
      <c r="D15" s="2" t="s">
        <v>1</v>
      </c>
      <c r="E15" s="2" t="s">
        <v>2</v>
      </c>
      <c r="F15" s="2" t="s">
        <v>2</v>
      </c>
      <c r="G15" s="2" t="s">
        <v>3</v>
      </c>
      <c r="H15" s="2" t="s">
        <v>3</v>
      </c>
      <c r="I15" s="2" t="s">
        <v>4</v>
      </c>
      <c r="J15" s="2" t="s">
        <v>6</v>
      </c>
      <c r="K15" s="2" t="s">
        <v>6</v>
      </c>
      <c r="L15" s="2" t="s">
        <v>7</v>
      </c>
      <c r="M15" s="2" t="s">
        <v>7</v>
      </c>
      <c r="N15" s="2" t="s">
        <v>8</v>
      </c>
      <c r="O15" s="2" t="s">
        <v>9</v>
      </c>
      <c r="P15" s="2" t="s">
        <v>9</v>
      </c>
      <c r="Q15" s="2" t="s">
        <v>10</v>
      </c>
      <c r="R15" s="2" t="s">
        <v>10</v>
      </c>
      <c r="S15" s="2" t="s">
        <v>11</v>
      </c>
      <c r="T15" s="2" t="s">
        <v>13</v>
      </c>
      <c r="U15" s="2" t="s">
        <v>13</v>
      </c>
      <c r="V15" s="2" t="s">
        <v>16</v>
      </c>
      <c r="W15" s="2" t="s">
        <v>17</v>
      </c>
    </row>
    <row r="16">
      <c r="A16" s="1" t="s">
        <v>21</v>
      </c>
      <c r="B16" s="6">
        <v>3.0</v>
      </c>
      <c r="C16" s="6">
        <v>1.0</v>
      </c>
      <c r="D16" s="6">
        <v>1.0</v>
      </c>
      <c r="E16" s="6">
        <v>1.0</v>
      </c>
      <c r="F16" s="6">
        <v>1.0</v>
      </c>
      <c r="G16" s="6">
        <v>1.0</v>
      </c>
      <c r="H16" s="6">
        <v>1.0</v>
      </c>
      <c r="I16" s="6">
        <v>3.0</v>
      </c>
      <c r="J16" s="6">
        <v>3.0</v>
      </c>
      <c r="K16" s="6">
        <v>3.0</v>
      </c>
      <c r="L16" s="6">
        <v>3.0</v>
      </c>
      <c r="M16" s="6">
        <v>3.0</v>
      </c>
      <c r="N16" s="6">
        <v>1.0</v>
      </c>
      <c r="O16" s="6">
        <v>3.0</v>
      </c>
      <c r="P16" s="6">
        <v>1.0</v>
      </c>
      <c r="Q16" s="6">
        <v>1.0</v>
      </c>
      <c r="R16" s="6">
        <v>1.0</v>
      </c>
      <c r="S16" s="6">
        <v>1.0</v>
      </c>
      <c r="T16" s="6">
        <v>1.0</v>
      </c>
      <c r="U16" s="6">
        <v>1.0</v>
      </c>
      <c r="V16" s="7">
        <f t="shared" ref="V16:V22" si="6">SUM(B16:U16)</f>
        <v>34</v>
      </c>
      <c r="W16" s="4">
        <f t="shared" ref="W16:W22" si="7">DIVIDE(V16,20)</f>
        <v>1.7</v>
      </c>
    </row>
    <row r="17">
      <c r="A17" s="1" t="s">
        <v>23</v>
      </c>
      <c r="B17" s="6">
        <v>3.0</v>
      </c>
      <c r="C17" s="6">
        <v>3.0</v>
      </c>
      <c r="D17" s="6">
        <v>3.0</v>
      </c>
      <c r="E17" s="6">
        <v>3.0</v>
      </c>
      <c r="F17" s="6">
        <v>3.0</v>
      </c>
      <c r="G17" s="6">
        <v>3.0</v>
      </c>
      <c r="H17" s="6">
        <v>3.0</v>
      </c>
      <c r="I17" s="6">
        <v>3.0</v>
      </c>
      <c r="J17" s="6">
        <v>3.0</v>
      </c>
      <c r="K17" s="6">
        <v>3.0</v>
      </c>
      <c r="L17" s="6">
        <v>3.0</v>
      </c>
      <c r="M17" s="6">
        <v>3.0</v>
      </c>
      <c r="N17" s="6">
        <v>1.0</v>
      </c>
      <c r="O17" s="6">
        <v>3.0</v>
      </c>
      <c r="P17" s="6">
        <v>3.0</v>
      </c>
      <c r="Q17" s="6">
        <v>3.0</v>
      </c>
      <c r="R17" s="6">
        <v>1.0</v>
      </c>
      <c r="S17" s="6">
        <v>3.0</v>
      </c>
      <c r="T17" s="6">
        <v>1.0</v>
      </c>
      <c r="U17" s="6">
        <v>1.0</v>
      </c>
      <c r="V17" s="7">
        <f t="shared" si="6"/>
        <v>52</v>
      </c>
      <c r="W17" s="4">
        <f t="shared" si="7"/>
        <v>2.6</v>
      </c>
    </row>
    <row r="18">
      <c r="A18" s="1" t="s">
        <v>24</v>
      </c>
      <c r="B18" s="6">
        <v>3.0</v>
      </c>
      <c r="C18" s="6">
        <v>3.0</v>
      </c>
      <c r="D18" s="6">
        <v>3.0</v>
      </c>
      <c r="E18" s="6">
        <v>3.0</v>
      </c>
      <c r="F18" s="6">
        <v>3.0</v>
      </c>
      <c r="G18" s="6">
        <v>1.0</v>
      </c>
      <c r="H18" s="6">
        <v>3.0</v>
      </c>
      <c r="I18" s="6">
        <v>3.0</v>
      </c>
      <c r="J18" s="6">
        <v>3.0</v>
      </c>
      <c r="K18" s="6">
        <v>3.0</v>
      </c>
      <c r="L18" s="6">
        <v>3.0</v>
      </c>
      <c r="M18" s="6">
        <v>3.0</v>
      </c>
      <c r="N18" s="6">
        <v>1.0</v>
      </c>
      <c r="O18" s="6">
        <v>3.0</v>
      </c>
      <c r="P18" s="6">
        <v>3.0</v>
      </c>
      <c r="Q18" s="6">
        <v>3.0</v>
      </c>
      <c r="R18" s="6">
        <v>1.0</v>
      </c>
      <c r="S18" s="6">
        <v>1.0</v>
      </c>
      <c r="T18" s="6">
        <v>3.0</v>
      </c>
      <c r="U18" s="6">
        <v>3.0</v>
      </c>
      <c r="V18" s="8">
        <f t="shared" si="6"/>
        <v>52</v>
      </c>
      <c r="W18" s="4">
        <f t="shared" si="7"/>
        <v>2.6</v>
      </c>
    </row>
    <row r="19">
      <c r="A19" s="1" t="s">
        <v>25</v>
      </c>
      <c r="B19" s="6">
        <v>3.0</v>
      </c>
      <c r="C19" s="6">
        <v>3.0</v>
      </c>
      <c r="D19" s="6">
        <v>3.0</v>
      </c>
      <c r="E19" s="6">
        <v>3.0</v>
      </c>
      <c r="F19" s="6">
        <v>3.0</v>
      </c>
      <c r="G19" s="6">
        <v>3.0</v>
      </c>
      <c r="H19" s="6">
        <v>3.0</v>
      </c>
      <c r="I19" s="6">
        <v>3.0</v>
      </c>
      <c r="J19" s="6">
        <v>3.0</v>
      </c>
      <c r="K19" s="6">
        <v>3.0</v>
      </c>
      <c r="L19" s="6">
        <v>3.0</v>
      </c>
      <c r="M19" s="6">
        <v>3.0</v>
      </c>
      <c r="N19" s="6">
        <v>1.0</v>
      </c>
      <c r="O19" s="6">
        <v>3.0</v>
      </c>
      <c r="P19" s="6">
        <v>3.0</v>
      </c>
      <c r="Q19" s="6">
        <v>3.0</v>
      </c>
      <c r="R19" s="6">
        <v>1.0</v>
      </c>
      <c r="S19" s="6">
        <v>3.0</v>
      </c>
      <c r="T19" s="6">
        <v>3.0</v>
      </c>
      <c r="U19" s="6">
        <v>1.0</v>
      </c>
      <c r="V19" s="7">
        <f t="shared" si="6"/>
        <v>54</v>
      </c>
      <c r="W19" s="4">
        <f t="shared" si="7"/>
        <v>2.7</v>
      </c>
    </row>
    <row r="20">
      <c r="A20" s="1" t="s">
        <v>26</v>
      </c>
      <c r="B20" s="6">
        <v>3.0</v>
      </c>
      <c r="C20" s="6">
        <v>1.0</v>
      </c>
      <c r="D20" s="6">
        <v>1.0</v>
      </c>
      <c r="E20" s="6">
        <v>1.0</v>
      </c>
      <c r="F20" s="6">
        <v>1.0</v>
      </c>
      <c r="G20" s="6">
        <v>1.0</v>
      </c>
      <c r="H20" s="6">
        <v>1.0</v>
      </c>
      <c r="I20" s="6">
        <v>3.0</v>
      </c>
      <c r="J20" s="6">
        <v>1.0</v>
      </c>
      <c r="K20" s="6">
        <v>1.0</v>
      </c>
      <c r="L20" s="6">
        <v>3.0</v>
      </c>
      <c r="M20" s="6">
        <v>3.0</v>
      </c>
      <c r="N20" s="6">
        <v>1.0</v>
      </c>
      <c r="O20" s="6">
        <v>1.0</v>
      </c>
      <c r="P20" s="6">
        <v>1.0</v>
      </c>
      <c r="Q20" s="6">
        <v>1.0</v>
      </c>
      <c r="R20" s="6">
        <v>1.0</v>
      </c>
      <c r="S20" s="6">
        <v>1.0</v>
      </c>
      <c r="T20" s="6">
        <v>1.0</v>
      </c>
      <c r="U20" s="6">
        <v>1.0</v>
      </c>
      <c r="V20" s="7">
        <f t="shared" si="6"/>
        <v>28</v>
      </c>
      <c r="W20" s="4">
        <f t="shared" si="7"/>
        <v>1.4</v>
      </c>
    </row>
    <row r="21">
      <c r="A21" s="1" t="s">
        <v>27</v>
      </c>
      <c r="B21" s="6">
        <v>3.0</v>
      </c>
      <c r="C21" s="6">
        <v>1.0</v>
      </c>
      <c r="D21" s="6">
        <v>1.0</v>
      </c>
      <c r="E21" s="6">
        <v>3.0</v>
      </c>
      <c r="F21" s="6">
        <v>1.0</v>
      </c>
      <c r="G21" s="6">
        <v>1.0</v>
      </c>
      <c r="H21" s="6">
        <v>1.0</v>
      </c>
      <c r="I21" s="6">
        <v>1.0</v>
      </c>
      <c r="J21" s="6">
        <v>3.0</v>
      </c>
      <c r="K21" s="6">
        <v>3.0</v>
      </c>
      <c r="L21" s="6">
        <v>3.0</v>
      </c>
      <c r="M21" s="6">
        <v>3.0</v>
      </c>
      <c r="N21" s="6">
        <v>1.0</v>
      </c>
      <c r="O21" s="6">
        <v>3.0</v>
      </c>
      <c r="P21" s="6">
        <v>3.0</v>
      </c>
      <c r="Q21" s="6">
        <v>1.0</v>
      </c>
      <c r="R21" s="6">
        <v>1.0</v>
      </c>
      <c r="S21" s="6">
        <v>1.0</v>
      </c>
      <c r="T21" s="6">
        <v>1.0</v>
      </c>
      <c r="U21" s="6">
        <v>1.0</v>
      </c>
      <c r="V21" s="7">
        <f t="shared" si="6"/>
        <v>36</v>
      </c>
      <c r="W21" s="4">
        <f t="shared" si="7"/>
        <v>1.8</v>
      </c>
    </row>
    <row r="22">
      <c r="A22" s="1" t="s">
        <v>28</v>
      </c>
      <c r="B22" s="6">
        <v>3.0</v>
      </c>
      <c r="C22" s="6">
        <v>3.0</v>
      </c>
      <c r="D22" s="6">
        <v>3.0</v>
      </c>
      <c r="E22" s="6">
        <v>3.0</v>
      </c>
      <c r="F22" s="6">
        <v>1.0</v>
      </c>
      <c r="G22" s="6">
        <v>1.0</v>
      </c>
      <c r="H22" s="6">
        <v>3.0</v>
      </c>
      <c r="I22" s="6">
        <v>3.0</v>
      </c>
      <c r="J22" s="6">
        <v>3.0</v>
      </c>
      <c r="K22" s="6">
        <v>3.0</v>
      </c>
      <c r="L22" s="6">
        <v>3.0</v>
      </c>
      <c r="M22" s="6">
        <v>3.0</v>
      </c>
      <c r="N22" s="6">
        <v>1.0</v>
      </c>
      <c r="O22" s="6">
        <v>3.0</v>
      </c>
      <c r="P22" s="6">
        <v>3.0</v>
      </c>
      <c r="Q22" s="6">
        <v>1.0</v>
      </c>
      <c r="R22" s="6">
        <v>1.0</v>
      </c>
      <c r="S22" s="6">
        <v>1.0</v>
      </c>
      <c r="T22" s="6">
        <v>3.0</v>
      </c>
      <c r="U22" s="6">
        <v>1.0</v>
      </c>
      <c r="V22" s="7">
        <f t="shared" si="6"/>
        <v>46</v>
      </c>
      <c r="W22" s="4">
        <f t="shared" si="7"/>
        <v>2.3</v>
      </c>
    </row>
    <row r="23">
      <c r="A23" s="9"/>
    </row>
  </sheetData>
  <conditionalFormatting sqref="B3:O9">
    <cfRule type="cellIs" dxfId="0" priority="1" operator="equal">
      <formula>1</formula>
    </cfRule>
  </conditionalFormatting>
  <conditionalFormatting sqref="B3:O9">
    <cfRule type="cellIs" dxfId="1" priority="2" operator="equal">
      <formula>2</formula>
    </cfRule>
  </conditionalFormatting>
  <conditionalFormatting sqref="B3:O9">
    <cfRule type="cellIs" dxfId="2" priority="3" operator="equal">
      <formula>3</formula>
    </cfRule>
  </conditionalFormatting>
  <conditionalFormatting sqref="B16:U22">
    <cfRule type="cellIs" dxfId="2" priority="4" operator="equal">
      <formula>3</formula>
    </cfRule>
  </conditionalFormatting>
  <conditionalFormatting sqref="B16:U22">
    <cfRule type="cellIs" dxfId="1" priority="5" operator="equal">
      <formula>2</formula>
    </cfRule>
  </conditionalFormatting>
  <conditionalFormatting sqref="B16:U22">
    <cfRule type="cellIs" dxfId="0" priority="6" operator="equal">
      <formula>1</formula>
    </cfRule>
  </conditionalFormatting>
  <conditionalFormatting sqref="R3:R9">
    <cfRule type="colorScale" priority="7">
      <colorScale>
        <cfvo type="min"/>
        <cfvo type="percentile" val="50"/>
        <cfvo type="max"/>
        <color rgb="FFEA9999"/>
        <color rgb="FFFFE599"/>
        <color rgb="FFB6D7A8"/>
      </colorScale>
    </cfRule>
  </conditionalFormatting>
  <conditionalFormatting sqref="Q3:Q9">
    <cfRule type="colorScale" priority="8">
      <colorScale>
        <cfvo type="min"/>
        <cfvo type="percentile" val="50"/>
        <cfvo type="max"/>
        <color rgb="FFEA9999"/>
        <color rgb="FFFFE599"/>
        <color rgb="FFB6D7A8"/>
      </colorScale>
    </cfRule>
  </conditionalFormatting>
  <conditionalFormatting sqref="V16:V22">
    <cfRule type="colorScale" priority="9">
      <colorScale>
        <cfvo type="min"/>
        <cfvo type="percentile" val="50"/>
        <cfvo type="max"/>
        <color rgb="FFEA9999"/>
        <color rgb="FFFFE599"/>
        <color rgb="FFB6D7A8"/>
      </colorScale>
    </cfRule>
  </conditionalFormatting>
  <conditionalFormatting sqref="W16:W22">
    <cfRule type="colorScale" priority="10">
      <colorScale>
        <cfvo type="min"/>
        <cfvo type="percentile" val="50"/>
        <cfvo type="max"/>
        <color rgb="FFEA9999"/>
        <color rgb="FFFFD666"/>
        <color rgb="FFB6D7A8"/>
      </colorScale>
    </cfRule>
  </conditionalFormatting>
  <conditionalFormatting sqref="AA3:AA9">
    <cfRule type="colorScale" priority="11">
      <colorScale>
        <cfvo type="min"/>
        <cfvo type="percentile" val="50"/>
        <cfvo type="max"/>
        <color rgb="FFEA9999"/>
        <color rgb="FFFFD666"/>
        <color rgb="FFB6D7A8"/>
      </colorScale>
    </cfRule>
  </conditionalFormatting>
  <conditionalFormatting sqref="Y3:Z9">
    <cfRule type="colorScale" priority="12">
      <colorScale>
        <cfvo type="min"/>
        <cfvo type="percentile" val="50"/>
        <cfvo type="max"/>
        <color rgb="FFEA9999"/>
        <color rgb="FFFFD666"/>
        <color rgb="FFB6D7A8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29</v>
      </c>
      <c r="B1" s="10">
        <v>7.0</v>
      </c>
    </row>
    <row r="4">
      <c r="A4" s="11" t="s">
        <v>30</v>
      </c>
      <c r="B4" s="12"/>
      <c r="C4" s="12"/>
      <c r="D4" s="12"/>
      <c r="E4" s="12"/>
      <c r="F4" s="13"/>
      <c r="H4" s="11" t="s">
        <v>31</v>
      </c>
      <c r="I4" s="12"/>
      <c r="J4" s="12"/>
      <c r="K4" s="13"/>
    </row>
    <row r="5">
      <c r="A5" s="3" t="s">
        <v>32</v>
      </c>
      <c r="B5" s="14" t="s">
        <v>33</v>
      </c>
      <c r="C5" s="15" t="s">
        <v>17</v>
      </c>
      <c r="D5" s="16" t="s">
        <v>34</v>
      </c>
      <c r="E5" s="17" t="s">
        <v>35</v>
      </c>
      <c r="F5" s="3" t="s">
        <v>36</v>
      </c>
      <c r="H5" s="3" t="s">
        <v>37</v>
      </c>
      <c r="I5" s="18" t="s">
        <v>33</v>
      </c>
      <c r="J5" s="19" t="s">
        <v>34</v>
      </c>
      <c r="K5" s="3" t="s">
        <v>36</v>
      </c>
    </row>
    <row r="6">
      <c r="A6" s="20" t="s">
        <v>1</v>
      </c>
      <c r="B6" s="21">
        <f>(6/B1)</f>
        <v>0.8571428571</v>
      </c>
      <c r="C6" s="22">
        <f>(1/B1)</f>
        <v>0.1428571429</v>
      </c>
      <c r="D6" s="23">
        <f>(0/B1)</f>
        <v>0</v>
      </c>
      <c r="E6" s="24">
        <f>(0/B1)</f>
        <v>0</v>
      </c>
      <c r="F6" s="25">
        <f t="shared" ref="F6:F9" si="1">SUM(B6:E6)</f>
        <v>1</v>
      </c>
      <c r="H6" s="20" t="s">
        <v>38</v>
      </c>
      <c r="I6" s="26">
        <f>(7/B1)</f>
        <v>1</v>
      </c>
      <c r="J6" s="27">
        <f>(0/B1)</f>
        <v>0</v>
      </c>
      <c r="K6" s="25">
        <f t="shared" ref="K6:K13" si="2">SUM(I6:J6)</f>
        <v>1</v>
      </c>
    </row>
    <row r="7">
      <c r="A7" s="20" t="s">
        <v>2</v>
      </c>
      <c r="B7" s="28">
        <f>(4/B1)</f>
        <v>0.5714285714</v>
      </c>
      <c r="C7" s="29">
        <f>(2/B1)</f>
        <v>0.2857142857</v>
      </c>
      <c r="D7" s="30">
        <f>(1/B1)</f>
        <v>0.1428571429</v>
      </c>
      <c r="E7" s="31">
        <f>(0/B1)</f>
        <v>0</v>
      </c>
      <c r="F7" s="25">
        <f t="shared" si="1"/>
        <v>1</v>
      </c>
      <c r="H7" s="20" t="s">
        <v>39</v>
      </c>
      <c r="I7" s="32">
        <f>(4/B1)</f>
        <v>0.5714285714</v>
      </c>
      <c r="J7" s="27">
        <f>(3/B1)</f>
        <v>0.4285714286</v>
      </c>
      <c r="K7" s="25">
        <f t="shared" si="2"/>
        <v>1</v>
      </c>
    </row>
    <row r="8">
      <c r="A8" s="20" t="s">
        <v>3</v>
      </c>
      <c r="B8" s="28">
        <f>(6/B1)</f>
        <v>0.8571428571</v>
      </c>
      <c r="C8" s="29">
        <f>(0/B1)</f>
        <v>0</v>
      </c>
      <c r="D8" s="30">
        <f>(1/B1)</f>
        <v>0.1428571429</v>
      </c>
      <c r="E8" s="31">
        <f>(0/B1)</f>
        <v>0</v>
      </c>
      <c r="F8" s="25">
        <f t="shared" si="1"/>
        <v>1</v>
      </c>
      <c r="H8" s="20" t="s">
        <v>40</v>
      </c>
      <c r="I8" s="32">
        <f>(4/B1)</f>
        <v>0.5714285714</v>
      </c>
      <c r="J8" s="27">
        <f>(3/B1)</f>
        <v>0.4285714286</v>
      </c>
      <c r="K8" s="25">
        <f t="shared" si="2"/>
        <v>1</v>
      </c>
    </row>
    <row r="9">
      <c r="A9" s="20" t="s">
        <v>4</v>
      </c>
      <c r="B9" s="28">
        <f>(6/B1)</f>
        <v>0.8571428571</v>
      </c>
      <c r="C9" s="29">
        <f>(0/B1)</f>
        <v>0</v>
      </c>
      <c r="D9" s="30">
        <f>(1/B1)</f>
        <v>0.1428571429</v>
      </c>
      <c r="E9" s="31">
        <f>(0/B1)</f>
        <v>0</v>
      </c>
      <c r="F9" s="25">
        <f t="shared" si="1"/>
        <v>1</v>
      </c>
      <c r="H9" s="20" t="s">
        <v>41</v>
      </c>
      <c r="I9" s="32">
        <f>(5/B1)</f>
        <v>0.7142857143</v>
      </c>
      <c r="J9" s="27">
        <f>(2/B1)</f>
        <v>0.2857142857</v>
      </c>
      <c r="K9" s="25">
        <f t="shared" si="2"/>
        <v>1</v>
      </c>
    </row>
    <row r="10">
      <c r="A10" s="20"/>
      <c r="B10" s="33"/>
      <c r="C10" s="34"/>
      <c r="D10" s="35"/>
      <c r="E10" s="36"/>
      <c r="F10" s="37"/>
      <c r="H10" s="20" t="s">
        <v>42</v>
      </c>
      <c r="I10" s="32">
        <f>(3/B1)</f>
        <v>0.4285714286</v>
      </c>
      <c r="J10" s="27">
        <f>(4/B1)</f>
        <v>0.5714285714</v>
      </c>
      <c r="K10" s="25">
        <f t="shared" si="2"/>
        <v>1</v>
      </c>
    </row>
    <row r="11">
      <c r="A11" s="3" t="s">
        <v>43</v>
      </c>
      <c r="B11" s="14" t="s">
        <v>33</v>
      </c>
      <c r="C11" s="15" t="s">
        <v>17</v>
      </c>
      <c r="D11" s="16" t="s">
        <v>34</v>
      </c>
      <c r="E11" s="17" t="s">
        <v>35</v>
      </c>
      <c r="F11" s="3" t="s">
        <v>36</v>
      </c>
      <c r="H11" s="20" t="s">
        <v>44</v>
      </c>
      <c r="I11" s="32">
        <f>(2/B1)</f>
        <v>0.2857142857</v>
      </c>
      <c r="J11" s="27">
        <f>(5/B1)</f>
        <v>0.7142857143</v>
      </c>
      <c r="K11" s="25">
        <f t="shared" si="2"/>
        <v>1</v>
      </c>
    </row>
    <row r="12">
      <c r="A12" s="20" t="s">
        <v>5</v>
      </c>
      <c r="B12" s="32">
        <f>(7/B1)</f>
        <v>1</v>
      </c>
      <c r="C12" s="38">
        <f>(0/B1)</f>
        <v>0</v>
      </c>
      <c r="D12" s="27">
        <f>(0/B1)</f>
        <v>0</v>
      </c>
      <c r="E12" s="39">
        <f>(0/B1)</f>
        <v>0</v>
      </c>
      <c r="F12" s="25">
        <f t="shared" ref="F12:F15" si="3">SUM(B12:E12)</f>
        <v>1</v>
      </c>
      <c r="H12" s="20" t="s">
        <v>45</v>
      </c>
      <c r="I12" s="32">
        <f>(4/B1)</f>
        <v>0.5714285714</v>
      </c>
      <c r="J12" s="27">
        <f>(3/B1)</f>
        <v>0.4285714286</v>
      </c>
      <c r="K12" s="25">
        <f t="shared" si="2"/>
        <v>1</v>
      </c>
    </row>
    <row r="13">
      <c r="A13" s="20" t="s">
        <v>6</v>
      </c>
      <c r="B13" s="32">
        <f>(7/B1)</f>
        <v>1</v>
      </c>
      <c r="C13" s="38">
        <f>(0/B1)</f>
        <v>0</v>
      </c>
      <c r="D13" s="27">
        <f>(0/B1)</f>
        <v>0</v>
      </c>
      <c r="E13" s="39">
        <f>(0/B1)</f>
        <v>0</v>
      </c>
      <c r="F13" s="25">
        <f t="shared" si="3"/>
        <v>1</v>
      </c>
      <c r="H13" s="20" t="s">
        <v>4</v>
      </c>
      <c r="I13" s="32">
        <f>(6/B1)</f>
        <v>0.8571428571</v>
      </c>
      <c r="J13" s="27">
        <f>(1/B1)</f>
        <v>0.1428571429</v>
      </c>
      <c r="K13" s="25">
        <f t="shared" si="2"/>
        <v>1</v>
      </c>
    </row>
    <row r="14">
      <c r="A14" s="20" t="s">
        <v>7</v>
      </c>
      <c r="B14" s="32">
        <f>(7/B1)</f>
        <v>1</v>
      </c>
      <c r="C14" s="38">
        <f>(0/B1)</f>
        <v>0</v>
      </c>
      <c r="D14" s="27">
        <f>(0/B1)</f>
        <v>0</v>
      </c>
      <c r="E14" s="39">
        <f>(0/B1)</f>
        <v>0</v>
      </c>
      <c r="F14" s="25">
        <f t="shared" si="3"/>
        <v>1</v>
      </c>
      <c r="H14" s="37"/>
      <c r="I14" s="26"/>
      <c r="J14" s="40"/>
      <c r="K14" s="37"/>
    </row>
    <row r="15">
      <c r="A15" s="20" t="s">
        <v>8</v>
      </c>
      <c r="B15" s="32">
        <f>(4/B1)</f>
        <v>0.5714285714</v>
      </c>
      <c r="C15" s="38">
        <f>(1/B1)</f>
        <v>0.1428571429</v>
      </c>
      <c r="D15" s="41">
        <f>(2/B1)</f>
        <v>0.2857142857</v>
      </c>
      <c r="E15" s="39">
        <f>(0/B1)</f>
        <v>0</v>
      </c>
      <c r="F15" s="25">
        <f t="shared" si="3"/>
        <v>1</v>
      </c>
      <c r="H15" s="3" t="s">
        <v>43</v>
      </c>
      <c r="I15" s="18" t="s">
        <v>33</v>
      </c>
      <c r="J15" s="19" t="s">
        <v>34</v>
      </c>
      <c r="K15" s="3" t="s">
        <v>36</v>
      </c>
    </row>
    <row r="16">
      <c r="A16" s="20"/>
      <c r="B16" s="33"/>
      <c r="C16" s="34"/>
      <c r="D16" s="35"/>
      <c r="E16" s="36"/>
      <c r="F16" s="37"/>
      <c r="H16" s="20" t="s">
        <v>46</v>
      </c>
      <c r="I16" s="32">
        <f>(6/B1)</f>
        <v>0.8571428571</v>
      </c>
      <c r="J16" s="27">
        <f>(1/B1)</f>
        <v>0.1428571429</v>
      </c>
      <c r="K16" s="25">
        <f t="shared" ref="K16:K20" si="4">SUM(I16:J16)</f>
        <v>1</v>
      </c>
    </row>
    <row r="17">
      <c r="A17" s="3" t="s">
        <v>47</v>
      </c>
      <c r="B17" s="14" t="s">
        <v>33</v>
      </c>
      <c r="C17" s="15" t="s">
        <v>17</v>
      </c>
      <c r="D17" s="16" t="s">
        <v>34</v>
      </c>
      <c r="E17" s="17" t="s">
        <v>35</v>
      </c>
      <c r="F17" s="3" t="s">
        <v>36</v>
      </c>
      <c r="H17" s="20" t="s">
        <v>48</v>
      </c>
      <c r="I17" s="32">
        <f>(6/B1)</f>
        <v>0.8571428571</v>
      </c>
      <c r="J17" s="27">
        <f>(1/B1)</f>
        <v>0.1428571429</v>
      </c>
      <c r="K17" s="25">
        <f t="shared" si="4"/>
        <v>1</v>
      </c>
    </row>
    <row r="18">
      <c r="A18" s="20" t="s">
        <v>9</v>
      </c>
      <c r="B18" s="32">
        <f>(3/B1)</f>
        <v>0.4285714286</v>
      </c>
      <c r="C18" s="42">
        <f>(3/B1)</f>
        <v>0.4285714286</v>
      </c>
      <c r="D18" s="40">
        <f>(1/B1)</f>
        <v>0.1428571429</v>
      </c>
      <c r="E18" s="39">
        <f>(0/B1)</f>
        <v>0</v>
      </c>
      <c r="F18" s="25">
        <f t="shared" ref="F18:F20" si="5">SUM(B18:E18)</f>
        <v>1</v>
      </c>
      <c r="H18" s="20" t="s">
        <v>49</v>
      </c>
      <c r="I18" s="32">
        <f>(7/B1)</f>
        <v>1</v>
      </c>
      <c r="J18" s="27">
        <f>(0/B1)</f>
        <v>0</v>
      </c>
      <c r="K18" s="25">
        <f t="shared" si="4"/>
        <v>1</v>
      </c>
    </row>
    <row r="19">
      <c r="A19" s="20" t="s">
        <v>10</v>
      </c>
      <c r="B19" s="32">
        <f>(2/B1)</f>
        <v>0.2857142857</v>
      </c>
      <c r="C19" s="42">
        <f>(0/B1)</f>
        <v>0</v>
      </c>
      <c r="D19" s="27">
        <f>(5/B1)</f>
        <v>0.7142857143</v>
      </c>
      <c r="E19" s="39">
        <f>(0/B1)</f>
        <v>0</v>
      </c>
      <c r="F19" s="25">
        <f t="shared" si="5"/>
        <v>1</v>
      </c>
      <c r="H19" s="20" t="s">
        <v>50</v>
      </c>
      <c r="I19" s="32">
        <f>(7/B1)</f>
        <v>1</v>
      </c>
      <c r="J19" s="27">
        <f>(0/B1)</f>
        <v>0</v>
      </c>
      <c r="K19" s="25">
        <f t="shared" si="4"/>
        <v>1</v>
      </c>
    </row>
    <row r="20">
      <c r="A20" s="20" t="s">
        <v>11</v>
      </c>
      <c r="B20" s="32">
        <f>(3/B1)</f>
        <v>0.4285714286</v>
      </c>
      <c r="C20" s="38">
        <f>(0/B1)</f>
        <v>0</v>
      </c>
      <c r="D20" s="27">
        <f>(4/B1)</f>
        <v>0.5714285714</v>
      </c>
      <c r="E20" s="39">
        <f>(0/B1)</f>
        <v>0</v>
      </c>
      <c r="F20" s="25">
        <f t="shared" si="5"/>
        <v>1</v>
      </c>
      <c r="H20" s="20" t="s">
        <v>8</v>
      </c>
      <c r="I20" s="32">
        <f>(0/B1)</f>
        <v>0</v>
      </c>
      <c r="J20" s="27">
        <f>(7/B1)</f>
        <v>1</v>
      </c>
      <c r="K20" s="25">
        <f t="shared" si="4"/>
        <v>1</v>
      </c>
    </row>
    <row r="21">
      <c r="A21" s="20"/>
      <c r="B21" s="33"/>
      <c r="C21" s="34"/>
      <c r="D21" s="35"/>
      <c r="E21" s="36"/>
      <c r="F21" s="37"/>
      <c r="H21" s="37"/>
      <c r="I21" s="26"/>
      <c r="J21" s="40"/>
      <c r="K21" s="37"/>
    </row>
    <row r="22">
      <c r="A22" s="3" t="s">
        <v>51</v>
      </c>
      <c r="B22" s="14" t="s">
        <v>33</v>
      </c>
      <c r="C22" s="15" t="s">
        <v>17</v>
      </c>
      <c r="D22" s="16" t="s">
        <v>34</v>
      </c>
      <c r="E22" s="17" t="s">
        <v>35</v>
      </c>
      <c r="F22" s="3" t="s">
        <v>36</v>
      </c>
      <c r="H22" s="3" t="s">
        <v>47</v>
      </c>
      <c r="I22" s="18" t="s">
        <v>33</v>
      </c>
      <c r="J22" s="19" t="s">
        <v>34</v>
      </c>
      <c r="K22" s="3" t="s">
        <v>36</v>
      </c>
    </row>
    <row r="23">
      <c r="A23" s="20" t="s">
        <v>12</v>
      </c>
      <c r="B23" s="32">
        <f>(6/B1)</f>
        <v>0.8571428571</v>
      </c>
      <c r="C23" s="38">
        <f>(0/B1)</f>
        <v>0</v>
      </c>
      <c r="D23" s="27">
        <f>(1/B1)</f>
        <v>0.1428571429</v>
      </c>
      <c r="E23" s="43">
        <f>(0/B1)</f>
        <v>0</v>
      </c>
      <c r="F23" s="25">
        <f t="shared" ref="F23:F26" si="6">SUM(B23:E23)</f>
        <v>1</v>
      </c>
      <c r="H23" s="20" t="s">
        <v>52</v>
      </c>
      <c r="I23" s="32">
        <f>(6/B1)</f>
        <v>0.8571428571</v>
      </c>
      <c r="J23" s="27">
        <f>(1/B1)</f>
        <v>0.1428571429</v>
      </c>
      <c r="K23" s="25">
        <f t="shared" ref="K23:K27" si="7">SUM(I23:J23)</f>
        <v>1</v>
      </c>
    </row>
    <row r="24">
      <c r="A24" s="20" t="s">
        <v>13</v>
      </c>
      <c r="B24" s="32">
        <f>(0/B1)</f>
        <v>0</v>
      </c>
      <c r="C24" s="38">
        <f>(7/B1)</f>
        <v>1</v>
      </c>
      <c r="D24" s="27">
        <f>(0/B1)</f>
        <v>0</v>
      </c>
      <c r="E24" s="39">
        <f>(0/B1)</f>
        <v>0</v>
      </c>
      <c r="F24" s="25">
        <f t="shared" si="6"/>
        <v>1</v>
      </c>
      <c r="H24" s="20" t="s">
        <v>53</v>
      </c>
      <c r="I24" s="32">
        <f>(5/B1)</f>
        <v>0.7142857143</v>
      </c>
      <c r="J24" s="27">
        <f>(2/B1)</f>
        <v>0.2857142857</v>
      </c>
      <c r="K24" s="25">
        <f t="shared" si="7"/>
        <v>1</v>
      </c>
    </row>
    <row r="25">
      <c r="A25" s="20" t="s">
        <v>14</v>
      </c>
      <c r="B25" s="32">
        <f>(4/B1)</f>
        <v>0.5714285714</v>
      </c>
      <c r="C25" s="38">
        <f>(3/B1)</f>
        <v>0.4285714286</v>
      </c>
      <c r="D25" s="27">
        <f>(0/B1)</f>
        <v>0</v>
      </c>
      <c r="E25" s="39">
        <f>(0/B1)</f>
        <v>0</v>
      </c>
      <c r="F25" s="25">
        <f t="shared" si="6"/>
        <v>1</v>
      </c>
      <c r="H25" s="20" t="s">
        <v>54</v>
      </c>
      <c r="I25" s="32">
        <f>(3/B1)</f>
        <v>0.4285714286</v>
      </c>
      <c r="J25" s="27">
        <f>(4/B1)</f>
        <v>0.5714285714</v>
      </c>
      <c r="K25" s="25">
        <f t="shared" si="7"/>
        <v>1</v>
      </c>
    </row>
    <row r="26">
      <c r="A26" s="20" t="s">
        <v>15</v>
      </c>
      <c r="B26" s="32">
        <f>(0/B1)</f>
        <v>0</v>
      </c>
      <c r="C26" s="38">
        <f>(0/B1)</f>
        <v>0</v>
      </c>
      <c r="D26" s="27">
        <f>(0/B1)</f>
        <v>0</v>
      </c>
      <c r="E26" s="39">
        <f>(7/B1)</f>
        <v>1</v>
      </c>
      <c r="F26" s="25">
        <f t="shared" si="6"/>
        <v>1</v>
      </c>
      <c r="H26" s="20" t="s">
        <v>55</v>
      </c>
      <c r="I26" s="32">
        <f>(0/B1)</f>
        <v>0</v>
      </c>
      <c r="J26" s="27">
        <f>(7/B1)</f>
        <v>1</v>
      </c>
      <c r="K26" s="25">
        <f t="shared" si="7"/>
        <v>1</v>
      </c>
    </row>
    <row r="27">
      <c r="H27" s="20" t="s">
        <v>11</v>
      </c>
      <c r="I27" s="32">
        <f>(2/B1)</f>
        <v>0.2857142857</v>
      </c>
      <c r="J27" s="27">
        <f>(5/B1)</f>
        <v>0.7142857143</v>
      </c>
      <c r="K27" s="25">
        <f t="shared" si="7"/>
        <v>1</v>
      </c>
    </row>
    <row r="28">
      <c r="H28" s="37"/>
      <c r="I28" s="44"/>
      <c r="J28" s="45"/>
      <c r="K28" s="37"/>
    </row>
    <row r="29">
      <c r="H29" s="3" t="s">
        <v>51</v>
      </c>
      <c r="I29" s="14" t="s">
        <v>33</v>
      </c>
      <c r="J29" s="16" t="s">
        <v>34</v>
      </c>
      <c r="K29" s="3" t="s">
        <v>36</v>
      </c>
    </row>
    <row r="30">
      <c r="H30" s="20" t="s">
        <v>56</v>
      </c>
      <c r="I30" s="44">
        <f>(3/B1)</f>
        <v>0.4285714286</v>
      </c>
      <c r="J30" s="45">
        <f>(4/B1)</f>
        <v>0.5714285714</v>
      </c>
      <c r="K30" s="25">
        <f t="shared" ref="K30:K31" si="8">SUM(I30:J30)</f>
        <v>1</v>
      </c>
    </row>
    <row r="31">
      <c r="H31" s="20" t="s">
        <v>57</v>
      </c>
      <c r="I31" s="44">
        <f>(1/B1)</f>
        <v>0.1428571429</v>
      </c>
      <c r="J31" s="46">
        <f>(6/B1)</f>
        <v>0.8571428571</v>
      </c>
      <c r="K31" s="25">
        <f t="shared" si="8"/>
        <v>1</v>
      </c>
    </row>
  </sheetData>
  <mergeCells count="2">
    <mergeCell ref="A4:F4"/>
    <mergeCell ref="H4:K4"/>
  </mergeCells>
  <drawing r:id="rId1"/>
</worksheet>
</file>