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mathe\Desktop\arquivos\mest\Bioinformatics_FAIR_Compliance\"/>
    </mc:Choice>
  </mc:AlternateContent>
  <xr:revisionPtr revIDLastSave="0" documentId="13_ncr:1_{401083DB-5374-4024-B314-44FF2B2FACC2}" xr6:coauthVersionLast="45" xr6:coauthVersionMax="45" xr10:uidLastSave="{00000000-0000-0000-0000-000000000000}"/>
  <bookViews>
    <workbookView xWindow="1275" yWindow="-120" windowWidth="19335" windowHeight="11760" xr2:uid="{00000000-000D-0000-FFFF-FFFF00000000}"/>
  </bookViews>
  <sheets>
    <sheet name="Score Compliance Tests" sheetId="1" r:id="rId1"/>
    <sheet name="Graphs Compliance Tests" sheetId="2" r:id="rId2"/>
  </sheets>
  <calcPr calcId="181029"/>
</workbook>
</file>

<file path=xl/calcChain.xml><?xml version="1.0" encoding="utf-8"?>
<calcChain xmlns="http://schemas.openxmlformats.org/spreadsheetml/2006/main">
  <c r="W22" i="1" l="1"/>
  <c r="W21" i="1"/>
  <c r="W20" i="1"/>
  <c r="W19" i="1"/>
  <c r="W18" i="1"/>
  <c r="W17" i="1"/>
  <c r="W16" i="1"/>
  <c r="AB9" i="1"/>
  <c r="AB8" i="1"/>
  <c r="AB7" i="1"/>
  <c r="R3" i="1"/>
  <c r="R4" i="1"/>
  <c r="R5" i="1"/>
  <c r="R6" i="1"/>
  <c r="R7" i="1"/>
  <c r="R8" i="1"/>
  <c r="R9" i="1"/>
  <c r="AB6" i="1"/>
  <c r="AB5" i="1"/>
  <c r="AB3" i="1"/>
  <c r="AB4" i="1"/>
  <c r="J31" i="2"/>
  <c r="K31" i="2" s="1"/>
  <c r="I31" i="2"/>
  <c r="K30" i="2"/>
  <c r="J30" i="2"/>
  <c r="I30" i="2"/>
  <c r="J27" i="2"/>
  <c r="I27" i="2"/>
  <c r="K27" i="2" s="1"/>
  <c r="J26" i="2"/>
  <c r="I26" i="2"/>
  <c r="K26" i="2" s="1"/>
  <c r="E26" i="2"/>
  <c r="D26" i="2"/>
  <c r="C26" i="2"/>
  <c r="B26" i="2"/>
  <c r="F26" i="2" s="1"/>
  <c r="J25" i="2"/>
  <c r="I25" i="2"/>
  <c r="K25" i="2" s="1"/>
  <c r="E25" i="2"/>
  <c r="D25" i="2"/>
  <c r="C25" i="2"/>
  <c r="B25" i="2"/>
  <c r="F25" i="2" s="1"/>
  <c r="J24" i="2"/>
  <c r="I24" i="2"/>
  <c r="K24" i="2" s="1"/>
  <c r="E24" i="2"/>
  <c r="D24" i="2"/>
  <c r="C24" i="2"/>
  <c r="B24" i="2"/>
  <c r="F24" i="2" s="1"/>
  <c r="J23" i="2"/>
  <c r="I23" i="2"/>
  <c r="K23" i="2" s="1"/>
  <c r="E23" i="2"/>
  <c r="D23" i="2"/>
  <c r="C23" i="2"/>
  <c r="B23" i="2"/>
  <c r="F23" i="2" s="1"/>
  <c r="J20" i="2"/>
  <c r="I20" i="2"/>
  <c r="K20" i="2" s="1"/>
  <c r="E20" i="2"/>
  <c r="D20" i="2"/>
  <c r="C20" i="2"/>
  <c r="B20" i="2"/>
  <c r="F20" i="2" s="1"/>
  <c r="J19" i="2"/>
  <c r="I19" i="2"/>
  <c r="K19" i="2" s="1"/>
  <c r="E19" i="2"/>
  <c r="D19" i="2"/>
  <c r="C19" i="2"/>
  <c r="F19" i="2" s="1"/>
  <c r="B19" i="2"/>
  <c r="J18" i="2"/>
  <c r="I18" i="2"/>
  <c r="K18" i="2" s="1"/>
  <c r="E18" i="2"/>
  <c r="D18" i="2"/>
  <c r="C18" i="2"/>
  <c r="F18" i="2" s="1"/>
  <c r="B18" i="2"/>
  <c r="J17" i="2"/>
  <c r="I17" i="2"/>
  <c r="K17" i="2" s="1"/>
  <c r="K16" i="2"/>
  <c r="J16" i="2"/>
  <c r="I16" i="2"/>
  <c r="E15" i="2"/>
  <c r="D15" i="2"/>
  <c r="C15" i="2"/>
  <c r="B15" i="2"/>
  <c r="F15" i="2" s="1"/>
  <c r="E14" i="2"/>
  <c r="D14" i="2"/>
  <c r="C14" i="2"/>
  <c r="F14" i="2" s="1"/>
  <c r="B14" i="2"/>
  <c r="J13" i="2"/>
  <c r="I13" i="2"/>
  <c r="K13" i="2" s="1"/>
  <c r="E13" i="2"/>
  <c r="D13" i="2"/>
  <c r="C13" i="2"/>
  <c r="F13" i="2" s="1"/>
  <c r="B13" i="2"/>
  <c r="J12" i="2"/>
  <c r="I12" i="2"/>
  <c r="K12" i="2" s="1"/>
  <c r="E12" i="2"/>
  <c r="D12" i="2"/>
  <c r="C12" i="2"/>
  <c r="F12" i="2" s="1"/>
  <c r="B12" i="2"/>
  <c r="J11" i="2"/>
  <c r="I11" i="2"/>
  <c r="K11" i="2" s="1"/>
  <c r="K10" i="2"/>
  <c r="J10" i="2"/>
  <c r="I10" i="2"/>
  <c r="K9" i="2"/>
  <c r="J9" i="2"/>
  <c r="I9" i="2"/>
  <c r="E9" i="2"/>
  <c r="D9" i="2"/>
  <c r="C9" i="2"/>
  <c r="B9" i="2"/>
  <c r="F9" i="2" s="1"/>
  <c r="K8" i="2"/>
  <c r="J8" i="2"/>
  <c r="I8" i="2"/>
  <c r="E8" i="2"/>
  <c r="D8" i="2"/>
  <c r="C8" i="2"/>
  <c r="B8" i="2"/>
  <c r="F8" i="2" s="1"/>
  <c r="K7" i="2"/>
  <c r="J7" i="2"/>
  <c r="I7" i="2"/>
  <c r="E7" i="2"/>
  <c r="D7" i="2"/>
  <c r="C7" i="2"/>
  <c r="B7" i="2"/>
  <c r="F7" i="2" s="1"/>
  <c r="K6" i="2"/>
  <c r="J6" i="2"/>
  <c r="I6" i="2"/>
  <c r="E6" i="2"/>
  <c r="D6" i="2"/>
  <c r="C6" i="2"/>
  <c r="B6" i="2"/>
  <c r="F6" i="2" s="1"/>
  <c r="V22" i="1"/>
  <c r="V21" i="1"/>
  <c r="V20" i="1"/>
  <c r="V19" i="1"/>
  <c r="V18" i="1"/>
  <c r="V17" i="1"/>
  <c r="V16" i="1"/>
  <c r="AA9" i="1"/>
  <c r="Z9" i="1"/>
  <c r="Q9" i="1"/>
  <c r="AA8" i="1"/>
  <c r="Z8" i="1"/>
  <c r="Q8" i="1"/>
  <c r="AA7" i="1"/>
  <c r="Z7" i="1"/>
  <c r="Q7" i="1"/>
  <c r="AA6" i="1"/>
  <c r="Z6" i="1"/>
  <c r="Q6" i="1"/>
  <c r="AA5" i="1"/>
  <c r="Z5" i="1"/>
  <c r="Q5" i="1"/>
  <c r="AA4" i="1"/>
  <c r="Z4" i="1"/>
  <c r="Q4" i="1"/>
  <c r="AA3" i="1"/>
  <c r="Z3" i="1"/>
  <c r="Q3" i="1"/>
</calcChain>
</file>

<file path=xl/sharedStrings.xml><?xml version="1.0" encoding="utf-8"?>
<sst xmlns="http://schemas.openxmlformats.org/spreadsheetml/2006/main" count="151" uniqueCount="59">
  <si>
    <t>Repository</t>
  </si>
  <si>
    <t>F1</t>
  </si>
  <si>
    <t>F2</t>
  </si>
  <si>
    <t>F3</t>
  </si>
  <si>
    <t>F4</t>
  </si>
  <si>
    <t>A1</t>
  </si>
  <si>
    <t>A1.1</t>
  </si>
  <si>
    <t>A1.2</t>
  </si>
  <si>
    <t>A2</t>
  </si>
  <si>
    <t>I1</t>
  </si>
  <si>
    <t>I2</t>
  </si>
  <si>
    <t>I3</t>
  </si>
  <si>
    <t>R1</t>
  </si>
  <si>
    <t>R1.1</t>
  </si>
  <si>
    <t>R1.2</t>
  </si>
  <si>
    <t>R1.3</t>
  </si>
  <si>
    <t>Sum</t>
  </si>
  <si>
    <t>Average</t>
  </si>
  <si>
    <t>Human</t>
  </si>
  <si>
    <t>Machine</t>
  </si>
  <si>
    <t>Final Average</t>
  </si>
  <si>
    <t>Genbank</t>
  </si>
  <si>
    <t>-</t>
  </si>
  <si>
    <t>KEGG</t>
  </si>
  <si>
    <t>EBI</t>
  </si>
  <si>
    <t>UniProt</t>
  </si>
  <si>
    <t>EuPathDB</t>
  </si>
  <si>
    <t>VirusDB</t>
  </si>
  <si>
    <t>MaizeGDB</t>
  </si>
  <si>
    <t>Total:</t>
  </si>
  <si>
    <t xml:space="preserve">Findable </t>
  </si>
  <si>
    <t>Exemplary</t>
  </si>
  <si>
    <t>Poor</t>
  </si>
  <si>
    <t>Not tested</t>
  </si>
  <si>
    <t>Total</t>
  </si>
  <si>
    <t>Findable</t>
  </si>
  <si>
    <t>F1.1</t>
  </si>
  <si>
    <t>F1.2</t>
  </si>
  <si>
    <t>F1.3</t>
  </si>
  <si>
    <t>F2.1</t>
  </si>
  <si>
    <t>F2.2</t>
  </si>
  <si>
    <t>Accessible</t>
  </si>
  <si>
    <t>F3.1</t>
  </si>
  <si>
    <t>F3.2</t>
  </si>
  <si>
    <t>A1.1.1</t>
  </si>
  <si>
    <t>Interoperable</t>
  </si>
  <si>
    <t>A1.1.2</t>
  </si>
  <si>
    <t>A1.2.1</t>
  </si>
  <si>
    <t>A1.2.2</t>
  </si>
  <si>
    <t>Reusable</t>
  </si>
  <si>
    <t>I1.1</t>
  </si>
  <si>
    <t>I1.2</t>
  </si>
  <si>
    <t>I2.1</t>
  </si>
  <si>
    <t>I2.2</t>
  </si>
  <si>
    <t>R1.1.1</t>
  </si>
  <si>
    <t>R1.1.2</t>
  </si>
  <si>
    <t>RaCE (Researcher Compliance Evaluator)</t>
  </si>
  <si>
    <t>MaCE (Machine Compliance Evaluator)</t>
  </si>
  <si>
    <t>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</si>
</sst>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2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7B7B7"/>
        <bgColor rgb="FFB7B7B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/>
    <xf numFmtId="10" fontId="0" fillId="2" borderId="1" xfId="0" applyNumberFormat="1" applyFont="1" applyFill="1" applyBorder="1" applyAlignment="1"/>
    <xf numFmtId="10" fontId="0" fillId="3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10" fontId="0" fillId="5" borderId="1" xfId="0" applyNumberFormat="1" applyFont="1" applyFill="1" applyBorder="1" applyAlignment="1"/>
    <xf numFmtId="10" fontId="2" fillId="0" borderId="1" xfId="0" applyNumberFormat="1" applyFont="1" applyBorder="1"/>
    <xf numFmtId="10" fontId="3" fillId="2" borderId="1" xfId="0" applyNumberFormat="1" applyFont="1" applyFill="1" applyBorder="1"/>
    <xf numFmtId="10" fontId="4" fillId="4" borderId="1" xfId="0" applyNumberFormat="1" applyFont="1" applyFill="1" applyBorder="1"/>
    <xf numFmtId="10" fontId="0" fillId="2" borderId="1" xfId="0" applyNumberFormat="1" applyFont="1" applyFill="1" applyBorder="1"/>
    <xf numFmtId="10" fontId="0" fillId="3" borderId="1" xfId="0" applyNumberFormat="1" applyFont="1" applyFill="1" applyBorder="1"/>
    <xf numFmtId="10" fontId="0" fillId="4" borderId="1" xfId="0" applyNumberFormat="1" applyFont="1" applyFill="1" applyBorder="1"/>
    <xf numFmtId="10" fontId="0" fillId="5" borderId="1" xfId="0" applyNumberFormat="1" applyFont="1" applyFill="1" applyBorder="1"/>
    <xf numFmtId="10" fontId="4" fillId="2" borderId="1" xfId="0" applyNumberFormat="1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1" xfId="0" applyFont="1" applyBorder="1"/>
    <xf numFmtId="10" fontId="4" fillId="3" borderId="1" xfId="0" applyNumberFormat="1" applyFont="1" applyFill="1" applyBorder="1"/>
    <xf numFmtId="10" fontId="4" fillId="5" borderId="1" xfId="0" applyNumberFormat="1" applyFont="1" applyFill="1" applyBorder="1"/>
    <xf numFmtId="10" fontId="3" fillId="4" borderId="1" xfId="0" applyNumberFormat="1" applyFont="1" applyFill="1" applyBorder="1"/>
    <xf numFmtId="10" fontId="4" fillId="4" borderId="1" xfId="0" applyNumberFormat="1" applyFont="1" applyFill="1" applyBorder="1" applyAlignment="1"/>
    <xf numFmtId="10" fontId="3" fillId="3" borderId="1" xfId="0" applyNumberFormat="1" applyFont="1" applyFill="1" applyBorder="1"/>
    <xf numFmtId="10" fontId="3" fillId="5" borderId="1" xfId="0" applyNumberFormat="1" applyFont="1" applyFill="1" applyBorder="1"/>
    <xf numFmtId="10" fontId="2" fillId="2" borderId="1" xfId="0" applyNumberFormat="1" applyFont="1" applyFill="1" applyBorder="1"/>
    <xf numFmtId="10" fontId="2" fillId="4" borderId="1" xfId="0" applyNumberFormat="1" applyFont="1" applyFill="1" applyBorder="1"/>
    <xf numFmtId="10" fontId="2" fillId="4" borderId="1" xfId="0" applyNumberFormat="1" applyFont="1" applyFill="1" applyBorder="1" applyAlignment="1"/>
    <xf numFmtId="0" fontId="2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</cellXfs>
  <cellStyles count="1">
    <cellStyle name="Normal" xfId="0" builtinId="0"/>
  </cellStyles>
  <dxfs count="6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Findable  (RaCE)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'Graphs Compliance Tests'!$B$5</c:f>
              <c:strCache>
                <c:ptCount val="1"/>
                <c:pt idx="0">
                  <c:v>Exemplary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cat>
            <c:strRef>
              <c:f>'Graphs Compliance Tests'!$A$6:$A$9</c:f>
              <c:strCache>
                <c:ptCount val="4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</c:strCache>
            </c:strRef>
          </c:cat>
          <c:val>
            <c:numRef>
              <c:f>'Graphs Compliance Tests'!$B$6:$B$9</c:f>
              <c:numCache>
                <c:formatCode>0.00%</c:formatCode>
                <c:ptCount val="4"/>
                <c:pt idx="0">
                  <c:v>0.8571428571428571</c:v>
                </c:pt>
                <c:pt idx="1">
                  <c:v>0.5714285714285714</c:v>
                </c:pt>
                <c:pt idx="2">
                  <c:v>0.8571428571428571</c:v>
                </c:pt>
                <c:pt idx="3">
                  <c:v>0.8571428571428571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ECB-48F6-B122-56F6B4B16DCD}"/>
            </c:ext>
          </c:extLst>
        </c:ser>
        <c:ser>
          <c:idx val="1"/>
          <c:order val="1"/>
          <c:tx>
            <c:strRef>
              <c:f>'Graphs Compliance Tests'!$C$5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D966"/>
            </a:solidFill>
          </c:spPr>
          <c:invertIfNegative val="1"/>
          <c:cat>
            <c:strRef>
              <c:f>'Graphs Compliance Tests'!$A$6:$A$9</c:f>
              <c:strCache>
                <c:ptCount val="4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</c:strCache>
            </c:strRef>
          </c:cat>
          <c:val>
            <c:numRef>
              <c:f>'Graphs Compliance Tests'!$C$6:$C$9</c:f>
              <c:numCache>
                <c:formatCode>0.00%</c:formatCode>
                <c:ptCount val="4"/>
                <c:pt idx="0">
                  <c:v>0.14285714285714285</c:v>
                </c:pt>
                <c:pt idx="1">
                  <c:v>0.2857142857142857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ECB-48F6-B122-56F6B4B16DCD}"/>
            </c:ext>
          </c:extLst>
        </c:ser>
        <c:ser>
          <c:idx val="2"/>
          <c:order val="2"/>
          <c:tx>
            <c:strRef>
              <c:f>'Graphs Compliance Tests'!$D$5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cat>
            <c:strRef>
              <c:f>'Graphs Compliance Tests'!$A$6:$A$9</c:f>
              <c:strCache>
                <c:ptCount val="4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</c:strCache>
            </c:strRef>
          </c:cat>
          <c:val>
            <c:numRef>
              <c:f>'Graphs Compliance Tests'!$D$6:$D$9</c:f>
              <c:numCache>
                <c:formatCode>0.00%</c:formatCode>
                <c:ptCount val="4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0.14285714285714285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ECB-48F6-B122-56F6B4B16DCD}"/>
            </c:ext>
          </c:extLst>
        </c:ser>
        <c:ser>
          <c:idx val="3"/>
          <c:order val="3"/>
          <c:tx>
            <c:strRef>
              <c:f>'Graphs Compliance Tests'!$E$5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rgbClr val="999999"/>
            </a:solidFill>
          </c:spPr>
          <c:invertIfNegative val="1"/>
          <c:cat>
            <c:strRef>
              <c:f>'Graphs Compliance Tests'!$A$6:$A$9</c:f>
              <c:strCache>
                <c:ptCount val="4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</c:strCache>
            </c:strRef>
          </c:cat>
          <c:val>
            <c:numRef>
              <c:f>'Graphs Compliance Tests'!$E$6:$E$9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EECB-48F6-B122-56F6B4B16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0779109"/>
        <c:axId val="720479691"/>
      </c:barChart>
      <c:catAx>
        <c:axId val="1820779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Findable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0479691"/>
        <c:crosses val="autoZero"/>
        <c:auto val="1"/>
        <c:lblAlgn val="ctr"/>
        <c:lblOffset val="100"/>
        <c:noMultiLvlLbl val="1"/>
      </c:catAx>
      <c:valAx>
        <c:axId val="720479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077910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Accessible  (RaCE)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'Graphs Compliance Tests'!$B$11</c:f>
              <c:strCache>
                <c:ptCount val="1"/>
                <c:pt idx="0">
                  <c:v>Exemplary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cat>
            <c:strRef>
              <c:f>'Graphs Compliance Tests'!$A$12:$A$15</c:f>
              <c:strCache>
                <c:ptCount val="4"/>
                <c:pt idx="0">
                  <c:v>A1</c:v>
                </c:pt>
                <c:pt idx="1">
                  <c:v>A1.1</c:v>
                </c:pt>
                <c:pt idx="2">
                  <c:v>A1.2</c:v>
                </c:pt>
                <c:pt idx="3">
                  <c:v>A2</c:v>
                </c:pt>
              </c:strCache>
            </c:strRef>
          </c:cat>
          <c:val>
            <c:numRef>
              <c:f>'Graphs Compliance Tests'!$B$12:$B$15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0.5714285714285714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322-4089-B921-E19C7201D676}"/>
            </c:ext>
          </c:extLst>
        </c:ser>
        <c:ser>
          <c:idx val="1"/>
          <c:order val="1"/>
          <c:tx>
            <c:strRef>
              <c:f>'Graphs Compliance Tests'!$C$11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D966"/>
            </a:solidFill>
          </c:spPr>
          <c:invertIfNegative val="1"/>
          <c:cat>
            <c:strRef>
              <c:f>'Graphs Compliance Tests'!$A$12:$A$15</c:f>
              <c:strCache>
                <c:ptCount val="4"/>
                <c:pt idx="0">
                  <c:v>A1</c:v>
                </c:pt>
                <c:pt idx="1">
                  <c:v>A1.1</c:v>
                </c:pt>
                <c:pt idx="2">
                  <c:v>A1.2</c:v>
                </c:pt>
                <c:pt idx="3">
                  <c:v>A2</c:v>
                </c:pt>
              </c:strCache>
            </c:strRef>
          </c:cat>
          <c:val>
            <c:numRef>
              <c:f>'Graphs Compliance Tests'!$C$12:$C$15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322-4089-B921-E19C7201D676}"/>
            </c:ext>
          </c:extLst>
        </c:ser>
        <c:ser>
          <c:idx val="2"/>
          <c:order val="2"/>
          <c:tx>
            <c:strRef>
              <c:f>'Graphs Compliance Tests'!$D$11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cat>
            <c:strRef>
              <c:f>'Graphs Compliance Tests'!$A$12:$A$15</c:f>
              <c:strCache>
                <c:ptCount val="4"/>
                <c:pt idx="0">
                  <c:v>A1</c:v>
                </c:pt>
                <c:pt idx="1">
                  <c:v>A1.1</c:v>
                </c:pt>
                <c:pt idx="2">
                  <c:v>A1.2</c:v>
                </c:pt>
                <c:pt idx="3">
                  <c:v>A2</c:v>
                </c:pt>
              </c:strCache>
            </c:strRef>
          </c:cat>
          <c:val>
            <c:numRef>
              <c:f>'Graphs Compliance Tests'!$D$12:$D$15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0.2857142857142857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C322-4089-B921-E19C7201D676}"/>
            </c:ext>
          </c:extLst>
        </c:ser>
        <c:ser>
          <c:idx val="3"/>
          <c:order val="3"/>
          <c:tx>
            <c:strRef>
              <c:f>'Graphs Compliance Tests'!$E$11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rgbClr val="999999"/>
            </a:solidFill>
          </c:spPr>
          <c:invertIfNegative val="1"/>
          <c:cat>
            <c:strRef>
              <c:f>'Graphs Compliance Tests'!$A$12:$A$15</c:f>
              <c:strCache>
                <c:ptCount val="4"/>
                <c:pt idx="0">
                  <c:v>A1</c:v>
                </c:pt>
                <c:pt idx="1">
                  <c:v>A1.1</c:v>
                </c:pt>
                <c:pt idx="2">
                  <c:v>A1.2</c:v>
                </c:pt>
                <c:pt idx="3">
                  <c:v>A2</c:v>
                </c:pt>
              </c:strCache>
            </c:strRef>
          </c:cat>
          <c:val>
            <c:numRef>
              <c:f>'Graphs Compliance Tests'!$E$12:$E$15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C322-4089-B921-E19C7201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534493"/>
        <c:axId val="507329289"/>
      </c:barChart>
      <c:catAx>
        <c:axId val="162534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Accessible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7329289"/>
        <c:crosses val="autoZero"/>
        <c:auto val="1"/>
        <c:lblAlgn val="ctr"/>
        <c:lblOffset val="100"/>
        <c:noMultiLvlLbl val="1"/>
      </c:catAx>
      <c:valAx>
        <c:axId val="507329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5344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Interoperable </a:t>
            </a:r>
            <a:r>
              <a:rPr lang="en-GB" sz="1000" b="0" i="0" u="none" strike="noStrike" baseline="0">
                <a:effectLst/>
              </a:rPr>
              <a:t>(RaCE)</a:t>
            </a:r>
            <a:endParaRPr lang="en-GB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'Graphs Compliance Tests'!$B$17</c:f>
              <c:strCache>
                <c:ptCount val="1"/>
                <c:pt idx="0">
                  <c:v>Exemplary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cat>
            <c:strRef>
              <c:f>'Graphs Compliance Tests'!$A$18:$A$20</c:f>
              <c:strCache>
                <c:ptCount val="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</c:strCache>
            </c:strRef>
          </c:cat>
          <c:val>
            <c:numRef>
              <c:f>'Graphs Compliance Tests'!$B$18:$B$20</c:f>
              <c:numCache>
                <c:formatCode>0.00%</c:formatCode>
                <c:ptCount val="3"/>
                <c:pt idx="0">
                  <c:v>0.42857142857142855</c:v>
                </c:pt>
                <c:pt idx="1">
                  <c:v>0.2857142857142857</c:v>
                </c:pt>
                <c:pt idx="2">
                  <c:v>0.42857142857142855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1BC-4C69-8FF4-051DB18AFFB3}"/>
            </c:ext>
          </c:extLst>
        </c:ser>
        <c:ser>
          <c:idx val="1"/>
          <c:order val="1"/>
          <c:tx>
            <c:strRef>
              <c:f>'Graphs Compliance Tests'!$C$17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D966"/>
            </a:solidFill>
          </c:spPr>
          <c:invertIfNegative val="1"/>
          <c:cat>
            <c:strRef>
              <c:f>'Graphs Compliance Tests'!$A$18:$A$20</c:f>
              <c:strCache>
                <c:ptCount val="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</c:strCache>
            </c:strRef>
          </c:cat>
          <c:val>
            <c:numRef>
              <c:f>'Graphs Compliance Tests'!$C$18:$C$20</c:f>
              <c:numCache>
                <c:formatCode>0.00%</c:formatCode>
                <c:ptCount val="3"/>
                <c:pt idx="0">
                  <c:v>0.42857142857142855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1BC-4C69-8FF4-051DB18AFFB3}"/>
            </c:ext>
          </c:extLst>
        </c:ser>
        <c:ser>
          <c:idx val="2"/>
          <c:order val="2"/>
          <c:tx>
            <c:strRef>
              <c:f>'Graphs Compliance Tests'!$D$17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cat>
            <c:strRef>
              <c:f>'Graphs Compliance Tests'!$A$18:$A$20</c:f>
              <c:strCache>
                <c:ptCount val="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</c:strCache>
            </c:strRef>
          </c:cat>
          <c:val>
            <c:numRef>
              <c:f>'Graphs Compliance Tests'!$D$18:$D$20</c:f>
              <c:numCache>
                <c:formatCode>0.00%</c:formatCode>
                <c:ptCount val="3"/>
                <c:pt idx="0">
                  <c:v>0.14285714285714285</c:v>
                </c:pt>
                <c:pt idx="1">
                  <c:v>0.7142857142857143</c:v>
                </c:pt>
                <c:pt idx="2">
                  <c:v>0.5714285714285714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1BC-4C69-8FF4-051DB18AFFB3}"/>
            </c:ext>
          </c:extLst>
        </c:ser>
        <c:ser>
          <c:idx val="3"/>
          <c:order val="3"/>
          <c:tx>
            <c:strRef>
              <c:f>'Graphs Compliance Tests'!$E$17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rgbClr val="999999"/>
            </a:solidFill>
          </c:spPr>
          <c:invertIfNegative val="1"/>
          <c:cat>
            <c:strRef>
              <c:f>'Graphs Compliance Tests'!$A$18:$A$20</c:f>
              <c:strCache>
                <c:ptCount val="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</c:strCache>
            </c:strRef>
          </c:cat>
          <c:val>
            <c:numRef>
              <c:f>'Graphs Compliance Tests'!$E$18:$E$20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B1BC-4C69-8FF4-051DB18AF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838345"/>
        <c:axId val="291728152"/>
      </c:barChart>
      <c:catAx>
        <c:axId val="1037838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Interoperable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1728152"/>
        <c:crosses val="autoZero"/>
        <c:auto val="1"/>
        <c:lblAlgn val="ctr"/>
        <c:lblOffset val="100"/>
        <c:noMultiLvlLbl val="1"/>
      </c:catAx>
      <c:valAx>
        <c:axId val="291728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78383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Reusable </a:t>
            </a:r>
            <a:r>
              <a:rPr lang="en-GB" sz="1000" b="0" i="0" u="none" strike="noStrike" baseline="0">
                <a:effectLst/>
              </a:rPr>
              <a:t>(RaCE)</a:t>
            </a:r>
            <a:endParaRPr lang="en-GB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'Graphs Compliance Tests'!$B$22</c:f>
              <c:strCache>
                <c:ptCount val="1"/>
                <c:pt idx="0">
                  <c:v>Exemplary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cat>
            <c:strRef>
              <c:f>'Graphs Compliance Tests'!$A$23:$A$26</c:f>
              <c:strCache>
                <c:ptCount val="4"/>
                <c:pt idx="0">
                  <c:v>R1</c:v>
                </c:pt>
                <c:pt idx="1">
                  <c:v>R1.1</c:v>
                </c:pt>
                <c:pt idx="2">
                  <c:v>R1.2</c:v>
                </c:pt>
                <c:pt idx="3">
                  <c:v>R1.3</c:v>
                </c:pt>
              </c:strCache>
            </c:strRef>
          </c:cat>
          <c:val>
            <c:numRef>
              <c:f>'Graphs Compliance Tests'!$B$23:$B$26</c:f>
              <c:numCache>
                <c:formatCode>0.00%</c:formatCode>
                <c:ptCount val="4"/>
                <c:pt idx="0">
                  <c:v>0.8571428571428571</c:v>
                </c:pt>
                <c:pt idx="1">
                  <c:v>0</c:v>
                </c:pt>
                <c:pt idx="2">
                  <c:v>0.5714285714285714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1A5-4CCE-A681-8BCFDFFF6F91}"/>
            </c:ext>
          </c:extLst>
        </c:ser>
        <c:ser>
          <c:idx val="1"/>
          <c:order val="1"/>
          <c:tx>
            <c:strRef>
              <c:f>'Graphs Compliance Tests'!$C$22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D966"/>
            </a:solidFill>
          </c:spPr>
          <c:invertIfNegative val="1"/>
          <c:cat>
            <c:strRef>
              <c:f>'Graphs Compliance Tests'!$A$23:$A$26</c:f>
              <c:strCache>
                <c:ptCount val="4"/>
                <c:pt idx="0">
                  <c:v>R1</c:v>
                </c:pt>
                <c:pt idx="1">
                  <c:v>R1.1</c:v>
                </c:pt>
                <c:pt idx="2">
                  <c:v>R1.2</c:v>
                </c:pt>
                <c:pt idx="3">
                  <c:v>R1.3</c:v>
                </c:pt>
              </c:strCache>
            </c:strRef>
          </c:cat>
          <c:val>
            <c:numRef>
              <c:f>'Graphs Compliance Tests'!$C$23:$C$26</c:f>
              <c:numCache>
                <c:formatCode>0.00%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0.42857142857142855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D1A5-4CCE-A681-8BCFDFFF6F91}"/>
            </c:ext>
          </c:extLst>
        </c:ser>
        <c:ser>
          <c:idx val="2"/>
          <c:order val="2"/>
          <c:tx>
            <c:strRef>
              <c:f>'Graphs Compliance Tests'!$D$22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cat>
            <c:strRef>
              <c:f>'Graphs Compliance Tests'!$A$23:$A$26</c:f>
              <c:strCache>
                <c:ptCount val="4"/>
                <c:pt idx="0">
                  <c:v>R1</c:v>
                </c:pt>
                <c:pt idx="1">
                  <c:v>R1.1</c:v>
                </c:pt>
                <c:pt idx="2">
                  <c:v>R1.2</c:v>
                </c:pt>
                <c:pt idx="3">
                  <c:v>R1.3</c:v>
                </c:pt>
              </c:strCache>
            </c:strRef>
          </c:cat>
          <c:val>
            <c:numRef>
              <c:f>'Graphs Compliance Tests'!$D$23:$D$26</c:f>
              <c:numCache>
                <c:formatCode>0.00%</c:formatCode>
                <c:ptCount val="4"/>
                <c:pt idx="0">
                  <c:v>0.14285714285714285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D1A5-4CCE-A681-8BCFDFFF6F91}"/>
            </c:ext>
          </c:extLst>
        </c:ser>
        <c:ser>
          <c:idx val="3"/>
          <c:order val="3"/>
          <c:tx>
            <c:strRef>
              <c:f>'Graphs Compliance Tests'!$E$22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rgbClr val="999999"/>
            </a:solidFill>
          </c:spPr>
          <c:invertIfNegative val="1"/>
          <c:cat>
            <c:strRef>
              <c:f>'Graphs Compliance Tests'!$A$23:$A$26</c:f>
              <c:strCache>
                <c:ptCount val="4"/>
                <c:pt idx="0">
                  <c:v>R1</c:v>
                </c:pt>
                <c:pt idx="1">
                  <c:v>R1.1</c:v>
                </c:pt>
                <c:pt idx="2">
                  <c:v>R1.2</c:v>
                </c:pt>
                <c:pt idx="3">
                  <c:v>R1.3</c:v>
                </c:pt>
              </c:strCache>
            </c:strRef>
          </c:cat>
          <c:val>
            <c:numRef>
              <c:f>'Graphs Compliance Tests'!$E$23:$E$26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D1A5-4CCE-A681-8BCFDFFF6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947407"/>
        <c:axId val="1937557049"/>
      </c:barChart>
      <c:catAx>
        <c:axId val="530947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Reusable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7557049"/>
        <c:crosses val="autoZero"/>
        <c:auto val="1"/>
        <c:lblAlgn val="ctr"/>
        <c:lblOffset val="100"/>
        <c:noMultiLvlLbl val="1"/>
      </c:catAx>
      <c:valAx>
        <c:axId val="1937557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09474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Findable (MaCE)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'Graphs Compliance Tests'!$I$5</c:f>
              <c:strCache>
                <c:ptCount val="1"/>
                <c:pt idx="0">
                  <c:v>Exemplary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cat>
            <c:strRef>
              <c:f>'Graphs Compliance Tests'!$H$6:$H$13</c:f>
              <c:strCache>
                <c:ptCount val="8"/>
                <c:pt idx="0">
                  <c:v>F1.1</c:v>
                </c:pt>
                <c:pt idx="1">
                  <c:v>F1.2</c:v>
                </c:pt>
                <c:pt idx="2">
                  <c:v>F1.3</c:v>
                </c:pt>
                <c:pt idx="3">
                  <c:v>F2.1</c:v>
                </c:pt>
                <c:pt idx="4">
                  <c:v>F2.2</c:v>
                </c:pt>
                <c:pt idx="5">
                  <c:v>F3.1</c:v>
                </c:pt>
                <c:pt idx="6">
                  <c:v>F3.2</c:v>
                </c:pt>
                <c:pt idx="7">
                  <c:v>F4</c:v>
                </c:pt>
              </c:strCache>
            </c:strRef>
          </c:cat>
          <c:val>
            <c:numRef>
              <c:f>'Graphs Compliance Tests'!$I$6:$I$13</c:f>
              <c:numCache>
                <c:formatCode>0.00%</c:formatCode>
                <c:ptCount val="8"/>
                <c:pt idx="0">
                  <c:v>1</c:v>
                </c:pt>
                <c:pt idx="1">
                  <c:v>0.5714285714285714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0.2857142857142857</c:v>
                </c:pt>
                <c:pt idx="6">
                  <c:v>0.5714285714285714</c:v>
                </c:pt>
                <c:pt idx="7">
                  <c:v>0.8571428571428571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04A-441F-B326-C7D4E311715E}"/>
            </c:ext>
          </c:extLst>
        </c:ser>
        <c:ser>
          <c:idx val="1"/>
          <c:order val="1"/>
          <c:tx>
            <c:strRef>
              <c:f>'Graphs Compliance Tests'!$J$5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cat>
            <c:strRef>
              <c:f>'Graphs Compliance Tests'!$H$6:$H$13</c:f>
              <c:strCache>
                <c:ptCount val="8"/>
                <c:pt idx="0">
                  <c:v>F1.1</c:v>
                </c:pt>
                <c:pt idx="1">
                  <c:v>F1.2</c:v>
                </c:pt>
                <c:pt idx="2">
                  <c:v>F1.3</c:v>
                </c:pt>
                <c:pt idx="3">
                  <c:v>F2.1</c:v>
                </c:pt>
                <c:pt idx="4">
                  <c:v>F2.2</c:v>
                </c:pt>
                <c:pt idx="5">
                  <c:v>F3.1</c:v>
                </c:pt>
                <c:pt idx="6">
                  <c:v>F3.2</c:v>
                </c:pt>
                <c:pt idx="7">
                  <c:v>F4</c:v>
                </c:pt>
              </c:strCache>
            </c:strRef>
          </c:cat>
          <c:val>
            <c:numRef>
              <c:f>'Graphs Compliance Tests'!$J$6:$J$13</c:f>
              <c:numCache>
                <c:formatCode>0.00%</c:formatCode>
                <c:ptCount val="8"/>
                <c:pt idx="0">
                  <c:v>0</c:v>
                </c:pt>
                <c:pt idx="1">
                  <c:v>0.42857142857142855</c:v>
                </c:pt>
                <c:pt idx="2">
                  <c:v>0.42857142857142855</c:v>
                </c:pt>
                <c:pt idx="3">
                  <c:v>0.2857142857142857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0.42857142857142855</c:v>
                </c:pt>
                <c:pt idx="7">
                  <c:v>0.14285714285714285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004A-441F-B326-C7D4E3117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6110171"/>
        <c:axId val="42625662"/>
      </c:barChart>
      <c:catAx>
        <c:axId val="1036110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Findable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625662"/>
        <c:crosses val="autoZero"/>
        <c:auto val="1"/>
        <c:lblAlgn val="ctr"/>
        <c:lblOffset val="100"/>
        <c:noMultiLvlLbl val="1"/>
      </c:catAx>
      <c:valAx>
        <c:axId val="42625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61101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Accessible (MaCE)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'Graphs Compliance Tests'!$I$15</c:f>
              <c:strCache>
                <c:ptCount val="1"/>
                <c:pt idx="0">
                  <c:v>Exemplary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cat>
            <c:strRef>
              <c:f>'Graphs Compliance Tests'!$H$16:$H$20</c:f>
              <c:strCache>
                <c:ptCount val="5"/>
                <c:pt idx="0">
                  <c:v>A1.1.1</c:v>
                </c:pt>
                <c:pt idx="1">
                  <c:v>A1.1.2</c:v>
                </c:pt>
                <c:pt idx="2">
                  <c:v>A1.2.1</c:v>
                </c:pt>
                <c:pt idx="3">
                  <c:v>A1.2.2</c:v>
                </c:pt>
                <c:pt idx="4">
                  <c:v>A2</c:v>
                </c:pt>
              </c:strCache>
            </c:strRef>
          </c:cat>
          <c:val>
            <c:numRef>
              <c:f>'Graphs Compliance Tests'!$I$16:$I$20</c:f>
              <c:numCache>
                <c:formatCode>0.00%</c:formatCode>
                <c:ptCount val="5"/>
                <c:pt idx="0">
                  <c:v>0.8571428571428571</c:v>
                </c:pt>
                <c:pt idx="1">
                  <c:v>0.8571428571428571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399-4348-9293-13E6BC88ADC2}"/>
            </c:ext>
          </c:extLst>
        </c:ser>
        <c:ser>
          <c:idx val="1"/>
          <c:order val="1"/>
          <c:tx>
            <c:strRef>
              <c:f>'Graphs Compliance Tests'!$J$15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cat>
            <c:strRef>
              <c:f>'Graphs Compliance Tests'!$H$16:$H$20</c:f>
              <c:strCache>
                <c:ptCount val="5"/>
                <c:pt idx="0">
                  <c:v>A1.1.1</c:v>
                </c:pt>
                <c:pt idx="1">
                  <c:v>A1.1.2</c:v>
                </c:pt>
                <c:pt idx="2">
                  <c:v>A1.2.1</c:v>
                </c:pt>
                <c:pt idx="3">
                  <c:v>A1.2.2</c:v>
                </c:pt>
                <c:pt idx="4">
                  <c:v>A2</c:v>
                </c:pt>
              </c:strCache>
            </c:strRef>
          </c:cat>
          <c:val>
            <c:numRef>
              <c:f>'Graphs Compliance Tests'!$J$16:$J$20</c:f>
              <c:numCache>
                <c:formatCode>0.00%</c:formatCode>
                <c:ptCount val="5"/>
                <c:pt idx="0">
                  <c:v>0.14285714285714285</c:v>
                </c:pt>
                <c:pt idx="1">
                  <c:v>0.14285714285714285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399-4348-9293-13E6BC88A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278756"/>
        <c:axId val="1022208280"/>
      </c:barChart>
      <c:catAx>
        <c:axId val="972278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Accessible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2208280"/>
        <c:crosses val="autoZero"/>
        <c:auto val="1"/>
        <c:lblAlgn val="ctr"/>
        <c:lblOffset val="100"/>
        <c:noMultiLvlLbl val="1"/>
      </c:catAx>
      <c:valAx>
        <c:axId val="1022208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22787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Interoperable (MaCE)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'Graphs Compliance Tests'!$I$22</c:f>
              <c:strCache>
                <c:ptCount val="1"/>
                <c:pt idx="0">
                  <c:v>Exemplary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cat>
            <c:strRef>
              <c:f>'Graphs Compliance Tests'!$H$23:$H$27</c:f>
              <c:strCache>
                <c:ptCount val="5"/>
                <c:pt idx="0">
                  <c:v>I1.1</c:v>
                </c:pt>
                <c:pt idx="1">
                  <c:v>I1.2</c:v>
                </c:pt>
                <c:pt idx="2">
                  <c:v>I2.1</c:v>
                </c:pt>
                <c:pt idx="3">
                  <c:v>I2.2</c:v>
                </c:pt>
                <c:pt idx="4">
                  <c:v>I3</c:v>
                </c:pt>
              </c:strCache>
            </c:strRef>
          </c:cat>
          <c:val>
            <c:numRef>
              <c:f>'Graphs Compliance Tests'!$I$23:$I$27</c:f>
              <c:numCache>
                <c:formatCode>0.00%</c:formatCode>
                <c:ptCount val="5"/>
                <c:pt idx="0">
                  <c:v>0.8571428571428571</c:v>
                </c:pt>
                <c:pt idx="1">
                  <c:v>0.7142857142857143</c:v>
                </c:pt>
                <c:pt idx="2">
                  <c:v>0.42857142857142855</c:v>
                </c:pt>
                <c:pt idx="3">
                  <c:v>0</c:v>
                </c:pt>
                <c:pt idx="4">
                  <c:v>0.2857142857142857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968-4FFD-B741-335A5829A762}"/>
            </c:ext>
          </c:extLst>
        </c:ser>
        <c:ser>
          <c:idx val="1"/>
          <c:order val="1"/>
          <c:tx>
            <c:strRef>
              <c:f>'Graphs Compliance Tests'!$J$22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cat>
            <c:strRef>
              <c:f>'Graphs Compliance Tests'!$H$23:$H$27</c:f>
              <c:strCache>
                <c:ptCount val="5"/>
                <c:pt idx="0">
                  <c:v>I1.1</c:v>
                </c:pt>
                <c:pt idx="1">
                  <c:v>I1.2</c:v>
                </c:pt>
                <c:pt idx="2">
                  <c:v>I2.1</c:v>
                </c:pt>
                <c:pt idx="3">
                  <c:v>I2.2</c:v>
                </c:pt>
                <c:pt idx="4">
                  <c:v>I3</c:v>
                </c:pt>
              </c:strCache>
            </c:strRef>
          </c:cat>
          <c:val>
            <c:numRef>
              <c:f>'Graphs Compliance Tests'!$J$23:$J$27</c:f>
              <c:numCache>
                <c:formatCode>0.00%</c:formatCode>
                <c:ptCount val="5"/>
                <c:pt idx="0">
                  <c:v>0.14285714285714285</c:v>
                </c:pt>
                <c:pt idx="1">
                  <c:v>0.2857142857142857</c:v>
                </c:pt>
                <c:pt idx="2">
                  <c:v>0.5714285714285714</c:v>
                </c:pt>
                <c:pt idx="3">
                  <c:v>1</c:v>
                </c:pt>
                <c:pt idx="4">
                  <c:v>0.7142857142857143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3968-4FFD-B741-335A5829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5182603"/>
        <c:axId val="1681046293"/>
      </c:barChart>
      <c:catAx>
        <c:axId val="835182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Interoperable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1046293"/>
        <c:crosses val="autoZero"/>
        <c:auto val="1"/>
        <c:lblAlgn val="ctr"/>
        <c:lblOffset val="100"/>
        <c:noMultiLvlLbl val="1"/>
      </c:catAx>
      <c:valAx>
        <c:axId val="1681046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51826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Reusable (MaCE)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'Graphs Compliance Tests'!$I$29</c:f>
              <c:strCache>
                <c:ptCount val="1"/>
                <c:pt idx="0">
                  <c:v>Exemplary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cat>
            <c:strRef>
              <c:f>'Graphs Compliance Tests'!$H$30:$H$31</c:f>
              <c:strCache>
                <c:ptCount val="2"/>
                <c:pt idx="0">
                  <c:v>R1.1.1</c:v>
                </c:pt>
                <c:pt idx="1">
                  <c:v>R1.1.2</c:v>
                </c:pt>
              </c:strCache>
            </c:strRef>
          </c:cat>
          <c:val>
            <c:numRef>
              <c:f>'Graphs Compliance Tests'!$I$30:$I$31</c:f>
              <c:numCache>
                <c:formatCode>0.00%</c:formatCode>
                <c:ptCount val="2"/>
                <c:pt idx="0">
                  <c:v>0.42857142857142855</c:v>
                </c:pt>
                <c:pt idx="1">
                  <c:v>0.14285714285714285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D8F-4330-ABEC-B630CA420692}"/>
            </c:ext>
          </c:extLst>
        </c:ser>
        <c:ser>
          <c:idx val="1"/>
          <c:order val="1"/>
          <c:tx>
            <c:strRef>
              <c:f>'Graphs Compliance Tests'!$J$29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cat>
            <c:strRef>
              <c:f>'Graphs Compliance Tests'!$H$30:$H$31</c:f>
              <c:strCache>
                <c:ptCount val="2"/>
                <c:pt idx="0">
                  <c:v>R1.1.1</c:v>
                </c:pt>
                <c:pt idx="1">
                  <c:v>R1.1.2</c:v>
                </c:pt>
              </c:strCache>
            </c:strRef>
          </c:cat>
          <c:val>
            <c:numRef>
              <c:f>'Graphs Compliance Tests'!$J$30:$J$31</c:f>
              <c:numCache>
                <c:formatCode>0.00%</c:formatCode>
                <c:ptCount val="2"/>
                <c:pt idx="0">
                  <c:v>0.5714285714285714</c:v>
                </c:pt>
                <c:pt idx="1">
                  <c:v>0.8571428571428571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D8F-4330-ABEC-B630CA420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95432"/>
        <c:axId val="669683679"/>
      </c:barChart>
      <c:catAx>
        <c:axId val="18499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Reusable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9683679"/>
        <c:crosses val="autoZero"/>
        <c:auto val="1"/>
        <c:lblAlgn val="ctr"/>
        <c:lblOffset val="100"/>
        <c:noMultiLvlLbl val="1"/>
      </c:catAx>
      <c:valAx>
        <c:axId val="669683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9954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38</xdr:row>
      <xdr:rowOff>28575</xdr:rowOff>
    </xdr:from>
    <xdr:ext cx="4143375" cy="25622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53</xdr:row>
      <xdr:rowOff>0</xdr:rowOff>
    </xdr:from>
    <xdr:ext cx="4143375" cy="25622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67</xdr:row>
      <xdr:rowOff>180975</xdr:rowOff>
    </xdr:from>
    <xdr:ext cx="4143375" cy="25622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82</xdr:row>
      <xdr:rowOff>161925</xdr:rowOff>
    </xdr:from>
    <xdr:ext cx="4143375" cy="256222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952500</xdr:colOff>
      <xdr:row>38</xdr:row>
      <xdr:rowOff>28575</xdr:rowOff>
    </xdr:from>
    <xdr:ext cx="4143375" cy="256222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952500</xdr:colOff>
      <xdr:row>53</xdr:row>
      <xdr:rowOff>0</xdr:rowOff>
    </xdr:from>
    <xdr:ext cx="4143375" cy="256222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7</xdr:col>
      <xdr:colOff>952500</xdr:colOff>
      <xdr:row>67</xdr:row>
      <xdr:rowOff>171450</xdr:rowOff>
    </xdr:from>
    <xdr:ext cx="4143375" cy="256222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952500</xdr:colOff>
      <xdr:row>82</xdr:row>
      <xdr:rowOff>142875</xdr:rowOff>
    </xdr:from>
    <xdr:ext cx="4143375" cy="256222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B23"/>
  <sheetViews>
    <sheetView tabSelected="1" workbookViewId="0">
      <selection activeCell="A9" sqref="A9:XFD9"/>
    </sheetView>
  </sheetViews>
  <sheetFormatPr defaultColWidth="14.42578125" defaultRowHeight="15.75" customHeight="1" x14ac:dyDescent="0.2"/>
  <cols>
    <col min="2" max="6" width="5.5703125" customWidth="1"/>
    <col min="7" max="7" width="7" customWidth="1"/>
    <col min="8" max="8" width="7.28515625" customWidth="1"/>
    <col min="9" max="9" width="5.5703125" customWidth="1"/>
    <col min="10" max="10" width="6.140625" customWidth="1"/>
    <col min="11" max="11" width="6.5703125" customWidth="1"/>
    <col min="12" max="12" width="6.42578125" customWidth="1"/>
    <col min="13" max="13" width="6.5703125" customWidth="1"/>
    <col min="14" max="15" width="6.7109375" customWidth="1"/>
    <col min="16" max="16" width="6.85546875" customWidth="1"/>
    <col min="17" max="17" width="7.140625" customWidth="1"/>
    <col min="18" max="18" width="11.85546875" customWidth="1"/>
    <col min="19" max="19" width="5.5703125" customWidth="1"/>
    <col min="20" max="20" width="6" bestFit="1" customWidth="1"/>
    <col min="21" max="21" width="6.7109375" customWidth="1"/>
    <col min="22" max="22" width="6.85546875" customWidth="1"/>
    <col min="23" max="23" width="10.7109375" customWidth="1"/>
    <col min="24" max="24" width="8.5703125" customWidth="1"/>
    <col min="25" max="25" width="15.140625" customWidth="1"/>
    <col min="26" max="26" width="9" customWidth="1"/>
    <col min="27" max="27" width="13.85546875" customWidth="1"/>
  </cols>
  <sheetData>
    <row r="2" spans="1:28" x14ac:dyDescent="0.2">
      <c r="A2" s="1" t="s">
        <v>58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Y2" s="1" t="s">
        <v>0</v>
      </c>
      <c r="Z2" s="3" t="s">
        <v>18</v>
      </c>
      <c r="AA2" s="3" t="s">
        <v>19</v>
      </c>
      <c r="AB2" s="3" t="s">
        <v>20</v>
      </c>
    </row>
    <row r="3" spans="1:28" x14ac:dyDescent="0.2">
      <c r="A3" s="1" t="s">
        <v>21</v>
      </c>
      <c r="B3" s="2">
        <v>2</v>
      </c>
      <c r="C3" s="2">
        <v>2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2</v>
      </c>
      <c r="J3" s="2">
        <v>2</v>
      </c>
      <c r="K3" s="2">
        <v>1</v>
      </c>
      <c r="L3" s="2">
        <v>1</v>
      </c>
      <c r="M3" s="2">
        <v>3</v>
      </c>
      <c r="N3" s="2">
        <v>2</v>
      </c>
      <c r="O3" s="2">
        <v>3</v>
      </c>
      <c r="P3" s="2" t="s">
        <v>22</v>
      </c>
      <c r="Q3" s="4">
        <f t="shared" ref="Q3:Q9" si="0">SUM(B3:O3)</f>
        <v>33</v>
      </c>
      <c r="R3" s="4">
        <f t="shared" ref="R3:R9" si="1">AVERAGE(Q3,14)</f>
        <v>23.5</v>
      </c>
      <c r="Y3" s="1" t="s">
        <v>21</v>
      </c>
      <c r="Z3" s="3">
        <f t="shared" ref="Z3:Z9" si="2">SUM(B3:O3)</f>
        <v>33</v>
      </c>
      <c r="AA3" s="5">
        <f t="shared" ref="AA3:AA9" si="3">SUM(B16:U16)</f>
        <v>34</v>
      </c>
      <c r="AB3" s="5">
        <f t="shared" ref="AB3:AB9" si="4">AVERAGE(SUM(Z3,AA3),2)</f>
        <v>34.5</v>
      </c>
    </row>
    <row r="4" spans="1:28" x14ac:dyDescent="0.2">
      <c r="A4" s="1" t="s">
        <v>23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2</v>
      </c>
      <c r="K4" s="2">
        <v>1</v>
      </c>
      <c r="L4" s="2">
        <v>3</v>
      </c>
      <c r="M4" s="2">
        <v>3</v>
      </c>
      <c r="N4" s="2">
        <v>2</v>
      </c>
      <c r="O4" s="2">
        <v>3</v>
      </c>
      <c r="P4" s="2" t="s">
        <v>22</v>
      </c>
      <c r="Q4" s="4">
        <f t="shared" si="0"/>
        <v>38</v>
      </c>
      <c r="R4" s="4">
        <f t="shared" si="1"/>
        <v>26</v>
      </c>
      <c r="Y4" s="1" t="s">
        <v>23</v>
      </c>
      <c r="Z4" s="5">
        <f t="shared" si="2"/>
        <v>38</v>
      </c>
      <c r="AA4" s="5">
        <f t="shared" si="3"/>
        <v>52</v>
      </c>
      <c r="AB4" s="5">
        <f t="shared" si="4"/>
        <v>46</v>
      </c>
    </row>
    <row r="5" spans="1:28" x14ac:dyDescent="0.2">
      <c r="A5" s="1" t="s">
        <v>24</v>
      </c>
      <c r="B5" s="2">
        <v>3</v>
      </c>
      <c r="C5" s="2">
        <v>3</v>
      </c>
      <c r="D5" s="2">
        <v>3</v>
      </c>
      <c r="E5" s="2">
        <v>3</v>
      </c>
      <c r="F5" s="2">
        <v>3</v>
      </c>
      <c r="G5" s="2">
        <v>3</v>
      </c>
      <c r="H5" s="2">
        <v>3</v>
      </c>
      <c r="I5" s="2">
        <v>3</v>
      </c>
      <c r="J5" s="2">
        <v>2</v>
      </c>
      <c r="K5" s="2">
        <v>1</v>
      </c>
      <c r="L5" s="2">
        <v>3</v>
      </c>
      <c r="M5" s="2">
        <v>3</v>
      </c>
      <c r="N5" s="2">
        <v>2</v>
      </c>
      <c r="O5" s="2">
        <v>3</v>
      </c>
      <c r="P5" s="2" t="s">
        <v>22</v>
      </c>
      <c r="Q5" s="4">
        <f t="shared" si="0"/>
        <v>38</v>
      </c>
      <c r="R5" s="4">
        <f t="shared" si="1"/>
        <v>26</v>
      </c>
      <c r="Y5" s="1" t="s">
        <v>24</v>
      </c>
      <c r="Z5" s="5">
        <f t="shared" si="2"/>
        <v>38</v>
      </c>
      <c r="AA5" s="5">
        <f t="shared" si="3"/>
        <v>52</v>
      </c>
      <c r="AB5" s="5">
        <f t="shared" si="4"/>
        <v>46</v>
      </c>
    </row>
    <row r="6" spans="1:28" x14ac:dyDescent="0.2">
      <c r="A6" s="1" t="s">
        <v>25</v>
      </c>
      <c r="B6" s="2">
        <v>3</v>
      </c>
      <c r="C6" s="2">
        <v>3</v>
      </c>
      <c r="D6" s="2">
        <v>3</v>
      </c>
      <c r="E6" s="2">
        <v>3</v>
      </c>
      <c r="F6" s="2">
        <v>3</v>
      </c>
      <c r="G6" s="2">
        <v>3</v>
      </c>
      <c r="H6" s="2">
        <v>3</v>
      </c>
      <c r="I6" s="2">
        <v>3</v>
      </c>
      <c r="J6" s="2">
        <v>3</v>
      </c>
      <c r="K6" s="2">
        <v>3</v>
      </c>
      <c r="L6" s="2">
        <v>3</v>
      </c>
      <c r="M6" s="2">
        <v>3</v>
      </c>
      <c r="N6" s="2">
        <v>2</v>
      </c>
      <c r="O6" s="2">
        <v>3</v>
      </c>
      <c r="P6" s="2" t="s">
        <v>22</v>
      </c>
      <c r="Q6" s="4">
        <f t="shared" si="0"/>
        <v>41</v>
      </c>
      <c r="R6" s="4">
        <f t="shared" si="1"/>
        <v>27.5</v>
      </c>
      <c r="Y6" s="1" t="s">
        <v>25</v>
      </c>
      <c r="Z6" s="5">
        <f t="shared" si="2"/>
        <v>41</v>
      </c>
      <c r="AA6" s="5">
        <f t="shared" si="3"/>
        <v>54</v>
      </c>
      <c r="AB6" s="5">
        <f t="shared" si="4"/>
        <v>48.5</v>
      </c>
    </row>
    <row r="7" spans="1:28" x14ac:dyDescent="0.2">
      <c r="A7" s="1" t="s">
        <v>26</v>
      </c>
      <c r="B7" s="2">
        <v>3</v>
      </c>
      <c r="C7" s="2">
        <v>1</v>
      </c>
      <c r="D7" s="2">
        <v>1</v>
      </c>
      <c r="E7" s="2">
        <v>3</v>
      </c>
      <c r="F7" s="2">
        <v>3</v>
      </c>
      <c r="G7" s="2">
        <v>3</v>
      </c>
      <c r="H7" s="2">
        <v>3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2</v>
      </c>
      <c r="O7" s="2">
        <v>2</v>
      </c>
      <c r="P7" s="2" t="s">
        <v>22</v>
      </c>
      <c r="Q7" s="4">
        <f t="shared" si="0"/>
        <v>26</v>
      </c>
      <c r="R7" s="4">
        <f t="shared" si="1"/>
        <v>20</v>
      </c>
      <c r="Y7" s="1" t="s">
        <v>26</v>
      </c>
      <c r="Z7" s="5">
        <f t="shared" si="2"/>
        <v>26</v>
      </c>
      <c r="AA7" s="5">
        <f t="shared" si="3"/>
        <v>28</v>
      </c>
      <c r="AB7" s="5">
        <f t="shared" si="4"/>
        <v>28</v>
      </c>
    </row>
    <row r="8" spans="1:28" x14ac:dyDescent="0.2">
      <c r="A8" s="1" t="s">
        <v>27</v>
      </c>
      <c r="B8" s="2">
        <v>3</v>
      </c>
      <c r="C8" s="2">
        <v>2</v>
      </c>
      <c r="D8" s="2">
        <v>3</v>
      </c>
      <c r="E8" s="2">
        <v>1</v>
      </c>
      <c r="F8" s="2">
        <v>3</v>
      </c>
      <c r="G8" s="2">
        <v>3</v>
      </c>
      <c r="H8" s="2">
        <v>3</v>
      </c>
      <c r="I8" s="2">
        <v>1</v>
      </c>
      <c r="J8" s="2">
        <v>3</v>
      </c>
      <c r="K8" s="2">
        <v>1</v>
      </c>
      <c r="L8" s="2">
        <v>1</v>
      </c>
      <c r="M8" s="2">
        <v>3</v>
      </c>
      <c r="N8" s="2">
        <v>2</v>
      </c>
      <c r="O8" s="2">
        <v>2</v>
      </c>
      <c r="P8" s="2" t="s">
        <v>22</v>
      </c>
      <c r="Q8" s="4">
        <f t="shared" si="0"/>
        <v>31</v>
      </c>
      <c r="R8" s="4">
        <f t="shared" si="1"/>
        <v>22.5</v>
      </c>
      <c r="Y8" s="1" t="s">
        <v>27</v>
      </c>
      <c r="Z8" s="5">
        <f t="shared" si="2"/>
        <v>31</v>
      </c>
      <c r="AA8" s="5">
        <f t="shared" si="3"/>
        <v>36</v>
      </c>
      <c r="AB8" s="5">
        <f t="shared" si="4"/>
        <v>34.5</v>
      </c>
    </row>
    <row r="9" spans="1:28" x14ac:dyDescent="0.2">
      <c r="A9" s="1" t="s">
        <v>28</v>
      </c>
      <c r="B9" s="2">
        <v>3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1</v>
      </c>
      <c r="M9" s="2">
        <v>3</v>
      </c>
      <c r="N9" s="2">
        <v>2</v>
      </c>
      <c r="O9" s="2">
        <v>2</v>
      </c>
      <c r="P9" s="2" t="s">
        <v>22</v>
      </c>
      <c r="Q9" s="4">
        <f t="shared" si="0"/>
        <v>38</v>
      </c>
      <c r="R9" s="4">
        <f t="shared" si="1"/>
        <v>26</v>
      </c>
      <c r="Y9" s="1" t="s">
        <v>28</v>
      </c>
      <c r="Z9" s="5">
        <f t="shared" si="2"/>
        <v>38</v>
      </c>
      <c r="AA9" s="5">
        <f t="shared" si="3"/>
        <v>46</v>
      </c>
      <c r="AB9" s="5">
        <f t="shared" si="4"/>
        <v>43</v>
      </c>
    </row>
    <row r="15" spans="1:28" x14ac:dyDescent="0.2">
      <c r="A15" s="1" t="s">
        <v>58</v>
      </c>
      <c r="B15" s="2" t="s">
        <v>1</v>
      </c>
      <c r="C15" s="2" t="s">
        <v>1</v>
      </c>
      <c r="D15" s="2" t="s">
        <v>1</v>
      </c>
      <c r="E15" s="2" t="s">
        <v>2</v>
      </c>
      <c r="F15" s="2" t="s">
        <v>2</v>
      </c>
      <c r="G15" s="2" t="s">
        <v>3</v>
      </c>
      <c r="H15" s="2" t="s">
        <v>3</v>
      </c>
      <c r="I15" s="2" t="s">
        <v>4</v>
      </c>
      <c r="J15" s="2" t="s">
        <v>6</v>
      </c>
      <c r="K15" s="2" t="s">
        <v>6</v>
      </c>
      <c r="L15" s="2" t="s">
        <v>7</v>
      </c>
      <c r="M15" s="2" t="s">
        <v>7</v>
      </c>
      <c r="N15" s="2" t="s">
        <v>8</v>
      </c>
      <c r="O15" s="2" t="s">
        <v>9</v>
      </c>
      <c r="P15" s="2" t="s">
        <v>9</v>
      </c>
      <c r="Q15" s="2" t="s">
        <v>10</v>
      </c>
      <c r="R15" s="2" t="s">
        <v>10</v>
      </c>
      <c r="S15" s="2" t="s">
        <v>11</v>
      </c>
      <c r="T15" s="2" t="s">
        <v>13</v>
      </c>
      <c r="U15" s="2" t="s">
        <v>13</v>
      </c>
      <c r="V15" s="2" t="s">
        <v>16</v>
      </c>
      <c r="W15" s="2" t="s">
        <v>17</v>
      </c>
    </row>
    <row r="16" spans="1:28" x14ac:dyDescent="0.2">
      <c r="A16" s="1" t="s">
        <v>21</v>
      </c>
      <c r="B16" s="6">
        <v>3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3</v>
      </c>
      <c r="J16" s="6">
        <v>3</v>
      </c>
      <c r="K16" s="6">
        <v>3</v>
      </c>
      <c r="L16" s="6">
        <v>3</v>
      </c>
      <c r="M16" s="6">
        <v>3</v>
      </c>
      <c r="N16" s="6">
        <v>1</v>
      </c>
      <c r="O16" s="6">
        <v>3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7">
        <f t="shared" ref="V16:V22" si="5">SUM(B16:U16)</f>
        <v>34</v>
      </c>
      <c r="W16" s="4">
        <f t="shared" ref="W16:W22" si="6">AVERAGE(V16,20)</f>
        <v>27</v>
      </c>
    </row>
    <row r="17" spans="1:23" x14ac:dyDescent="0.2">
      <c r="A17" s="1" t="s">
        <v>23</v>
      </c>
      <c r="B17" s="6">
        <v>3</v>
      </c>
      <c r="C17" s="6">
        <v>3</v>
      </c>
      <c r="D17" s="6">
        <v>3</v>
      </c>
      <c r="E17" s="6">
        <v>3</v>
      </c>
      <c r="F17" s="6">
        <v>3</v>
      </c>
      <c r="G17" s="6">
        <v>3</v>
      </c>
      <c r="H17" s="6">
        <v>3</v>
      </c>
      <c r="I17" s="6">
        <v>3</v>
      </c>
      <c r="J17" s="6">
        <v>3</v>
      </c>
      <c r="K17" s="6">
        <v>3</v>
      </c>
      <c r="L17" s="6">
        <v>3</v>
      </c>
      <c r="M17" s="6">
        <v>3</v>
      </c>
      <c r="N17" s="6">
        <v>1</v>
      </c>
      <c r="O17" s="6">
        <v>3</v>
      </c>
      <c r="P17" s="6">
        <v>3</v>
      </c>
      <c r="Q17" s="6">
        <v>3</v>
      </c>
      <c r="R17" s="6">
        <v>1</v>
      </c>
      <c r="S17" s="6">
        <v>3</v>
      </c>
      <c r="T17" s="6">
        <v>1</v>
      </c>
      <c r="U17" s="6">
        <v>1</v>
      </c>
      <c r="V17" s="7">
        <f t="shared" si="5"/>
        <v>52</v>
      </c>
      <c r="W17" s="4">
        <f t="shared" si="6"/>
        <v>36</v>
      </c>
    </row>
    <row r="18" spans="1:23" x14ac:dyDescent="0.2">
      <c r="A18" s="1" t="s">
        <v>24</v>
      </c>
      <c r="B18" s="6">
        <v>3</v>
      </c>
      <c r="C18" s="6">
        <v>3</v>
      </c>
      <c r="D18" s="6">
        <v>3</v>
      </c>
      <c r="E18" s="6">
        <v>3</v>
      </c>
      <c r="F18" s="6">
        <v>3</v>
      </c>
      <c r="G18" s="6">
        <v>1</v>
      </c>
      <c r="H18" s="6">
        <v>3</v>
      </c>
      <c r="I18" s="6">
        <v>3</v>
      </c>
      <c r="J18" s="6">
        <v>3</v>
      </c>
      <c r="K18" s="6">
        <v>3</v>
      </c>
      <c r="L18" s="6">
        <v>3</v>
      </c>
      <c r="M18" s="6">
        <v>3</v>
      </c>
      <c r="N18" s="6">
        <v>1</v>
      </c>
      <c r="O18" s="6">
        <v>3</v>
      </c>
      <c r="P18" s="6">
        <v>3</v>
      </c>
      <c r="Q18" s="6">
        <v>3</v>
      </c>
      <c r="R18" s="6">
        <v>1</v>
      </c>
      <c r="S18" s="6">
        <v>1</v>
      </c>
      <c r="T18" s="6">
        <v>3</v>
      </c>
      <c r="U18" s="6">
        <v>3</v>
      </c>
      <c r="V18" s="8">
        <f t="shared" si="5"/>
        <v>52</v>
      </c>
      <c r="W18" s="4">
        <f t="shared" si="6"/>
        <v>36</v>
      </c>
    </row>
    <row r="19" spans="1:23" x14ac:dyDescent="0.2">
      <c r="A19" s="1" t="s">
        <v>25</v>
      </c>
      <c r="B19" s="6">
        <v>3</v>
      </c>
      <c r="C19" s="6">
        <v>3</v>
      </c>
      <c r="D19" s="6">
        <v>3</v>
      </c>
      <c r="E19" s="6">
        <v>3</v>
      </c>
      <c r="F19" s="6">
        <v>3</v>
      </c>
      <c r="G19" s="6">
        <v>3</v>
      </c>
      <c r="H19" s="6">
        <v>3</v>
      </c>
      <c r="I19" s="6">
        <v>3</v>
      </c>
      <c r="J19" s="6">
        <v>3</v>
      </c>
      <c r="K19" s="6">
        <v>3</v>
      </c>
      <c r="L19" s="6">
        <v>3</v>
      </c>
      <c r="M19" s="6">
        <v>3</v>
      </c>
      <c r="N19" s="6">
        <v>1</v>
      </c>
      <c r="O19" s="6">
        <v>3</v>
      </c>
      <c r="P19" s="6">
        <v>3</v>
      </c>
      <c r="Q19" s="6">
        <v>3</v>
      </c>
      <c r="R19" s="6">
        <v>1</v>
      </c>
      <c r="S19" s="6">
        <v>3</v>
      </c>
      <c r="T19" s="6">
        <v>3</v>
      </c>
      <c r="U19" s="6">
        <v>1</v>
      </c>
      <c r="V19" s="7">
        <f t="shared" si="5"/>
        <v>54</v>
      </c>
      <c r="W19" s="4">
        <f t="shared" si="6"/>
        <v>37</v>
      </c>
    </row>
    <row r="20" spans="1:23" x14ac:dyDescent="0.2">
      <c r="A20" s="1" t="s">
        <v>26</v>
      </c>
      <c r="B20" s="6">
        <v>3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3</v>
      </c>
      <c r="J20" s="6">
        <v>1</v>
      </c>
      <c r="K20" s="6">
        <v>1</v>
      </c>
      <c r="L20" s="6">
        <v>3</v>
      </c>
      <c r="M20" s="6">
        <v>3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7">
        <f t="shared" si="5"/>
        <v>28</v>
      </c>
      <c r="W20" s="4">
        <f t="shared" si="6"/>
        <v>24</v>
      </c>
    </row>
    <row r="21" spans="1:23" x14ac:dyDescent="0.2">
      <c r="A21" s="1" t="s">
        <v>27</v>
      </c>
      <c r="B21" s="6">
        <v>3</v>
      </c>
      <c r="C21" s="6">
        <v>1</v>
      </c>
      <c r="D21" s="6">
        <v>1</v>
      </c>
      <c r="E21" s="6">
        <v>3</v>
      </c>
      <c r="F21" s="6">
        <v>1</v>
      </c>
      <c r="G21" s="6">
        <v>1</v>
      </c>
      <c r="H21" s="6">
        <v>1</v>
      </c>
      <c r="I21" s="6">
        <v>1</v>
      </c>
      <c r="J21" s="6">
        <v>3</v>
      </c>
      <c r="K21" s="6">
        <v>3</v>
      </c>
      <c r="L21" s="6">
        <v>3</v>
      </c>
      <c r="M21" s="6">
        <v>3</v>
      </c>
      <c r="N21" s="6">
        <v>1</v>
      </c>
      <c r="O21" s="6">
        <v>3</v>
      </c>
      <c r="P21" s="6">
        <v>3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7">
        <f t="shared" si="5"/>
        <v>36</v>
      </c>
      <c r="W21" s="4">
        <f t="shared" si="6"/>
        <v>28</v>
      </c>
    </row>
    <row r="22" spans="1:23" x14ac:dyDescent="0.2">
      <c r="A22" s="1" t="s">
        <v>28</v>
      </c>
      <c r="B22" s="6">
        <v>3</v>
      </c>
      <c r="C22" s="6">
        <v>3</v>
      </c>
      <c r="D22" s="6">
        <v>3</v>
      </c>
      <c r="E22" s="6">
        <v>3</v>
      </c>
      <c r="F22" s="6">
        <v>1</v>
      </c>
      <c r="G22" s="6">
        <v>1</v>
      </c>
      <c r="H22" s="6">
        <v>3</v>
      </c>
      <c r="I22" s="6">
        <v>3</v>
      </c>
      <c r="J22" s="6">
        <v>3</v>
      </c>
      <c r="K22" s="6">
        <v>3</v>
      </c>
      <c r="L22" s="6">
        <v>3</v>
      </c>
      <c r="M22" s="6">
        <v>3</v>
      </c>
      <c r="N22" s="6">
        <v>1</v>
      </c>
      <c r="O22" s="6">
        <v>3</v>
      </c>
      <c r="P22" s="6">
        <v>3</v>
      </c>
      <c r="Q22" s="6">
        <v>1</v>
      </c>
      <c r="R22" s="6">
        <v>1</v>
      </c>
      <c r="S22" s="6">
        <v>1</v>
      </c>
      <c r="T22" s="6">
        <v>3</v>
      </c>
      <c r="U22" s="6">
        <v>1</v>
      </c>
      <c r="V22" s="7">
        <f t="shared" si="5"/>
        <v>46</v>
      </c>
      <c r="W22" s="4">
        <f t="shared" si="6"/>
        <v>33</v>
      </c>
    </row>
    <row r="23" spans="1:23" x14ac:dyDescent="0.2">
      <c r="A23" s="9"/>
    </row>
  </sheetData>
  <conditionalFormatting sqref="B3:O9">
    <cfRule type="cellIs" dxfId="5" priority="1" operator="equal">
      <formula>1</formula>
    </cfRule>
  </conditionalFormatting>
  <conditionalFormatting sqref="B3:O9">
    <cfRule type="cellIs" dxfId="4" priority="2" operator="equal">
      <formula>2</formula>
    </cfRule>
  </conditionalFormatting>
  <conditionalFormatting sqref="B3:O9">
    <cfRule type="cellIs" dxfId="3" priority="3" operator="equal">
      <formula>3</formula>
    </cfRule>
  </conditionalFormatting>
  <conditionalFormatting sqref="B16:U22">
    <cfRule type="cellIs" dxfId="2" priority="4" operator="equal">
      <formula>3</formula>
    </cfRule>
  </conditionalFormatting>
  <conditionalFormatting sqref="B16:U22">
    <cfRule type="cellIs" dxfId="1" priority="5" operator="equal">
      <formula>2</formula>
    </cfRule>
  </conditionalFormatting>
  <conditionalFormatting sqref="B16:U22">
    <cfRule type="cellIs" dxfId="0" priority="6" operator="equal">
      <formula>1</formula>
    </cfRule>
  </conditionalFormatting>
  <conditionalFormatting sqref="R3:R9">
    <cfRule type="colorScale" priority="7">
      <colorScale>
        <cfvo type="min"/>
        <cfvo type="percentile" val="50"/>
        <cfvo type="max"/>
        <color rgb="FFEA9999"/>
        <color rgb="FFFFE599"/>
        <color rgb="FFB6D7A8"/>
      </colorScale>
    </cfRule>
  </conditionalFormatting>
  <conditionalFormatting sqref="Q3:Q9">
    <cfRule type="colorScale" priority="8">
      <colorScale>
        <cfvo type="min"/>
        <cfvo type="percentile" val="50"/>
        <cfvo type="max"/>
        <color rgb="FFEA9999"/>
        <color rgb="FFFFE599"/>
        <color rgb="FFB6D7A8"/>
      </colorScale>
    </cfRule>
  </conditionalFormatting>
  <conditionalFormatting sqref="V16:V22">
    <cfRule type="colorScale" priority="9">
      <colorScale>
        <cfvo type="min"/>
        <cfvo type="percentile" val="50"/>
        <cfvo type="max"/>
        <color rgb="FFEA9999"/>
        <color rgb="FFFFE599"/>
        <color rgb="FFB6D7A8"/>
      </colorScale>
    </cfRule>
  </conditionalFormatting>
  <conditionalFormatting sqref="W16:W22">
    <cfRule type="colorScale" priority="10">
      <colorScale>
        <cfvo type="min"/>
        <cfvo type="percentile" val="50"/>
        <cfvo type="max"/>
        <color rgb="FFEA9999"/>
        <color rgb="FFFFD666"/>
        <color rgb="FFB6D7A8"/>
      </colorScale>
    </cfRule>
  </conditionalFormatting>
  <conditionalFormatting sqref="AB3:AB9">
    <cfRule type="colorScale" priority="11">
      <colorScale>
        <cfvo type="min"/>
        <cfvo type="percentile" val="50"/>
        <cfvo type="max"/>
        <color rgb="FFEA9999"/>
        <color rgb="FFFFD666"/>
        <color rgb="FFB6D7A8"/>
      </colorScale>
    </cfRule>
  </conditionalFormatting>
  <conditionalFormatting sqref="Z3:AA9">
    <cfRule type="colorScale" priority="12">
      <colorScale>
        <cfvo type="min"/>
        <cfvo type="percentile" val="50"/>
        <cfvo type="max"/>
        <color rgb="FFEA9999"/>
        <color rgb="FFFFD666"/>
        <color rgb="FFB6D7A8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1"/>
  <sheetViews>
    <sheetView topLeftCell="E37" workbookViewId="0">
      <selection activeCell="E39" sqref="E39"/>
    </sheetView>
  </sheetViews>
  <sheetFormatPr defaultColWidth="14.42578125" defaultRowHeight="15.75" customHeight="1" x14ac:dyDescent="0.2"/>
  <sheetData>
    <row r="1" spans="1:11" x14ac:dyDescent="0.2">
      <c r="A1" s="10" t="s">
        <v>29</v>
      </c>
      <c r="B1" s="10">
        <v>7</v>
      </c>
    </row>
    <row r="4" spans="1:11" x14ac:dyDescent="0.2">
      <c r="A4" s="44" t="s">
        <v>56</v>
      </c>
      <c r="B4" s="45"/>
      <c r="C4" s="45"/>
      <c r="D4" s="45"/>
      <c r="E4" s="45"/>
      <c r="F4" s="46"/>
      <c r="H4" s="44" t="s">
        <v>57</v>
      </c>
      <c r="I4" s="45"/>
      <c r="J4" s="45"/>
      <c r="K4" s="46"/>
    </row>
    <row r="5" spans="1:11" x14ac:dyDescent="0.2">
      <c r="A5" s="3" t="s">
        <v>30</v>
      </c>
      <c r="B5" s="11" t="s">
        <v>31</v>
      </c>
      <c r="C5" s="12" t="s">
        <v>17</v>
      </c>
      <c r="D5" s="13" t="s">
        <v>32</v>
      </c>
      <c r="E5" s="14" t="s">
        <v>33</v>
      </c>
      <c r="F5" s="3" t="s">
        <v>34</v>
      </c>
      <c r="H5" s="3" t="s">
        <v>35</v>
      </c>
      <c r="I5" s="15" t="s">
        <v>31</v>
      </c>
      <c r="J5" s="16" t="s">
        <v>32</v>
      </c>
      <c r="K5" s="3" t="s">
        <v>34</v>
      </c>
    </row>
    <row r="6" spans="1:11" x14ac:dyDescent="0.2">
      <c r="A6" s="17" t="s">
        <v>1</v>
      </c>
      <c r="B6" s="18">
        <f>(6/B1)</f>
        <v>0.8571428571428571</v>
      </c>
      <c r="C6" s="19">
        <f>(1/B1)</f>
        <v>0.14285714285714285</v>
      </c>
      <c r="D6" s="20">
        <f>(0/B1)</f>
        <v>0</v>
      </c>
      <c r="E6" s="21">
        <f>(0/B1)</f>
        <v>0</v>
      </c>
      <c r="F6" s="22">
        <f t="shared" ref="F6:F9" si="0">SUM(B6:E6)</f>
        <v>1</v>
      </c>
      <c r="H6" s="17" t="s">
        <v>36</v>
      </c>
      <c r="I6" s="23">
        <f>(7/B1)</f>
        <v>1</v>
      </c>
      <c r="J6" s="24">
        <f>(0/B1)</f>
        <v>0</v>
      </c>
      <c r="K6" s="22">
        <f t="shared" ref="K6:K13" si="1">SUM(I6:J6)</f>
        <v>1</v>
      </c>
    </row>
    <row r="7" spans="1:11" x14ac:dyDescent="0.2">
      <c r="A7" s="17" t="s">
        <v>2</v>
      </c>
      <c r="B7" s="25">
        <f>(4/B1)</f>
        <v>0.5714285714285714</v>
      </c>
      <c r="C7" s="26">
        <f>(2/B1)</f>
        <v>0.2857142857142857</v>
      </c>
      <c r="D7" s="27">
        <f>(1/B1)</f>
        <v>0.14285714285714285</v>
      </c>
      <c r="E7" s="28">
        <f>(0/B1)</f>
        <v>0</v>
      </c>
      <c r="F7" s="22">
        <f t="shared" si="0"/>
        <v>1</v>
      </c>
      <c r="H7" s="17" t="s">
        <v>37</v>
      </c>
      <c r="I7" s="29">
        <f>(4/B1)</f>
        <v>0.5714285714285714</v>
      </c>
      <c r="J7" s="24">
        <f>(3/B1)</f>
        <v>0.42857142857142855</v>
      </c>
      <c r="K7" s="22">
        <f t="shared" si="1"/>
        <v>1</v>
      </c>
    </row>
    <row r="8" spans="1:11" x14ac:dyDescent="0.2">
      <c r="A8" s="17" t="s">
        <v>3</v>
      </c>
      <c r="B8" s="25">
        <f>(6/B1)</f>
        <v>0.8571428571428571</v>
      </c>
      <c r="C8" s="26">
        <f>(0/B1)</f>
        <v>0</v>
      </c>
      <c r="D8" s="27">
        <f>(1/B1)</f>
        <v>0.14285714285714285</v>
      </c>
      <c r="E8" s="28">
        <f>(0/B1)</f>
        <v>0</v>
      </c>
      <c r="F8" s="22">
        <f t="shared" si="0"/>
        <v>1</v>
      </c>
      <c r="H8" s="17" t="s">
        <v>38</v>
      </c>
      <c r="I8" s="29">
        <f>(4/B1)</f>
        <v>0.5714285714285714</v>
      </c>
      <c r="J8" s="24">
        <f>(3/B1)</f>
        <v>0.42857142857142855</v>
      </c>
      <c r="K8" s="22">
        <f t="shared" si="1"/>
        <v>1</v>
      </c>
    </row>
    <row r="9" spans="1:11" x14ac:dyDescent="0.2">
      <c r="A9" s="17" t="s">
        <v>4</v>
      </c>
      <c r="B9" s="25">
        <f>(6/B1)</f>
        <v>0.8571428571428571</v>
      </c>
      <c r="C9" s="26">
        <f>(0/B1)</f>
        <v>0</v>
      </c>
      <c r="D9" s="27">
        <f>(1/B1)</f>
        <v>0.14285714285714285</v>
      </c>
      <c r="E9" s="28">
        <f>(0/B1)</f>
        <v>0</v>
      </c>
      <c r="F9" s="22">
        <f t="shared" si="0"/>
        <v>1</v>
      </c>
      <c r="H9" s="17" t="s">
        <v>39</v>
      </c>
      <c r="I9" s="29">
        <f>(5/B1)</f>
        <v>0.7142857142857143</v>
      </c>
      <c r="J9" s="24">
        <f>(2/B1)</f>
        <v>0.2857142857142857</v>
      </c>
      <c r="K9" s="22">
        <f t="shared" si="1"/>
        <v>1</v>
      </c>
    </row>
    <row r="10" spans="1:11" x14ac:dyDescent="0.2">
      <c r="A10" s="17"/>
      <c r="B10" s="30"/>
      <c r="C10" s="31"/>
      <c r="D10" s="32"/>
      <c r="E10" s="33"/>
      <c r="F10" s="34"/>
      <c r="H10" s="17" t="s">
        <v>40</v>
      </c>
      <c r="I10" s="29">
        <f>(3/B1)</f>
        <v>0.42857142857142855</v>
      </c>
      <c r="J10" s="24">
        <f>(4/B1)</f>
        <v>0.5714285714285714</v>
      </c>
      <c r="K10" s="22">
        <f t="shared" si="1"/>
        <v>1</v>
      </c>
    </row>
    <row r="11" spans="1:11" x14ac:dyDescent="0.2">
      <c r="A11" s="3" t="s">
        <v>41</v>
      </c>
      <c r="B11" s="11" t="s">
        <v>31</v>
      </c>
      <c r="C11" s="12" t="s">
        <v>17</v>
      </c>
      <c r="D11" s="13" t="s">
        <v>32</v>
      </c>
      <c r="E11" s="14" t="s">
        <v>33</v>
      </c>
      <c r="F11" s="3" t="s">
        <v>34</v>
      </c>
      <c r="H11" s="17" t="s">
        <v>42</v>
      </c>
      <c r="I11" s="29">
        <f>(2/B1)</f>
        <v>0.2857142857142857</v>
      </c>
      <c r="J11" s="24">
        <f>(5/B1)</f>
        <v>0.7142857142857143</v>
      </c>
      <c r="K11" s="22">
        <f t="shared" si="1"/>
        <v>1</v>
      </c>
    </row>
    <row r="12" spans="1:11" x14ac:dyDescent="0.2">
      <c r="A12" s="17" t="s">
        <v>5</v>
      </c>
      <c r="B12" s="29">
        <f>(7/B1)</f>
        <v>1</v>
      </c>
      <c r="C12" s="35">
        <f>(0/B1)</f>
        <v>0</v>
      </c>
      <c r="D12" s="24">
        <f>(0/B1)</f>
        <v>0</v>
      </c>
      <c r="E12" s="36">
        <f>(0/B1)</f>
        <v>0</v>
      </c>
      <c r="F12" s="22">
        <f t="shared" ref="F12:F15" si="2">SUM(B12:E12)</f>
        <v>1</v>
      </c>
      <c r="H12" s="17" t="s">
        <v>43</v>
      </c>
      <c r="I12" s="29">
        <f>(4/B1)</f>
        <v>0.5714285714285714</v>
      </c>
      <c r="J12" s="24">
        <f>(3/B1)</f>
        <v>0.42857142857142855</v>
      </c>
      <c r="K12" s="22">
        <f t="shared" si="1"/>
        <v>1</v>
      </c>
    </row>
    <row r="13" spans="1:11" x14ac:dyDescent="0.2">
      <c r="A13" s="17" t="s">
        <v>6</v>
      </c>
      <c r="B13" s="29">
        <f>(7/B1)</f>
        <v>1</v>
      </c>
      <c r="C13" s="35">
        <f>(0/B1)</f>
        <v>0</v>
      </c>
      <c r="D13" s="24">
        <f>(0/B1)</f>
        <v>0</v>
      </c>
      <c r="E13" s="36">
        <f>(0/B1)</f>
        <v>0</v>
      </c>
      <c r="F13" s="22">
        <f t="shared" si="2"/>
        <v>1</v>
      </c>
      <c r="H13" s="17" t="s">
        <v>4</v>
      </c>
      <c r="I13" s="29">
        <f>(6/B1)</f>
        <v>0.8571428571428571</v>
      </c>
      <c r="J13" s="24">
        <f>(1/B1)</f>
        <v>0.14285714285714285</v>
      </c>
      <c r="K13" s="22">
        <f t="shared" si="1"/>
        <v>1</v>
      </c>
    </row>
    <row r="14" spans="1:11" x14ac:dyDescent="0.2">
      <c r="A14" s="17" t="s">
        <v>7</v>
      </c>
      <c r="B14" s="29">
        <f>(7/B1)</f>
        <v>1</v>
      </c>
      <c r="C14" s="35">
        <f>(0/B1)</f>
        <v>0</v>
      </c>
      <c r="D14" s="24">
        <f>(0/B1)</f>
        <v>0</v>
      </c>
      <c r="E14" s="36">
        <f>(0/B1)</f>
        <v>0</v>
      </c>
      <c r="F14" s="22">
        <f t="shared" si="2"/>
        <v>1</v>
      </c>
      <c r="H14" s="34"/>
      <c r="I14" s="23"/>
      <c r="J14" s="37"/>
      <c r="K14" s="34"/>
    </row>
    <row r="15" spans="1:11" x14ac:dyDescent="0.2">
      <c r="A15" s="17" t="s">
        <v>8</v>
      </c>
      <c r="B15" s="29">
        <f>(4/B1)</f>
        <v>0.5714285714285714</v>
      </c>
      <c r="C15" s="35">
        <f>(1/B1)</f>
        <v>0.14285714285714285</v>
      </c>
      <c r="D15" s="38">
        <f>(2/B1)</f>
        <v>0.2857142857142857</v>
      </c>
      <c r="E15" s="36">
        <f>(0/B1)</f>
        <v>0</v>
      </c>
      <c r="F15" s="22">
        <f t="shared" si="2"/>
        <v>0.99999999999999989</v>
      </c>
      <c r="H15" s="3" t="s">
        <v>41</v>
      </c>
      <c r="I15" s="15" t="s">
        <v>31</v>
      </c>
      <c r="J15" s="16" t="s">
        <v>32</v>
      </c>
      <c r="K15" s="3" t="s">
        <v>34</v>
      </c>
    </row>
    <row r="16" spans="1:11" x14ac:dyDescent="0.2">
      <c r="A16" s="17"/>
      <c r="B16" s="30"/>
      <c r="C16" s="31"/>
      <c r="D16" s="32"/>
      <c r="E16" s="33"/>
      <c r="F16" s="34"/>
      <c r="H16" s="17" t="s">
        <v>44</v>
      </c>
      <c r="I16" s="29">
        <f>(6/B1)</f>
        <v>0.8571428571428571</v>
      </c>
      <c r="J16" s="24">
        <f>(1/B1)</f>
        <v>0.14285714285714285</v>
      </c>
      <c r="K16" s="22">
        <f t="shared" ref="K16:K20" si="3">SUM(I16:J16)</f>
        <v>1</v>
      </c>
    </row>
    <row r="17" spans="1:11" x14ac:dyDescent="0.2">
      <c r="A17" s="3" t="s">
        <v>45</v>
      </c>
      <c r="B17" s="11" t="s">
        <v>31</v>
      </c>
      <c r="C17" s="12" t="s">
        <v>17</v>
      </c>
      <c r="D17" s="13" t="s">
        <v>32</v>
      </c>
      <c r="E17" s="14" t="s">
        <v>33</v>
      </c>
      <c r="F17" s="3" t="s">
        <v>34</v>
      </c>
      <c r="H17" s="17" t="s">
        <v>46</v>
      </c>
      <c r="I17" s="29">
        <f>(6/B1)</f>
        <v>0.8571428571428571</v>
      </c>
      <c r="J17" s="24">
        <f>(1/B1)</f>
        <v>0.14285714285714285</v>
      </c>
      <c r="K17" s="22">
        <f t="shared" si="3"/>
        <v>1</v>
      </c>
    </row>
    <row r="18" spans="1:11" x14ac:dyDescent="0.2">
      <c r="A18" s="17" t="s">
        <v>9</v>
      </c>
      <c r="B18" s="29">
        <f>(3/B1)</f>
        <v>0.42857142857142855</v>
      </c>
      <c r="C18" s="39">
        <f>(3/B1)</f>
        <v>0.42857142857142855</v>
      </c>
      <c r="D18" s="37">
        <f>(1/B1)</f>
        <v>0.14285714285714285</v>
      </c>
      <c r="E18" s="36">
        <f>(0/B1)</f>
        <v>0</v>
      </c>
      <c r="F18" s="22">
        <f t="shared" ref="F18:F20" si="4">SUM(B18:E18)</f>
        <v>1</v>
      </c>
      <c r="H18" s="17" t="s">
        <v>47</v>
      </c>
      <c r="I18" s="29">
        <f>(7/B1)</f>
        <v>1</v>
      </c>
      <c r="J18" s="24">
        <f>(0/B1)</f>
        <v>0</v>
      </c>
      <c r="K18" s="22">
        <f t="shared" si="3"/>
        <v>1</v>
      </c>
    </row>
    <row r="19" spans="1:11" x14ac:dyDescent="0.2">
      <c r="A19" s="17" t="s">
        <v>10</v>
      </c>
      <c r="B19" s="29">
        <f>(2/B1)</f>
        <v>0.2857142857142857</v>
      </c>
      <c r="C19" s="39">
        <f>(0/B1)</f>
        <v>0</v>
      </c>
      <c r="D19" s="24">
        <f>(5/B1)</f>
        <v>0.7142857142857143</v>
      </c>
      <c r="E19" s="36">
        <f>(0/B1)</f>
        <v>0</v>
      </c>
      <c r="F19" s="22">
        <f t="shared" si="4"/>
        <v>1</v>
      </c>
      <c r="H19" s="17" t="s">
        <v>48</v>
      </c>
      <c r="I19" s="29">
        <f>(7/B1)</f>
        <v>1</v>
      </c>
      <c r="J19" s="24">
        <f>(0/B1)</f>
        <v>0</v>
      </c>
      <c r="K19" s="22">
        <f t="shared" si="3"/>
        <v>1</v>
      </c>
    </row>
    <row r="20" spans="1:11" x14ac:dyDescent="0.2">
      <c r="A20" s="17" t="s">
        <v>11</v>
      </c>
      <c r="B20" s="29">
        <f>(3/B1)</f>
        <v>0.42857142857142855</v>
      </c>
      <c r="C20" s="35">
        <f>(0/B1)</f>
        <v>0</v>
      </c>
      <c r="D20" s="24">
        <f>(4/B1)</f>
        <v>0.5714285714285714</v>
      </c>
      <c r="E20" s="36">
        <f>(0/B1)</f>
        <v>0</v>
      </c>
      <c r="F20" s="22">
        <f t="shared" si="4"/>
        <v>1</v>
      </c>
      <c r="H20" s="17" t="s">
        <v>8</v>
      </c>
      <c r="I20" s="29">
        <f>(0/B1)</f>
        <v>0</v>
      </c>
      <c r="J20" s="24">
        <f>(7/B1)</f>
        <v>1</v>
      </c>
      <c r="K20" s="22">
        <f t="shared" si="3"/>
        <v>1</v>
      </c>
    </row>
    <row r="21" spans="1:11" x14ac:dyDescent="0.2">
      <c r="A21" s="17"/>
      <c r="B21" s="30"/>
      <c r="C21" s="31"/>
      <c r="D21" s="32"/>
      <c r="E21" s="33"/>
      <c r="F21" s="34"/>
      <c r="H21" s="34"/>
      <c r="I21" s="23"/>
      <c r="J21" s="37"/>
      <c r="K21" s="34"/>
    </row>
    <row r="22" spans="1:11" x14ac:dyDescent="0.2">
      <c r="A22" s="3" t="s">
        <v>49</v>
      </c>
      <c r="B22" s="11" t="s">
        <v>31</v>
      </c>
      <c r="C22" s="12" t="s">
        <v>17</v>
      </c>
      <c r="D22" s="13" t="s">
        <v>32</v>
      </c>
      <c r="E22" s="14" t="s">
        <v>33</v>
      </c>
      <c r="F22" s="3" t="s">
        <v>34</v>
      </c>
      <c r="H22" s="3" t="s">
        <v>45</v>
      </c>
      <c r="I22" s="15" t="s">
        <v>31</v>
      </c>
      <c r="J22" s="16" t="s">
        <v>32</v>
      </c>
      <c r="K22" s="3" t="s">
        <v>34</v>
      </c>
    </row>
    <row r="23" spans="1:11" x14ac:dyDescent="0.2">
      <c r="A23" s="17" t="s">
        <v>12</v>
      </c>
      <c r="B23" s="29">
        <f>(6/B1)</f>
        <v>0.8571428571428571</v>
      </c>
      <c r="C23" s="35">
        <f>(0/B1)</f>
        <v>0</v>
      </c>
      <c r="D23" s="24">
        <f>(1/B1)</f>
        <v>0.14285714285714285</v>
      </c>
      <c r="E23" s="40">
        <f>(0/B1)</f>
        <v>0</v>
      </c>
      <c r="F23" s="22">
        <f t="shared" ref="F23:F26" si="5">SUM(B23:E23)</f>
        <v>1</v>
      </c>
      <c r="H23" s="17" t="s">
        <v>50</v>
      </c>
      <c r="I23" s="29">
        <f>(6/B1)</f>
        <v>0.8571428571428571</v>
      </c>
      <c r="J23" s="24">
        <f>(1/B1)</f>
        <v>0.14285714285714285</v>
      </c>
      <c r="K23" s="22">
        <f t="shared" ref="K23:K27" si="6">SUM(I23:J23)</f>
        <v>1</v>
      </c>
    </row>
    <row r="24" spans="1:11" x14ac:dyDescent="0.2">
      <c r="A24" s="17" t="s">
        <v>13</v>
      </c>
      <c r="B24" s="29">
        <f>(0/B1)</f>
        <v>0</v>
      </c>
      <c r="C24" s="35">
        <f>(7/B1)</f>
        <v>1</v>
      </c>
      <c r="D24" s="24">
        <f>(0/B1)</f>
        <v>0</v>
      </c>
      <c r="E24" s="36">
        <f>(0/B1)</f>
        <v>0</v>
      </c>
      <c r="F24" s="22">
        <f t="shared" si="5"/>
        <v>1</v>
      </c>
      <c r="H24" s="17" t="s">
        <v>51</v>
      </c>
      <c r="I24" s="29">
        <f>(5/B1)</f>
        <v>0.7142857142857143</v>
      </c>
      <c r="J24" s="24">
        <f>(2/B1)</f>
        <v>0.2857142857142857</v>
      </c>
      <c r="K24" s="22">
        <f t="shared" si="6"/>
        <v>1</v>
      </c>
    </row>
    <row r="25" spans="1:11" x14ac:dyDescent="0.2">
      <c r="A25" s="17" t="s">
        <v>14</v>
      </c>
      <c r="B25" s="29">
        <f>(4/B1)</f>
        <v>0.5714285714285714</v>
      </c>
      <c r="C25" s="35">
        <f>(3/B1)</f>
        <v>0.42857142857142855</v>
      </c>
      <c r="D25" s="24">
        <f>(0/B1)</f>
        <v>0</v>
      </c>
      <c r="E25" s="36">
        <f>(0/B1)</f>
        <v>0</v>
      </c>
      <c r="F25" s="22">
        <f t="shared" si="5"/>
        <v>1</v>
      </c>
      <c r="H25" s="17" t="s">
        <v>52</v>
      </c>
      <c r="I25" s="29">
        <f>(3/B1)</f>
        <v>0.42857142857142855</v>
      </c>
      <c r="J25" s="24">
        <f>(4/B1)</f>
        <v>0.5714285714285714</v>
      </c>
      <c r="K25" s="22">
        <f t="shared" si="6"/>
        <v>1</v>
      </c>
    </row>
    <row r="26" spans="1:11" x14ac:dyDescent="0.2">
      <c r="A26" s="17" t="s">
        <v>15</v>
      </c>
      <c r="B26" s="29">
        <f>(0/B1)</f>
        <v>0</v>
      </c>
      <c r="C26" s="35">
        <f>(0/B1)</f>
        <v>0</v>
      </c>
      <c r="D26" s="24">
        <f>(0/B1)</f>
        <v>0</v>
      </c>
      <c r="E26" s="36">
        <f>(7/B1)</f>
        <v>1</v>
      </c>
      <c r="F26" s="22">
        <f t="shared" si="5"/>
        <v>1</v>
      </c>
      <c r="H26" s="17" t="s">
        <v>53</v>
      </c>
      <c r="I26" s="29">
        <f>(0/B1)</f>
        <v>0</v>
      </c>
      <c r="J26" s="24">
        <f>(7/B1)</f>
        <v>1</v>
      </c>
      <c r="K26" s="22">
        <f t="shared" si="6"/>
        <v>1</v>
      </c>
    </row>
    <row r="27" spans="1:11" x14ac:dyDescent="0.2">
      <c r="H27" s="17" t="s">
        <v>11</v>
      </c>
      <c r="I27" s="29">
        <f>(2/B1)</f>
        <v>0.2857142857142857</v>
      </c>
      <c r="J27" s="24">
        <f>(5/B1)</f>
        <v>0.7142857142857143</v>
      </c>
      <c r="K27" s="22">
        <f t="shared" si="6"/>
        <v>1</v>
      </c>
    </row>
    <row r="28" spans="1:11" x14ac:dyDescent="0.2">
      <c r="H28" s="34"/>
      <c r="I28" s="41"/>
      <c r="J28" s="42"/>
      <c r="K28" s="34"/>
    </row>
    <row r="29" spans="1:11" x14ac:dyDescent="0.2">
      <c r="H29" s="3" t="s">
        <v>49</v>
      </c>
      <c r="I29" s="11" t="s">
        <v>31</v>
      </c>
      <c r="J29" s="13" t="s">
        <v>32</v>
      </c>
      <c r="K29" s="3" t="s">
        <v>34</v>
      </c>
    </row>
    <row r="30" spans="1:11" x14ac:dyDescent="0.2">
      <c r="H30" s="17" t="s">
        <v>54</v>
      </c>
      <c r="I30" s="41">
        <f>(3/B1)</f>
        <v>0.42857142857142855</v>
      </c>
      <c r="J30" s="42">
        <f>(4/B1)</f>
        <v>0.5714285714285714</v>
      </c>
      <c r="K30" s="22">
        <f t="shared" ref="K30:K31" si="7">SUM(I30:J30)</f>
        <v>1</v>
      </c>
    </row>
    <row r="31" spans="1:11" x14ac:dyDescent="0.2">
      <c r="H31" s="17" t="s">
        <v>55</v>
      </c>
      <c r="I31" s="41">
        <f>(1/B1)</f>
        <v>0.14285714285714285</v>
      </c>
      <c r="J31" s="43">
        <f>(6/B1)</f>
        <v>0.8571428571428571</v>
      </c>
      <c r="K31" s="22">
        <f t="shared" si="7"/>
        <v>1</v>
      </c>
    </row>
  </sheetData>
  <mergeCells count="2">
    <mergeCell ref="A4:F4"/>
    <mergeCell ref="H4:K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Score Compliance Tests</vt:lpstr>
      <vt:lpstr>Graphs Compliance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</cp:lastModifiedBy>
  <dcterms:modified xsi:type="dcterms:W3CDTF">2020-08-17T05:50:59Z</dcterms:modified>
</cp:coreProperties>
</file>