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23256" windowHeight="12576"/>
  </bookViews>
  <sheets>
    <sheet name="Planilha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C3" i="1"/>
  <c r="C4" i="1"/>
  <c r="C5" i="1"/>
  <c r="C6" i="1"/>
  <c r="C7" i="1"/>
  <c r="C8" i="1"/>
  <c r="C9" i="1"/>
  <c r="C10" i="1"/>
  <c r="C11" i="1"/>
  <c r="C2" i="1"/>
  <c r="Q12" i="1" l="1"/>
  <c r="O12" i="1"/>
  <c r="M12" i="1"/>
  <c r="L12" i="1"/>
  <c r="L3" i="1"/>
  <c r="L4" i="1"/>
  <c r="L5" i="1"/>
  <c r="L6" i="1"/>
  <c r="L7" i="1"/>
  <c r="L8" i="1"/>
  <c r="L9" i="1"/>
  <c r="L10" i="1"/>
  <c r="L11" i="1"/>
  <c r="L2" i="1"/>
  <c r="K11" i="1"/>
  <c r="K10" i="1"/>
  <c r="K9" i="1"/>
  <c r="K8" i="1"/>
  <c r="K7" i="1"/>
  <c r="K6" i="1"/>
  <c r="K5" i="1"/>
  <c r="K4" i="1"/>
  <c r="K3" i="1"/>
  <c r="K2" i="1"/>
  <c r="J11" i="1"/>
  <c r="J10" i="1"/>
  <c r="J9" i="1"/>
  <c r="J8" i="1"/>
  <c r="J7" i="1"/>
  <c r="J6" i="1"/>
  <c r="J5" i="1"/>
  <c r="J4" i="1"/>
  <c r="J3" i="1"/>
  <c r="J2" i="1"/>
  <c r="I12" i="1"/>
  <c r="G14" i="1"/>
  <c r="F14" i="1"/>
  <c r="F11" i="1"/>
  <c r="F10" i="1"/>
  <c r="F9" i="1"/>
  <c r="F8" i="1"/>
  <c r="F7" i="1"/>
  <c r="F6" i="1"/>
  <c r="F5" i="1"/>
  <c r="F4" i="1"/>
  <c r="F3" i="1"/>
  <c r="F2" i="1"/>
  <c r="B14" i="1"/>
  <c r="E14" i="1"/>
  <c r="D14" i="1"/>
  <c r="A14" i="1"/>
  <c r="D11" i="1" s="1"/>
  <c r="D5" i="1" l="1"/>
  <c r="D6" i="1"/>
  <c r="D4" i="1"/>
  <c r="D7" i="1"/>
  <c r="D8" i="1"/>
  <c r="D9" i="1"/>
  <c r="D2" i="1"/>
  <c r="D10" i="1"/>
  <c r="D3" i="1"/>
</calcChain>
</file>

<file path=xl/sharedStrings.xml><?xml version="1.0" encoding="utf-8"?>
<sst xmlns="http://schemas.openxmlformats.org/spreadsheetml/2006/main" count="13" uniqueCount="12">
  <si>
    <t>X1</t>
  </si>
  <si>
    <t>Y2</t>
  </si>
  <si>
    <t>xiyi</t>
  </si>
  <si>
    <t>xi</t>
  </si>
  <si>
    <t>y1</t>
  </si>
  <si>
    <t>xi = X1 -Xm</t>
  </si>
  <si>
    <t>xi = x1 -xm^2</t>
  </si>
  <si>
    <t>yi = y1 -ym</t>
  </si>
  <si>
    <t>yi = y1 -ym ^2</t>
  </si>
  <si>
    <t>Média</t>
  </si>
  <si>
    <t>Total</t>
  </si>
  <si>
    <t>Desvio padrão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</si>
</sst>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workbookViewId="0">
      <selection activeCell="G18" sqref="G18"/>
    </sheetView>
  </sheetViews>
  <sheetFormatPr defaultRowHeight="14.4" x14ac:dyDescent="0.3"/>
  <cols>
    <col min="3" max="4" width="12.109375" customWidth="1"/>
    <col min="5" max="5" width="13.77734375" customWidth="1"/>
    <col min="6" max="6" width="14.21875" customWidth="1"/>
    <col min="15" max="15" width="12" bestFit="1" customWidth="1"/>
  </cols>
  <sheetData>
    <row r="1" spans="1:17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H1" t="s">
        <v>2</v>
      </c>
      <c r="J1" t="s">
        <v>3</v>
      </c>
      <c r="K1" s="2" t="s">
        <v>4</v>
      </c>
    </row>
    <row r="2" spans="1:17" x14ac:dyDescent="0.3">
      <c r="A2">
        <v>173</v>
      </c>
      <c r="B2">
        <v>70</v>
      </c>
      <c r="C2">
        <f>A2-A$14</f>
        <v>1</v>
      </c>
      <c r="D2">
        <f>POWER((A14-A2),2)</f>
        <v>1</v>
      </c>
      <c r="E2">
        <f>B2-B$14</f>
        <v>0.59999999999999432</v>
      </c>
      <c r="F2">
        <f>POWER(B14-B2,2)</f>
        <v>0.35999999999999316</v>
      </c>
      <c r="J2">
        <f>A14-A2</f>
        <v>-1</v>
      </c>
      <c r="K2">
        <f>B14-B2</f>
        <v>-0.59999999999999432</v>
      </c>
      <c r="L2">
        <f>J2*K2</f>
        <v>0.59999999999999432</v>
      </c>
    </row>
    <row r="3" spans="1:17" x14ac:dyDescent="0.3">
      <c r="A3">
        <v>169</v>
      </c>
      <c r="B3">
        <v>66</v>
      </c>
      <c r="C3">
        <f t="shared" ref="C3:C11" si="0">A3-A$14</f>
        <v>-3</v>
      </c>
      <c r="D3">
        <f>POWER((A14-A3),2)</f>
        <v>9</v>
      </c>
      <c r="E3">
        <f t="shared" ref="E3:E11" si="1">B3-B$14</f>
        <v>-3.4000000000000057</v>
      </c>
      <c r="F3">
        <f>POWER(B14-B3,2)</f>
        <v>11.560000000000038</v>
      </c>
      <c r="J3">
        <f>A14-A3</f>
        <v>3</v>
      </c>
      <c r="K3">
        <f>B14-B3</f>
        <v>3.4000000000000057</v>
      </c>
      <c r="L3">
        <f t="shared" ref="L3:L11" si="2">J3*K3</f>
        <v>10.200000000000017</v>
      </c>
    </row>
    <row r="4" spans="1:17" x14ac:dyDescent="0.3">
      <c r="A4">
        <v>172</v>
      </c>
      <c r="B4">
        <v>70</v>
      </c>
      <c r="C4">
        <f t="shared" si="0"/>
        <v>0</v>
      </c>
      <c r="D4">
        <f>POWER((A14-A4),2)</f>
        <v>0</v>
      </c>
      <c r="E4">
        <f t="shared" si="1"/>
        <v>0.59999999999999432</v>
      </c>
      <c r="F4">
        <f>POWER(B14-B4,2)</f>
        <v>0.35999999999999316</v>
      </c>
      <c r="J4">
        <f>A14-A4</f>
        <v>0</v>
      </c>
      <c r="K4">
        <f>B14-B4</f>
        <v>-0.59999999999999432</v>
      </c>
      <c r="L4">
        <f t="shared" si="2"/>
        <v>0</v>
      </c>
    </row>
    <row r="5" spans="1:17" x14ac:dyDescent="0.3">
      <c r="A5">
        <v>174</v>
      </c>
      <c r="B5">
        <v>68</v>
      </c>
      <c r="C5">
        <f t="shared" si="0"/>
        <v>2</v>
      </c>
      <c r="D5">
        <f>POWER((A14-A5),2)</f>
        <v>4</v>
      </c>
      <c r="E5">
        <f t="shared" si="1"/>
        <v>-1.4000000000000057</v>
      </c>
      <c r="F5">
        <f>POWER(B14-B5,2)</f>
        <v>1.960000000000016</v>
      </c>
      <c r="J5">
        <f>A14-A5</f>
        <v>-2</v>
      </c>
      <c r="K5">
        <f>B14-B5</f>
        <v>1.4000000000000057</v>
      </c>
      <c r="L5">
        <f t="shared" si="2"/>
        <v>-2.8000000000000114</v>
      </c>
    </row>
    <row r="6" spans="1:17" x14ac:dyDescent="0.3">
      <c r="A6">
        <v>165</v>
      </c>
      <c r="B6">
        <v>64</v>
      </c>
      <c r="C6">
        <f t="shared" si="0"/>
        <v>-7</v>
      </c>
      <c r="D6">
        <f>POWER((A14-A6),2)</f>
        <v>49</v>
      </c>
      <c r="E6">
        <f t="shared" si="1"/>
        <v>-5.4000000000000057</v>
      </c>
      <c r="F6">
        <f>POWER(B14-B6,2)</f>
        <v>29.160000000000061</v>
      </c>
      <c r="J6">
        <f>A14-A6</f>
        <v>7</v>
      </c>
      <c r="K6">
        <f>B14-B6</f>
        <v>5.4000000000000057</v>
      </c>
      <c r="L6">
        <f t="shared" si="2"/>
        <v>37.80000000000004</v>
      </c>
    </row>
    <row r="7" spans="1:17" x14ac:dyDescent="0.3">
      <c r="A7">
        <v>170</v>
      </c>
      <c r="B7">
        <v>68</v>
      </c>
      <c r="C7">
        <f t="shared" si="0"/>
        <v>-2</v>
      </c>
      <c r="D7">
        <f>POWER((A14-A7),2)</f>
        <v>4</v>
      </c>
      <c r="E7">
        <f t="shared" si="1"/>
        <v>-1.4000000000000057</v>
      </c>
      <c r="F7">
        <f>POWER(B14-B7,2)</f>
        <v>1.960000000000016</v>
      </c>
      <c r="J7">
        <f>A14-A7</f>
        <v>2</v>
      </c>
      <c r="K7">
        <f>B14-B7</f>
        <v>1.4000000000000057</v>
      </c>
      <c r="L7">
        <f t="shared" si="2"/>
        <v>2.8000000000000114</v>
      </c>
    </row>
    <row r="8" spans="1:17" x14ac:dyDescent="0.3">
      <c r="A8">
        <v>171</v>
      </c>
      <c r="B8">
        <v>72</v>
      </c>
      <c r="C8">
        <f t="shared" si="0"/>
        <v>-1</v>
      </c>
      <c r="D8">
        <f>POWER((A14-A8),2)</f>
        <v>1</v>
      </c>
      <c r="E8">
        <f t="shared" si="1"/>
        <v>2.5999999999999943</v>
      </c>
      <c r="F8">
        <f>POWER(B14-B8,2)</f>
        <v>6.7599999999999705</v>
      </c>
      <c r="J8">
        <f>A14-A8</f>
        <v>1</v>
      </c>
      <c r="K8">
        <f>B14-B8</f>
        <v>-2.5999999999999943</v>
      </c>
      <c r="L8">
        <f t="shared" si="2"/>
        <v>-2.5999999999999943</v>
      </c>
    </row>
    <row r="9" spans="1:17" x14ac:dyDescent="0.3">
      <c r="A9">
        <v>168</v>
      </c>
      <c r="B9">
        <v>65</v>
      </c>
      <c r="C9">
        <f t="shared" si="0"/>
        <v>-4</v>
      </c>
      <c r="D9">
        <f>POWER((A14-A9),2)</f>
        <v>16</v>
      </c>
      <c r="E9">
        <f t="shared" si="1"/>
        <v>-4.4000000000000057</v>
      </c>
      <c r="F9">
        <f>POWER(B14-B9,2)</f>
        <v>19.360000000000049</v>
      </c>
      <c r="J9">
        <f>A14-A9</f>
        <v>4</v>
      </c>
      <c r="K9">
        <f>B14-B9</f>
        <v>4.4000000000000057</v>
      </c>
      <c r="L9">
        <f t="shared" si="2"/>
        <v>17.600000000000023</v>
      </c>
    </row>
    <row r="10" spans="1:17" x14ac:dyDescent="0.3">
      <c r="A10">
        <v>178</v>
      </c>
      <c r="B10">
        <v>72</v>
      </c>
      <c r="C10">
        <f t="shared" si="0"/>
        <v>6</v>
      </c>
      <c r="D10">
        <f>POWER((A14-A10),2)</f>
        <v>36</v>
      </c>
      <c r="E10">
        <f t="shared" si="1"/>
        <v>2.5999999999999943</v>
      </c>
      <c r="F10">
        <f>POWER(B14-B10,2)</f>
        <v>6.7599999999999705</v>
      </c>
      <c r="J10">
        <f>A14-A10</f>
        <v>-6</v>
      </c>
      <c r="K10">
        <f>B14-B10</f>
        <v>-2.5999999999999943</v>
      </c>
      <c r="L10">
        <f t="shared" si="2"/>
        <v>15.599999999999966</v>
      </c>
    </row>
    <row r="11" spans="1:17" x14ac:dyDescent="0.3">
      <c r="A11">
        <v>180</v>
      </c>
      <c r="B11">
        <v>79</v>
      </c>
      <c r="C11">
        <f t="shared" si="0"/>
        <v>8</v>
      </c>
      <c r="D11">
        <f>POWER((A14-A11),2)</f>
        <v>64</v>
      </c>
      <c r="E11">
        <f t="shared" si="1"/>
        <v>9.5999999999999943</v>
      </c>
      <c r="F11">
        <f>POWER(B14-B11,2)</f>
        <v>92.159999999999897</v>
      </c>
      <c r="J11">
        <f>A14-A11</f>
        <v>-8</v>
      </c>
      <c r="K11">
        <f>B14-B11</f>
        <v>-9.5999999999999943</v>
      </c>
      <c r="L11">
        <f t="shared" si="2"/>
        <v>76.799999999999955</v>
      </c>
    </row>
    <row r="12" spans="1:17" x14ac:dyDescent="0.3">
      <c r="I12">
        <f>(H12/(9))*E14*G14</f>
        <v>0</v>
      </c>
      <c r="L12" s="1">
        <f>SUM(L2:L11)</f>
        <v>156</v>
      </c>
      <c r="M12">
        <f>L12/9*E14*G14</f>
        <v>341.02269815722849</v>
      </c>
      <c r="O12">
        <f>156/(9*4.52*4.35)</f>
        <v>0.88156511714644181</v>
      </c>
      <c r="Q12">
        <f>L12/SQRT(D14*F14)</f>
        <v>0.88101010891047637</v>
      </c>
    </row>
    <row r="13" spans="1:17" x14ac:dyDescent="0.3">
      <c r="A13" t="s">
        <v>9</v>
      </c>
      <c r="B13" t="s">
        <v>9</v>
      </c>
      <c r="D13" t="s">
        <v>10</v>
      </c>
      <c r="E13" t="s">
        <v>11</v>
      </c>
    </row>
    <row r="14" spans="1:17" x14ac:dyDescent="0.3">
      <c r="A14">
        <f>SUM(A2:A11)/10</f>
        <v>172</v>
      </c>
      <c r="B14">
        <f>SUM(B2:B11)/10</f>
        <v>69.400000000000006</v>
      </c>
      <c r="D14">
        <f>(SUM(D2:D11))</f>
        <v>184</v>
      </c>
      <c r="E14">
        <f>SQRT(D14/9)</f>
        <v>4.5215533220835118</v>
      </c>
      <c r="F14">
        <f>SUM(F2:F11)</f>
        <v>170.4</v>
      </c>
      <c r="G14">
        <f>SQRT(F14/9)</f>
        <v>4.3512450325548588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Eng. Daniel Vieira</dc:creator>
  <cp:lastModifiedBy>Eng. Daniel Vieira</cp:lastModifiedBy>
  <dcterms:created xsi:type="dcterms:W3CDTF">2023-05-16T12:53:00Z</dcterms:created>
  <dcterms:modified xsi:type="dcterms:W3CDTF">2023-08-20T14:43:45Z</dcterms:modified>
</cp:coreProperties>
</file>