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Gomes\Desktop\área de trabalho\Desenvolvedor\ADS FATEC\4- Semestre\Engenharia de Software III\ProjetoVitrineVirtural\Documentation\"/>
    </mc:Choice>
  </mc:AlternateContent>
  <xr:revisionPtr revIDLastSave="0" documentId="13_ncr:1_{F422DAD1-462D-4A05-B7E4-2FF1BD38402B}" xr6:coauthVersionLast="47" xr6:coauthVersionMax="47" xr10:uidLastSave="{00000000-0000-0000-0000-000000000000}"/>
  <bookViews>
    <workbookView xWindow="20370" yWindow="-8340" windowWidth="29040" windowHeight="15990" xr2:uid="{27D8D792-FD21-4982-B0DA-C604BC4A8266}"/>
  </bookViews>
  <sheets>
    <sheet name="atual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34" i="1"/>
  <c r="G33" i="1"/>
  <c r="G32" i="1"/>
  <c r="G25" i="1"/>
  <c r="G31" i="1"/>
  <c r="E3" i="1"/>
  <c r="E4" i="1"/>
  <c r="E6" i="1"/>
  <c r="E7" i="1"/>
  <c r="E8" i="1"/>
  <c r="E10" i="1"/>
  <c r="E11" i="1"/>
  <c r="E12" i="1"/>
  <c r="E14" i="1"/>
  <c r="E15" i="1"/>
  <c r="E16" i="1"/>
  <c r="E18" i="1"/>
  <c r="E19" i="1"/>
  <c r="E20" i="1"/>
  <c r="E2" i="1"/>
  <c r="G17" i="1"/>
  <c r="G21" i="1" s="1"/>
  <c r="E21" i="1" l="1"/>
  <c r="G23" i="1" s="1"/>
  <c r="G26" i="1" s="1"/>
</calcChain>
</file>

<file path=xl/sharedStrings.xml><?xml version="1.0" encoding="utf-8"?>
<sst xmlns="http://schemas.openxmlformats.org/spreadsheetml/2006/main" count="106" uniqueCount="93">
  <si>
    <t xml:space="preserve">Função </t>
  </si>
  <si>
    <t xml:space="preserve">Nº de ocorrência </t>
  </si>
  <si>
    <t xml:space="preserve">Complexidade </t>
  </si>
  <si>
    <t xml:space="preserve">Peso </t>
  </si>
  <si>
    <t xml:space="preserve">Resultado </t>
  </si>
  <si>
    <t>entradas</t>
  </si>
  <si>
    <t xml:space="preserve">Simples </t>
  </si>
  <si>
    <t xml:space="preserve">Médio </t>
  </si>
  <si>
    <t xml:space="preserve">complexo </t>
  </si>
  <si>
    <t>saídas</t>
  </si>
  <si>
    <t>consultas</t>
  </si>
  <si>
    <t xml:space="preserve">arquivos </t>
  </si>
  <si>
    <t xml:space="preserve">interfaces </t>
  </si>
  <si>
    <t xml:space="preserve">Total de FP’b </t>
  </si>
  <si>
    <t>Nível de Influência do Sistema (0 a 5)</t>
  </si>
  <si>
    <t>Comunicação de dados</t>
  </si>
  <si>
    <t>Performance</t>
  </si>
  <si>
    <t>Volume de transações</t>
  </si>
  <si>
    <t>Eficiência do usuário final</t>
  </si>
  <si>
    <t>Processamento complexo</t>
  </si>
  <si>
    <t>Facilidade de implantação</t>
  </si>
  <si>
    <t>Múltiplos locais</t>
  </si>
  <si>
    <t>Processamento distribuído</t>
  </si>
  <si>
    <t>Utilização de equipamento</t>
  </si>
  <si>
    <t>Entrada de dados on-line</t>
  </si>
  <si>
    <t>Atualização on-line</t>
  </si>
  <si>
    <t>Reutilização de código</t>
  </si>
  <si>
    <t>Facilidade operacional</t>
  </si>
  <si>
    <t>Facilidade de mudanças</t>
  </si>
  <si>
    <t>Total de NI</t>
  </si>
  <si>
    <t>FA = multiplicar o NI pela taxa real =0,65+(0,01*I19)</t>
  </si>
  <si>
    <t>FP'r = multiplicar o FP'b pelo FA</t>
  </si>
  <si>
    <t>Estimativas do número médio de LOC por FP</t>
  </si>
  <si>
    <t>Cobol</t>
  </si>
  <si>
    <t xml:space="preserve"> Pascal</t>
  </si>
  <si>
    <t>Linguagens Orientadas a Objeto (C++)</t>
  </si>
  <si>
    <t>Sistema Comercial</t>
  </si>
  <si>
    <t>Comércio Eletrônico</t>
  </si>
  <si>
    <t>Sistema Web</t>
  </si>
  <si>
    <t>Tipo de Sistema</t>
  </si>
  <si>
    <t>KLOC = Multiplicar o FP'r pelo tipo de linguagem</t>
  </si>
  <si>
    <t>PRAZO</t>
  </si>
  <si>
    <t>DIAS/MÊS</t>
  </si>
  <si>
    <t>HORAS/DIA</t>
  </si>
  <si>
    <t>MINUTOS/HORA</t>
  </si>
  <si>
    <t>CUSTO - INVESTIMENTO</t>
  </si>
  <si>
    <t>FÓRMULA = 132 * RESULTADO DA DIVISÃO * VALOR DA HORA</t>
  </si>
  <si>
    <t>Informe o nº de LOC da Linguagem</t>
  </si>
  <si>
    <t>Total de KLOC</t>
  </si>
  <si>
    <t>Informe o tipo de sistema</t>
  </si>
  <si>
    <t>PRAZO (dividir o KLOC pelo tipo de sistema)</t>
  </si>
  <si>
    <t>Informe o valor da hora de trabalho</t>
  </si>
  <si>
    <t>VALOR TOTAL DO PROJETO =</t>
  </si>
  <si>
    <t xml:space="preserve">ISO (NORMA INTERNACIONAL) HORAS/MÊS = </t>
  </si>
  <si>
    <t>Produ - Kloc/Loc /mês</t>
  </si>
  <si>
    <t>QTDD DE DIAS (% x 22)</t>
  </si>
  <si>
    <t>QTDD DE HORAS (% x 6)</t>
  </si>
  <si>
    <t>QTDD DE MINUTOS (% x 60)</t>
  </si>
  <si>
    <t>(RESULTADO DA DIVISÃO)QTDD DE MESES</t>
  </si>
  <si>
    <t>CONFIRMAÇÃO (RESULTADO * 132 * Vr DA HORA)</t>
  </si>
  <si>
    <t>Geradores de Código (SQL + HTML + RUBY + PYTHON + DEMAIS)</t>
  </si>
  <si>
    <t>Java / Delphi / Visual Basic / C#</t>
  </si>
  <si>
    <t>Alunos</t>
  </si>
  <si>
    <t>ID Aluno</t>
  </si>
  <si>
    <t>Nome</t>
  </si>
  <si>
    <t>Data Nascimento</t>
  </si>
  <si>
    <t>Endereço</t>
  </si>
  <si>
    <t>Telefone</t>
  </si>
  <si>
    <t>E-mail</t>
  </si>
  <si>
    <t>Curso</t>
  </si>
  <si>
    <t>Disciplina</t>
  </si>
  <si>
    <t>id disciplina</t>
  </si>
  <si>
    <t>nome disciplina</t>
  </si>
  <si>
    <t>Notas</t>
  </si>
  <si>
    <t>ID da nota</t>
  </si>
  <si>
    <t>ID do aluno</t>
  </si>
  <si>
    <t>nota 1 bimestre</t>
  </si>
  <si>
    <t>nota 2 bimestre</t>
  </si>
  <si>
    <t>média</t>
  </si>
  <si>
    <t>Frequência</t>
  </si>
  <si>
    <t>ID frequência</t>
  </si>
  <si>
    <t>ID aluno</t>
  </si>
  <si>
    <t>ID disciplina</t>
  </si>
  <si>
    <t>data aula</t>
  </si>
  <si>
    <t>presença/ausencia</t>
  </si>
  <si>
    <t>estágio TCC</t>
  </si>
  <si>
    <t>ID estágio/TCC</t>
  </si>
  <si>
    <t>id do aluno</t>
  </si>
  <si>
    <t>descrição estágio/TCC</t>
  </si>
  <si>
    <t>ID TCC</t>
  </si>
  <si>
    <t>descrição TCC</t>
  </si>
  <si>
    <t>nota estágio</t>
  </si>
  <si>
    <t>nota 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</si>
</sst>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8"/>
      <color rgb="FF000000"/>
      <name val="Calibri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164" fontId="2" fillId="2" borderId="2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4ECE-85AE-41DE-8293-DAF1B7567D59}">
  <dimension ref="A1:I42"/>
  <sheetViews>
    <sheetView tabSelected="1" zoomScaleNormal="100" workbookViewId="0">
      <selection activeCell="G40" sqref="G40"/>
    </sheetView>
  </sheetViews>
  <sheetFormatPr defaultColWidth="28.28515625" defaultRowHeight="15" x14ac:dyDescent="0.25"/>
  <cols>
    <col min="1" max="1" width="9" bestFit="1" customWidth="1"/>
    <col min="2" max="2" width="16.28515625" bestFit="1" customWidth="1"/>
    <col min="3" max="3" width="14.42578125" bestFit="1" customWidth="1"/>
    <col min="4" max="4" width="21.140625" customWidth="1"/>
    <col min="5" max="5" width="10" style="10" bestFit="1" customWidth="1"/>
    <col min="6" max="6" width="31.85546875" customWidth="1"/>
    <col min="7" max="7" width="10.7109375" style="6" bestFit="1" customWidth="1"/>
    <col min="8" max="8" width="28.28515625" customWidth="1"/>
  </cols>
  <sheetData>
    <row r="1" spans="1:7" ht="32.25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34" t="s">
        <v>14</v>
      </c>
      <c r="G1" s="34"/>
    </row>
    <row r="2" spans="1:7" x14ac:dyDescent="0.25">
      <c r="A2" s="30" t="s">
        <v>5</v>
      </c>
      <c r="B2" s="27">
        <v>0</v>
      </c>
      <c r="C2" s="1" t="s">
        <v>6</v>
      </c>
      <c r="D2" s="1">
        <v>3</v>
      </c>
      <c r="E2" s="1">
        <f>B2*D2</f>
        <v>0</v>
      </c>
      <c r="F2" s="1" t="s">
        <v>15</v>
      </c>
      <c r="G2" s="2">
        <v>5</v>
      </c>
    </row>
    <row r="3" spans="1:7" x14ac:dyDescent="0.25">
      <c r="A3" s="30"/>
      <c r="B3" s="27">
        <v>0</v>
      </c>
      <c r="C3" s="1" t="s">
        <v>7</v>
      </c>
      <c r="D3" s="1">
        <v>4</v>
      </c>
      <c r="E3" s="1">
        <f t="shared" ref="E3:E20" si="0">B3*D3</f>
        <v>0</v>
      </c>
      <c r="F3" s="1" t="s">
        <v>16</v>
      </c>
      <c r="G3" s="2">
        <v>5</v>
      </c>
    </row>
    <row r="4" spans="1:7" x14ac:dyDescent="0.25">
      <c r="A4" s="30"/>
      <c r="B4" s="27">
        <v>5</v>
      </c>
      <c r="C4" s="1" t="s">
        <v>8</v>
      </c>
      <c r="D4" s="1">
        <v>6</v>
      </c>
      <c r="E4" s="1">
        <f t="shared" si="0"/>
        <v>30</v>
      </c>
      <c r="F4" s="1" t="s">
        <v>17</v>
      </c>
      <c r="G4" s="2">
        <v>5</v>
      </c>
    </row>
    <row r="5" spans="1:7" x14ac:dyDescent="0.25">
      <c r="A5" s="30"/>
      <c r="B5" s="30"/>
      <c r="C5" s="30"/>
      <c r="D5" s="30"/>
      <c r="E5" s="30"/>
      <c r="F5" s="1" t="s">
        <v>18</v>
      </c>
      <c r="G5" s="2">
        <v>5</v>
      </c>
    </row>
    <row r="6" spans="1:7" x14ac:dyDescent="0.25">
      <c r="A6" s="30" t="s">
        <v>9</v>
      </c>
      <c r="B6" s="27">
        <v>1</v>
      </c>
      <c r="C6" s="1" t="s">
        <v>6</v>
      </c>
      <c r="D6" s="1">
        <v>4</v>
      </c>
      <c r="E6" s="1">
        <f t="shared" si="0"/>
        <v>4</v>
      </c>
      <c r="F6" s="1" t="s">
        <v>19</v>
      </c>
      <c r="G6" s="2">
        <v>5</v>
      </c>
    </row>
    <row r="7" spans="1:7" x14ac:dyDescent="0.25">
      <c r="A7" s="30"/>
      <c r="B7" s="27">
        <v>1</v>
      </c>
      <c r="C7" s="1" t="s">
        <v>7</v>
      </c>
      <c r="D7" s="1">
        <v>5</v>
      </c>
      <c r="E7" s="1">
        <f t="shared" si="0"/>
        <v>5</v>
      </c>
      <c r="F7" s="1" t="s">
        <v>20</v>
      </c>
      <c r="G7" s="2">
        <v>5</v>
      </c>
    </row>
    <row r="8" spans="1:7" x14ac:dyDescent="0.25">
      <c r="A8" s="30"/>
      <c r="B8" s="27">
        <v>4</v>
      </c>
      <c r="C8" s="1" t="s">
        <v>8</v>
      </c>
      <c r="D8" s="1">
        <v>7</v>
      </c>
      <c r="E8" s="1">
        <f t="shared" si="0"/>
        <v>28</v>
      </c>
      <c r="F8" s="1" t="s">
        <v>21</v>
      </c>
      <c r="G8" s="2">
        <v>5</v>
      </c>
    </row>
    <row r="9" spans="1:7" x14ac:dyDescent="0.25">
      <c r="A9" s="30"/>
      <c r="B9" s="30"/>
      <c r="C9" s="30"/>
      <c r="D9" s="30"/>
      <c r="E9" s="30"/>
      <c r="F9" s="1" t="s">
        <v>22</v>
      </c>
      <c r="G9" s="2">
        <v>5</v>
      </c>
    </row>
    <row r="10" spans="1:7" x14ac:dyDescent="0.25">
      <c r="A10" s="30" t="s">
        <v>10</v>
      </c>
      <c r="B10" s="27">
        <v>0</v>
      </c>
      <c r="C10" s="1" t="s">
        <v>6</v>
      </c>
      <c r="D10" s="1">
        <v>3</v>
      </c>
      <c r="E10" s="1">
        <f t="shared" si="0"/>
        <v>0</v>
      </c>
      <c r="F10" s="1" t="s">
        <v>23</v>
      </c>
      <c r="G10" s="2">
        <v>5</v>
      </c>
    </row>
    <row r="11" spans="1:7" x14ac:dyDescent="0.25">
      <c r="A11" s="30"/>
      <c r="B11" s="27">
        <v>1</v>
      </c>
      <c r="C11" s="1" t="s">
        <v>7</v>
      </c>
      <c r="D11" s="1">
        <v>4</v>
      </c>
      <c r="E11" s="1">
        <f t="shared" si="0"/>
        <v>4</v>
      </c>
      <c r="F11" s="1" t="s">
        <v>24</v>
      </c>
      <c r="G11" s="2">
        <v>5</v>
      </c>
    </row>
    <row r="12" spans="1:7" x14ac:dyDescent="0.25">
      <c r="A12" s="30"/>
      <c r="B12" s="27">
        <v>5</v>
      </c>
      <c r="C12" s="1" t="s">
        <v>8</v>
      </c>
      <c r="D12" s="1">
        <v>6</v>
      </c>
      <c r="E12" s="1">
        <f t="shared" si="0"/>
        <v>30</v>
      </c>
      <c r="F12" s="1" t="s">
        <v>25</v>
      </c>
      <c r="G12" s="2">
        <v>5</v>
      </c>
    </row>
    <row r="13" spans="1:7" x14ac:dyDescent="0.25">
      <c r="A13" s="30"/>
      <c r="B13" s="30"/>
      <c r="C13" s="30"/>
      <c r="D13" s="30"/>
      <c r="E13" s="30"/>
      <c r="F13" s="1" t="s">
        <v>26</v>
      </c>
      <c r="G13" s="2">
        <v>5</v>
      </c>
    </row>
    <row r="14" spans="1:7" x14ac:dyDescent="0.25">
      <c r="A14" s="30" t="s">
        <v>11</v>
      </c>
      <c r="B14" s="27">
        <v>5</v>
      </c>
      <c r="C14" s="1" t="s">
        <v>6</v>
      </c>
      <c r="D14" s="1">
        <v>7</v>
      </c>
      <c r="E14" s="1">
        <f t="shared" si="0"/>
        <v>35</v>
      </c>
      <c r="F14" s="1" t="s">
        <v>27</v>
      </c>
      <c r="G14" s="2">
        <v>5</v>
      </c>
    </row>
    <row r="15" spans="1:7" x14ac:dyDescent="0.25">
      <c r="A15" s="30"/>
      <c r="B15" s="27">
        <v>0</v>
      </c>
      <c r="C15" s="1" t="s">
        <v>7</v>
      </c>
      <c r="D15" s="1">
        <v>10</v>
      </c>
      <c r="E15" s="1">
        <f t="shared" si="0"/>
        <v>0</v>
      </c>
      <c r="F15" s="1" t="s">
        <v>28</v>
      </c>
      <c r="G15" s="3">
        <v>5</v>
      </c>
    </row>
    <row r="16" spans="1:7" x14ac:dyDescent="0.25">
      <c r="A16" s="30"/>
      <c r="B16" s="27">
        <v>0</v>
      </c>
      <c r="C16" s="1" t="s">
        <v>8</v>
      </c>
      <c r="D16" s="1">
        <v>15</v>
      </c>
      <c r="E16" s="1">
        <f t="shared" si="0"/>
        <v>0</v>
      </c>
      <c r="F16" s="35"/>
      <c r="G16" s="36"/>
    </row>
    <row r="17" spans="1:9" x14ac:dyDescent="0.25">
      <c r="A17" s="30"/>
      <c r="B17" s="30"/>
      <c r="C17" s="30"/>
      <c r="D17" s="30"/>
      <c r="E17" s="30"/>
      <c r="F17" s="4" t="s">
        <v>29</v>
      </c>
      <c r="G17" s="5">
        <f>SUM(G2:G15)</f>
        <v>70</v>
      </c>
    </row>
    <row r="18" spans="1:9" x14ac:dyDescent="0.25">
      <c r="A18" s="30" t="s">
        <v>12</v>
      </c>
      <c r="B18" s="27">
        <v>6</v>
      </c>
      <c r="C18" s="1" t="s">
        <v>6</v>
      </c>
      <c r="D18" s="1">
        <v>5</v>
      </c>
      <c r="E18" s="1">
        <f t="shared" si="0"/>
        <v>30</v>
      </c>
      <c r="F18" s="42"/>
      <c r="G18" s="43"/>
    </row>
    <row r="19" spans="1:9" x14ac:dyDescent="0.25">
      <c r="A19" s="30"/>
      <c r="B19" s="27">
        <v>0</v>
      </c>
      <c r="C19" s="1" t="s">
        <v>7</v>
      </c>
      <c r="D19" s="1">
        <v>7</v>
      </c>
      <c r="E19" s="1">
        <f t="shared" si="0"/>
        <v>0</v>
      </c>
      <c r="F19" s="44"/>
      <c r="G19" s="45"/>
    </row>
    <row r="20" spans="1:9" x14ac:dyDescent="0.25">
      <c r="A20" s="30"/>
      <c r="B20" s="27">
        <v>0</v>
      </c>
      <c r="C20" s="1" t="s">
        <v>8</v>
      </c>
      <c r="D20" s="1">
        <v>10</v>
      </c>
      <c r="E20" s="1">
        <f t="shared" si="0"/>
        <v>0</v>
      </c>
      <c r="F20" s="46"/>
      <c r="G20" s="47"/>
    </row>
    <row r="21" spans="1:9" ht="30.75" customHeight="1" x14ac:dyDescent="0.25">
      <c r="A21" s="31" t="s">
        <v>13</v>
      </c>
      <c r="B21" s="32"/>
      <c r="C21" s="32"/>
      <c r="D21" s="33"/>
      <c r="E21" s="7">
        <f>SUM(E2:E20)</f>
        <v>166</v>
      </c>
      <c r="F21" s="28" t="s">
        <v>30</v>
      </c>
      <c r="G21" s="7">
        <f>0.65+(0.01*G17)</f>
        <v>1.35</v>
      </c>
    </row>
    <row r="22" spans="1:9" ht="15" customHeight="1" x14ac:dyDescent="0.25">
      <c r="A22" s="48"/>
      <c r="B22" s="48"/>
      <c r="C22" s="48"/>
      <c r="D22" s="48"/>
      <c r="E22" s="48"/>
      <c r="F22" s="48"/>
      <c r="G22" s="48"/>
      <c r="I22" s="6"/>
    </row>
    <row r="23" spans="1:9" x14ac:dyDescent="0.25">
      <c r="A23" s="48"/>
      <c r="B23" s="48"/>
      <c r="C23" s="48"/>
      <c r="D23" s="48"/>
      <c r="E23" s="48"/>
      <c r="F23" s="8" t="s">
        <v>31</v>
      </c>
      <c r="G23" s="9">
        <f>G21*E21</f>
        <v>224.10000000000002</v>
      </c>
      <c r="I23" s="6"/>
    </row>
    <row r="24" spans="1:9" ht="15" customHeight="1" x14ac:dyDescent="0.25">
      <c r="A24" s="49"/>
      <c r="B24" s="49"/>
      <c r="C24" s="49"/>
      <c r="D24" s="49"/>
      <c r="E24" s="50"/>
      <c r="F24" s="29" t="s">
        <v>47</v>
      </c>
      <c r="G24" s="19">
        <v>20</v>
      </c>
      <c r="I24" s="6"/>
    </row>
    <row r="25" spans="1:9" ht="30" x14ac:dyDescent="0.25">
      <c r="A25" s="38" t="s">
        <v>32</v>
      </c>
      <c r="B25" s="38"/>
      <c r="C25" s="38"/>
      <c r="D25" s="38"/>
      <c r="E25" s="38"/>
      <c r="F25" s="8" t="s">
        <v>40</v>
      </c>
      <c r="G25" s="8">
        <f>G23*G24</f>
        <v>4482</v>
      </c>
    </row>
    <row r="26" spans="1:9" x14ac:dyDescent="0.25">
      <c r="A26" s="38" t="s">
        <v>33</v>
      </c>
      <c r="B26" s="38"/>
      <c r="C26" s="38"/>
      <c r="D26" s="38"/>
      <c r="E26" s="23">
        <v>100</v>
      </c>
      <c r="F26" s="11" t="s">
        <v>48</v>
      </c>
      <c r="G26" s="9">
        <f>G23*G24</f>
        <v>4482</v>
      </c>
    </row>
    <row r="27" spans="1:9" x14ac:dyDescent="0.25">
      <c r="A27" s="37" t="s">
        <v>34</v>
      </c>
      <c r="B27" s="37"/>
      <c r="C27" s="37"/>
      <c r="D27" s="37"/>
      <c r="E27" s="23">
        <v>90</v>
      </c>
      <c r="F27" s="56"/>
      <c r="G27" s="50"/>
    </row>
    <row r="28" spans="1:9" x14ac:dyDescent="0.25">
      <c r="A28" s="37" t="s">
        <v>35</v>
      </c>
      <c r="B28" s="37"/>
      <c r="C28" s="37"/>
      <c r="D28" s="37"/>
      <c r="E28" s="23">
        <v>30</v>
      </c>
      <c r="F28" s="19" t="s">
        <v>49</v>
      </c>
      <c r="G28" s="20">
        <v>3300</v>
      </c>
    </row>
    <row r="29" spans="1:9" x14ac:dyDescent="0.25">
      <c r="A29" s="37" t="s">
        <v>61</v>
      </c>
      <c r="B29" s="37"/>
      <c r="C29" s="37"/>
      <c r="D29" s="37"/>
      <c r="E29" s="23">
        <v>20</v>
      </c>
      <c r="F29" s="52"/>
      <c r="G29" s="53"/>
    </row>
    <row r="30" spans="1:9" x14ac:dyDescent="0.25">
      <c r="A30" s="37" t="s">
        <v>60</v>
      </c>
      <c r="B30" s="37"/>
      <c r="C30" s="37"/>
      <c r="D30" s="37"/>
      <c r="E30" s="23">
        <v>15</v>
      </c>
      <c r="F30" s="52" t="s">
        <v>50</v>
      </c>
      <c r="G30" s="53"/>
      <c r="H30" s="18"/>
    </row>
    <row r="31" spans="1:9" ht="30" x14ac:dyDescent="0.25">
      <c r="A31" s="49"/>
      <c r="B31" s="49"/>
      <c r="C31" s="49"/>
      <c r="D31" s="49"/>
      <c r="E31" s="49"/>
      <c r="F31" s="12" t="s">
        <v>58</v>
      </c>
      <c r="G31" s="13">
        <f>G26/G28</f>
        <v>1.3581818181818182</v>
      </c>
    </row>
    <row r="32" spans="1:9" x14ac:dyDescent="0.25">
      <c r="A32" s="37" t="s">
        <v>39</v>
      </c>
      <c r="B32" s="37"/>
      <c r="C32" s="37" t="s">
        <v>54</v>
      </c>
      <c r="D32" s="37"/>
      <c r="E32" s="37"/>
      <c r="F32" s="14" t="s">
        <v>55</v>
      </c>
      <c r="G32" s="15">
        <f>22*36%</f>
        <v>7.92</v>
      </c>
    </row>
    <row r="33" spans="1:7" x14ac:dyDescent="0.25">
      <c r="A33" s="37" t="s">
        <v>36</v>
      </c>
      <c r="B33" s="37"/>
      <c r="C33" s="40">
        <v>2500</v>
      </c>
      <c r="D33" s="37"/>
      <c r="E33" s="37"/>
      <c r="F33" s="14" t="s">
        <v>56</v>
      </c>
      <c r="G33" s="15">
        <f>6*96%</f>
        <v>5.76</v>
      </c>
    </row>
    <row r="34" spans="1:7" x14ac:dyDescent="0.25">
      <c r="A34" s="37" t="s">
        <v>37</v>
      </c>
      <c r="B34" s="37"/>
      <c r="C34" s="40">
        <v>3600</v>
      </c>
      <c r="D34" s="37"/>
      <c r="E34" s="37"/>
      <c r="F34" s="14" t="s">
        <v>57</v>
      </c>
      <c r="G34" s="2">
        <f>60*76%</f>
        <v>45.6</v>
      </c>
    </row>
    <row r="35" spans="1:7" x14ac:dyDescent="0.25">
      <c r="A35" s="39" t="s">
        <v>38</v>
      </c>
      <c r="B35" s="39"/>
      <c r="C35" s="41">
        <v>3300</v>
      </c>
      <c r="D35" s="39"/>
      <c r="E35" s="39"/>
      <c r="F35" s="49"/>
      <c r="G35" s="50"/>
    </row>
    <row r="36" spans="1:7" x14ac:dyDescent="0.25">
      <c r="A36" s="16"/>
      <c r="B36" s="49"/>
      <c r="C36" s="49"/>
      <c r="F36" s="52" t="s">
        <v>45</v>
      </c>
      <c r="G36" s="53"/>
    </row>
    <row r="37" spans="1:7" x14ac:dyDescent="0.25">
      <c r="B37" s="48" t="s">
        <v>41</v>
      </c>
      <c r="C37" s="48"/>
      <c r="F37" s="52"/>
      <c r="G37" s="53"/>
    </row>
    <row r="38" spans="1:7" ht="30" x14ac:dyDescent="0.25">
      <c r="B38" s="2" t="s">
        <v>42</v>
      </c>
      <c r="C38" s="2">
        <v>22</v>
      </c>
      <c r="F38" s="21" t="s">
        <v>51</v>
      </c>
      <c r="G38" s="22">
        <v>20</v>
      </c>
    </row>
    <row r="39" spans="1:7" ht="30" x14ac:dyDescent="0.25">
      <c r="B39" s="2" t="s">
        <v>43</v>
      </c>
      <c r="C39" s="2">
        <v>6</v>
      </c>
      <c r="F39" s="17" t="s">
        <v>53</v>
      </c>
      <c r="G39" s="7">
        <v>132</v>
      </c>
    </row>
    <row r="40" spans="1:7" ht="30" x14ac:dyDescent="0.25">
      <c r="B40" s="2" t="s">
        <v>44</v>
      </c>
      <c r="C40" s="2">
        <v>60</v>
      </c>
      <c r="F40" s="8" t="s">
        <v>46</v>
      </c>
      <c r="G40" s="8"/>
    </row>
    <row r="41" spans="1:7" x14ac:dyDescent="0.25">
      <c r="F41" s="54"/>
      <c r="G41" s="55"/>
    </row>
    <row r="42" spans="1:7" x14ac:dyDescent="0.25">
      <c r="A42" s="51" t="s">
        <v>59</v>
      </c>
      <c r="B42" s="51"/>
      <c r="C42" s="51"/>
      <c r="D42" s="51"/>
      <c r="E42" s="51"/>
      <c r="F42" s="25" t="s">
        <v>52</v>
      </c>
      <c r="G42" s="26">
        <f>G31*G38*G39</f>
        <v>3585.6</v>
      </c>
    </row>
  </sheetData>
  <mergeCells count="41">
    <mergeCell ref="A22:G22"/>
    <mergeCell ref="A23:E23"/>
    <mergeCell ref="A24:E24"/>
    <mergeCell ref="A42:E42"/>
    <mergeCell ref="F29:G29"/>
    <mergeCell ref="F41:G41"/>
    <mergeCell ref="F27:G27"/>
    <mergeCell ref="F30:G30"/>
    <mergeCell ref="A29:D29"/>
    <mergeCell ref="B37:C37"/>
    <mergeCell ref="A31:E31"/>
    <mergeCell ref="B36:C36"/>
    <mergeCell ref="F36:G36"/>
    <mergeCell ref="F35:G35"/>
    <mergeCell ref="F37:G37"/>
    <mergeCell ref="A32:B32"/>
    <mergeCell ref="A33:B33"/>
    <mergeCell ref="A34:B34"/>
    <mergeCell ref="A35:B35"/>
    <mergeCell ref="C32:E32"/>
    <mergeCell ref="C33:E33"/>
    <mergeCell ref="C34:E34"/>
    <mergeCell ref="C35:E35"/>
    <mergeCell ref="A30:D30"/>
    <mergeCell ref="A25:E25"/>
    <mergeCell ref="A26:D26"/>
    <mergeCell ref="A27:D27"/>
    <mergeCell ref="A28:D28"/>
    <mergeCell ref="A17:E17"/>
    <mergeCell ref="A21:D21"/>
    <mergeCell ref="A18:A20"/>
    <mergeCell ref="F1:G1"/>
    <mergeCell ref="A5:E5"/>
    <mergeCell ref="A9:E9"/>
    <mergeCell ref="A13:E13"/>
    <mergeCell ref="F16:G16"/>
    <mergeCell ref="A2:A4"/>
    <mergeCell ref="A6:A8"/>
    <mergeCell ref="A10:A12"/>
    <mergeCell ref="A14:A16"/>
    <mergeCell ref="F18:G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59FB-B6C3-419B-AB3D-8699D7295A11}">
  <dimension ref="A1:K8"/>
  <sheetViews>
    <sheetView workbookViewId="0">
      <selection activeCell="J6" sqref="J6"/>
    </sheetView>
  </sheetViews>
  <sheetFormatPr defaultRowHeight="15" x14ac:dyDescent="0.25"/>
  <cols>
    <col min="1" max="1" width="16.140625" bestFit="1" customWidth="1"/>
    <col min="3" max="3" width="15.140625" bestFit="1" customWidth="1"/>
    <col min="5" max="5" width="15" bestFit="1" customWidth="1"/>
    <col min="10" max="10" width="20.5703125" bestFit="1" customWidth="1"/>
  </cols>
  <sheetData>
    <row r="1" spans="1:11" x14ac:dyDescent="0.25">
      <c r="A1" t="s">
        <v>62</v>
      </c>
      <c r="C1" t="s">
        <v>70</v>
      </c>
      <c r="E1" t="s">
        <v>73</v>
      </c>
      <c r="G1" t="s">
        <v>79</v>
      </c>
      <c r="J1" s="57" t="s">
        <v>85</v>
      </c>
      <c r="K1" s="57"/>
    </row>
    <row r="2" spans="1:11" x14ac:dyDescent="0.25">
      <c r="A2" t="s">
        <v>63</v>
      </c>
      <c r="C2" t="s">
        <v>71</v>
      </c>
      <c r="E2" t="s">
        <v>74</v>
      </c>
      <c r="G2" t="s">
        <v>80</v>
      </c>
      <c r="J2" t="s">
        <v>86</v>
      </c>
      <c r="K2" t="s">
        <v>89</v>
      </c>
    </row>
    <row r="3" spans="1:11" x14ac:dyDescent="0.25">
      <c r="A3" t="s">
        <v>64</v>
      </c>
      <c r="C3" t="s">
        <v>72</v>
      </c>
      <c r="E3" t="s">
        <v>75</v>
      </c>
      <c r="G3" t="s">
        <v>81</v>
      </c>
      <c r="J3" t="s">
        <v>87</v>
      </c>
    </row>
    <row r="4" spans="1:11" x14ac:dyDescent="0.25">
      <c r="A4" t="s">
        <v>65</v>
      </c>
      <c r="E4" t="s">
        <v>71</v>
      </c>
      <c r="G4" t="s">
        <v>82</v>
      </c>
      <c r="J4" t="s">
        <v>88</v>
      </c>
      <c r="K4" t="s">
        <v>90</v>
      </c>
    </row>
    <row r="5" spans="1:11" x14ac:dyDescent="0.25">
      <c r="A5" t="s">
        <v>66</v>
      </c>
      <c r="E5" t="s">
        <v>76</v>
      </c>
      <c r="G5" t="s">
        <v>83</v>
      </c>
      <c r="J5" t="s">
        <v>91</v>
      </c>
      <c r="K5" t="s">
        <v>92</v>
      </c>
    </row>
    <row r="6" spans="1:11" x14ac:dyDescent="0.25">
      <c r="A6" t="s">
        <v>67</v>
      </c>
      <c r="E6" t="s">
        <v>77</v>
      </c>
      <c r="G6" t="s">
        <v>84</v>
      </c>
      <c r="J6">
        <v>9</v>
      </c>
    </row>
    <row r="7" spans="1:11" x14ac:dyDescent="0.25">
      <c r="A7" t="s">
        <v>68</v>
      </c>
      <c r="E7" t="s">
        <v>78</v>
      </c>
    </row>
    <row r="8" spans="1:11" x14ac:dyDescent="0.25">
      <c r="A8" t="s">
        <v>69</v>
      </c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FEF6F9D4DA2640B4241B88D1BB920D" ma:contentTypeVersion="3" ma:contentTypeDescription="Crie um novo documento." ma:contentTypeScope="" ma:versionID="5d67ac48d38fbf314833092bfcc6378a">
  <xsd:schema xmlns:xsd="http://www.w3.org/2001/XMLSchema" xmlns:xs="http://www.w3.org/2001/XMLSchema" xmlns:p="http://schemas.microsoft.com/office/2006/metadata/properties" xmlns:ns2="8d61b006-a951-4878-ba18-4c777f8224ec" targetNamespace="http://schemas.microsoft.com/office/2006/metadata/properties" ma:root="true" ma:fieldsID="482201fae2350405d743d831ece676d9" ns2:_="">
    <xsd:import namespace="8d61b006-a951-4878-ba18-4c777f8224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1b006-a951-4878-ba18-4c777f8224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ACF90A-6837-4B69-9D7E-F42955400B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4C34BB-CA41-4C55-A832-F5D44C7650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4E29F2-643B-44C7-9C67-C18D4F383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61b006-a951-4878-ba18-4c777f8224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atual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</dc:creator>
  <cp:lastModifiedBy>MATHEUS DA SILVA GOMES</cp:lastModifiedBy>
  <cp:lastPrinted>2022-10-18T19:53:38Z</cp:lastPrinted>
  <dcterms:created xsi:type="dcterms:W3CDTF">2020-10-20T17:07:37Z</dcterms:created>
  <dcterms:modified xsi:type="dcterms:W3CDTF">2024-05-23T19:15:46Z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0x0101001AFEF6F9D4DA2640B4241B88D1BB920D</vt:lpwstr>
  </property>
</Properties>
</file>