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FINKASIL002-2022/Relatórios/"/>
    </mc:Choice>
  </mc:AlternateContent>
  <xr:revisionPtr revIDLastSave="187" documentId="13_ncr:1_{0902C255-B55A-460E-B2C2-577674A96984}" xr6:coauthVersionLast="47" xr6:coauthVersionMax="47" xr10:uidLastSave="{9680A0CF-19DB-4504-AE06-26DEEF45D8B8}"/>
  <bookViews>
    <workbookView xWindow="-120" yWindow="-120" windowWidth="20730" windowHeight="11160" activeTab="1" xr2:uid="{00000000-000D-0000-FFFF-FFFF00000000}"/>
  </bookViews>
  <sheets>
    <sheet name="Relatório" sheetId="1" r:id="rId1"/>
    <sheet name="Relatório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G12" i="2"/>
  <c r="C12" i="2"/>
  <c r="K12" i="2"/>
  <c r="M18" i="1"/>
  <c r="K9" i="1"/>
  <c r="G12" i="1" l="1"/>
  <c r="C12" i="1"/>
  <c r="J12" i="1"/>
  <c r="I12" i="1"/>
  <c r="K10" i="1" l="1"/>
  <c r="K11" i="1"/>
  <c r="K12" i="1" l="1"/>
</calcChain>
</file>

<file path=xl/sharedStrings.xml><?xml version="1.0" encoding="utf-8"?>
<sst xmlns="http://schemas.openxmlformats.org/spreadsheetml/2006/main" count="80" uniqueCount="45">
  <si>
    <t>Empreendimento:</t>
  </si>
  <si>
    <t>TERRAS DE STA. CRISTINA - V</t>
  </si>
  <si>
    <t>EQL</t>
  </si>
  <si>
    <t>Nome Cliente</t>
  </si>
  <si>
    <t>CPF/CNPJ</t>
  </si>
  <si>
    <t>Valor Parcela</t>
  </si>
  <si>
    <t>Data Assin. Contr</t>
  </si>
  <si>
    <t>07-GK-08</t>
  </si>
  <si>
    <t>ENG STEEL - ENGENHARIA LTDA</t>
  </si>
  <si>
    <t>42.884.690/0001-39</t>
  </si>
  <si>
    <t>07-FR-06</t>
  </si>
  <si>
    <t>GILBERTO DOS SANTOS BARBOSA</t>
  </si>
  <si>
    <t>396.829.478-55</t>
  </si>
  <si>
    <t>07-BD-15</t>
  </si>
  <si>
    <t>WELLINTON ANTONIO GASPAR</t>
  </si>
  <si>
    <t>068.517.669-06</t>
  </si>
  <si>
    <t>Nº Parcela</t>
  </si>
  <si>
    <t>Desconto</t>
  </si>
  <si>
    <t>Valor Repasse</t>
  </si>
  <si>
    <t>Data Repasse</t>
  </si>
  <si>
    <t>Data Recebimento</t>
  </si>
  <si>
    <t>Numerário</t>
  </si>
  <si>
    <t>Relatório de Repasses Preço Terreno - Obrigação Pick Money x Momentum</t>
  </si>
  <si>
    <t>-</t>
  </si>
  <si>
    <t>Período: 01/08/2021 a 31/08/2021</t>
  </si>
  <si>
    <t>Total de Contratos:</t>
  </si>
  <si>
    <t>Total de Parcelas:</t>
  </si>
  <si>
    <t>Total Desconto:</t>
  </si>
  <si>
    <t>Total Recebimento:</t>
  </si>
  <si>
    <t>Total Repasse:</t>
  </si>
  <si>
    <t>Total</t>
  </si>
  <si>
    <t xml:space="preserve">Nº contrato </t>
  </si>
  <si>
    <t>Parcelas com Repasse: Sim</t>
  </si>
  <si>
    <t>Página.: 1</t>
  </si>
  <si>
    <t>16 de Maio de 2022</t>
  </si>
  <si>
    <t>Parcelas com Repasse: Não</t>
  </si>
  <si>
    <t>JOAO VICTOR MARQUES</t>
  </si>
  <si>
    <t>494.121.388-22</t>
  </si>
  <si>
    <t>04-EI-23</t>
  </si>
  <si>
    <t>DALVA DOS SANTOS RONDANIN</t>
  </si>
  <si>
    <t>767.355.083-00</t>
  </si>
  <si>
    <t>EVERALDO DOS SANTOS</t>
  </si>
  <si>
    <t>101.502.078-08</t>
  </si>
  <si>
    <t>06-CJ-19</t>
  </si>
  <si>
    <t>06-EZ-03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</si>
</sst>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6]mmmm\-yy;@"/>
    <numFmt numFmtId="165" formatCode="[$-F400]h:mm:ss\ AM/PM"/>
  </numFmts>
  <fonts count="6" x14ac:knownFonts="1">
    <font>
      <sz val="11"/>
      <name val="Calibri"/>
    </font>
    <font>
      <b/>
      <sz val="11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43" fontId="0" fillId="0" borderId="0" xfId="1" applyFont="1" applyProtection="1"/>
    <xf numFmtId="0" fontId="0" fillId="0" borderId="4" xfId="0" applyNumberFormat="1" applyFont="1" applyBorder="1" applyProtection="1"/>
    <xf numFmtId="0" fontId="0" fillId="0" borderId="5" xfId="0" applyNumberFormat="1" applyFont="1" applyBorder="1" applyProtection="1"/>
    <xf numFmtId="0" fontId="0" fillId="0" borderId="6" xfId="0" applyNumberFormat="1" applyFont="1" applyBorder="1" applyProtection="1"/>
    <xf numFmtId="14" fontId="0" fillId="0" borderId="0" xfId="0" applyNumberFormat="1" applyFont="1" applyAlignment="1" applyProtection="1">
      <alignment horizontal="center"/>
    </xf>
    <xf numFmtId="0" fontId="0" fillId="0" borderId="8" xfId="0" applyNumberFormat="1" applyFont="1" applyBorder="1" applyProtection="1"/>
    <xf numFmtId="0" fontId="1" fillId="0" borderId="0" xfId="0" applyNumberFormat="1" applyFont="1" applyBorder="1" applyAlignment="1" applyProtection="1">
      <alignment horizontal="right"/>
    </xf>
    <xf numFmtId="43" fontId="0" fillId="0" borderId="9" xfId="1" applyFont="1" applyBorder="1" applyProtection="1"/>
    <xf numFmtId="43" fontId="0" fillId="0" borderId="7" xfId="1" applyFont="1" applyBorder="1" applyProtection="1"/>
    <xf numFmtId="43" fontId="0" fillId="0" borderId="0" xfId="0" applyNumberFormat="1" applyFont="1" applyProtection="1"/>
    <xf numFmtId="0" fontId="0" fillId="0" borderId="0" xfId="0" applyNumberFormat="1" applyFont="1" applyAlignment="1" applyProtection="1">
      <alignment horizontal="right"/>
    </xf>
    <xf numFmtId="0" fontId="0" fillId="0" borderId="9" xfId="0" applyNumberFormat="1" applyFont="1" applyBorder="1" applyProtection="1"/>
    <xf numFmtId="0" fontId="1" fillId="0" borderId="10" xfId="0" applyNumberFormat="1" applyFont="1" applyBorder="1" applyAlignment="1" applyProtection="1">
      <alignment horizontal="right"/>
    </xf>
    <xf numFmtId="0" fontId="4" fillId="2" borderId="1" xfId="0" applyNumberFormat="1" applyFont="1" applyFill="1" applyBorder="1" applyAlignment="1" applyProtection="1">
      <alignment horizontal="center"/>
    </xf>
    <xf numFmtId="0" fontId="4" fillId="2" borderId="2" xfId="0" applyNumberFormat="1" applyFont="1" applyFill="1" applyBorder="1" applyAlignment="1" applyProtection="1">
      <alignment horizontal="center"/>
    </xf>
    <xf numFmtId="43" fontId="4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3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Protection="1"/>
    <xf numFmtId="0" fontId="1" fillId="0" borderId="0" xfId="0" applyNumberFormat="1" applyFont="1" applyFill="1" applyBorder="1" applyProtection="1"/>
    <xf numFmtId="164" fontId="2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NumberFormat="1" applyFont="1" applyFill="1" applyAlignment="1" applyProtection="1">
      <alignment horizontal="center"/>
    </xf>
    <xf numFmtId="0" fontId="1" fillId="0" borderId="11" xfId="0" applyNumberFormat="1" applyFont="1" applyBorder="1" applyAlignment="1" applyProtection="1">
      <alignment horizontal="right"/>
    </xf>
    <xf numFmtId="0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vertical="center"/>
    </xf>
    <xf numFmtId="0" fontId="2" fillId="0" borderId="0" xfId="0" applyNumberFormat="1" applyFont="1" applyAlignment="1" applyProtection="1"/>
    <xf numFmtId="164" fontId="2" fillId="0" borderId="0" xfId="0" applyNumberFormat="1" applyFont="1" applyAlignment="1" applyProtection="1"/>
    <xf numFmtId="0" fontId="5" fillId="0" borderId="0" xfId="0" applyNumberFormat="1" applyFont="1" applyAlignment="1" applyProtection="1">
      <alignment horizontal="right"/>
    </xf>
    <xf numFmtId="164" fontId="5" fillId="0" borderId="0" xfId="0" applyNumberFormat="1" applyFont="1" applyAlignment="1" applyProtection="1">
      <alignment horizontal="right"/>
    </xf>
    <xf numFmtId="165" fontId="5" fillId="0" borderId="0" xfId="0" applyNumberFormat="1" applyFont="1" applyAlignment="1" applyProtection="1">
      <alignment horizontal="right"/>
    </xf>
    <xf numFmtId="0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8"/>
  <sheetViews>
    <sheetView showGridLines="0" zoomScale="85" zoomScaleNormal="85" workbookViewId="0">
      <selection activeCell="G20" sqref="G20"/>
    </sheetView>
  </sheetViews>
  <sheetFormatPr defaultRowHeight="15" x14ac:dyDescent="0.25"/>
  <cols>
    <col min="2" max="2" width="17.7109375" customWidth="1"/>
    <col min="3" max="3" width="15.140625" customWidth="1"/>
    <col min="4" max="4" width="8.85546875" bestFit="1" customWidth="1"/>
    <col min="5" max="5" width="30.7109375" bestFit="1" customWidth="1"/>
    <col min="6" max="6" width="18" bestFit="1" customWidth="1"/>
    <col min="7" max="7" width="14.7109375" customWidth="1"/>
    <col min="8" max="8" width="17.5703125" bestFit="1" customWidth="1"/>
    <col min="9" max="11" width="13.28515625" customWidth="1"/>
    <col min="12" max="12" width="18.5703125" bestFit="1" customWidth="1"/>
    <col min="13" max="13" width="10.5703125" bestFit="1" customWidth="1"/>
  </cols>
  <sheetData>
    <row r="2" spans="2:13" ht="18.75" x14ac:dyDescent="0.3">
      <c r="B2" s="33"/>
      <c r="C2" s="33"/>
      <c r="D2" s="33"/>
      <c r="E2" s="38" t="s">
        <v>22</v>
      </c>
      <c r="F2" s="38"/>
      <c r="G2" s="38"/>
      <c r="H2" s="38"/>
      <c r="I2" s="38"/>
      <c r="J2" s="33"/>
      <c r="K2" s="35" t="s">
        <v>33</v>
      </c>
      <c r="L2" s="35"/>
      <c r="M2" s="35"/>
    </row>
    <row r="3" spans="2:13" ht="18.75" x14ac:dyDescent="0.3">
      <c r="B3" s="34"/>
      <c r="C3" s="34"/>
      <c r="D3" s="34"/>
      <c r="E3" s="39" t="s">
        <v>24</v>
      </c>
      <c r="F3" s="39"/>
      <c r="G3" s="39"/>
      <c r="H3" s="39"/>
      <c r="I3" s="39"/>
      <c r="J3" s="34"/>
      <c r="K3" s="36" t="s">
        <v>34</v>
      </c>
      <c r="L3" s="36"/>
      <c r="M3" s="36"/>
    </row>
    <row r="4" spans="2:13" ht="18.75" x14ac:dyDescent="0.3">
      <c r="B4" s="25"/>
      <c r="C4" s="25"/>
      <c r="D4" s="25"/>
      <c r="E4" s="32"/>
      <c r="F4" s="32" t="s">
        <v>32</v>
      </c>
      <c r="G4" s="32"/>
      <c r="H4" s="25"/>
      <c r="I4" s="25"/>
      <c r="J4" s="25"/>
      <c r="K4" s="37">
        <v>0.37981481481481483</v>
      </c>
      <c r="L4" s="37"/>
      <c r="M4" s="37"/>
    </row>
    <row r="5" spans="2:13" ht="18.75" x14ac:dyDescent="0.3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6"/>
    </row>
    <row r="6" spans="2:13" x14ac:dyDescent="0.25">
      <c r="B6" s="24" t="s">
        <v>0</v>
      </c>
      <c r="C6" s="24" t="s">
        <v>1</v>
      </c>
      <c r="D6" s="24"/>
      <c r="E6" s="24"/>
      <c r="F6" s="23"/>
      <c r="G6" s="23"/>
      <c r="H6" s="23"/>
      <c r="I6" s="23"/>
      <c r="J6" s="28"/>
      <c r="K6" s="28"/>
      <c r="L6" s="23"/>
      <c r="M6" s="23"/>
    </row>
    <row r="7" spans="2:13" x14ac:dyDescent="0.25">
      <c r="B7" s="24"/>
      <c r="C7" s="24"/>
      <c r="D7" s="24"/>
      <c r="E7" s="24"/>
      <c r="F7" s="23"/>
      <c r="G7" s="23"/>
      <c r="H7" s="23"/>
      <c r="I7" s="23"/>
      <c r="J7" s="23"/>
      <c r="K7" s="23"/>
      <c r="L7" s="23"/>
      <c r="M7" s="23"/>
    </row>
    <row r="8" spans="2:13" s="1" customFormat="1" x14ac:dyDescent="0.25">
      <c r="B8" s="20" t="s">
        <v>6</v>
      </c>
      <c r="C8" s="21" t="s">
        <v>31</v>
      </c>
      <c r="D8" s="21" t="s">
        <v>2</v>
      </c>
      <c r="E8" s="21" t="s">
        <v>3</v>
      </c>
      <c r="F8" s="21" t="s">
        <v>4</v>
      </c>
      <c r="G8" s="21" t="s">
        <v>16</v>
      </c>
      <c r="H8" s="21" t="s">
        <v>20</v>
      </c>
      <c r="I8" s="21" t="s">
        <v>5</v>
      </c>
      <c r="J8" s="21" t="s">
        <v>17</v>
      </c>
      <c r="K8" s="21" t="s">
        <v>18</v>
      </c>
      <c r="L8" s="21" t="s">
        <v>19</v>
      </c>
      <c r="M8" s="22" t="s">
        <v>21</v>
      </c>
    </row>
    <row r="9" spans="2:13" x14ac:dyDescent="0.25">
      <c r="B9" s="6">
        <v>44418</v>
      </c>
      <c r="C9" s="1">
        <v>422512</v>
      </c>
      <c r="D9" s="1" t="s">
        <v>7</v>
      </c>
      <c r="E9" t="s">
        <v>8</v>
      </c>
      <c r="F9" s="1" t="s">
        <v>9</v>
      </c>
      <c r="G9" s="1">
        <v>4</v>
      </c>
      <c r="H9" s="6">
        <v>44673</v>
      </c>
      <c r="I9" s="2">
        <v>1480.96</v>
      </c>
      <c r="J9" s="2">
        <v>222.14</v>
      </c>
      <c r="K9" s="2">
        <f t="shared" ref="K9:K11" si="0">I9-J9</f>
        <v>1258.8200000000002</v>
      </c>
      <c r="L9" s="6">
        <v>44544</v>
      </c>
      <c r="M9" s="1">
        <v>1018490</v>
      </c>
    </row>
    <row r="10" spans="2:13" x14ac:dyDescent="0.25">
      <c r="B10" s="6">
        <v>44439</v>
      </c>
      <c r="C10" s="1">
        <v>422611</v>
      </c>
      <c r="D10" s="1" t="s">
        <v>10</v>
      </c>
      <c r="E10" t="s">
        <v>11</v>
      </c>
      <c r="F10" s="1" t="s">
        <v>12</v>
      </c>
      <c r="G10" s="1">
        <v>3</v>
      </c>
      <c r="H10" s="6">
        <v>44687</v>
      </c>
      <c r="I10" s="2">
        <v>1239.68</v>
      </c>
      <c r="J10" s="2">
        <v>0</v>
      </c>
      <c r="K10" s="2">
        <f t="shared" si="0"/>
        <v>1239.68</v>
      </c>
      <c r="L10" s="6">
        <v>44697</v>
      </c>
      <c r="M10" s="1">
        <v>1067372</v>
      </c>
    </row>
    <row r="11" spans="2:13" x14ac:dyDescent="0.25">
      <c r="B11" s="6">
        <v>44439</v>
      </c>
      <c r="C11" s="1">
        <v>423297</v>
      </c>
      <c r="D11" s="1" t="s">
        <v>13</v>
      </c>
      <c r="E11" t="s">
        <v>14</v>
      </c>
      <c r="F11" s="1" t="s">
        <v>15</v>
      </c>
      <c r="G11" s="1">
        <v>2</v>
      </c>
      <c r="H11" s="6">
        <v>44536</v>
      </c>
      <c r="I11" s="2">
        <v>970.54</v>
      </c>
      <c r="J11" s="2">
        <v>0</v>
      </c>
      <c r="K11" s="2">
        <f t="shared" si="0"/>
        <v>970.54</v>
      </c>
      <c r="L11" s="6">
        <v>44544</v>
      </c>
      <c r="M11" s="1">
        <v>1013899</v>
      </c>
    </row>
    <row r="12" spans="2:13" x14ac:dyDescent="0.25">
      <c r="B12" s="15" t="s">
        <v>30</v>
      </c>
      <c r="C12" s="16">
        <f>COUNTA(C9:C11)</f>
        <v>3</v>
      </c>
      <c r="D12" s="16" t="s">
        <v>23</v>
      </c>
      <c r="E12" s="16" t="s">
        <v>23</v>
      </c>
      <c r="F12" s="16" t="s">
        <v>23</v>
      </c>
      <c r="G12" s="16">
        <f>COUNTA(G9:G11)</f>
        <v>3</v>
      </c>
      <c r="H12" s="16" t="s">
        <v>23</v>
      </c>
      <c r="I12" s="17">
        <f>SUM(I9:I11)</f>
        <v>3691.1800000000003</v>
      </c>
      <c r="J12" s="17">
        <f>SUM(J9:J11)</f>
        <v>222.14</v>
      </c>
      <c r="K12" s="17">
        <f>SUM(K9:K11)</f>
        <v>3469.04</v>
      </c>
      <c r="L12" s="18" t="s">
        <v>23</v>
      </c>
      <c r="M12" s="19" t="s">
        <v>23</v>
      </c>
    </row>
    <row r="13" spans="2:13" s="1" customFormat="1" x14ac:dyDescent="0.25">
      <c r="B13" s="12"/>
      <c r="C13" s="12"/>
      <c r="D13" s="12"/>
      <c r="E13" s="12"/>
      <c r="F13" s="12"/>
      <c r="G13" s="12"/>
      <c r="H13" s="12"/>
      <c r="I13" s="11"/>
      <c r="J13" s="11"/>
      <c r="K13" s="11"/>
      <c r="L13"/>
      <c r="M13"/>
    </row>
    <row r="14" spans="2:13" x14ac:dyDescent="0.25">
      <c r="K14" s="3"/>
      <c r="L14" s="29" t="s">
        <v>25</v>
      </c>
      <c r="M14" s="4">
        <v>3</v>
      </c>
    </row>
    <row r="15" spans="2:13" x14ac:dyDescent="0.25">
      <c r="K15" s="7"/>
      <c r="L15" s="8" t="s">
        <v>26</v>
      </c>
      <c r="M15" s="13">
        <v>3</v>
      </c>
    </row>
    <row r="16" spans="2:13" x14ac:dyDescent="0.25">
      <c r="K16" s="7"/>
      <c r="L16" s="8" t="s">
        <v>28</v>
      </c>
      <c r="M16" s="9">
        <v>3691.18</v>
      </c>
    </row>
    <row r="17" spans="11:13" x14ac:dyDescent="0.25">
      <c r="K17" s="7"/>
      <c r="L17" s="8" t="s">
        <v>27</v>
      </c>
      <c r="M17" s="9">
        <v>222.14</v>
      </c>
    </row>
    <row r="18" spans="11:13" x14ac:dyDescent="0.25">
      <c r="K18" s="5"/>
      <c r="L18" s="14" t="s">
        <v>29</v>
      </c>
      <c r="M18" s="10">
        <f>SUM(M16-M17)</f>
        <v>3469.04</v>
      </c>
    </row>
  </sheetData>
  <mergeCells count="5">
    <mergeCell ref="K2:M2"/>
    <mergeCell ref="K3:M3"/>
    <mergeCell ref="K4:M4"/>
    <mergeCell ref="E2:I2"/>
    <mergeCell ref="E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F05D-9DE0-47C5-ADAE-834FCA888644}">
  <dimension ref="B2:M18"/>
  <sheetViews>
    <sheetView showGridLines="0" tabSelected="1" zoomScale="85" zoomScaleNormal="85" workbookViewId="0">
      <selection activeCell="I21" sqref="I21"/>
    </sheetView>
  </sheetViews>
  <sheetFormatPr defaultRowHeight="15" x14ac:dyDescent="0.25"/>
  <cols>
    <col min="2" max="2" width="17.7109375" customWidth="1"/>
    <col min="3" max="3" width="15.140625" customWidth="1"/>
    <col min="4" max="4" width="8.85546875" bestFit="1" customWidth="1"/>
    <col min="5" max="5" width="30.7109375" bestFit="1" customWidth="1"/>
    <col min="6" max="6" width="18" bestFit="1" customWidth="1"/>
    <col min="7" max="7" width="14.7109375" customWidth="1"/>
    <col min="8" max="8" width="17.5703125" bestFit="1" customWidth="1"/>
    <col min="9" max="11" width="13.28515625" customWidth="1"/>
    <col min="12" max="12" width="18.5703125" bestFit="1" customWidth="1"/>
    <col min="13" max="13" width="10.5703125" bestFit="1" customWidth="1"/>
  </cols>
  <sheetData>
    <row r="2" spans="2:13" ht="18.75" x14ac:dyDescent="0.3">
      <c r="B2" s="33"/>
      <c r="C2" s="33"/>
      <c r="D2" s="33"/>
      <c r="E2" s="38" t="s">
        <v>22</v>
      </c>
      <c r="F2" s="38"/>
      <c r="G2" s="38"/>
      <c r="H2" s="38"/>
      <c r="I2" s="38"/>
      <c r="J2" s="33"/>
      <c r="K2" s="35" t="s">
        <v>33</v>
      </c>
      <c r="L2" s="35"/>
      <c r="M2" s="35"/>
    </row>
    <row r="3" spans="2:13" ht="18.75" x14ac:dyDescent="0.3">
      <c r="B3" s="34"/>
      <c r="C3" s="34"/>
      <c r="D3" s="34"/>
      <c r="E3" s="39" t="s">
        <v>24</v>
      </c>
      <c r="F3" s="39"/>
      <c r="G3" s="39"/>
      <c r="H3" s="39"/>
      <c r="I3" s="39"/>
      <c r="J3" s="34"/>
      <c r="K3" s="36" t="s">
        <v>34</v>
      </c>
      <c r="L3" s="36"/>
      <c r="M3" s="36"/>
    </row>
    <row r="4" spans="2:13" ht="18.75" x14ac:dyDescent="0.3">
      <c r="B4" s="31"/>
      <c r="C4" s="31"/>
      <c r="D4" s="31"/>
      <c r="E4" s="32"/>
      <c r="F4" s="32" t="s">
        <v>35</v>
      </c>
      <c r="G4" s="32"/>
      <c r="H4" s="31"/>
      <c r="I4" s="31"/>
      <c r="J4" s="31"/>
      <c r="K4" s="37">
        <v>0.37981481481481483</v>
      </c>
      <c r="L4" s="37"/>
      <c r="M4" s="37"/>
    </row>
    <row r="5" spans="2:13" ht="18.75" x14ac:dyDescent="0.3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0"/>
    </row>
    <row r="6" spans="2:13" x14ac:dyDescent="0.25">
      <c r="B6" s="24" t="s">
        <v>0</v>
      </c>
      <c r="C6" s="24" t="s">
        <v>1</v>
      </c>
      <c r="D6" s="24"/>
      <c r="E6" s="24"/>
      <c r="F6" s="23"/>
      <c r="G6" s="23"/>
      <c r="H6" s="23"/>
      <c r="I6" s="23"/>
      <c r="J6" s="28"/>
      <c r="K6" s="28"/>
      <c r="L6" s="23"/>
      <c r="M6" s="23"/>
    </row>
    <row r="7" spans="2:13" x14ac:dyDescent="0.25">
      <c r="B7" s="24"/>
      <c r="C7" s="24"/>
      <c r="D7" s="24"/>
      <c r="E7" s="24"/>
      <c r="F7" s="23"/>
      <c r="G7" s="23"/>
      <c r="H7" s="23"/>
      <c r="I7" s="23"/>
      <c r="J7" s="23"/>
      <c r="K7" s="23"/>
      <c r="L7" s="23"/>
      <c r="M7" s="23"/>
    </row>
    <row r="8" spans="2:13" s="1" customFormat="1" x14ac:dyDescent="0.25">
      <c r="B8" s="20" t="s">
        <v>6</v>
      </c>
      <c r="C8" s="21" t="s">
        <v>31</v>
      </c>
      <c r="D8" s="21" t="s">
        <v>2</v>
      </c>
      <c r="E8" s="21" t="s">
        <v>3</v>
      </c>
      <c r="F8" s="21" t="s">
        <v>4</v>
      </c>
      <c r="G8" s="21" t="s">
        <v>16</v>
      </c>
      <c r="H8" s="21" t="s">
        <v>20</v>
      </c>
      <c r="I8" s="21" t="s">
        <v>5</v>
      </c>
      <c r="J8" s="21" t="s">
        <v>17</v>
      </c>
      <c r="K8" s="21" t="s">
        <v>18</v>
      </c>
      <c r="L8" s="21" t="s">
        <v>19</v>
      </c>
      <c r="M8" s="22" t="s">
        <v>21</v>
      </c>
    </row>
    <row r="9" spans="2:13" x14ac:dyDescent="0.25">
      <c r="B9" s="6">
        <v>44411</v>
      </c>
      <c r="C9" s="1">
        <v>422369</v>
      </c>
      <c r="D9" s="1" t="s">
        <v>38</v>
      </c>
      <c r="E9" t="s">
        <v>36</v>
      </c>
      <c r="F9" s="1" t="s">
        <v>37</v>
      </c>
      <c r="G9" s="1">
        <v>5</v>
      </c>
      <c r="H9" s="6"/>
      <c r="I9" s="2">
        <v>1378.9</v>
      </c>
      <c r="J9" s="2">
        <v>0</v>
      </c>
      <c r="K9" s="2">
        <v>0</v>
      </c>
      <c r="L9" s="6"/>
      <c r="M9" s="1">
        <v>1018490</v>
      </c>
    </row>
    <row r="10" spans="2:13" x14ac:dyDescent="0.25">
      <c r="B10" s="6">
        <v>44411</v>
      </c>
      <c r="C10" s="1">
        <v>422324</v>
      </c>
      <c r="D10" s="1" t="s">
        <v>44</v>
      </c>
      <c r="E10" t="s">
        <v>39</v>
      </c>
      <c r="F10" s="1" t="s">
        <v>40</v>
      </c>
      <c r="G10" s="1">
        <v>4</v>
      </c>
      <c r="H10" s="6"/>
      <c r="I10" s="2">
        <v>821.93</v>
      </c>
      <c r="J10" s="2">
        <v>0</v>
      </c>
      <c r="K10" s="2">
        <v>0</v>
      </c>
      <c r="L10" s="6"/>
      <c r="M10" s="1">
        <v>1018490</v>
      </c>
    </row>
    <row r="11" spans="2:13" x14ac:dyDescent="0.25">
      <c r="B11" s="6">
        <v>44411</v>
      </c>
      <c r="C11" s="1">
        <v>422334</v>
      </c>
      <c r="D11" s="1" t="s">
        <v>43</v>
      </c>
      <c r="E11" t="s">
        <v>41</v>
      </c>
      <c r="F11" s="1" t="s">
        <v>42</v>
      </c>
      <c r="G11" s="1">
        <v>6</v>
      </c>
      <c r="H11" s="6"/>
      <c r="I11" s="2">
        <v>1057.58</v>
      </c>
      <c r="J11" s="2">
        <v>0</v>
      </c>
      <c r="K11" s="2">
        <v>0</v>
      </c>
      <c r="L11" s="6"/>
      <c r="M11" s="1">
        <v>1018490</v>
      </c>
    </row>
    <row r="12" spans="2:13" s="1" customFormat="1" x14ac:dyDescent="0.25">
      <c r="B12" s="15" t="s">
        <v>30</v>
      </c>
      <c r="C12" s="16">
        <f>COUNTA(C9:C11)</f>
        <v>3</v>
      </c>
      <c r="D12" s="16" t="s">
        <v>23</v>
      </c>
      <c r="E12" s="16" t="s">
        <v>23</v>
      </c>
      <c r="F12" s="16" t="s">
        <v>23</v>
      </c>
      <c r="G12" s="16">
        <f>COUNTA(G9:G11)</f>
        <v>3</v>
      </c>
      <c r="H12" s="16" t="s">
        <v>23</v>
      </c>
      <c r="I12" s="17">
        <f>SUM(I9:I11)</f>
        <v>3258.41</v>
      </c>
      <c r="J12" s="17">
        <f>SUM(J9:J11)</f>
        <v>0</v>
      </c>
      <c r="K12" s="17">
        <f>SUM(K9:K11)</f>
        <v>0</v>
      </c>
      <c r="L12" s="18" t="s">
        <v>23</v>
      </c>
      <c r="M12" s="19" t="s">
        <v>23</v>
      </c>
    </row>
    <row r="13" spans="2:13" x14ac:dyDescent="0.25">
      <c r="B13" s="12"/>
      <c r="C13" s="12"/>
      <c r="D13" s="12"/>
      <c r="E13" s="12"/>
      <c r="F13" s="12"/>
      <c r="G13" s="12"/>
      <c r="H13" s="12"/>
      <c r="I13" s="11"/>
      <c r="J13" s="11"/>
      <c r="K13" s="11"/>
    </row>
    <row r="14" spans="2:13" x14ac:dyDescent="0.25">
      <c r="K14" s="3"/>
      <c r="L14" s="29" t="s">
        <v>25</v>
      </c>
      <c r="M14" s="4">
        <v>3</v>
      </c>
    </row>
    <row r="15" spans="2:13" x14ac:dyDescent="0.25">
      <c r="K15" s="7"/>
      <c r="L15" s="8" t="s">
        <v>26</v>
      </c>
      <c r="M15" s="13">
        <v>3</v>
      </c>
    </row>
    <row r="16" spans="2:13" x14ac:dyDescent="0.25">
      <c r="K16" s="7"/>
      <c r="L16" s="8" t="s">
        <v>28</v>
      </c>
      <c r="M16" s="9">
        <v>3258.41</v>
      </c>
    </row>
    <row r="17" spans="11:13" x14ac:dyDescent="0.25">
      <c r="K17" s="7"/>
      <c r="L17" s="8" t="s">
        <v>27</v>
      </c>
      <c r="M17" s="9">
        <v>0</v>
      </c>
    </row>
    <row r="18" spans="11:13" x14ac:dyDescent="0.25">
      <c r="K18" s="5"/>
      <c r="L18" s="14" t="s">
        <v>29</v>
      </c>
      <c r="M18" s="10">
        <v>0</v>
      </c>
    </row>
  </sheetData>
  <mergeCells count="5">
    <mergeCell ref="E2:I2"/>
    <mergeCell ref="K2:M2"/>
    <mergeCell ref="E3:I3"/>
    <mergeCell ref="K3:M3"/>
    <mergeCell ref="K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150395661EE441B44536274ED3EC94" ma:contentTypeVersion="14" ma:contentTypeDescription="Crie um novo documento." ma:contentTypeScope="" ma:versionID="c1e88cfa41ea45f417a3f73e2940cf08">
  <xsd:schema xmlns:xsd="http://www.w3.org/2001/XMLSchema" xmlns:xs="http://www.w3.org/2001/XMLSchema" xmlns:p="http://schemas.microsoft.com/office/2006/metadata/properties" xmlns:ns2="88f1b4f5-a1a3-4fc6-84e3-2085b78e9f43" xmlns:ns3="c6f500ae-b26e-4464-8196-6f0ecbf282d2" targetNamespace="http://schemas.microsoft.com/office/2006/metadata/properties" ma:root="true" ma:fieldsID="6c090bf472e67232d9fdfb0f98ed45dc" ns2:_="" ns3:_="">
    <xsd:import namespace="88f1b4f5-a1a3-4fc6-84e3-2085b78e9f43"/>
    <xsd:import namespace="c6f500ae-b26e-4464-8196-6f0ecbf282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1b4f5-a1a3-4fc6-84e3-2085b78e9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773f226-d2c5-4646-a140-a9d788b6c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00ae-b26e-4464-8196-6f0ecbf282d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61f8ecf-23c2-43f1-8a7d-eb04e1335035}" ma:internalName="TaxCatchAll" ma:showField="CatchAllData" ma:web="c6f500ae-b26e-4464-8196-6f0ecbf282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6f500ae-b26e-4464-8196-6f0ecbf282d2" xsi:nil="true"/>
    <lcf76f155ced4ddcb4097134ff3c332f xmlns="88f1b4f5-a1a3-4fc6-84e3-2085b78e9f4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2D5422C-0F1F-44A8-9303-CF2B9C1694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8A7935-0947-4DB7-9A74-B94C4AC30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1b4f5-a1a3-4fc6-84e3-2085b78e9f43"/>
    <ds:schemaRef ds:uri="c6f500ae-b26e-4464-8196-6f0ecbf282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B38E6-7BE4-4583-9AA6-AAAB93EAF440}">
  <ds:schemaRefs>
    <ds:schemaRef ds:uri="http://schemas.microsoft.com/office/2006/metadata/properties"/>
    <ds:schemaRef ds:uri="http://schemas.microsoft.com/office/infopath/2007/PartnerControls"/>
    <ds:schemaRef ds:uri="c6f500ae-b26e-4464-8196-6f0ecbf282d2"/>
    <ds:schemaRef ds:uri="88f1b4f5-a1a3-4fc6-84e3-2085b78e9f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</vt:lpstr>
      <vt:lpstr>Relatório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Mônica - Financeiro</dc:creator>
  <cp:lastModifiedBy>Matheus Nascimento</cp:lastModifiedBy>
  <dcterms:created xsi:type="dcterms:W3CDTF">2021-09-22T11:48:27Z</dcterms:created>
  <dcterms:modified xsi:type="dcterms:W3CDTF">2022-07-08T10:23:42Z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0x010100C5150395661EE441B44536274ED3EC94</vt:lpwstr>
  </property>
</Properties>
</file>