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"/>
    </mc:Choice>
  </mc:AlternateContent>
  <xr:revisionPtr revIDLastSave="638" documentId="13_ncr:1_{1414E036-C86C-4F07-B454-F66952850DB1}" xr6:coauthVersionLast="47" xr6:coauthVersionMax="47" xr10:uidLastSave="{563078DC-AB01-4414-AE3F-F3C921F13027}"/>
  <bookViews>
    <workbookView xWindow="-28920" yWindow="-1020" windowWidth="29040" windowHeight="15840" firstSheet="13" activeTab="19" xr2:uid="{F59D7038-D82C-4FFB-B84F-16F0CF662B71}"/>
  </bookViews>
  <sheets>
    <sheet name="Planilha1" sheetId="37" r:id="rId1"/>
    <sheet name="4-AE-12" sheetId="1" r:id="rId2"/>
    <sheet name="10-KY-15 (D) " sheetId="2" r:id="rId3"/>
    <sheet name="14-IR-5 (D) " sheetId="3" r:id="rId4"/>
    <sheet name="12-FD-11 (D)" sheetId="4" r:id="rId5"/>
    <sheet name="8-TU-15 - Erro" sheetId="5" r:id="rId6"/>
    <sheet name="13-HG-17 - Erro" sheetId="6" r:id="rId7"/>
    <sheet name="14-GS-20 - Erro" sheetId="7" r:id="rId8"/>
    <sheet name="13-BI-9 - OK" sheetId="8" r:id="rId9"/>
    <sheet name="12-HI-16 - Erro" sheetId="12" r:id="rId10"/>
    <sheet name="10-IP-14 - F - OK" sheetId="11" r:id="rId11"/>
    <sheet name="4-BL-27 - OK" sheetId="13" r:id="rId12"/>
    <sheet name="10-RC-19 - OK" sheetId="14" r:id="rId13"/>
    <sheet name="4-DO-21 - Erro" sheetId="15" r:id="rId14"/>
    <sheet name="13-HF-13 - Revisar" sheetId="16" r:id="rId15"/>
    <sheet name="9-BE-6 - OK" sheetId="17" r:id="rId16"/>
    <sheet name="4-BY-4 - Erro" sheetId="18" r:id="rId17"/>
    <sheet name="14-DS-36 - F - OK" sheetId="21" r:id="rId18"/>
    <sheet name="14-BN-34 - Revisar" sheetId="22" r:id="rId19"/>
    <sheet name="13-NY-4 - Erro " sheetId="23" r:id="rId20"/>
    <sheet name="14-BJ-10 - S.R" sheetId="19" r:id="rId21"/>
    <sheet name="10-IC-26 - S.R" sheetId="20" r:id="rId22"/>
    <sheet name="6-EI-18 - S.R" sheetId="24" r:id="rId23"/>
    <sheet name="10-DS-25 - S.R" sheetId="30" r:id="rId24"/>
    <sheet name="12-EY-1 - S.R" sheetId="31" r:id="rId25"/>
    <sheet name="10-ER-29 - S.R" sheetId="32" r:id="rId26"/>
    <sheet name="10-HN-12 - S.R" sheetId="33" r:id="rId27"/>
    <sheet name="8-QW-19 - S.R" sheetId="34" r:id="rId28"/>
    <sheet name="13-AS-13 - S.R" sheetId="35" r:id="rId29"/>
    <sheet name="14-FW-16 - S.R" sheetId="36" r:id="rId30"/>
    <sheet name="14-JR-9" sheetId="25" r:id="rId31"/>
    <sheet name="10-AE-11 " sheetId="26" r:id="rId32"/>
    <sheet name="12I-T-8" sheetId="27" r:id="rId33"/>
    <sheet name="10-KX-27" sheetId="28" r:id="rId34"/>
    <sheet name="6-EF-18" sheetId="29" r:id="rId35"/>
  </sheets>
  <definedNames>
    <definedName name="_xlnm._FilterDatabase" localSheetId="31" hidden="1">'10-AE-11 '!$E$3:$M$123</definedName>
    <definedName name="_xlnm._FilterDatabase" localSheetId="23" hidden="1">'10-DS-25 - S.R'!$E$3:$M$3</definedName>
    <definedName name="_xlnm._FilterDatabase" localSheetId="25" hidden="1">'10-ER-29 - S.R'!$E$3:$M$3</definedName>
    <definedName name="_xlnm._FilterDatabase" localSheetId="26" hidden="1">'10-HN-12 - S.R'!$E$3:$M$3</definedName>
    <definedName name="_xlnm._FilterDatabase" localSheetId="21" hidden="1">'10-IC-26 - S.R'!$E$3:$M$3</definedName>
    <definedName name="_xlnm._FilterDatabase" localSheetId="33" hidden="1">'10-KX-27'!$E$3:$M$3</definedName>
    <definedName name="_xlnm._FilterDatabase" localSheetId="24" hidden="1">'12-EY-1 - S.R'!$E$3:$M$3</definedName>
    <definedName name="_xlnm._FilterDatabase" localSheetId="32" hidden="1">'12I-T-8'!$E$3:$M$3</definedName>
    <definedName name="_xlnm._FilterDatabase" localSheetId="28" hidden="1">'13-AS-13 - S.R'!$E$3:$M$3</definedName>
    <definedName name="_xlnm._FilterDatabase" localSheetId="20" hidden="1">'14-BJ-10 - S.R'!$E$3:$M$3</definedName>
    <definedName name="_xlnm._FilterDatabase" localSheetId="29" hidden="1">'14-FW-16 - S.R'!$E$3:$M$3</definedName>
    <definedName name="_xlnm._FilterDatabase" localSheetId="30" hidden="1">'14-JR-9'!$E$3:$M$3</definedName>
    <definedName name="_xlnm._FilterDatabase" localSheetId="34" hidden="1">'6-EF-18'!$E$3:$M$3</definedName>
    <definedName name="_xlnm._FilterDatabase" localSheetId="22" hidden="1">'6-EI-18 - S.R'!$E$3:$M$3</definedName>
    <definedName name="_xlnm._FilterDatabase" localSheetId="27" hidden="1">'8-QW-19 - S.R'!$E$3:$M$3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3" l="1"/>
  <c r="L6" i="23"/>
  <c r="K7" i="23"/>
  <c r="L7" i="23"/>
  <c r="M7" i="23" s="1"/>
  <c r="K8" i="23"/>
  <c r="L8" i="23"/>
  <c r="K9" i="23"/>
  <c r="L9" i="23"/>
  <c r="K10" i="23"/>
  <c r="L10" i="23"/>
  <c r="K11" i="23"/>
  <c r="L11" i="23"/>
  <c r="M11" i="23" s="1"/>
  <c r="K12" i="23"/>
  <c r="L12" i="23"/>
  <c r="K13" i="23"/>
  <c r="L13" i="23"/>
  <c r="K14" i="23"/>
  <c r="L14" i="23"/>
  <c r="K15" i="23"/>
  <c r="L15" i="23"/>
  <c r="M15" i="23" s="1"/>
  <c r="K16" i="23"/>
  <c r="L16" i="23"/>
  <c r="K17" i="23"/>
  <c r="L17" i="23"/>
  <c r="K18" i="23"/>
  <c r="L18" i="23"/>
  <c r="K19" i="23"/>
  <c r="L19" i="23"/>
  <c r="M19" i="23" s="1"/>
  <c r="K20" i="23"/>
  <c r="L20" i="23"/>
  <c r="K21" i="23"/>
  <c r="L21" i="23"/>
  <c r="K22" i="23"/>
  <c r="L22" i="23"/>
  <c r="K23" i="23"/>
  <c r="L23" i="23"/>
  <c r="M23" i="23" s="1"/>
  <c r="K24" i="23"/>
  <c r="L24" i="23"/>
  <c r="K25" i="23"/>
  <c r="L25" i="23"/>
  <c r="K26" i="23"/>
  <c r="L26" i="23"/>
  <c r="K27" i="23"/>
  <c r="L27" i="23"/>
  <c r="M27" i="23" s="1"/>
  <c r="K28" i="23"/>
  <c r="L28" i="23"/>
  <c r="K29" i="23"/>
  <c r="L29" i="23"/>
  <c r="K30" i="23"/>
  <c r="L30" i="23"/>
  <c r="K31" i="23"/>
  <c r="L31" i="23"/>
  <c r="M31" i="23" s="1"/>
  <c r="K32" i="23"/>
  <c r="L32" i="23"/>
  <c r="K33" i="23"/>
  <c r="L33" i="23"/>
  <c r="K34" i="23"/>
  <c r="L34" i="23"/>
  <c r="K35" i="23"/>
  <c r="L35" i="23"/>
  <c r="M35" i="23" s="1"/>
  <c r="K36" i="23"/>
  <c r="L36" i="23"/>
  <c r="K37" i="23"/>
  <c r="L37" i="23"/>
  <c r="K38" i="23"/>
  <c r="L38" i="23"/>
  <c r="K39" i="23"/>
  <c r="L39" i="23"/>
  <c r="M39" i="23" s="1"/>
  <c r="K40" i="23"/>
  <c r="L40" i="23"/>
  <c r="K41" i="23"/>
  <c r="L41" i="23"/>
  <c r="K42" i="23"/>
  <c r="L42" i="23"/>
  <c r="K43" i="23"/>
  <c r="L43" i="23"/>
  <c r="M43" i="23" s="1"/>
  <c r="K44" i="23"/>
  <c r="L44" i="23"/>
  <c r="K45" i="23"/>
  <c r="L45" i="23"/>
  <c r="K46" i="23"/>
  <c r="L46" i="23"/>
  <c r="K47" i="23"/>
  <c r="L47" i="23"/>
  <c r="M47" i="23" s="1"/>
  <c r="K48" i="23"/>
  <c r="L48" i="23"/>
  <c r="K49" i="23"/>
  <c r="L49" i="23"/>
  <c r="K50" i="23"/>
  <c r="L50" i="23"/>
  <c r="K51" i="23"/>
  <c r="L51" i="23"/>
  <c r="M51" i="23" s="1"/>
  <c r="K52" i="23"/>
  <c r="L52" i="23"/>
  <c r="K53" i="23"/>
  <c r="L53" i="23"/>
  <c r="K54" i="23"/>
  <c r="L54" i="23"/>
  <c r="K55" i="23"/>
  <c r="L55" i="23"/>
  <c r="M55" i="23" s="1"/>
  <c r="K56" i="23"/>
  <c r="L56" i="23"/>
  <c r="K57" i="23"/>
  <c r="L57" i="23"/>
  <c r="K58" i="23"/>
  <c r="L58" i="23"/>
  <c r="K59" i="23"/>
  <c r="L59" i="23"/>
  <c r="M59" i="23" s="1"/>
  <c r="K60" i="23"/>
  <c r="L60" i="23"/>
  <c r="K61" i="23"/>
  <c r="L61" i="23"/>
  <c r="K62" i="23"/>
  <c r="L62" i="23"/>
  <c r="K63" i="23"/>
  <c r="L63" i="23"/>
  <c r="M63" i="23" s="1"/>
  <c r="K64" i="23"/>
  <c r="L64" i="23"/>
  <c r="K65" i="23"/>
  <c r="L65" i="23"/>
  <c r="K66" i="23"/>
  <c r="L66" i="23"/>
  <c r="K67" i="23"/>
  <c r="L67" i="23"/>
  <c r="M67" i="23" s="1"/>
  <c r="K68" i="23"/>
  <c r="L68" i="23"/>
  <c r="K69" i="23"/>
  <c r="L69" i="23"/>
  <c r="K70" i="23"/>
  <c r="L70" i="23"/>
  <c r="K71" i="23"/>
  <c r="L71" i="23"/>
  <c r="M71" i="23" s="1"/>
  <c r="K72" i="23"/>
  <c r="L72" i="23"/>
  <c r="K73" i="23"/>
  <c r="L73" i="23"/>
  <c r="K74" i="23"/>
  <c r="L74" i="23"/>
  <c r="K75" i="23"/>
  <c r="L75" i="23"/>
  <c r="M75" i="23" s="1"/>
  <c r="K76" i="23"/>
  <c r="L76" i="23"/>
  <c r="K77" i="23"/>
  <c r="L77" i="23"/>
  <c r="K78" i="23"/>
  <c r="L78" i="23"/>
  <c r="K79" i="23"/>
  <c r="L79" i="23"/>
  <c r="M79" i="23" s="1"/>
  <c r="K80" i="23"/>
  <c r="L80" i="23"/>
  <c r="K81" i="23"/>
  <c r="L81" i="23"/>
  <c r="K82" i="23"/>
  <c r="L82" i="23"/>
  <c r="K83" i="23"/>
  <c r="L83" i="23"/>
  <c r="M83" i="23" s="1"/>
  <c r="K84" i="23"/>
  <c r="L84" i="23"/>
  <c r="K85" i="23"/>
  <c r="L85" i="23"/>
  <c r="K86" i="23"/>
  <c r="L86" i="23"/>
  <c r="K87" i="23"/>
  <c r="L87" i="23"/>
  <c r="M87" i="23" s="1"/>
  <c r="K88" i="23"/>
  <c r="L88" i="23"/>
  <c r="K89" i="23"/>
  <c r="L89" i="23"/>
  <c r="K90" i="23"/>
  <c r="L90" i="23"/>
  <c r="K91" i="23"/>
  <c r="L91" i="23"/>
  <c r="M91" i="23" s="1"/>
  <c r="K92" i="23"/>
  <c r="L92" i="23"/>
  <c r="K93" i="23"/>
  <c r="L93" i="23"/>
  <c r="K94" i="23"/>
  <c r="L94" i="23"/>
  <c r="K95" i="23"/>
  <c r="L95" i="23"/>
  <c r="M95" i="23" s="1"/>
  <c r="K96" i="23"/>
  <c r="L96" i="23"/>
  <c r="K97" i="23"/>
  <c r="L97" i="23"/>
  <c r="K98" i="23"/>
  <c r="L98" i="23"/>
  <c r="K99" i="23"/>
  <c r="L99" i="23"/>
  <c r="M99" i="23" s="1"/>
  <c r="K100" i="23"/>
  <c r="L100" i="23"/>
  <c r="K101" i="23"/>
  <c r="L101" i="23"/>
  <c r="K102" i="23"/>
  <c r="L102" i="23"/>
  <c r="K103" i="23"/>
  <c r="L103" i="23"/>
  <c r="M103" i="23" s="1"/>
  <c r="K104" i="23"/>
  <c r="L104" i="23"/>
  <c r="K105" i="23"/>
  <c r="L105" i="23"/>
  <c r="K106" i="23"/>
  <c r="L106" i="23"/>
  <c r="K107" i="23"/>
  <c r="L107" i="23"/>
  <c r="M107" i="23" s="1"/>
  <c r="K108" i="23"/>
  <c r="L108" i="23"/>
  <c r="K109" i="23"/>
  <c r="L109" i="23"/>
  <c r="K110" i="23"/>
  <c r="L110" i="23"/>
  <c r="K111" i="23"/>
  <c r="L111" i="23"/>
  <c r="M111" i="23" s="1"/>
  <c r="K112" i="23"/>
  <c r="L112" i="23"/>
  <c r="K113" i="23"/>
  <c r="L113" i="23"/>
  <c r="K114" i="23"/>
  <c r="L114" i="23"/>
  <c r="K115" i="23"/>
  <c r="L115" i="23"/>
  <c r="M115" i="23" s="1"/>
  <c r="K116" i="23"/>
  <c r="L116" i="23"/>
  <c r="K117" i="23"/>
  <c r="L117" i="23"/>
  <c r="K118" i="23"/>
  <c r="L118" i="23"/>
  <c r="K119" i="23"/>
  <c r="L119" i="23"/>
  <c r="M119" i="23" s="1"/>
  <c r="K120" i="23"/>
  <c r="L120" i="23"/>
  <c r="K121" i="23"/>
  <c r="L121" i="23"/>
  <c r="K122" i="23"/>
  <c r="L122" i="23"/>
  <c r="K123" i="23"/>
  <c r="L123" i="23"/>
  <c r="M123" i="23" s="1"/>
  <c r="M6" i="23"/>
  <c r="M8" i="23"/>
  <c r="M9" i="23"/>
  <c r="M10" i="23"/>
  <c r="M12" i="23"/>
  <c r="M13" i="23"/>
  <c r="M14" i="23"/>
  <c r="M16" i="23"/>
  <c r="M17" i="23"/>
  <c r="M18" i="23"/>
  <c r="M20" i="23"/>
  <c r="M21" i="23"/>
  <c r="M22" i="23"/>
  <c r="M24" i="23"/>
  <c r="M25" i="23"/>
  <c r="M26" i="23"/>
  <c r="M28" i="23"/>
  <c r="M29" i="23"/>
  <c r="M30" i="23"/>
  <c r="M32" i="23"/>
  <c r="M33" i="23"/>
  <c r="M34" i="23"/>
  <c r="M36" i="23"/>
  <c r="M37" i="23"/>
  <c r="M38" i="23"/>
  <c r="M40" i="23"/>
  <c r="M41" i="23"/>
  <c r="M42" i="23"/>
  <c r="M44" i="23"/>
  <c r="M45" i="23"/>
  <c r="M46" i="23"/>
  <c r="M48" i="23"/>
  <c r="M49" i="23"/>
  <c r="M50" i="23"/>
  <c r="M52" i="23"/>
  <c r="M53" i="23"/>
  <c r="M54" i="23"/>
  <c r="M56" i="23"/>
  <c r="M57" i="23"/>
  <c r="M58" i="23"/>
  <c r="M60" i="23"/>
  <c r="M61" i="23"/>
  <c r="M62" i="23"/>
  <c r="M64" i="23"/>
  <c r="M65" i="23"/>
  <c r="M66" i="23"/>
  <c r="M68" i="23"/>
  <c r="M69" i="23"/>
  <c r="M70" i="23"/>
  <c r="M72" i="23"/>
  <c r="M73" i="23"/>
  <c r="M74" i="23"/>
  <c r="M76" i="23"/>
  <c r="M77" i="23"/>
  <c r="M78" i="23"/>
  <c r="M80" i="23"/>
  <c r="M81" i="23"/>
  <c r="M82" i="23"/>
  <c r="M84" i="23"/>
  <c r="M85" i="23"/>
  <c r="M86" i="23"/>
  <c r="M88" i="23"/>
  <c r="M89" i="23"/>
  <c r="M90" i="23"/>
  <c r="M92" i="23"/>
  <c r="M93" i="23"/>
  <c r="M94" i="23"/>
  <c r="M96" i="23"/>
  <c r="M97" i="23"/>
  <c r="M98" i="23"/>
  <c r="M100" i="23"/>
  <c r="M101" i="23"/>
  <c r="M102" i="23"/>
  <c r="M104" i="23"/>
  <c r="M105" i="23"/>
  <c r="M106" i="23"/>
  <c r="M108" i="23"/>
  <c r="M109" i="23"/>
  <c r="M110" i="23"/>
  <c r="M112" i="23"/>
  <c r="M113" i="23"/>
  <c r="M114" i="23"/>
  <c r="M116" i="23"/>
  <c r="M117" i="23"/>
  <c r="M118" i="23"/>
  <c r="M120" i="23"/>
  <c r="M121" i="23"/>
  <c r="M122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5" i="23"/>
  <c r="M5" i="23" s="1"/>
  <c r="L5" i="23"/>
  <c r="K5" i="23"/>
  <c r="K11" i="22"/>
  <c r="L11" i="22"/>
  <c r="K12" i="22"/>
  <c r="L12" i="22"/>
  <c r="K13" i="22"/>
  <c r="L13" i="22"/>
  <c r="Q12" i="22"/>
  <c r="Q13" i="22"/>
  <c r="Q11" i="22"/>
  <c r="K7" i="21"/>
  <c r="L7" i="21"/>
  <c r="K8" i="21"/>
  <c r="L8" i="21"/>
  <c r="K6" i="21"/>
  <c r="L6" i="21"/>
  <c r="Q7" i="21"/>
  <c r="Q8" i="21"/>
  <c r="Q6" i="21"/>
  <c r="L121" i="18"/>
  <c r="K121" i="18"/>
  <c r="L122" i="18"/>
  <c r="K122" i="18"/>
  <c r="L123" i="18"/>
  <c r="K123" i="18"/>
  <c r="M122" i="18"/>
  <c r="Q122" i="18"/>
  <c r="Q123" i="18"/>
  <c r="Q121" i="18"/>
  <c r="M11" i="17"/>
  <c r="M10" i="17"/>
  <c r="Q11" i="17"/>
  <c r="Q10" i="17"/>
  <c r="L8" i="16"/>
  <c r="L9" i="16"/>
  <c r="L7" i="16"/>
  <c r="K8" i="16"/>
  <c r="K9" i="16"/>
  <c r="K7" i="16"/>
  <c r="M8" i="16"/>
  <c r="M9" i="16"/>
  <c r="Q8" i="16"/>
  <c r="Q9" i="16"/>
  <c r="Q7" i="16"/>
  <c r="M7" i="16" s="1"/>
  <c r="K17" i="15"/>
  <c r="L17" i="15"/>
  <c r="K18" i="15"/>
  <c r="L18" i="15"/>
  <c r="K19" i="15"/>
  <c r="L19" i="15"/>
  <c r="K20" i="15"/>
  <c r="L20" i="15"/>
  <c r="K21" i="15"/>
  <c r="L21" i="15"/>
  <c r="K22" i="15"/>
  <c r="L22" i="15"/>
  <c r="M22" i="15" s="1"/>
  <c r="K23" i="15"/>
  <c r="L23" i="15"/>
  <c r="K24" i="15"/>
  <c r="L24" i="15"/>
  <c r="K16" i="15"/>
  <c r="L16" i="15"/>
  <c r="K5" i="15"/>
  <c r="L5" i="15"/>
  <c r="K6" i="15"/>
  <c r="L6" i="15"/>
  <c r="M6" i="15" s="1"/>
  <c r="K7" i="15"/>
  <c r="L7" i="15"/>
  <c r="K8" i="15"/>
  <c r="L8" i="15"/>
  <c r="K9" i="15"/>
  <c r="L9" i="15"/>
  <c r="K10" i="15"/>
  <c r="L10" i="15"/>
  <c r="M10" i="15" s="1"/>
  <c r="K11" i="15"/>
  <c r="L11" i="15"/>
  <c r="K12" i="15"/>
  <c r="L12" i="15"/>
  <c r="M12" i="15" s="1"/>
  <c r="K13" i="15"/>
  <c r="L13" i="15"/>
  <c r="K14" i="15"/>
  <c r="L14" i="15"/>
  <c r="M14" i="15" s="1"/>
  <c r="K15" i="15"/>
  <c r="L15" i="15"/>
  <c r="M8" i="15"/>
  <c r="L4" i="15"/>
  <c r="K4" i="15"/>
  <c r="K17" i="13"/>
  <c r="M17" i="13" s="1"/>
  <c r="M5" i="15"/>
  <c r="M7" i="15"/>
  <c r="M9" i="15"/>
  <c r="M11" i="15"/>
  <c r="M13" i="15"/>
  <c r="M15" i="15"/>
  <c r="M19" i="15"/>
  <c r="M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M17" i="15" s="1"/>
  <c r="Q18" i="15"/>
  <c r="Q19" i="15"/>
  <c r="Q20" i="15"/>
  <c r="Q21" i="15"/>
  <c r="M21" i="15" s="1"/>
  <c r="Q22" i="15"/>
  <c r="Q23" i="15"/>
  <c r="M23" i="15" s="1"/>
  <c r="Q24" i="15"/>
  <c r="Q4" i="15"/>
  <c r="M11" i="14"/>
  <c r="Q8" i="14"/>
  <c r="M8" i="14" s="1"/>
  <c r="Q9" i="14"/>
  <c r="M9" i="14" s="1"/>
  <c r="Q10" i="14"/>
  <c r="M10" i="14" s="1"/>
  <c r="Q11" i="14"/>
  <c r="Q12" i="14"/>
  <c r="M12" i="14" s="1"/>
  <c r="Q7" i="14"/>
  <c r="M7" i="14" s="1"/>
  <c r="K64" i="13"/>
  <c r="M64" i="13" s="1"/>
  <c r="L64" i="13"/>
  <c r="K65" i="13"/>
  <c r="M65" i="13" s="1"/>
  <c r="L65" i="13"/>
  <c r="K66" i="13"/>
  <c r="L66" i="13"/>
  <c r="M66" i="13" s="1"/>
  <c r="K67" i="13"/>
  <c r="L67" i="13"/>
  <c r="M67" i="13"/>
  <c r="K68" i="13"/>
  <c r="M68" i="13" s="1"/>
  <c r="L68" i="13"/>
  <c r="K69" i="13"/>
  <c r="M69" i="13" s="1"/>
  <c r="L69" i="13"/>
  <c r="K70" i="13"/>
  <c r="L70" i="13"/>
  <c r="M70" i="13" s="1"/>
  <c r="K71" i="13"/>
  <c r="L71" i="13"/>
  <c r="M71" i="13"/>
  <c r="K72" i="13"/>
  <c r="L72" i="13"/>
  <c r="M72" i="13"/>
  <c r="K73" i="13"/>
  <c r="M73" i="13" s="1"/>
  <c r="L73" i="13"/>
  <c r="K74" i="13"/>
  <c r="M74" i="13" s="1"/>
  <c r="L74" i="13"/>
  <c r="K75" i="13"/>
  <c r="L75" i="13"/>
  <c r="M75" i="13"/>
  <c r="K76" i="13"/>
  <c r="L76" i="13"/>
  <c r="M76" i="13"/>
  <c r="K77" i="13"/>
  <c r="M77" i="13" s="1"/>
  <c r="L77" i="13"/>
  <c r="K78" i="13"/>
  <c r="M78" i="13" s="1"/>
  <c r="L78" i="13"/>
  <c r="K79" i="13"/>
  <c r="L79" i="13"/>
  <c r="M79" i="13"/>
  <c r="K80" i="13"/>
  <c r="L80" i="13"/>
  <c r="M80" i="13"/>
  <c r="K81" i="13"/>
  <c r="M81" i="13" s="1"/>
  <c r="L81" i="13"/>
  <c r="K82" i="13"/>
  <c r="M82" i="13" s="1"/>
  <c r="L82" i="13"/>
  <c r="K83" i="13"/>
  <c r="L83" i="13"/>
  <c r="M83" i="13"/>
  <c r="K84" i="13"/>
  <c r="L84" i="13"/>
  <c r="M84" i="13"/>
  <c r="K85" i="13"/>
  <c r="M85" i="13" s="1"/>
  <c r="L85" i="13"/>
  <c r="K86" i="13"/>
  <c r="M86" i="13" s="1"/>
  <c r="L86" i="13"/>
  <c r="K87" i="13"/>
  <c r="L87" i="13"/>
  <c r="M87" i="13"/>
  <c r="K88" i="13"/>
  <c r="L88" i="13"/>
  <c r="M88" i="13"/>
  <c r="K89" i="13"/>
  <c r="M89" i="13" s="1"/>
  <c r="L89" i="13"/>
  <c r="K90" i="13"/>
  <c r="M90" i="13" s="1"/>
  <c r="L90" i="13"/>
  <c r="K91" i="13"/>
  <c r="L91" i="13"/>
  <c r="M91" i="13"/>
  <c r="K92" i="13"/>
  <c r="L92" i="13"/>
  <c r="M92" i="13"/>
  <c r="K93" i="13"/>
  <c r="M93" i="13" s="1"/>
  <c r="L93" i="13"/>
  <c r="K94" i="13"/>
  <c r="M94" i="13" s="1"/>
  <c r="L94" i="13"/>
  <c r="K95" i="13"/>
  <c r="L95" i="13"/>
  <c r="M95" i="13"/>
  <c r="K96" i="13"/>
  <c r="L96" i="13"/>
  <c r="M96" i="13"/>
  <c r="K97" i="13"/>
  <c r="M97" i="13" s="1"/>
  <c r="L97" i="13"/>
  <c r="K98" i="13"/>
  <c r="M98" i="13" s="1"/>
  <c r="L98" i="13"/>
  <c r="K99" i="13"/>
  <c r="L99" i="13"/>
  <c r="M99" i="13"/>
  <c r="K100" i="13"/>
  <c r="L100" i="13"/>
  <c r="M100" i="13"/>
  <c r="K101" i="13"/>
  <c r="M101" i="13" s="1"/>
  <c r="L101" i="13"/>
  <c r="K102" i="13"/>
  <c r="M102" i="13" s="1"/>
  <c r="L102" i="13"/>
  <c r="K103" i="13"/>
  <c r="L103" i="13"/>
  <c r="M103" i="13"/>
  <c r="K104" i="13"/>
  <c r="L104" i="13"/>
  <c r="M104" i="13"/>
  <c r="K105" i="13"/>
  <c r="M105" i="13" s="1"/>
  <c r="L105" i="13"/>
  <c r="K106" i="13"/>
  <c r="M106" i="13" s="1"/>
  <c r="L106" i="13"/>
  <c r="K107" i="13"/>
  <c r="L107" i="13"/>
  <c r="M107" i="13"/>
  <c r="K108" i="13"/>
  <c r="L108" i="13"/>
  <c r="M108" i="13"/>
  <c r="K109" i="13"/>
  <c r="M109" i="13" s="1"/>
  <c r="L109" i="13"/>
  <c r="K110" i="13"/>
  <c r="M110" i="13" s="1"/>
  <c r="L110" i="13"/>
  <c r="K111" i="13"/>
  <c r="L111" i="13"/>
  <c r="M111" i="13"/>
  <c r="K112" i="13"/>
  <c r="L112" i="13"/>
  <c r="M112" i="13"/>
  <c r="K113" i="13"/>
  <c r="M113" i="13" s="1"/>
  <c r="L113" i="13"/>
  <c r="K114" i="13"/>
  <c r="M114" i="13" s="1"/>
  <c r="L114" i="13"/>
  <c r="L63" i="13"/>
  <c r="K63" i="13"/>
  <c r="K27" i="13"/>
  <c r="M27" i="13" s="1"/>
  <c r="L27" i="13"/>
  <c r="K28" i="13"/>
  <c r="M28" i="13" s="1"/>
  <c r="L28" i="13"/>
  <c r="K29" i="13"/>
  <c r="L29" i="13"/>
  <c r="M29" i="13" s="1"/>
  <c r="K30" i="13"/>
  <c r="L30" i="13"/>
  <c r="M30" i="13"/>
  <c r="K31" i="13"/>
  <c r="M31" i="13" s="1"/>
  <c r="L31" i="13"/>
  <c r="K32" i="13"/>
  <c r="M32" i="13" s="1"/>
  <c r="L32" i="13"/>
  <c r="K33" i="13"/>
  <c r="L33" i="13"/>
  <c r="M33" i="13" s="1"/>
  <c r="K34" i="13"/>
  <c r="L34" i="13"/>
  <c r="M34" i="13"/>
  <c r="K35" i="13"/>
  <c r="M35" i="13" s="1"/>
  <c r="L35" i="13"/>
  <c r="K36" i="13"/>
  <c r="M36" i="13" s="1"/>
  <c r="L36" i="13"/>
  <c r="K37" i="13"/>
  <c r="L37" i="13"/>
  <c r="M37" i="13" s="1"/>
  <c r="K38" i="13"/>
  <c r="L38" i="13"/>
  <c r="M38" i="13"/>
  <c r="K39" i="13"/>
  <c r="M39" i="13" s="1"/>
  <c r="L39" i="13"/>
  <c r="K40" i="13"/>
  <c r="M40" i="13" s="1"/>
  <c r="L40" i="13"/>
  <c r="K41" i="13"/>
  <c r="L41" i="13"/>
  <c r="M41" i="13" s="1"/>
  <c r="K42" i="13"/>
  <c r="L42" i="13"/>
  <c r="M42" i="13"/>
  <c r="K43" i="13"/>
  <c r="M43" i="13" s="1"/>
  <c r="L43" i="13"/>
  <c r="K44" i="13"/>
  <c r="M44" i="13" s="1"/>
  <c r="L44" i="13"/>
  <c r="K45" i="13"/>
  <c r="L45" i="13"/>
  <c r="M45" i="13" s="1"/>
  <c r="K46" i="13"/>
  <c r="L46" i="13"/>
  <c r="M46" i="13"/>
  <c r="K47" i="13"/>
  <c r="M47" i="13" s="1"/>
  <c r="L47" i="13"/>
  <c r="K48" i="13"/>
  <c r="M48" i="13" s="1"/>
  <c r="L48" i="13"/>
  <c r="K49" i="13"/>
  <c r="L49" i="13"/>
  <c r="M49" i="13" s="1"/>
  <c r="K50" i="13"/>
  <c r="L50" i="13"/>
  <c r="M50" i="13"/>
  <c r="K51" i="13"/>
  <c r="M51" i="13" s="1"/>
  <c r="L51" i="13"/>
  <c r="K52" i="13"/>
  <c r="M52" i="13" s="1"/>
  <c r="L52" i="13"/>
  <c r="K53" i="13"/>
  <c r="L53" i="13"/>
  <c r="M53" i="13" s="1"/>
  <c r="K54" i="13"/>
  <c r="L54" i="13"/>
  <c r="M54" i="13"/>
  <c r="K55" i="13"/>
  <c r="M55" i="13" s="1"/>
  <c r="L55" i="13"/>
  <c r="K56" i="13"/>
  <c r="M56" i="13" s="1"/>
  <c r="L56" i="13"/>
  <c r="K57" i="13"/>
  <c r="L57" i="13"/>
  <c r="M57" i="13" s="1"/>
  <c r="K58" i="13"/>
  <c r="L58" i="13"/>
  <c r="M58" i="13"/>
  <c r="K59" i="13"/>
  <c r="M59" i="13" s="1"/>
  <c r="L59" i="13"/>
  <c r="K60" i="13"/>
  <c r="M60" i="13" s="1"/>
  <c r="L60" i="13"/>
  <c r="K61" i="13"/>
  <c r="L61" i="13"/>
  <c r="M61" i="13" s="1"/>
  <c r="K62" i="13"/>
  <c r="L62" i="13"/>
  <c r="M62" i="13"/>
  <c r="M63" i="13"/>
  <c r="L26" i="13"/>
  <c r="K26" i="13"/>
  <c r="K16" i="13"/>
  <c r="M16" i="13" s="1"/>
  <c r="L16" i="13"/>
  <c r="L17" i="13"/>
  <c r="K18" i="13"/>
  <c r="M18" i="13" s="1"/>
  <c r="L18" i="13"/>
  <c r="K19" i="13"/>
  <c r="L19" i="13"/>
  <c r="M19" i="13"/>
  <c r="K20" i="13"/>
  <c r="M20" i="13" s="1"/>
  <c r="L20" i="13"/>
  <c r="K21" i="13"/>
  <c r="M21" i="13" s="1"/>
  <c r="L21" i="13"/>
  <c r="K22" i="13"/>
  <c r="L22" i="13"/>
  <c r="M22" i="13" s="1"/>
  <c r="K23" i="13"/>
  <c r="L23" i="13"/>
  <c r="M23" i="13"/>
  <c r="K24" i="13"/>
  <c r="M24" i="13" s="1"/>
  <c r="L24" i="13"/>
  <c r="K25" i="13"/>
  <c r="M25" i="13" s="1"/>
  <c r="L25" i="13"/>
  <c r="K14" i="13"/>
  <c r="L15" i="13"/>
  <c r="K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5" i="13"/>
  <c r="Q6" i="11"/>
  <c r="M6" i="11" s="1"/>
  <c r="L14" i="12"/>
  <c r="K14" i="12"/>
  <c r="K15" i="12"/>
  <c r="L15" i="12"/>
  <c r="M15" i="12"/>
  <c r="K16" i="12"/>
  <c r="M16" i="12" s="1"/>
  <c r="L16" i="12"/>
  <c r="K17" i="12"/>
  <c r="M17" i="12" s="1"/>
  <c r="L17" i="12"/>
  <c r="K18" i="12"/>
  <c r="L18" i="12"/>
  <c r="M18" i="12"/>
  <c r="K19" i="12"/>
  <c r="L19" i="12"/>
  <c r="M19" i="12"/>
  <c r="K20" i="12"/>
  <c r="M20" i="12" s="1"/>
  <c r="L20" i="12"/>
  <c r="K21" i="12"/>
  <c r="M21" i="12" s="1"/>
  <c r="L21" i="12"/>
  <c r="K22" i="12"/>
  <c r="L22" i="12"/>
  <c r="M22" i="12"/>
  <c r="K23" i="12"/>
  <c r="L23" i="12"/>
  <c r="M23" i="12"/>
  <c r="K24" i="12"/>
  <c r="M24" i="12" s="1"/>
  <c r="L24" i="12"/>
  <c r="K26" i="12"/>
  <c r="L26" i="12"/>
  <c r="K27" i="12"/>
  <c r="M27" i="12" s="1"/>
  <c r="L27" i="12"/>
  <c r="K28" i="12"/>
  <c r="L28" i="12"/>
  <c r="K29" i="12"/>
  <c r="L29" i="12"/>
  <c r="K30" i="12"/>
  <c r="L30" i="12"/>
  <c r="K31" i="12"/>
  <c r="M31" i="12" s="1"/>
  <c r="L31" i="12"/>
  <c r="K32" i="12"/>
  <c r="L32" i="12"/>
  <c r="K33" i="12"/>
  <c r="L33" i="12"/>
  <c r="K34" i="12"/>
  <c r="L34" i="12"/>
  <c r="K35" i="12"/>
  <c r="M35" i="12" s="1"/>
  <c r="L35" i="12"/>
  <c r="K36" i="12"/>
  <c r="L36" i="12"/>
  <c r="K37" i="12"/>
  <c r="L37" i="12"/>
  <c r="K38" i="12"/>
  <c r="L38" i="12"/>
  <c r="K39" i="12"/>
  <c r="M39" i="12" s="1"/>
  <c r="L39" i="12"/>
  <c r="K40" i="12"/>
  <c r="L40" i="12"/>
  <c r="K41" i="12"/>
  <c r="L41" i="12"/>
  <c r="K42" i="12"/>
  <c r="L42" i="12"/>
  <c r="K43" i="12"/>
  <c r="M43" i="12" s="1"/>
  <c r="L43" i="12"/>
  <c r="K44" i="12"/>
  <c r="L44" i="12"/>
  <c r="K45" i="12"/>
  <c r="L45" i="12"/>
  <c r="K46" i="12"/>
  <c r="L46" i="12"/>
  <c r="K47" i="12"/>
  <c r="M47" i="12" s="1"/>
  <c r="L47" i="12"/>
  <c r="K48" i="12"/>
  <c r="L48" i="12"/>
  <c r="K49" i="12"/>
  <c r="L49" i="12"/>
  <c r="K50" i="12"/>
  <c r="L50" i="12"/>
  <c r="K51" i="12"/>
  <c r="M51" i="12" s="1"/>
  <c r="L51" i="12"/>
  <c r="K52" i="12"/>
  <c r="L52" i="12"/>
  <c r="K53" i="12"/>
  <c r="L53" i="12"/>
  <c r="K54" i="12"/>
  <c r="L54" i="12"/>
  <c r="K55" i="12"/>
  <c r="M55" i="12" s="1"/>
  <c r="L55" i="12"/>
  <c r="K56" i="12"/>
  <c r="L56" i="12"/>
  <c r="K57" i="12"/>
  <c r="L57" i="12"/>
  <c r="K58" i="12"/>
  <c r="L58" i="12"/>
  <c r="K59" i="12"/>
  <c r="M59" i="12" s="1"/>
  <c r="L59" i="12"/>
  <c r="K60" i="12"/>
  <c r="L60" i="12"/>
  <c r="K61" i="12"/>
  <c r="L61" i="12"/>
  <c r="K62" i="12"/>
  <c r="L62" i="12"/>
  <c r="K63" i="12"/>
  <c r="M63" i="12" s="1"/>
  <c r="L63" i="12"/>
  <c r="K64" i="12"/>
  <c r="L64" i="12"/>
  <c r="K65" i="12"/>
  <c r="L65" i="12"/>
  <c r="K66" i="12"/>
  <c r="L66" i="12"/>
  <c r="K67" i="12"/>
  <c r="M67" i="12" s="1"/>
  <c r="L67" i="12"/>
  <c r="K68" i="12"/>
  <c r="L68" i="12"/>
  <c r="K69" i="12"/>
  <c r="L69" i="12"/>
  <c r="K70" i="12"/>
  <c r="L70" i="12"/>
  <c r="K71" i="12"/>
  <c r="M71" i="12" s="1"/>
  <c r="L71" i="12"/>
  <c r="K72" i="12"/>
  <c r="L72" i="12"/>
  <c r="K73" i="12"/>
  <c r="L73" i="12"/>
  <c r="K74" i="12"/>
  <c r="L74" i="12"/>
  <c r="K75" i="12"/>
  <c r="M75" i="12" s="1"/>
  <c r="L75" i="12"/>
  <c r="K76" i="12"/>
  <c r="L76" i="12"/>
  <c r="K77" i="12"/>
  <c r="L77" i="12"/>
  <c r="K78" i="12"/>
  <c r="L78" i="12"/>
  <c r="K79" i="12"/>
  <c r="M79" i="12" s="1"/>
  <c r="L79" i="12"/>
  <c r="K80" i="12"/>
  <c r="L80" i="12"/>
  <c r="K81" i="12"/>
  <c r="L81" i="12"/>
  <c r="K82" i="12"/>
  <c r="L82" i="12"/>
  <c r="K83" i="12"/>
  <c r="M83" i="12" s="1"/>
  <c r="L83" i="12"/>
  <c r="K84" i="12"/>
  <c r="L84" i="12"/>
  <c r="K85" i="12"/>
  <c r="L85" i="12"/>
  <c r="K86" i="12"/>
  <c r="L86" i="12"/>
  <c r="K87" i="12"/>
  <c r="M87" i="12" s="1"/>
  <c r="L87" i="12"/>
  <c r="K88" i="12"/>
  <c r="L88" i="12"/>
  <c r="K89" i="12"/>
  <c r="L89" i="12"/>
  <c r="K90" i="12"/>
  <c r="L90" i="12"/>
  <c r="K91" i="12"/>
  <c r="M91" i="12" s="1"/>
  <c r="L91" i="12"/>
  <c r="K92" i="12"/>
  <c r="L92" i="12"/>
  <c r="K93" i="12"/>
  <c r="L93" i="12"/>
  <c r="K94" i="12"/>
  <c r="L94" i="12"/>
  <c r="K95" i="12"/>
  <c r="M95" i="12" s="1"/>
  <c r="L95" i="12"/>
  <c r="K96" i="12"/>
  <c r="L96" i="12"/>
  <c r="K97" i="12"/>
  <c r="L97" i="12"/>
  <c r="K98" i="12"/>
  <c r="L98" i="12"/>
  <c r="K99" i="12"/>
  <c r="M99" i="12" s="1"/>
  <c r="L99" i="12"/>
  <c r="K100" i="12"/>
  <c r="L100" i="12"/>
  <c r="K101" i="12"/>
  <c r="L101" i="12"/>
  <c r="K102" i="12"/>
  <c r="L102" i="12"/>
  <c r="K103" i="12"/>
  <c r="M103" i="12" s="1"/>
  <c r="L103" i="12"/>
  <c r="K104" i="12"/>
  <c r="L104" i="12"/>
  <c r="K105" i="12"/>
  <c r="L105" i="12"/>
  <c r="K106" i="12"/>
  <c r="L106" i="12"/>
  <c r="K107" i="12"/>
  <c r="M107" i="12" s="1"/>
  <c r="L107" i="12"/>
  <c r="K108" i="12"/>
  <c r="L108" i="12"/>
  <c r="K109" i="12"/>
  <c r="L109" i="12"/>
  <c r="K110" i="12"/>
  <c r="L110" i="12"/>
  <c r="K111" i="12"/>
  <c r="M111" i="12" s="1"/>
  <c r="L111" i="12"/>
  <c r="K112" i="12"/>
  <c r="L112" i="12"/>
  <c r="K113" i="12"/>
  <c r="L113" i="12"/>
  <c r="K114" i="12"/>
  <c r="L114" i="12"/>
  <c r="K115" i="12"/>
  <c r="M115" i="12" s="1"/>
  <c r="L115" i="12"/>
  <c r="K116" i="12"/>
  <c r="L116" i="12"/>
  <c r="K117" i="12"/>
  <c r="L117" i="12"/>
  <c r="K118" i="12"/>
  <c r="L118" i="12"/>
  <c r="K119" i="12"/>
  <c r="M119" i="12" s="1"/>
  <c r="L119" i="12"/>
  <c r="K120" i="12"/>
  <c r="L120" i="12"/>
  <c r="K121" i="12"/>
  <c r="L121" i="12"/>
  <c r="K122" i="12"/>
  <c r="L122" i="12"/>
  <c r="K123" i="12"/>
  <c r="M123" i="12" s="1"/>
  <c r="L123" i="12"/>
  <c r="M26" i="12"/>
  <c r="M28" i="12"/>
  <c r="M29" i="12"/>
  <c r="M30" i="12"/>
  <c r="M32" i="12"/>
  <c r="M33" i="12"/>
  <c r="M34" i="12"/>
  <c r="M36" i="12"/>
  <c r="M37" i="12"/>
  <c r="M38" i="12"/>
  <c r="M40" i="12"/>
  <c r="M41" i="12"/>
  <c r="M42" i="12"/>
  <c r="M44" i="12"/>
  <c r="M45" i="12"/>
  <c r="M46" i="12"/>
  <c r="M48" i="12"/>
  <c r="M49" i="12"/>
  <c r="M50" i="12"/>
  <c r="M52" i="12"/>
  <c r="M53" i="12"/>
  <c r="M54" i="12"/>
  <c r="M56" i="12"/>
  <c r="M57" i="12"/>
  <c r="M58" i="12"/>
  <c r="M60" i="12"/>
  <c r="M61" i="12"/>
  <c r="M62" i="12"/>
  <c r="M64" i="12"/>
  <c r="M65" i="12"/>
  <c r="M66" i="12"/>
  <c r="M68" i="12"/>
  <c r="M69" i="12"/>
  <c r="M70" i="12"/>
  <c r="M72" i="12"/>
  <c r="M73" i="12"/>
  <c r="M74" i="12"/>
  <c r="M76" i="12"/>
  <c r="M77" i="12"/>
  <c r="M78" i="12"/>
  <c r="M80" i="12"/>
  <c r="M81" i="12"/>
  <c r="M82" i="12"/>
  <c r="M84" i="12"/>
  <c r="M85" i="12"/>
  <c r="M86" i="12"/>
  <c r="M88" i="12"/>
  <c r="M89" i="12"/>
  <c r="M90" i="12"/>
  <c r="M92" i="12"/>
  <c r="M93" i="12"/>
  <c r="M94" i="12"/>
  <c r="M96" i="12"/>
  <c r="M97" i="12"/>
  <c r="M98" i="12"/>
  <c r="M100" i="12"/>
  <c r="M101" i="12"/>
  <c r="M102" i="12"/>
  <c r="M104" i="12"/>
  <c r="M105" i="12"/>
  <c r="M106" i="12"/>
  <c r="M108" i="12"/>
  <c r="M109" i="12"/>
  <c r="M110" i="12"/>
  <c r="M112" i="12"/>
  <c r="M113" i="12"/>
  <c r="M114" i="12"/>
  <c r="M116" i="12"/>
  <c r="M117" i="12"/>
  <c r="M118" i="12"/>
  <c r="M120" i="12"/>
  <c r="M121" i="12"/>
  <c r="M122" i="12"/>
  <c r="L25" i="12"/>
  <c r="K25" i="12"/>
  <c r="M25" i="12" s="1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4" i="12"/>
  <c r="Q8" i="8"/>
  <c r="K14" i="7"/>
  <c r="L14" i="7"/>
  <c r="L116" i="7"/>
  <c r="M116" i="7" s="1"/>
  <c r="K116" i="7"/>
  <c r="K115" i="7"/>
  <c r="L115" i="7"/>
  <c r="Q116" i="7"/>
  <c r="Q115" i="7"/>
  <c r="Q14" i="7"/>
  <c r="K122" i="6"/>
  <c r="L122" i="6"/>
  <c r="K123" i="6"/>
  <c r="L123" i="6"/>
  <c r="M123" i="6" s="1"/>
  <c r="Q123" i="6"/>
  <c r="Q122" i="6"/>
  <c r="K115" i="5"/>
  <c r="M115" i="5" s="1"/>
  <c r="L115" i="5"/>
  <c r="K116" i="5"/>
  <c r="M116" i="5" s="1"/>
  <c r="L116" i="5"/>
  <c r="K117" i="5"/>
  <c r="L117" i="5"/>
  <c r="M117" i="5" s="1"/>
  <c r="K118" i="5"/>
  <c r="L118" i="5"/>
  <c r="M118" i="5"/>
  <c r="K119" i="5"/>
  <c r="M119" i="5" s="1"/>
  <c r="L119" i="5"/>
  <c r="K120" i="5"/>
  <c r="M120" i="5" s="1"/>
  <c r="L120" i="5"/>
  <c r="K121" i="5"/>
  <c r="L121" i="5"/>
  <c r="M121" i="5" s="1"/>
  <c r="K122" i="5"/>
  <c r="L122" i="5"/>
  <c r="M122" i="5"/>
  <c r="K123" i="5"/>
  <c r="M123" i="5" s="1"/>
  <c r="L123" i="5"/>
  <c r="Q115" i="5"/>
  <c r="Q116" i="5"/>
  <c r="Q117" i="5"/>
  <c r="Q118" i="5"/>
  <c r="Q119" i="5"/>
  <c r="Q120" i="5"/>
  <c r="Q121" i="5"/>
  <c r="Q122" i="5"/>
  <c r="Q123" i="5"/>
  <c r="Q114" i="5"/>
  <c r="L114" i="5"/>
  <c r="K114" i="5"/>
  <c r="L16" i="4"/>
  <c r="M16" i="4" s="1"/>
  <c r="L17" i="4"/>
  <c r="L18" i="4"/>
  <c r="L19" i="4"/>
  <c r="L20" i="4"/>
  <c r="L21" i="4"/>
  <c r="L22" i="4"/>
  <c r="L23" i="4"/>
  <c r="L24" i="4"/>
  <c r="L25" i="4"/>
  <c r="L26" i="4"/>
  <c r="L27" i="4"/>
  <c r="L28" i="4"/>
  <c r="M28" i="4" s="1"/>
  <c r="L29" i="4"/>
  <c r="L30" i="4"/>
  <c r="L31" i="4"/>
  <c r="L32" i="4"/>
  <c r="M32" i="4" s="1"/>
  <c r="L33" i="4"/>
  <c r="L34" i="4"/>
  <c r="L35" i="4"/>
  <c r="L36" i="4"/>
  <c r="L37" i="4"/>
  <c r="L38" i="4"/>
  <c r="L39" i="4"/>
  <c r="L40" i="4"/>
  <c r="L41" i="4"/>
  <c r="L42" i="4"/>
  <c r="L43" i="4"/>
  <c r="L44" i="4"/>
  <c r="M44" i="4" s="1"/>
  <c r="L45" i="4"/>
  <c r="L46" i="4"/>
  <c r="L47" i="4"/>
  <c r="L48" i="4"/>
  <c r="M48" i="4" s="1"/>
  <c r="L49" i="4"/>
  <c r="L50" i="4"/>
  <c r="L51" i="4"/>
  <c r="L52" i="4"/>
  <c r="L53" i="4"/>
  <c r="L54" i="4"/>
  <c r="L55" i="4"/>
  <c r="L56" i="4"/>
  <c r="L57" i="4"/>
  <c r="L58" i="4"/>
  <c r="L59" i="4"/>
  <c r="L60" i="4"/>
  <c r="M60" i="4" s="1"/>
  <c r="L61" i="4"/>
  <c r="L62" i="4"/>
  <c r="L63" i="4"/>
  <c r="L64" i="4"/>
  <c r="M64" i="4" s="1"/>
  <c r="L65" i="4"/>
  <c r="L66" i="4"/>
  <c r="L67" i="4"/>
  <c r="L68" i="4"/>
  <c r="L69" i="4"/>
  <c r="L70" i="4"/>
  <c r="L71" i="4"/>
  <c r="L72" i="4"/>
  <c r="L73" i="4"/>
  <c r="L74" i="4"/>
  <c r="L75" i="4"/>
  <c r="L76" i="4"/>
  <c r="M76" i="4" s="1"/>
  <c r="L77" i="4"/>
  <c r="L78" i="4"/>
  <c r="L79" i="4"/>
  <c r="L80" i="4"/>
  <c r="M80" i="4" s="1"/>
  <c r="L81" i="4"/>
  <c r="L82" i="4"/>
  <c r="L83" i="4"/>
  <c r="L84" i="4"/>
  <c r="L85" i="4"/>
  <c r="L86" i="4"/>
  <c r="L87" i="4"/>
  <c r="L88" i="4"/>
  <c r="L89" i="4"/>
  <c r="L90" i="4"/>
  <c r="L91" i="4"/>
  <c r="L92" i="4"/>
  <c r="M92" i="4" s="1"/>
  <c r="L93" i="4"/>
  <c r="L94" i="4"/>
  <c r="L95" i="4"/>
  <c r="L96" i="4"/>
  <c r="M96" i="4" s="1"/>
  <c r="L97" i="4"/>
  <c r="L98" i="4"/>
  <c r="L99" i="4"/>
  <c r="L100" i="4"/>
  <c r="L101" i="4"/>
  <c r="L102" i="4"/>
  <c r="L103" i="4"/>
  <c r="L104" i="4"/>
  <c r="L105" i="4"/>
  <c r="L106" i="4"/>
  <c r="L107" i="4"/>
  <c r="L108" i="4"/>
  <c r="M108" i="4" s="1"/>
  <c r="L109" i="4"/>
  <c r="L110" i="4"/>
  <c r="L111" i="4"/>
  <c r="L112" i="4"/>
  <c r="M112" i="4" s="1"/>
  <c r="L113" i="4"/>
  <c r="L114" i="4"/>
  <c r="L115" i="4"/>
  <c r="L116" i="4"/>
  <c r="L117" i="4"/>
  <c r="L118" i="4"/>
  <c r="L119" i="4"/>
  <c r="L120" i="4"/>
  <c r="L121" i="4"/>
  <c r="L122" i="4"/>
  <c r="L123" i="4"/>
  <c r="K16" i="4"/>
  <c r="K17" i="4"/>
  <c r="K18" i="4"/>
  <c r="K19" i="4"/>
  <c r="M19" i="4" s="1"/>
  <c r="K20" i="4"/>
  <c r="K21" i="4"/>
  <c r="K22" i="4"/>
  <c r="K23" i="4"/>
  <c r="M23" i="4" s="1"/>
  <c r="K24" i="4"/>
  <c r="K25" i="4"/>
  <c r="K26" i="4"/>
  <c r="K27" i="4"/>
  <c r="M27" i="4" s="1"/>
  <c r="K28" i="4"/>
  <c r="K29" i="4"/>
  <c r="K30" i="4"/>
  <c r="K31" i="4"/>
  <c r="M31" i="4" s="1"/>
  <c r="K32" i="4"/>
  <c r="K33" i="4"/>
  <c r="K34" i="4"/>
  <c r="K35" i="4"/>
  <c r="M35" i="4" s="1"/>
  <c r="K36" i="4"/>
  <c r="K37" i="4"/>
  <c r="K38" i="4"/>
  <c r="K39" i="4"/>
  <c r="M39" i="4" s="1"/>
  <c r="K40" i="4"/>
  <c r="K41" i="4"/>
  <c r="K42" i="4"/>
  <c r="K43" i="4"/>
  <c r="M43" i="4" s="1"/>
  <c r="K44" i="4"/>
  <c r="K45" i="4"/>
  <c r="K46" i="4"/>
  <c r="K47" i="4"/>
  <c r="M47" i="4" s="1"/>
  <c r="K48" i="4"/>
  <c r="K49" i="4"/>
  <c r="K50" i="4"/>
  <c r="K51" i="4"/>
  <c r="M51" i="4" s="1"/>
  <c r="K52" i="4"/>
  <c r="K53" i="4"/>
  <c r="K54" i="4"/>
  <c r="K55" i="4"/>
  <c r="M55" i="4" s="1"/>
  <c r="K56" i="4"/>
  <c r="K57" i="4"/>
  <c r="K58" i="4"/>
  <c r="K59" i="4"/>
  <c r="M59" i="4" s="1"/>
  <c r="K60" i="4"/>
  <c r="K61" i="4"/>
  <c r="K62" i="4"/>
  <c r="K63" i="4"/>
  <c r="M63" i="4" s="1"/>
  <c r="K64" i="4"/>
  <c r="K65" i="4"/>
  <c r="K66" i="4"/>
  <c r="K67" i="4"/>
  <c r="M67" i="4" s="1"/>
  <c r="K68" i="4"/>
  <c r="K69" i="4"/>
  <c r="K70" i="4"/>
  <c r="K71" i="4"/>
  <c r="M71" i="4" s="1"/>
  <c r="K72" i="4"/>
  <c r="K73" i="4"/>
  <c r="K74" i="4"/>
  <c r="K75" i="4"/>
  <c r="M75" i="4" s="1"/>
  <c r="K76" i="4"/>
  <c r="K77" i="4"/>
  <c r="K78" i="4"/>
  <c r="K79" i="4"/>
  <c r="M79" i="4" s="1"/>
  <c r="K80" i="4"/>
  <c r="K81" i="4"/>
  <c r="K82" i="4"/>
  <c r="K83" i="4"/>
  <c r="M83" i="4" s="1"/>
  <c r="K84" i="4"/>
  <c r="K85" i="4"/>
  <c r="K86" i="4"/>
  <c r="K87" i="4"/>
  <c r="M87" i="4" s="1"/>
  <c r="K88" i="4"/>
  <c r="K89" i="4"/>
  <c r="K90" i="4"/>
  <c r="K91" i="4"/>
  <c r="M91" i="4" s="1"/>
  <c r="K92" i="4"/>
  <c r="K93" i="4"/>
  <c r="K94" i="4"/>
  <c r="K95" i="4"/>
  <c r="M95" i="4" s="1"/>
  <c r="K96" i="4"/>
  <c r="K97" i="4"/>
  <c r="K98" i="4"/>
  <c r="K99" i="4"/>
  <c r="M99" i="4" s="1"/>
  <c r="K100" i="4"/>
  <c r="K101" i="4"/>
  <c r="K102" i="4"/>
  <c r="K103" i="4"/>
  <c r="M103" i="4" s="1"/>
  <c r="K104" i="4"/>
  <c r="K105" i="4"/>
  <c r="K106" i="4"/>
  <c r="K107" i="4"/>
  <c r="M107" i="4" s="1"/>
  <c r="K108" i="4"/>
  <c r="K109" i="4"/>
  <c r="K110" i="4"/>
  <c r="K111" i="4"/>
  <c r="M111" i="4" s="1"/>
  <c r="K112" i="4"/>
  <c r="K113" i="4"/>
  <c r="K114" i="4"/>
  <c r="K115" i="4"/>
  <c r="M115" i="4" s="1"/>
  <c r="K116" i="4"/>
  <c r="K117" i="4"/>
  <c r="K118" i="4"/>
  <c r="K119" i="4"/>
  <c r="M119" i="4" s="1"/>
  <c r="K120" i="4"/>
  <c r="K121" i="4"/>
  <c r="K122" i="4"/>
  <c r="K123" i="4"/>
  <c r="M123" i="4" s="1"/>
  <c r="K15" i="4"/>
  <c r="M15" i="4" s="1"/>
  <c r="L15" i="4"/>
  <c r="M122" i="4"/>
  <c r="M121" i="4"/>
  <c r="M120" i="4"/>
  <c r="M118" i="4"/>
  <c r="M117" i="4"/>
  <c r="M116" i="4"/>
  <c r="M114" i="4"/>
  <c r="M113" i="4"/>
  <c r="M110" i="4"/>
  <c r="M109" i="4"/>
  <c r="M106" i="4"/>
  <c r="M105" i="4"/>
  <c r="M104" i="4"/>
  <c r="M102" i="4"/>
  <c r="M101" i="4"/>
  <c r="M100" i="4"/>
  <c r="M98" i="4"/>
  <c r="M97" i="4"/>
  <c r="M94" i="4"/>
  <c r="M93" i="4"/>
  <c r="M90" i="4"/>
  <c r="M89" i="4"/>
  <c r="M88" i="4"/>
  <c r="M86" i="4"/>
  <c r="M85" i="4"/>
  <c r="M84" i="4"/>
  <c r="M82" i="4"/>
  <c r="M81" i="4"/>
  <c r="M78" i="4"/>
  <c r="M77" i="4"/>
  <c r="M74" i="4"/>
  <c r="M73" i="4"/>
  <c r="M72" i="4"/>
  <c r="M70" i="4"/>
  <c r="M69" i="4"/>
  <c r="M68" i="4"/>
  <c r="M66" i="4"/>
  <c r="M65" i="4"/>
  <c r="M62" i="4"/>
  <c r="M61" i="4"/>
  <c r="M58" i="4"/>
  <c r="M57" i="4"/>
  <c r="M56" i="4"/>
  <c r="M54" i="4"/>
  <c r="M53" i="4"/>
  <c r="M52" i="4"/>
  <c r="M50" i="4"/>
  <c r="M49" i="4"/>
  <c r="M46" i="4"/>
  <c r="M45" i="4"/>
  <c r="M42" i="4"/>
  <c r="M41" i="4"/>
  <c r="M40" i="4"/>
  <c r="M38" i="4"/>
  <c r="M37" i="4"/>
  <c r="M36" i="4"/>
  <c r="M34" i="4"/>
  <c r="M33" i="4"/>
  <c r="M30" i="4"/>
  <c r="M29" i="4"/>
  <c r="M26" i="4"/>
  <c r="M25" i="4"/>
  <c r="M24" i="4"/>
  <c r="M22" i="4"/>
  <c r="M21" i="4"/>
  <c r="M20" i="4"/>
  <c r="M18" i="4"/>
  <c r="M17" i="4"/>
  <c r="M14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3" i="4"/>
  <c r="M13" i="4" s="1"/>
  <c r="Q14" i="1"/>
  <c r="Q124" i="3"/>
  <c r="M124" i="3" s="1"/>
  <c r="K124" i="3"/>
  <c r="L124" i="3"/>
  <c r="L124" i="2"/>
  <c r="K124" i="2"/>
  <c r="L123" i="2"/>
  <c r="K123" i="2"/>
  <c r="M123" i="2" s="1"/>
  <c r="N123" i="2" s="1"/>
  <c r="L122" i="2"/>
  <c r="K122" i="2"/>
  <c r="L121" i="2"/>
  <c r="K121" i="2"/>
  <c r="M121" i="2" s="1"/>
  <c r="L120" i="2"/>
  <c r="K120" i="2"/>
  <c r="L119" i="2"/>
  <c r="K119" i="2"/>
  <c r="L118" i="2"/>
  <c r="K118" i="2"/>
  <c r="L117" i="2"/>
  <c r="K117" i="2"/>
  <c r="M117" i="2" s="1"/>
  <c r="N117" i="2" s="1"/>
  <c r="L116" i="2"/>
  <c r="K116" i="2"/>
  <c r="L115" i="2"/>
  <c r="K115" i="2"/>
  <c r="M115" i="2" s="1"/>
  <c r="N115" i="2" s="1"/>
  <c r="L114" i="2"/>
  <c r="K114" i="2"/>
  <c r="L113" i="2"/>
  <c r="K113" i="2"/>
  <c r="M113" i="2" s="1"/>
  <c r="L112" i="2"/>
  <c r="K112" i="2"/>
  <c r="L111" i="2"/>
  <c r="K111" i="2"/>
  <c r="L110" i="2"/>
  <c r="K110" i="2"/>
  <c r="L109" i="2"/>
  <c r="K109" i="2"/>
  <c r="M109" i="2" s="1"/>
  <c r="N109" i="2" s="1"/>
  <c r="L108" i="2"/>
  <c r="K108" i="2"/>
  <c r="L107" i="2"/>
  <c r="K107" i="2"/>
  <c r="M107" i="2" s="1"/>
  <c r="L106" i="2"/>
  <c r="K106" i="2"/>
  <c r="L105" i="2"/>
  <c r="K105" i="2"/>
  <c r="M105" i="2" s="1"/>
  <c r="N105" i="2" s="1"/>
  <c r="K104" i="2"/>
  <c r="M104" i="2" s="1"/>
  <c r="N104" i="2" s="1"/>
  <c r="M106" i="2"/>
  <c r="M108" i="2"/>
  <c r="M110" i="2"/>
  <c r="M112" i="2"/>
  <c r="M114" i="2"/>
  <c r="M116" i="2"/>
  <c r="M118" i="2"/>
  <c r="M120" i="2"/>
  <c r="M122" i="2"/>
  <c r="M124" i="2"/>
  <c r="M111" i="2"/>
  <c r="M119" i="2"/>
  <c r="L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04" i="2"/>
  <c r="M14" i="1"/>
  <c r="M5" i="1"/>
  <c r="M6" i="1"/>
  <c r="M7" i="1"/>
  <c r="M8" i="1"/>
  <c r="M9" i="1"/>
  <c r="M10" i="1"/>
  <c r="M11" i="1"/>
  <c r="M12" i="1"/>
  <c r="M13" i="1"/>
  <c r="Q13" i="1"/>
  <c r="Q12" i="1"/>
  <c r="Q11" i="1"/>
  <c r="Q10" i="1"/>
  <c r="Q9" i="1"/>
  <c r="Q8" i="1"/>
  <c r="Q7" i="1"/>
  <c r="Q6" i="1"/>
  <c r="Q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M119" i="1" s="1"/>
  <c r="L120" i="1"/>
  <c r="L121" i="1"/>
  <c r="L122" i="1"/>
  <c r="L123" i="1"/>
  <c r="K15" i="1"/>
  <c r="K16" i="1"/>
  <c r="K17" i="1"/>
  <c r="K18" i="1"/>
  <c r="M18" i="1" s="1"/>
  <c r="K19" i="1"/>
  <c r="K20" i="1"/>
  <c r="K21" i="1"/>
  <c r="K22" i="1"/>
  <c r="M22" i="1" s="1"/>
  <c r="K23" i="1"/>
  <c r="K24" i="1"/>
  <c r="K25" i="1"/>
  <c r="K26" i="1"/>
  <c r="M26" i="1" s="1"/>
  <c r="K27" i="1"/>
  <c r="K28" i="1"/>
  <c r="K29" i="1"/>
  <c r="K30" i="1"/>
  <c r="M30" i="1" s="1"/>
  <c r="K31" i="1"/>
  <c r="K32" i="1"/>
  <c r="K33" i="1"/>
  <c r="K34" i="1"/>
  <c r="M34" i="1" s="1"/>
  <c r="K35" i="1"/>
  <c r="K36" i="1"/>
  <c r="K37" i="1"/>
  <c r="K38" i="1"/>
  <c r="M38" i="1" s="1"/>
  <c r="K39" i="1"/>
  <c r="K40" i="1"/>
  <c r="K41" i="1"/>
  <c r="K42" i="1"/>
  <c r="M42" i="1" s="1"/>
  <c r="K43" i="1"/>
  <c r="K44" i="1"/>
  <c r="K45" i="1"/>
  <c r="K46" i="1"/>
  <c r="M46" i="1" s="1"/>
  <c r="K47" i="1"/>
  <c r="K48" i="1"/>
  <c r="K49" i="1"/>
  <c r="K50" i="1"/>
  <c r="M50" i="1" s="1"/>
  <c r="K51" i="1"/>
  <c r="K52" i="1"/>
  <c r="K53" i="1"/>
  <c r="K54" i="1"/>
  <c r="M54" i="1" s="1"/>
  <c r="K55" i="1"/>
  <c r="K56" i="1"/>
  <c r="K57" i="1"/>
  <c r="K58" i="1"/>
  <c r="M58" i="1" s="1"/>
  <c r="K59" i="1"/>
  <c r="K60" i="1"/>
  <c r="K61" i="1"/>
  <c r="K62" i="1"/>
  <c r="M62" i="1" s="1"/>
  <c r="K63" i="1"/>
  <c r="K64" i="1"/>
  <c r="K65" i="1"/>
  <c r="K66" i="1"/>
  <c r="M66" i="1" s="1"/>
  <c r="K67" i="1"/>
  <c r="K68" i="1"/>
  <c r="K69" i="1"/>
  <c r="K70" i="1"/>
  <c r="M70" i="1" s="1"/>
  <c r="K71" i="1"/>
  <c r="K72" i="1"/>
  <c r="K73" i="1"/>
  <c r="K74" i="1"/>
  <c r="M74" i="1" s="1"/>
  <c r="K75" i="1"/>
  <c r="K76" i="1"/>
  <c r="K77" i="1"/>
  <c r="K78" i="1"/>
  <c r="M78" i="1" s="1"/>
  <c r="K79" i="1"/>
  <c r="K80" i="1"/>
  <c r="K81" i="1"/>
  <c r="K82" i="1"/>
  <c r="M82" i="1" s="1"/>
  <c r="K83" i="1"/>
  <c r="K84" i="1"/>
  <c r="K85" i="1"/>
  <c r="K86" i="1"/>
  <c r="M86" i="1" s="1"/>
  <c r="K87" i="1"/>
  <c r="K88" i="1"/>
  <c r="K89" i="1"/>
  <c r="K90" i="1"/>
  <c r="M90" i="1" s="1"/>
  <c r="K91" i="1"/>
  <c r="K92" i="1"/>
  <c r="K93" i="1"/>
  <c r="K94" i="1"/>
  <c r="M94" i="1" s="1"/>
  <c r="K95" i="1"/>
  <c r="K96" i="1"/>
  <c r="K97" i="1"/>
  <c r="K98" i="1"/>
  <c r="M98" i="1" s="1"/>
  <c r="K99" i="1"/>
  <c r="K100" i="1"/>
  <c r="K101" i="1"/>
  <c r="K102" i="1"/>
  <c r="M102" i="1" s="1"/>
  <c r="K103" i="1"/>
  <c r="K104" i="1"/>
  <c r="K105" i="1"/>
  <c r="K106" i="1"/>
  <c r="M106" i="1" s="1"/>
  <c r="K107" i="1"/>
  <c r="K108" i="1"/>
  <c r="K109" i="1"/>
  <c r="K110" i="1"/>
  <c r="M110" i="1" s="1"/>
  <c r="K111" i="1"/>
  <c r="K112" i="1"/>
  <c r="K113" i="1"/>
  <c r="K114" i="1"/>
  <c r="M114" i="1" s="1"/>
  <c r="K115" i="1"/>
  <c r="K116" i="1"/>
  <c r="K117" i="1"/>
  <c r="K118" i="1"/>
  <c r="M118" i="1" s="1"/>
  <c r="K119" i="1"/>
  <c r="K120" i="1"/>
  <c r="M120" i="1" s="1"/>
  <c r="K121" i="1"/>
  <c r="K122" i="1"/>
  <c r="M122" i="1" s="1"/>
  <c r="K123" i="1"/>
  <c r="L14" i="1"/>
  <c r="K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M1" i="36"/>
  <c r="L1" i="36"/>
  <c r="K1" i="36"/>
  <c r="J1" i="36"/>
  <c r="I1" i="36"/>
  <c r="H1" i="36"/>
  <c r="G1" i="36"/>
  <c r="M1" i="35"/>
  <c r="L1" i="35"/>
  <c r="K1" i="35"/>
  <c r="J1" i="35"/>
  <c r="I1" i="35"/>
  <c r="H1" i="35"/>
  <c r="G1" i="35"/>
  <c r="M1" i="34"/>
  <c r="L1" i="34"/>
  <c r="K1" i="34"/>
  <c r="J1" i="34"/>
  <c r="I1" i="34"/>
  <c r="H1" i="34"/>
  <c r="G1" i="34"/>
  <c r="M1" i="33"/>
  <c r="L1" i="33"/>
  <c r="K1" i="33"/>
  <c r="J1" i="33"/>
  <c r="I1" i="33"/>
  <c r="H1" i="33"/>
  <c r="G1" i="33"/>
  <c r="M1" i="32"/>
  <c r="L1" i="32"/>
  <c r="K1" i="32"/>
  <c r="J1" i="32"/>
  <c r="I1" i="32"/>
  <c r="H1" i="32"/>
  <c r="G1" i="32"/>
  <c r="M1" i="31"/>
  <c r="L1" i="31"/>
  <c r="K1" i="31"/>
  <c r="J1" i="31"/>
  <c r="I1" i="31"/>
  <c r="H1" i="31"/>
  <c r="G1" i="31"/>
  <c r="M1" i="30"/>
  <c r="L1" i="30"/>
  <c r="K1" i="30"/>
  <c r="J1" i="30"/>
  <c r="I1" i="30"/>
  <c r="H1" i="30"/>
  <c r="G1" i="30"/>
  <c r="L15" i="29"/>
  <c r="K15" i="29"/>
  <c r="L1" i="29"/>
  <c r="K1" i="29"/>
  <c r="J1" i="29"/>
  <c r="I1" i="29"/>
  <c r="H1" i="29"/>
  <c r="G1" i="29"/>
  <c r="G1" i="24"/>
  <c r="L15" i="28"/>
  <c r="K15" i="28"/>
  <c r="L1" i="28"/>
  <c r="K1" i="28"/>
  <c r="J1" i="28"/>
  <c r="I1" i="28"/>
  <c r="H1" i="28"/>
  <c r="G1" i="28"/>
  <c r="L15" i="27"/>
  <c r="K15" i="27"/>
  <c r="L1" i="27"/>
  <c r="K1" i="27"/>
  <c r="J1" i="27"/>
  <c r="I1" i="27"/>
  <c r="H1" i="27"/>
  <c r="G1" i="27"/>
  <c r="L15" i="19"/>
  <c r="L1" i="19" s="1"/>
  <c r="K15" i="19"/>
  <c r="K1" i="19" s="1"/>
  <c r="J1" i="19"/>
  <c r="I1" i="19"/>
  <c r="H1" i="19"/>
  <c r="G1" i="19"/>
  <c r="L15" i="20"/>
  <c r="L1" i="20" s="1"/>
  <c r="K15" i="20"/>
  <c r="K1" i="20" s="1"/>
  <c r="J1" i="20"/>
  <c r="I1" i="20"/>
  <c r="H1" i="20"/>
  <c r="G1" i="20"/>
  <c r="L15" i="26"/>
  <c r="K15" i="26"/>
  <c r="L15" i="25"/>
  <c r="L1" i="25" s="1"/>
  <c r="K15" i="25"/>
  <c r="K1" i="25" s="1"/>
  <c r="J1" i="25"/>
  <c r="I1" i="25"/>
  <c r="H1" i="25"/>
  <c r="G1" i="25"/>
  <c r="G1" i="26"/>
  <c r="H9" i="1"/>
  <c r="B7" i="36"/>
  <c r="B10" i="36" s="1"/>
  <c r="B7" i="35"/>
  <c r="B10" i="35" s="1"/>
  <c r="B7" i="34"/>
  <c r="B10" i="34" s="1"/>
  <c r="B7" i="33"/>
  <c r="B10" i="33" s="1"/>
  <c r="B7" i="32"/>
  <c r="B10" i="32" s="1"/>
  <c r="J6" i="31"/>
  <c r="J7" i="31"/>
  <c r="J10" i="31"/>
  <c r="J11" i="31"/>
  <c r="J14" i="31"/>
  <c r="J15" i="31"/>
  <c r="J18" i="31"/>
  <c r="J19" i="31"/>
  <c r="J22" i="31"/>
  <c r="J23" i="31"/>
  <c r="J26" i="31"/>
  <c r="J27" i="31"/>
  <c r="J30" i="31"/>
  <c r="J31" i="31"/>
  <c r="J34" i="31"/>
  <c r="J35" i="31"/>
  <c r="J38" i="31"/>
  <c r="J39" i="31"/>
  <c r="J42" i="31"/>
  <c r="J43" i="31"/>
  <c r="J46" i="31"/>
  <c r="J47" i="31"/>
  <c r="J50" i="31"/>
  <c r="J51" i="31"/>
  <c r="J54" i="31"/>
  <c r="J55" i="31"/>
  <c r="J58" i="31"/>
  <c r="J59" i="31"/>
  <c r="J62" i="31"/>
  <c r="J63" i="31"/>
  <c r="J66" i="31"/>
  <c r="J67" i="31"/>
  <c r="J70" i="31"/>
  <c r="J71" i="31"/>
  <c r="J74" i="31"/>
  <c r="J75" i="31"/>
  <c r="J78" i="31"/>
  <c r="J79" i="31"/>
  <c r="J82" i="31"/>
  <c r="J83" i="31"/>
  <c r="J86" i="31"/>
  <c r="J87" i="31"/>
  <c r="J90" i="31"/>
  <c r="J91" i="31"/>
  <c r="J94" i="31"/>
  <c r="J95" i="31"/>
  <c r="J98" i="31"/>
  <c r="J99" i="31"/>
  <c r="J102" i="31"/>
  <c r="J103" i="31"/>
  <c r="J106" i="31"/>
  <c r="J107" i="31"/>
  <c r="J110" i="31"/>
  <c r="J111" i="31"/>
  <c r="J114" i="31"/>
  <c r="J115" i="31"/>
  <c r="J118" i="31"/>
  <c r="J119" i="31"/>
  <c r="J122" i="31"/>
  <c r="J123" i="31"/>
  <c r="B7" i="31"/>
  <c r="B10" i="31" s="1"/>
  <c r="B11" i="31" s="1"/>
  <c r="J8" i="31" s="1"/>
  <c r="B7" i="30"/>
  <c r="B10" i="30" s="1"/>
  <c r="B7" i="29"/>
  <c r="B10" i="29" s="1"/>
  <c r="J10" i="24"/>
  <c r="J26" i="24"/>
  <c r="J42" i="24"/>
  <c r="J58" i="24"/>
  <c r="J74" i="24"/>
  <c r="J90" i="24"/>
  <c r="J106" i="24"/>
  <c r="J122" i="24"/>
  <c r="B7" i="24"/>
  <c r="B10" i="24" s="1"/>
  <c r="B11" i="24" s="1"/>
  <c r="J7" i="24" s="1"/>
  <c r="B7" i="28"/>
  <c r="B10" i="28" s="1"/>
  <c r="B7" i="27"/>
  <c r="B10" i="27" s="1"/>
  <c r="B7" i="26"/>
  <c r="B10" i="26" s="1"/>
  <c r="B7" i="25"/>
  <c r="B10" i="25" s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J4" i="23"/>
  <c r="I4" i="23"/>
  <c r="H6" i="23"/>
  <c r="H4" i="23"/>
  <c r="H5" i="23"/>
  <c r="H9" i="23"/>
  <c r="B7" i="23"/>
  <c r="B10" i="23" s="1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0" i="22"/>
  <c r="I10" i="22"/>
  <c r="H5" i="22"/>
  <c r="H6" i="22"/>
  <c r="H7" i="22"/>
  <c r="H8" i="22"/>
  <c r="H9" i="22"/>
  <c r="H4" i="22"/>
  <c r="B7" i="22"/>
  <c r="B10" i="22" s="1"/>
  <c r="B11" i="22" s="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J7" i="21"/>
  <c r="I7" i="21"/>
  <c r="H5" i="21"/>
  <c r="H6" i="21"/>
  <c r="H4" i="21"/>
  <c r="B7" i="21"/>
  <c r="B10" i="21" s="1"/>
  <c r="B7" i="20"/>
  <c r="B10" i="20" s="1"/>
  <c r="B7" i="19"/>
  <c r="B10" i="19" s="1"/>
  <c r="B11" i="19" s="1"/>
  <c r="J17" i="19" s="1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J7" i="18"/>
  <c r="I7" i="18"/>
  <c r="H8" i="18"/>
  <c r="B12" i="18"/>
  <c r="B7" i="18"/>
  <c r="B10" i="18" s="1"/>
  <c r="H5" i="17"/>
  <c r="H6" i="17"/>
  <c r="H7" i="17"/>
  <c r="H8" i="17"/>
  <c r="H4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9" i="17"/>
  <c r="B7" i="17"/>
  <c r="B10" i="17" s="1"/>
  <c r="B11" i="17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5" i="16"/>
  <c r="I5" i="16"/>
  <c r="H4" i="16"/>
  <c r="B7" i="16"/>
  <c r="B10" i="16" s="1"/>
  <c r="H4" i="15"/>
  <c r="H5" i="15"/>
  <c r="H6" i="15"/>
  <c r="H7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J123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I4" i="15"/>
  <c r="J4" i="15"/>
  <c r="B7" i="15"/>
  <c r="B10" i="15" s="1"/>
  <c r="B11" i="15" s="1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7" i="14"/>
  <c r="H8" i="14"/>
  <c r="H9" i="14"/>
  <c r="B7" i="14"/>
  <c r="B10" i="14" s="1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H11" i="13"/>
  <c r="H12" i="13"/>
  <c r="H13" i="13"/>
  <c r="H15" i="13"/>
  <c r="H16" i="13"/>
  <c r="H17" i="13"/>
  <c r="H19" i="13"/>
  <c r="H20" i="13"/>
  <c r="H21" i="13"/>
  <c r="H23" i="13"/>
  <c r="H24" i="13"/>
  <c r="H25" i="13"/>
  <c r="H27" i="13"/>
  <c r="H28" i="13"/>
  <c r="H29" i="13"/>
  <c r="H31" i="13"/>
  <c r="H32" i="13"/>
  <c r="H33" i="13"/>
  <c r="H35" i="13"/>
  <c r="H36" i="13"/>
  <c r="H37" i="13"/>
  <c r="H39" i="13"/>
  <c r="H40" i="13"/>
  <c r="H41" i="13"/>
  <c r="H43" i="13"/>
  <c r="H44" i="13"/>
  <c r="H45" i="13"/>
  <c r="H47" i="13"/>
  <c r="H48" i="13"/>
  <c r="H49" i="13"/>
  <c r="H51" i="13"/>
  <c r="H52" i="13"/>
  <c r="H53" i="13"/>
  <c r="H55" i="13"/>
  <c r="H56" i="13"/>
  <c r="H57" i="13"/>
  <c r="H59" i="13"/>
  <c r="H60" i="13"/>
  <c r="H61" i="13"/>
  <c r="H63" i="13"/>
  <c r="H64" i="13"/>
  <c r="H65" i="13"/>
  <c r="H67" i="13"/>
  <c r="H68" i="13"/>
  <c r="H69" i="13"/>
  <c r="H71" i="13"/>
  <c r="H72" i="13"/>
  <c r="H73" i="13"/>
  <c r="H75" i="13"/>
  <c r="H76" i="13"/>
  <c r="H77" i="13"/>
  <c r="H79" i="13"/>
  <c r="H80" i="13"/>
  <c r="H81" i="13"/>
  <c r="H83" i="13"/>
  <c r="H84" i="13"/>
  <c r="H85" i="13"/>
  <c r="H87" i="13"/>
  <c r="H88" i="13"/>
  <c r="H89" i="13"/>
  <c r="H91" i="13"/>
  <c r="H92" i="13"/>
  <c r="H93" i="13"/>
  <c r="H95" i="13"/>
  <c r="H96" i="13"/>
  <c r="H97" i="13"/>
  <c r="H99" i="13"/>
  <c r="H100" i="13"/>
  <c r="H101" i="13"/>
  <c r="H103" i="13"/>
  <c r="H104" i="13"/>
  <c r="H105" i="13"/>
  <c r="H107" i="13"/>
  <c r="H108" i="13"/>
  <c r="H109" i="13"/>
  <c r="H111" i="13"/>
  <c r="H112" i="13"/>
  <c r="H113" i="13"/>
  <c r="H115" i="13"/>
  <c r="H116" i="13"/>
  <c r="H117" i="13"/>
  <c r="H119" i="13"/>
  <c r="H120" i="13"/>
  <c r="H121" i="13"/>
  <c r="H123" i="13"/>
  <c r="J10" i="13"/>
  <c r="I10" i="13"/>
  <c r="H4" i="13"/>
  <c r="H5" i="13"/>
  <c r="H6" i="13"/>
  <c r="N6" i="13" s="1"/>
  <c r="H7" i="13"/>
  <c r="N7" i="13" s="1"/>
  <c r="H8" i="13"/>
  <c r="N8" i="13" s="1"/>
  <c r="H9" i="13"/>
  <c r="N4" i="13"/>
  <c r="N5" i="13"/>
  <c r="B7" i="13"/>
  <c r="B10" i="13" s="1"/>
  <c r="B11" i="13" s="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4" i="11"/>
  <c r="H4" i="11"/>
  <c r="H5" i="11"/>
  <c r="H6" i="11"/>
  <c r="B10" i="11"/>
  <c r="B7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4" i="12"/>
  <c r="N4" i="12" s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4" i="12"/>
  <c r="I4" i="12"/>
  <c r="B7" i="12"/>
  <c r="B10" i="12" s="1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8" i="8"/>
  <c r="H8" i="8" s="1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0" i="8"/>
  <c r="H9" i="8"/>
  <c r="B17" i="8"/>
  <c r="B7" i="8"/>
  <c r="B10" i="8" s="1"/>
  <c r="B17" i="7"/>
  <c r="J10" i="6"/>
  <c r="B7" i="7"/>
  <c r="B10" i="7" s="1"/>
  <c r="B7" i="6"/>
  <c r="B10" i="6" s="1"/>
  <c r="B11" i="6" s="1"/>
  <c r="H9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0" i="5"/>
  <c r="N4" i="5"/>
  <c r="H5" i="5"/>
  <c r="H6" i="5"/>
  <c r="H7" i="5"/>
  <c r="H8" i="5"/>
  <c r="H4" i="5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I11" i="3"/>
  <c r="I12" i="3"/>
  <c r="I13" i="3"/>
  <c r="H13" i="3" s="1"/>
  <c r="N13" i="3" s="1"/>
  <c r="I14" i="3"/>
  <c r="I15" i="3"/>
  <c r="I16" i="3"/>
  <c r="I17" i="3"/>
  <c r="H17" i="3" s="1"/>
  <c r="N17" i="3" s="1"/>
  <c r="I18" i="3"/>
  <c r="I19" i="3"/>
  <c r="I20" i="3"/>
  <c r="I21" i="3"/>
  <c r="H21" i="3" s="1"/>
  <c r="N21" i="3" s="1"/>
  <c r="I22" i="3"/>
  <c r="I23" i="3"/>
  <c r="I24" i="3"/>
  <c r="I25" i="3"/>
  <c r="H25" i="3" s="1"/>
  <c r="N25" i="3" s="1"/>
  <c r="I26" i="3"/>
  <c r="I27" i="3"/>
  <c r="I28" i="3"/>
  <c r="I29" i="3"/>
  <c r="H29" i="3" s="1"/>
  <c r="N29" i="3" s="1"/>
  <c r="I30" i="3"/>
  <c r="I31" i="3"/>
  <c r="I32" i="3"/>
  <c r="I33" i="3"/>
  <c r="H33" i="3" s="1"/>
  <c r="N33" i="3" s="1"/>
  <c r="I34" i="3"/>
  <c r="I35" i="3"/>
  <c r="I36" i="3"/>
  <c r="I37" i="3"/>
  <c r="H37" i="3" s="1"/>
  <c r="N37" i="3" s="1"/>
  <c r="I38" i="3"/>
  <c r="I39" i="3"/>
  <c r="I40" i="3"/>
  <c r="I41" i="3"/>
  <c r="H41" i="3" s="1"/>
  <c r="N41" i="3" s="1"/>
  <c r="I42" i="3"/>
  <c r="I43" i="3"/>
  <c r="I44" i="3"/>
  <c r="I45" i="3"/>
  <c r="H45" i="3" s="1"/>
  <c r="N45" i="3" s="1"/>
  <c r="I46" i="3"/>
  <c r="I47" i="3"/>
  <c r="I48" i="3"/>
  <c r="I49" i="3"/>
  <c r="H49" i="3" s="1"/>
  <c r="N49" i="3" s="1"/>
  <c r="I50" i="3"/>
  <c r="I51" i="3"/>
  <c r="I52" i="3"/>
  <c r="I53" i="3"/>
  <c r="H53" i="3" s="1"/>
  <c r="N53" i="3" s="1"/>
  <c r="I54" i="3"/>
  <c r="I55" i="3"/>
  <c r="I56" i="3"/>
  <c r="I57" i="3"/>
  <c r="H57" i="3" s="1"/>
  <c r="N57" i="3" s="1"/>
  <c r="I58" i="3"/>
  <c r="I59" i="3"/>
  <c r="I60" i="3"/>
  <c r="I61" i="3"/>
  <c r="H61" i="3" s="1"/>
  <c r="N61" i="3" s="1"/>
  <c r="I62" i="3"/>
  <c r="I63" i="3"/>
  <c r="I64" i="3"/>
  <c r="I65" i="3"/>
  <c r="H65" i="3" s="1"/>
  <c r="N65" i="3" s="1"/>
  <c r="I66" i="3"/>
  <c r="I67" i="3"/>
  <c r="I68" i="3"/>
  <c r="I69" i="3"/>
  <c r="H69" i="3" s="1"/>
  <c r="N69" i="3" s="1"/>
  <c r="I70" i="3"/>
  <c r="I71" i="3"/>
  <c r="I72" i="3"/>
  <c r="I73" i="3"/>
  <c r="H73" i="3" s="1"/>
  <c r="N73" i="3" s="1"/>
  <c r="I74" i="3"/>
  <c r="I75" i="3"/>
  <c r="I76" i="3"/>
  <c r="I77" i="3"/>
  <c r="H77" i="3" s="1"/>
  <c r="N77" i="3" s="1"/>
  <c r="I78" i="3"/>
  <c r="I79" i="3"/>
  <c r="I80" i="3"/>
  <c r="I81" i="3"/>
  <c r="H81" i="3" s="1"/>
  <c r="N81" i="3" s="1"/>
  <c r="I82" i="3"/>
  <c r="I83" i="3"/>
  <c r="I84" i="3"/>
  <c r="I85" i="3"/>
  <c r="H85" i="3" s="1"/>
  <c r="N85" i="3" s="1"/>
  <c r="I86" i="3"/>
  <c r="I87" i="3"/>
  <c r="I88" i="3"/>
  <c r="I89" i="3"/>
  <c r="H89" i="3" s="1"/>
  <c r="N89" i="3" s="1"/>
  <c r="I90" i="3"/>
  <c r="I91" i="3"/>
  <c r="I92" i="3"/>
  <c r="I93" i="3"/>
  <c r="H93" i="3" s="1"/>
  <c r="N93" i="3" s="1"/>
  <c r="I94" i="3"/>
  <c r="I95" i="3"/>
  <c r="I96" i="3"/>
  <c r="I97" i="3"/>
  <c r="H97" i="3" s="1"/>
  <c r="N97" i="3" s="1"/>
  <c r="I98" i="3"/>
  <c r="I99" i="3"/>
  <c r="I100" i="3"/>
  <c r="I101" i="3"/>
  <c r="H101" i="3" s="1"/>
  <c r="N101" i="3" s="1"/>
  <c r="I102" i="3"/>
  <c r="I103" i="3"/>
  <c r="I104" i="3"/>
  <c r="I105" i="3"/>
  <c r="H105" i="3" s="1"/>
  <c r="N105" i="3" s="1"/>
  <c r="I106" i="3"/>
  <c r="I107" i="3"/>
  <c r="I108" i="3"/>
  <c r="I109" i="3"/>
  <c r="H109" i="3" s="1"/>
  <c r="N109" i="3" s="1"/>
  <c r="I110" i="3"/>
  <c r="I111" i="3"/>
  <c r="I112" i="3"/>
  <c r="I113" i="3"/>
  <c r="H113" i="3" s="1"/>
  <c r="N113" i="3" s="1"/>
  <c r="I114" i="3"/>
  <c r="I115" i="3"/>
  <c r="I116" i="3"/>
  <c r="I117" i="3"/>
  <c r="H117" i="3" s="1"/>
  <c r="N117" i="3" s="1"/>
  <c r="I118" i="3"/>
  <c r="I119" i="3"/>
  <c r="I120" i="3"/>
  <c r="I121" i="3"/>
  <c r="H121" i="3" s="1"/>
  <c r="N121" i="3" s="1"/>
  <c r="I122" i="3"/>
  <c r="I123" i="3"/>
  <c r="I124" i="3"/>
  <c r="H11" i="3"/>
  <c r="H12" i="3"/>
  <c r="H15" i="3"/>
  <c r="H16" i="3"/>
  <c r="H19" i="3"/>
  <c r="H20" i="3"/>
  <c r="H23" i="3"/>
  <c r="H24" i="3"/>
  <c r="H27" i="3"/>
  <c r="H28" i="3"/>
  <c r="H31" i="3"/>
  <c r="H32" i="3"/>
  <c r="H35" i="3"/>
  <c r="H36" i="3"/>
  <c r="H39" i="3"/>
  <c r="H40" i="3"/>
  <c r="H43" i="3"/>
  <c r="H44" i="3"/>
  <c r="H47" i="3"/>
  <c r="H48" i="3"/>
  <c r="H51" i="3"/>
  <c r="H52" i="3"/>
  <c r="H55" i="3"/>
  <c r="H56" i="3"/>
  <c r="H59" i="3"/>
  <c r="H60" i="3"/>
  <c r="H63" i="3"/>
  <c r="H64" i="3"/>
  <c r="H67" i="3"/>
  <c r="H68" i="3"/>
  <c r="H71" i="3"/>
  <c r="H72" i="3"/>
  <c r="H75" i="3"/>
  <c r="H76" i="3"/>
  <c r="H79" i="3"/>
  <c r="H80" i="3"/>
  <c r="H83" i="3"/>
  <c r="H84" i="3"/>
  <c r="H87" i="3"/>
  <c r="H88" i="3"/>
  <c r="H91" i="3"/>
  <c r="H92" i="3"/>
  <c r="H95" i="3"/>
  <c r="H96" i="3"/>
  <c r="H99" i="3"/>
  <c r="H100" i="3"/>
  <c r="H103" i="3"/>
  <c r="H104" i="3"/>
  <c r="H107" i="3"/>
  <c r="H108" i="3"/>
  <c r="H111" i="3"/>
  <c r="H112" i="3"/>
  <c r="H115" i="3"/>
  <c r="H116" i="3"/>
  <c r="H119" i="3"/>
  <c r="H120" i="3"/>
  <c r="H123" i="3"/>
  <c r="H124" i="3"/>
  <c r="H10" i="3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J4" i="4"/>
  <c r="I4" i="4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N60" i="2" s="1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N82" i="2" s="1"/>
  <c r="H83" i="2"/>
  <c r="H84" i="2"/>
  <c r="H85" i="2"/>
  <c r="H86" i="2"/>
  <c r="H87" i="2"/>
  <c r="H88" i="2"/>
  <c r="H89" i="2"/>
  <c r="H90" i="2"/>
  <c r="N90" i="2" s="1"/>
  <c r="H91" i="2"/>
  <c r="H92" i="2"/>
  <c r="H93" i="2"/>
  <c r="H94" i="2"/>
  <c r="H95" i="2"/>
  <c r="H96" i="2"/>
  <c r="H97" i="2"/>
  <c r="H98" i="2"/>
  <c r="N98" i="2" s="1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" i="2"/>
  <c r="J13" i="2"/>
  <c r="J14" i="2"/>
  <c r="J15" i="2"/>
  <c r="J16" i="2"/>
  <c r="J17" i="2"/>
  <c r="J18" i="2"/>
  <c r="J19" i="2"/>
  <c r="N19" i="2" s="1"/>
  <c r="J20" i="2"/>
  <c r="J21" i="2"/>
  <c r="J22" i="2"/>
  <c r="J23" i="2"/>
  <c r="J24" i="2"/>
  <c r="J25" i="2"/>
  <c r="J26" i="2"/>
  <c r="J27" i="2"/>
  <c r="N27" i="2" s="1"/>
  <c r="J28" i="2"/>
  <c r="J29" i="2"/>
  <c r="J30" i="2"/>
  <c r="J31" i="2"/>
  <c r="J32" i="2"/>
  <c r="J33" i="2"/>
  <c r="J34" i="2"/>
  <c r="J35" i="2"/>
  <c r="N35" i="2" s="1"/>
  <c r="J36" i="2"/>
  <c r="J37" i="2"/>
  <c r="J38" i="2"/>
  <c r="J39" i="2"/>
  <c r="J40" i="2"/>
  <c r="J41" i="2"/>
  <c r="J42" i="2"/>
  <c r="J43" i="2"/>
  <c r="N43" i="2" s="1"/>
  <c r="J44" i="2"/>
  <c r="J45" i="2"/>
  <c r="J46" i="2"/>
  <c r="J47" i="2"/>
  <c r="N47" i="2" s="1"/>
  <c r="J48" i="2"/>
  <c r="J49" i="2"/>
  <c r="J50" i="2"/>
  <c r="J51" i="2"/>
  <c r="J52" i="2"/>
  <c r="J53" i="2"/>
  <c r="J54" i="2"/>
  <c r="J55" i="2"/>
  <c r="N55" i="2" s="1"/>
  <c r="J56" i="2"/>
  <c r="J57" i="2"/>
  <c r="J58" i="2"/>
  <c r="J59" i="2"/>
  <c r="J60" i="2"/>
  <c r="J61" i="2"/>
  <c r="J62" i="2"/>
  <c r="J63" i="2"/>
  <c r="N63" i="2" s="1"/>
  <c r="J64" i="2"/>
  <c r="J65" i="2"/>
  <c r="J66" i="2"/>
  <c r="J67" i="2"/>
  <c r="J68" i="2"/>
  <c r="J69" i="2"/>
  <c r="J70" i="2"/>
  <c r="J71" i="2"/>
  <c r="N71" i="2" s="1"/>
  <c r="J72" i="2"/>
  <c r="J73" i="2"/>
  <c r="J74" i="2"/>
  <c r="J75" i="2"/>
  <c r="J76" i="2"/>
  <c r="J77" i="2"/>
  <c r="J78" i="2"/>
  <c r="J79" i="2"/>
  <c r="J80" i="2"/>
  <c r="J81" i="2"/>
  <c r="J82" i="2"/>
  <c r="J83" i="2"/>
  <c r="N83" i="2" s="1"/>
  <c r="J84" i="2"/>
  <c r="J85" i="2"/>
  <c r="J86" i="2"/>
  <c r="J87" i="2"/>
  <c r="J88" i="2"/>
  <c r="J89" i="2"/>
  <c r="J90" i="2"/>
  <c r="J91" i="2"/>
  <c r="N91" i="2" s="1"/>
  <c r="J92" i="2"/>
  <c r="J93" i="2"/>
  <c r="J94" i="2"/>
  <c r="J95" i="2"/>
  <c r="J96" i="2"/>
  <c r="J97" i="2"/>
  <c r="J98" i="2"/>
  <c r="J99" i="2"/>
  <c r="N99" i="2" s="1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" i="2"/>
  <c r="H6" i="2"/>
  <c r="H7" i="2"/>
  <c r="H8" i="2"/>
  <c r="H9" i="2"/>
  <c r="N9" i="2" s="1"/>
  <c r="H10" i="2"/>
  <c r="H11" i="2"/>
  <c r="H5" i="2"/>
  <c r="N5" i="2" s="1"/>
  <c r="G11" i="2"/>
  <c r="N11" i="2" s="1"/>
  <c r="G10" i="2"/>
  <c r="N10" i="2" s="1"/>
  <c r="G9" i="2"/>
  <c r="G8" i="2"/>
  <c r="G7" i="2"/>
  <c r="N7" i="2" s="1"/>
  <c r="G6" i="2"/>
  <c r="N6" i="2" s="1"/>
  <c r="G5" i="2"/>
  <c r="B7" i="5"/>
  <c r="B10" i="5" s="1"/>
  <c r="B7" i="4"/>
  <c r="B10" i="4" s="1"/>
  <c r="J10" i="3"/>
  <c r="I10" i="3"/>
  <c r="B18" i="3"/>
  <c r="N22" i="2"/>
  <c r="N26" i="2"/>
  <c r="N30" i="2"/>
  <c r="N34" i="2"/>
  <c r="N38" i="2"/>
  <c r="N42" i="2"/>
  <c r="N46" i="2"/>
  <c r="N50" i="2"/>
  <c r="N54" i="2"/>
  <c r="N58" i="2"/>
  <c r="N62" i="2"/>
  <c r="N66" i="2"/>
  <c r="N70" i="2"/>
  <c r="N74" i="2"/>
  <c r="N78" i="2"/>
  <c r="N86" i="2"/>
  <c r="N94" i="2"/>
  <c r="N102" i="2"/>
  <c r="N14" i="2"/>
  <c r="N18" i="2"/>
  <c r="N6" i="3"/>
  <c r="N7" i="3"/>
  <c r="N8" i="3"/>
  <c r="N9" i="3"/>
  <c r="N11" i="3"/>
  <c r="N12" i="3"/>
  <c r="N15" i="3"/>
  <c r="N16" i="3"/>
  <c r="N19" i="3"/>
  <c r="N20" i="3"/>
  <c r="N23" i="3"/>
  <c r="N24" i="3"/>
  <c r="N27" i="3"/>
  <c r="N28" i="3"/>
  <c r="N31" i="3"/>
  <c r="N32" i="3"/>
  <c r="N35" i="3"/>
  <c r="N36" i="3"/>
  <c r="N39" i="3"/>
  <c r="N40" i="3"/>
  <c r="N43" i="3"/>
  <c r="N44" i="3"/>
  <c r="N47" i="3"/>
  <c r="N48" i="3"/>
  <c r="N51" i="3"/>
  <c r="N52" i="3"/>
  <c r="N55" i="3"/>
  <c r="N56" i="3"/>
  <c r="N59" i="3"/>
  <c r="N60" i="3"/>
  <c r="N63" i="3"/>
  <c r="N64" i="3"/>
  <c r="N67" i="3"/>
  <c r="N68" i="3"/>
  <c r="N71" i="3"/>
  <c r="N72" i="3"/>
  <c r="N75" i="3"/>
  <c r="N76" i="3"/>
  <c r="N79" i="3"/>
  <c r="N80" i="3"/>
  <c r="N83" i="3"/>
  <c r="N84" i="3"/>
  <c r="N87" i="3"/>
  <c r="N88" i="3"/>
  <c r="N91" i="3"/>
  <c r="N92" i="3"/>
  <c r="N95" i="3"/>
  <c r="N96" i="3"/>
  <c r="N99" i="3"/>
  <c r="N100" i="3"/>
  <c r="N103" i="3"/>
  <c r="N104" i="3"/>
  <c r="N107" i="3"/>
  <c r="N108" i="3"/>
  <c r="N111" i="3"/>
  <c r="N112" i="3"/>
  <c r="N115" i="3"/>
  <c r="N116" i="3"/>
  <c r="N119" i="3"/>
  <c r="N120" i="3"/>
  <c r="N123" i="3"/>
  <c r="N5" i="3"/>
  <c r="N13" i="2"/>
  <c r="N15" i="2"/>
  <c r="N17" i="2"/>
  <c r="N21" i="2"/>
  <c r="N23" i="2"/>
  <c r="N25" i="2"/>
  <c r="N29" i="2"/>
  <c r="N31" i="2"/>
  <c r="N33" i="2"/>
  <c r="N37" i="2"/>
  <c r="N39" i="2"/>
  <c r="N41" i="2"/>
  <c r="N45" i="2"/>
  <c r="N49" i="2"/>
  <c r="N51" i="2"/>
  <c r="N53" i="2"/>
  <c r="N57" i="2"/>
  <c r="N59" i="2"/>
  <c r="N61" i="2"/>
  <c r="N65" i="2"/>
  <c r="N67" i="2"/>
  <c r="N69" i="2"/>
  <c r="N73" i="2"/>
  <c r="N75" i="2"/>
  <c r="N77" i="2"/>
  <c r="N79" i="2"/>
  <c r="N81" i="2"/>
  <c r="N85" i="2"/>
  <c r="N87" i="2"/>
  <c r="N89" i="2"/>
  <c r="N93" i="2"/>
  <c r="N95" i="2"/>
  <c r="N97" i="2"/>
  <c r="N101" i="2"/>
  <c r="N103" i="2"/>
  <c r="N8" i="2"/>
  <c r="H6" i="3"/>
  <c r="H7" i="3"/>
  <c r="H8" i="3"/>
  <c r="H9" i="3"/>
  <c r="H5" i="3"/>
  <c r="B17" i="3"/>
  <c r="B12" i="3"/>
  <c r="B11" i="3"/>
  <c r="B10" i="3"/>
  <c r="B7" i="3"/>
  <c r="B18" i="2"/>
  <c r="B17" i="2"/>
  <c r="B17" i="1"/>
  <c r="H5" i="1" s="1"/>
  <c r="B12" i="2"/>
  <c r="B11" i="2"/>
  <c r="B11" i="1"/>
  <c r="J11" i="1" s="1"/>
  <c r="B10" i="2"/>
  <c r="B7" i="2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0" i="1"/>
  <c r="B12" i="1"/>
  <c r="B10" i="1"/>
  <c r="B7" i="1"/>
  <c r="M13" i="22" l="1"/>
  <c r="M12" i="22"/>
  <c r="M11" i="22"/>
  <c r="M7" i="21"/>
  <c r="M6" i="21"/>
  <c r="M8" i="21"/>
  <c r="M121" i="18"/>
  <c r="M123" i="18"/>
  <c r="M18" i="15"/>
  <c r="M24" i="15"/>
  <c r="M20" i="15"/>
  <c r="M16" i="15"/>
  <c r="M26" i="13"/>
  <c r="M15" i="13"/>
  <c r="M14" i="12"/>
  <c r="M8" i="8"/>
  <c r="N8" i="8" s="1"/>
  <c r="M14" i="7"/>
  <c r="M115" i="7"/>
  <c r="M122" i="6"/>
  <c r="M114" i="5"/>
  <c r="N124" i="3"/>
  <c r="N121" i="2"/>
  <c r="N113" i="2"/>
  <c r="N110" i="2"/>
  <c r="N118" i="2"/>
  <c r="N122" i="2"/>
  <c r="N114" i="2"/>
  <c r="N106" i="2"/>
  <c r="N119" i="2"/>
  <c r="N111" i="2"/>
  <c r="N107" i="2"/>
  <c r="N124" i="2"/>
  <c r="M111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1" i="1"/>
  <c r="M113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03" i="1"/>
  <c r="M95" i="1"/>
  <c r="M87" i="1"/>
  <c r="M79" i="1"/>
  <c r="M71" i="1"/>
  <c r="M63" i="1"/>
  <c r="M55" i="1"/>
  <c r="M47" i="1"/>
  <c r="M39" i="1"/>
  <c r="M31" i="1"/>
  <c r="M23" i="1"/>
  <c r="M15" i="1"/>
  <c r="M105" i="1"/>
  <c r="M97" i="1"/>
  <c r="M89" i="1"/>
  <c r="M81" i="1"/>
  <c r="M73" i="1"/>
  <c r="M65" i="1"/>
  <c r="M57" i="1"/>
  <c r="M49" i="1"/>
  <c r="M41" i="1"/>
  <c r="M33" i="1"/>
  <c r="M25" i="1"/>
  <c r="M17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N5" i="1"/>
  <c r="J121" i="31"/>
  <c r="J117" i="31"/>
  <c r="J113" i="31"/>
  <c r="J109" i="31"/>
  <c r="J105" i="31"/>
  <c r="J101" i="31"/>
  <c r="J97" i="31"/>
  <c r="J93" i="31"/>
  <c r="J89" i="31"/>
  <c r="J85" i="31"/>
  <c r="J81" i="31"/>
  <c r="J77" i="31"/>
  <c r="J73" i="31"/>
  <c r="J69" i="31"/>
  <c r="J65" i="31"/>
  <c r="J61" i="31"/>
  <c r="J57" i="31"/>
  <c r="J53" i="31"/>
  <c r="J49" i="31"/>
  <c r="J45" i="31"/>
  <c r="J41" i="31"/>
  <c r="J37" i="31"/>
  <c r="J33" i="31"/>
  <c r="J29" i="31"/>
  <c r="J25" i="31"/>
  <c r="J21" i="31"/>
  <c r="J17" i="31"/>
  <c r="J13" i="31"/>
  <c r="J9" i="31"/>
  <c r="J5" i="31"/>
  <c r="B12" i="31"/>
  <c r="J4" i="31"/>
  <c r="J120" i="31"/>
  <c r="J116" i="31"/>
  <c r="J112" i="31"/>
  <c r="J108" i="31"/>
  <c r="J104" i="31"/>
  <c r="J100" i="31"/>
  <c r="J96" i="31"/>
  <c r="J92" i="31"/>
  <c r="J88" i="31"/>
  <c r="J84" i="31"/>
  <c r="J80" i="31"/>
  <c r="J76" i="31"/>
  <c r="J72" i="31"/>
  <c r="J68" i="31"/>
  <c r="J64" i="31"/>
  <c r="J60" i="31"/>
  <c r="J56" i="31"/>
  <c r="J52" i="31"/>
  <c r="J48" i="31"/>
  <c r="J44" i="31"/>
  <c r="J40" i="31"/>
  <c r="J36" i="31"/>
  <c r="J32" i="31"/>
  <c r="J28" i="31"/>
  <c r="J24" i="31"/>
  <c r="J20" i="31"/>
  <c r="J16" i="31"/>
  <c r="J12" i="31"/>
  <c r="J118" i="24"/>
  <c r="J102" i="24"/>
  <c r="J86" i="24"/>
  <c r="J70" i="24"/>
  <c r="J54" i="24"/>
  <c r="J38" i="24"/>
  <c r="J22" i="24"/>
  <c r="J6" i="24"/>
  <c r="J114" i="24"/>
  <c r="J98" i="24"/>
  <c r="J82" i="24"/>
  <c r="J66" i="24"/>
  <c r="J50" i="24"/>
  <c r="J34" i="24"/>
  <c r="J18" i="24"/>
  <c r="J110" i="24"/>
  <c r="J94" i="24"/>
  <c r="J78" i="24"/>
  <c r="J62" i="24"/>
  <c r="J46" i="24"/>
  <c r="J30" i="24"/>
  <c r="J14" i="24"/>
  <c r="J121" i="24"/>
  <c r="J117" i="24"/>
  <c r="J113" i="24"/>
  <c r="J109" i="24"/>
  <c r="J105" i="24"/>
  <c r="J101" i="24"/>
  <c r="J97" i="24"/>
  <c r="J93" i="24"/>
  <c r="J89" i="24"/>
  <c r="J85" i="24"/>
  <c r="J81" i="24"/>
  <c r="J77" i="24"/>
  <c r="J73" i="24"/>
  <c r="J69" i="24"/>
  <c r="J65" i="24"/>
  <c r="J61" i="24"/>
  <c r="J57" i="24"/>
  <c r="J53" i="24"/>
  <c r="J49" i="24"/>
  <c r="J45" i="24"/>
  <c r="J41" i="24"/>
  <c r="J37" i="24"/>
  <c r="J33" i="24"/>
  <c r="J29" i="24"/>
  <c r="J25" i="24"/>
  <c r="J21" i="24"/>
  <c r="J17" i="24"/>
  <c r="J13" i="24"/>
  <c r="J9" i="24"/>
  <c r="J5" i="24"/>
  <c r="J4" i="24"/>
  <c r="J120" i="24"/>
  <c r="J116" i="24"/>
  <c r="J112" i="24"/>
  <c r="J108" i="24"/>
  <c r="J104" i="24"/>
  <c r="J100" i="24"/>
  <c r="J96" i="24"/>
  <c r="J92" i="24"/>
  <c r="J88" i="24"/>
  <c r="J84" i="24"/>
  <c r="J80" i="24"/>
  <c r="J76" i="24"/>
  <c r="J72" i="24"/>
  <c r="J68" i="24"/>
  <c r="J64" i="24"/>
  <c r="J60" i="24"/>
  <c r="J56" i="24"/>
  <c r="J52" i="24"/>
  <c r="J48" i="24"/>
  <c r="J44" i="24"/>
  <c r="J40" i="24"/>
  <c r="J36" i="24"/>
  <c r="J32" i="24"/>
  <c r="J28" i="24"/>
  <c r="J24" i="24"/>
  <c r="J20" i="24"/>
  <c r="J16" i="24"/>
  <c r="J12" i="24"/>
  <c r="J8" i="24"/>
  <c r="J123" i="24"/>
  <c r="J119" i="24"/>
  <c r="J115" i="24"/>
  <c r="J111" i="24"/>
  <c r="J107" i="24"/>
  <c r="J103" i="24"/>
  <c r="J99" i="24"/>
  <c r="J95" i="24"/>
  <c r="J91" i="24"/>
  <c r="J87" i="24"/>
  <c r="J83" i="24"/>
  <c r="J79" i="24"/>
  <c r="J75" i="24"/>
  <c r="J71" i="24"/>
  <c r="J67" i="24"/>
  <c r="J63" i="24"/>
  <c r="J59" i="24"/>
  <c r="J55" i="24"/>
  <c r="J51" i="24"/>
  <c r="J47" i="24"/>
  <c r="J43" i="24"/>
  <c r="J39" i="24"/>
  <c r="J35" i="24"/>
  <c r="J31" i="24"/>
  <c r="J27" i="24"/>
  <c r="J23" i="24"/>
  <c r="J19" i="24"/>
  <c r="J15" i="24"/>
  <c r="J11" i="24"/>
  <c r="B11" i="36"/>
  <c r="B11" i="35"/>
  <c r="B11" i="34"/>
  <c r="B11" i="33"/>
  <c r="B11" i="32"/>
  <c r="B17" i="31"/>
  <c r="B11" i="30"/>
  <c r="B11" i="29"/>
  <c r="B12" i="24"/>
  <c r="B17" i="24" s="1"/>
  <c r="B11" i="28"/>
  <c r="B12" i="28" s="1"/>
  <c r="B17" i="28" s="1"/>
  <c r="J99" i="28"/>
  <c r="J75" i="28"/>
  <c r="J63" i="28"/>
  <c r="J55" i="28"/>
  <c r="J43" i="28"/>
  <c r="J120" i="28"/>
  <c r="J112" i="28"/>
  <c r="J100" i="28"/>
  <c r="J88" i="28"/>
  <c r="J80" i="28"/>
  <c r="J68" i="28"/>
  <c r="J60" i="28"/>
  <c r="J52" i="28"/>
  <c r="J44" i="28"/>
  <c r="J117" i="28"/>
  <c r="J101" i="28"/>
  <c r="J85" i="28"/>
  <c r="J69" i="28"/>
  <c r="J61" i="28"/>
  <c r="J53" i="28"/>
  <c r="J45" i="28"/>
  <c r="J23" i="28"/>
  <c r="J19" i="28"/>
  <c r="J16" i="28"/>
  <c r="J15" i="28"/>
  <c r="J14" i="28"/>
  <c r="J13" i="28"/>
  <c r="J12" i="28"/>
  <c r="J105" i="28"/>
  <c r="J73" i="28"/>
  <c r="J57" i="28"/>
  <c r="J49" i="28"/>
  <c r="J118" i="28"/>
  <c r="J62" i="28"/>
  <c r="J54" i="28"/>
  <c r="J38" i="28"/>
  <c r="J36" i="28"/>
  <c r="J34" i="28"/>
  <c r="J32" i="28"/>
  <c r="J122" i="28"/>
  <c r="J114" i="28"/>
  <c r="J106" i="28"/>
  <c r="J98" i="28"/>
  <c r="J90" i="28"/>
  <c r="J82" i="28"/>
  <c r="J74" i="28"/>
  <c r="J66" i="28"/>
  <c r="J58" i="28"/>
  <c r="J50" i="28"/>
  <c r="J42" i="28"/>
  <c r="J37" i="28"/>
  <c r="J35" i="28"/>
  <c r="J33" i="28"/>
  <c r="J31" i="28"/>
  <c r="J29" i="28"/>
  <c r="J27" i="28"/>
  <c r="J24" i="28"/>
  <c r="J20" i="28"/>
  <c r="J11" i="28"/>
  <c r="J121" i="28"/>
  <c r="J113" i="28"/>
  <c r="J97" i="28"/>
  <c r="J89" i="28"/>
  <c r="J81" i="28"/>
  <c r="J65" i="28"/>
  <c r="J41" i="28"/>
  <c r="J25" i="28"/>
  <c r="J21" i="28"/>
  <c r="J10" i="28"/>
  <c r="J110" i="28"/>
  <c r="J102" i="28"/>
  <c r="J94" i="28"/>
  <c r="J86" i="28"/>
  <c r="J78" i="28"/>
  <c r="J70" i="28"/>
  <c r="J46" i="28"/>
  <c r="J17" i="28"/>
  <c r="J22" i="28"/>
  <c r="J28" i="28"/>
  <c r="J26" i="28"/>
  <c r="J18" i="28"/>
  <c r="J30" i="28"/>
  <c r="B11" i="27"/>
  <c r="B11" i="26"/>
  <c r="B11" i="25"/>
  <c r="H8" i="23"/>
  <c r="H7" i="23"/>
  <c r="B11" i="23"/>
  <c r="B12" i="22"/>
  <c r="B17" i="22" s="1"/>
  <c r="B11" i="21"/>
  <c r="B12" i="21" s="1"/>
  <c r="B17" i="21" s="1"/>
  <c r="B11" i="20"/>
  <c r="J8" i="19"/>
  <c r="J39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11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0" i="19"/>
  <c r="J15" i="19"/>
  <c r="J13" i="19"/>
  <c r="J9" i="19"/>
  <c r="J7" i="19"/>
  <c r="J40" i="19"/>
  <c r="J16" i="19"/>
  <c r="J14" i="19"/>
  <c r="J12" i="19"/>
  <c r="B12" i="19"/>
  <c r="B17" i="19" s="1"/>
  <c r="H7" i="18"/>
  <c r="B11" i="18"/>
  <c r="B12" i="17"/>
  <c r="B17" i="17" s="1"/>
  <c r="B11" i="16"/>
  <c r="B12" i="15"/>
  <c r="B17" i="15" s="1"/>
  <c r="H7" i="14"/>
  <c r="B11" i="14"/>
  <c r="H122" i="13"/>
  <c r="H118" i="13"/>
  <c r="H114" i="13"/>
  <c r="H110" i="13"/>
  <c r="H106" i="13"/>
  <c r="H102" i="13"/>
  <c r="H98" i="13"/>
  <c r="H94" i="13"/>
  <c r="H90" i="13"/>
  <c r="H86" i="13"/>
  <c r="H82" i="13"/>
  <c r="H78" i="13"/>
  <c r="H74" i="13"/>
  <c r="H70" i="13"/>
  <c r="H66" i="13"/>
  <c r="H62" i="13"/>
  <c r="H58" i="13"/>
  <c r="H54" i="13"/>
  <c r="H50" i="13"/>
  <c r="H46" i="13"/>
  <c r="H42" i="13"/>
  <c r="H38" i="13"/>
  <c r="H34" i="13"/>
  <c r="H30" i="13"/>
  <c r="H26" i="13"/>
  <c r="H22" i="13"/>
  <c r="H18" i="13"/>
  <c r="H14" i="13"/>
  <c r="B12" i="13"/>
  <c r="B17" i="13" s="1"/>
  <c r="H7" i="11"/>
  <c r="B11" i="11"/>
  <c r="B11" i="12"/>
  <c r="B11" i="8"/>
  <c r="B11" i="7"/>
  <c r="J35" i="6"/>
  <c r="J38" i="6"/>
  <c r="J22" i="6"/>
  <c r="J26" i="6"/>
  <c r="J30" i="6"/>
  <c r="J18" i="6"/>
  <c r="J34" i="6"/>
  <c r="J19" i="6"/>
  <c r="J23" i="6"/>
  <c r="J27" i="6"/>
  <c r="J31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17" i="6"/>
  <c r="B12" i="6"/>
  <c r="B17" i="6" s="1"/>
  <c r="J16" i="6"/>
  <c r="J15" i="6"/>
  <c r="J14" i="6"/>
  <c r="J13" i="6"/>
  <c r="J12" i="6"/>
  <c r="J11" i="6"/>
  <c r="J20" i="6"/>
  <c r="J24" i="6"/>
  <c r="J28" i="6"/>
  <c r="J32" i="6"/>
  <c r="J36" i="6"/>
  <c r="J21" i="6"/>
  <c r="J25" i="6"/>
  <c r="J29" i="6"/>
  <c r="J33" i="6"/>
  <c r="J37" i="6"/>
  <c r="H122" i="3"/>
  <c r="N122" i="3" s="1"/>
  <c r="H118" i="3"/>
  <c r="N118" i="3" s="1"/>
  <c r="H114" i="3"/>
  <c r="N114" i="3" s="1"/>
  <c r="H110" i="3"/>
  <c r="N110" i="3" s="1"/>
  <c r="H106" i="3"/>
  <c r="N106" i="3" s="1"/>
  <c r="H102" i="3"/>
  <c r="N102" i="3" s="1"/>
  <c r="H98" i="3"/>
  <c r="N98" i="3" s="1"/>
  <c r="H94" i="3"/>
  <c r="N94" i="3" s="1"/>
  <c r="H90" i="3"/>
  <c r="N90" i="3" s="1"/>
  <c r="H86" i="3"/>
  <c r="N86" i="3" s="1"/>
  <c r="H82" i="3"/>
  <c r="N82" i="3" s="1"/>
  <c r="H78" i="3"/>
  <c r="N78" i="3" s="1"/>
  <c r="H74" i="3"/>
  <c r="N74" i="3" s="1"/>
  <c r="H70" i="3"/>
  <c r="N70" i="3" s="1"/>
  <c r="H66" i="3"/>
  <c r="N66" i="3" s="1"/>
  <c r="H62" i="3"/>
  <c r="N62" i="3" s="1"/>
  <c r="H58" i="3"/>
  <c r="N58" i="3" s="1"/>
  <c r="H54" i="3"/>
  <c r="N54" i="3" s="1"/>
  <c r="H50" i="3"/>
  <c r="N50" i="3" s="1"/>
  <c r="H46" i="3"/>
  <c r="N46" i="3" s="1"/>
  <c r="H42" i="3"/>
  <c r="N42" i="3" s="1"/>
  <c r="H38" i="3"/>
  <c r="N38" i="3" s="1"/>
  <c r="H34" i="3"/>
  <c r="N34" i="3" s="1"/>
  <c r="H30" i="3"/>
  <c r="N30" i="3" s="1"/>
  <c r="H26" i="3"/>
  <c r="N26" i="3" s="1"/>
  <c r="H22" i="3"/>
  <c r="N22" i="3" s="1"/>
  <c r="H18" i="3"/>
  <c r="N18" i="3" s="1"/>
  <c r="H14" i="3"/>
  <c r="N14" i="3" s="1"/>
  <c r="N108" i="2"/>
  <c r="N92" i="2"/>
  <c r="N76" i="2"/>
  <c r="N44" i="2"/>
  <c r="N28" i="2"/>
  <c r="N120" i="2"/>
  <c r="N116" i="2"/>
  <c r="N112" i="2"/>
  <c r="N100" i="2"/>
  <c r="N96" i="2"/>
  <c r="N88" i="2"/>
  <c r="N84" i="2"/>
  <c r="N80" i="2"/>
  <c r="N72" i="2"/>
  <c r="N68" i="2"/>
  <c r="N64" i="2"/>
  <c r="N56" i="2"/>
  <c r="N52" i="2"/>
  <c r="N48" i="2"/>
  <c r="N40" i="2"/>
  <c r="N36" i="2"/>
  <c r="N32" i="2"/>
  <c r="N24" i="2"/>
  <c r="N20" i="2"/>
  <c r="N16" i="2"/>
  <c r="N12" i="2"/>
  <c r="B11" i="5"/>
  <c r="B11" i="4"/>
  <c r="N10" i="3"/>
  <c r="B18" i="1"/>
  <c r="H6" i="1"/>
  <c r="N6" i="1" s="1"/>
  <c r="H4" i="1"/>
  <c r="N4" i="1" s="1"/>
  <c r="H8" i="1"/>
  <c r="N8" i="1" s="1"/>
  <c r="H7" i="1"/>
  <c r="N7" i="1" s="1"/>
  <c r="N9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5" i="34" l="1"/>
  <c r="J9" i="34"/>
  <c r="J13" i="34"/>
  <c r="J17" i="34"/>
  <c r="J21" i="34"/>
  <c r="J25" i="34"/>
  <c r="J29" i="34"/>
  <c r="J33" i="34"/>
  <c r="J37" i="34"/>
  <c r="J41" i="34"/>
  <c r="J45" i="34"/>
  <c r="J49" i="34"/>
  <c r="J53" i="34"/>
  <c r="J57" i="34"/>
  <c r="J61" i="34"/>
  <c r="J65" i="34"/>
  <c r="J69" i="34"/>
  <c r="J73" i="34"/>
  <c r="J77" i="34"/>
  <c r="J81" i="34"/>
  <c r="J85" i="34"/>
  <c r="J89" i="34"/>
  <c r="J93" i="34"/>
  <c r="J97" i="34"/>
  <c r="J101" i="34"/>
  <c r="J105" i="34"/>
  <c r="J109" i="34"/>
  <c r="J113" i="34"/>
  <c r="J117" i="34"/>
  <c r="J121" i="34"/>
  <c r="J12" i="34"/>
  <c r="J20" i="34"/>
  <c r="J28" i="34"/>
  <c r="J40" i="34"/>
  <c r="J48" i="34"/>
  <c r="J56" i="34"/>
  <c r="J64" i="34"/>
  <c r="J72" i="34"/>
  <c r="J6" i="34"/>
  <c r="J10" i="34"/>
  <c r="J14" i="34"/>
  <c r="J18" i="34"/>
  <c r="J22" i="34"/>
  <c r="J26" i="34"/>
  <c r="J30" i="34"/>
  <c r="J34" i="34"/>
  <c r="J38" i="34"/>
  <c r="J42" i="34"/>
  <c r="J46" i="34"/>
  <c r="J50" i="34"/>
  <c r="J54" i="34"/>
  <c r="J58" i="34"/>
  <c r="J62" i="34"/>
  <c r="J66" i="34"/>
  <c r="J70" i="34"/>
  <c r="J74" i="34"/>
  <c r="J78" i="34"/>
  <c r="J82" i="34"/>
  <c r="J86" i="34"/>
  <c r="J90" i="34"/>
  <c r="J94" i="34"/>
  <c r="J98" i="34"/>
  <c r="J102" i="34"/>
  <c r="J106" i="34"/>
  <c r="J110" i="34"/>
  <c r="J114" i="34"/>
  <c r="J118" i="34"/>
  <c r="J122" i="34"/>
  <c r="J7" i="34"/>
  <c r="J11" i="34"/>
  <c r="J15" i="34"/>
  <c r="J19" i="34"/>
  <c r="J23" i="34"/>
  <c r="J27" i="34"/>
  <c r="J31" i="34"/>
  <c r="J35" i="34"/>
  <c r="J39" i="34"/>
  <c r="J43" i="34"/>
  <c r="J47" i="34"/>
  <c r="J51" i="34"/>
  <c r="J55" i="34"/>
  <c r="J59" i="34"/>
  <c r="J63" i="34"/>
  <c r="J67" i="34"/>
  <c r="J71" i="34"/>
  <c r="J75" i="34"/>
  <c r="J79" i="34"/>
  <c r="J83" i="34"/>
  <c r="J87" i="34"/>
  <c r="J91" i="34"/>
  <c r="J95" i="34"/>
  <c r="J99" i="34"/>
  <c r="J103" i="34"/>
  <c r="J107" i="34"/>
  <c r="J111" i="34"/>
  <c r="J115" i="34"/>
  <c r="J119" i="34"/>
  <c r="J123" i="34"/>
  <c r="J8" i="34"/>
  <c r="J16" i="34"/>
  <c r="J24" i="34"/>
  <c r="J32" i="34"/>
  <c r="J36" i="34"/>
  <c r="J44" i="34"/>
  <c r="J52" i="34"/>
  <c r="J60" i="34"/>
  <c r="J68" i="34"/>
  <c r="J88" i="34"/>
  <c r="J104" i="34"/>
  <c r="J120" i="34"/>
  <c r="J76" i="34"/>
  <c r="J92" i="34"/>
  <c r="J108" i="34"/>
  <c r="J4" i="34"/>
  <c r="J80" i="34"/>
  <c r="J96" i="34"/>
  <c r="J112" i="34"/>
  <c r="J84" i="34"/>
  <c r="J100" i="34"/>
  <c r="J116" i="34"/>
  <c r="J6" i="33"/>
  <c r="J10" i="33"/>
  <c r="J14" i="33"/>
  <c r="J18" i="33"/>
  <c r="J22" i="33"/>
  <c r="J26" i="33"/>
  <c r="J30" i="33"/>
  <c r="J34" i="33"/>
  <c r="J38" i="33"/>
  <c r="J42" i="33"/>
  <c r="J46" i="33"/>
  <c r="J50" i="33"/>
  <c r="J54" i="33"/>
  <c r="J58" i="33"/>
  <c r="J62" i="33"/>
  <c r="J66" i="33"/>
  <c r="J70" i="33"/>
  <c r="J74" i="33"/>
  <c r="J78" i="33"/>
  <c r="J82" i="33"/>
  <c r="J86" i="33"/>
  <c r="J90" i="33"/>
  <c r="J94" i="33"/>
  <c r="J98" i="33"/>
  <c r="J102" i="33"/>
  <c r="J106" i="33"/>
  <c r="J110" i="33"/>
  <c r="J114" i="33"/>
  <c r="J118" i="33"/>
  <c r="J122" i="33"/>
  <c r="J9" i="33"/>
  <c r="J21" i="33"/>
  <c r="J33" i="33"/>
  <c r="J45" i="33"/>
  <c r="J57" i="33"/>
  <c r="J69" i="33"/>
  <c r="J81" i="33"/>
  <c r="J93" i="33"/>
  <c r="J109" i="33"/>
  <c r="J121" i="33"/>
  <c r="J7" i="33"/>
  <c r="J11" i="33"/>
  <c r="J15" i="33"/>
  <c r="J19" i="33"/>
  <c r="J23" i="33"/>
  <c r="J27" i="33"/>
  <c r="J31" i="33"/>
  <c r="J35" i="33"/>
  <c r="J39" i="33"/>
  <c r="J43" i="33"/>
  <c r="J47" i="33"/>
  <c r="J51" i="33"/>
  <c r="J55" i="33"/>
  <c r="J59" i="33"/>
  <c r="J63" i="33"/>
  <c r="J67" i="33"/>
  <c r="J71" i="33"/>
  <c r="J75" i="33"/>
  <c r="J79" i="33"/>
  <c r="J83" i="33"/>
  <c r="J87" i="33"/>
  <c r="J91" i="33"/>
  <c r="J95" i="33"/>
  <c r="J99" i="33"/>
  <c r="J103" i="33"/>
  <c r="J107" i="33"/>
  <c r="J111" i="33"/>
  <c r="J115" i="33"/>
  <c r="J119" i="33"/>
  <c r="J123" i="33"/>
  <c r="J8" i="33"/>
  <c r="J12" i="33"/>
  <c r="J16" i="33"/>
  <c r="J20" i="33"/>
  <c r="J24" i="33"/>
  <c r="J28" i="33"/>
  <c r="J32" i="33"/>
  <c r="J36" i="33"/>
  <c r="J40" i="33"/>
  <c r="J44" i="33"/>
  <c r="J48" i="33"/>
  <c r="J52" i="33"/>
  <c r="J56" i="33"/>
  <c r="J60" i="33"/>
  <c r="J64" i="33"/>
  <c r="J68" i="33"/>
  <c r="J72" i="33"/>
  <c r="J76" i="33"/>
  <c r="J80" i="33"/>
  <c r="J84" i="33"/>
  <c r="J88" i="33"/>
  <c r="J92" i="33"/>
  <c r="J96" i="33"/>
  <c r="J100" i="33"/>
  <c r="J104" i="33"/>
  <c r="J108" i="33"/>
  <c r="J112" i="33"/>
  <c r="J116" i="33"/>
  <c r="J120" i="33"/>
  <c r="J4" i="33"/>
  <c r="J5" i="33"/>
  <c r="J13" i="33"/>
  <c r="J17" i="33"/>
  <c r="J25" i="33"/>
  <c r="J29" i="33"/>
  <c r="J37" i="33"/>
  <c r="J41" i="33"/>
  <c r="J49" i="33"/>
  <c r="J53" i="33"/>
  <c r="J61" i="33"/>
  <c r="J65" i="33"/>
  <c r="J73" i="33"/>
  <c r="J77" i="33"/>
  <c r="J85" i="33"/>
  <c r="J89" i="33"/>
  <c r="J97" i="33"/>
  <c r="J101" i="33"/>
  <c r="J105" i="33"/>
  <c r="J113" i="33"/>
  <c r="J117" i="33"/>
  <c r="J6" i="32"/>
  <c r="J10" i="32"/>
  <c r="J14" i="32"/>
  <c r="J18" i="32"/>
  <c r="J22" i="32"/>
  <c r="J26" i="32"/>
  <c r="J30" i="32"/>
  <c r="J34" i="32"/>
  <c r="J38" i="32"/>
  <c r="J42" i="32"/>
  <c r="J46" i="32"/>
  <c r="J50" i="32"/>
  <c r="J54" i="32"/>
  <c r="J58" i="32"/>
  <c r="J62" i="32"/>
  <c r="J66" i="32"/>
  <c r="J70" i="32"/>
  <c r="J74" i="32"/>
  <c r="J78" i="32"/>
  <c r="J82" i="32"/>
  <c r="J86" i="32"/>
  <c r="J90" i="32"/>
  <c r="J94" i="32"/>
  <c r="J98" i="32"/>
  <c r="J102" i="32"/>
  <c r="J106" i="32"/>
  <c r="J110" i="32"/>
  <c r="J114" i="32"/>
  <c r="J118" i="32"/>
  <c r="J122" i="32"/>
  <c r="J7" i="32"/>
  <c r="J11" i="32"/>
  <c r="J15" i="32"/>
  <c r="J19" i="32"/>
  <c r="J23" i="32"/>
  <c r="J27" i="32"/>
  <c r="J31" i="32"/>
  <c r="J35" i="32"/>
  <c r="J39" i="32"/>
  <c r="J43" i="32"/>
  <c r="J47" i="32"/>
  <c r="J51" i="32"/>
  <c r="J55" i="32"/>
  <c r="J59" i="32"/>
  <c r="J63" i="32"/>
  <c r="J67" i="32"/>
  <c r="J71" i="32"/>
  <c r="J75" i="32"/>
  <c r="J79" i="32"/>
  <c r="J83" i="32"/>
  <c r="J87" i="32"/>
  <c r="J91" i="32"/>
  <c r="J95" i="32"/>
  <c r="J99" i="32"/>
  <c r="J103" i="32"/>
  <c r="J107" i="32"/>
  <c r="J111" i="32"/>
  <c r="J115" i="32"/>
  <c r="J119" i="32"/>
  <c r="J123" i="32"/>
  <c r="J8" i="32"/>
  <c r="J12" i="32"/>
  <c r="J16" i="32"/>
  <c r="J20" i="32"/>
  <c r="J24" i="32"/>
  <c r="J28" i="32"/>
  <c r="J32" i="32"/>
  <c r="J36" i="32"/>
  <c r="J40" i="32"/>
  <c r="J44" i="32"/>
  <c r="J48" i="32"/>
  <c r="J52" i="32"/>
  <c r="J56" i="32"/>
  <c r="J60" i="32"/>
  <c r="J64" i="32"/>
  <c r="J68" i="32"/>
  <c r="J72" i="32"/>
  <c r="J76" i="32"/>
  <c r="J80" i="32"/>
  <c r="J84" i="32"/>
  <c r="J88" i="32"/>
  <c r="J92" i="32"/>
  <c r="J96" i="32"/>
  <c r="J100" i="32"/>
  <c r="J104" i="32"/>
  <c r="J108" i="32"/>
  <c r="J112" i="32"/>
  <c r="J116" i="32"/>
  <c r="J120" i="32"/>
  <c r="J4" i="32"/>
  <c r="J5" i="32"/>
  <c r="J9" i="32"/>
  <c r="J13" i="32"/>
  <c r="J17" i="32"/>
  <c r="J21" i="32"/>
  <c r="J25" i="32"/>
  <c r="J29" i="32"/>
  <c r="J33" i="32"/>
  <c r="J37" i="32"/>
  <c r="J41" i="32"/>
  <c r="J45" i="32"/>
  <c r="J49" i="32"/>
  <c r="J53" i="32"/>
  <c r="J57" i="32"/>
  <c r="J61" i="32"/>
  <c r="J65" i="32"/>
  <c r="J69" i="32"/>
  <c r="J73" i="32"/>
  <c r="J77" i="32"/>
  <c r="J81" i="32"/>
  <c r="J85" i="32"/>
  <c r="J89" i="32"/>
  <c r="J93" i="32"/>
  <c r="J97" i="32"/>
  <c r="J101" i="32"/>
  <c r="J105" i="32"/>
  <c r="J109" i="32"/>
  <c r="J113" i="32"/>
  <c r="J117" i="32"/>
  <c r="J121" i="32"/>
  <c r="J11" i="30"/>
  <c r="J15" i="30"/>
  <c r="J19" i="30"/>
  <c r="J23" i="30"/>
  <c r="J27" i="30"/>
  <c r="J31" i="30"/>
  <c r="J35" i="30"/>
  <c r="J39" i="30"/>
  <c r="J43" i="30"/>
  <c r="J47" i="30"/>
  <c r="J51" i="30"/>
  <c r="J55" i="30"/>
  <c r="J59" i="30"/>
  <c r="J63" i="30"/>
  <c r="J67" i="30"/>
  <c r="J71" i="30"/>
  <c r="J75" i="30"/>
  <c r="J79" i="30"/>
  <c r="J83" i="30"/>
  <c r="J87" i="30"/>
  <c r="J91" i="30"/>
  <c r="J95" i="30"/>
  <c r="J99" i="30"/>
  <c r="J103" i="30"/>
  <c r="J107" i="30"/>
  <c r="J111" i="30"/>
  <c r="J115" i="30"/>
  <c r="J119" i="30"/>
  <c r="J123" i="30"/>
  <c r="J9" i="30"/>
  <c r="J13" i="30"/>
  <c r="J17" i="30"/>
  <c r="J21" i="30"/>
  <c r="J25" i="30"/>
  <c r="J29" i="30"/>
  <c r="J33" i="30"/>
  <c r="J37" i="30"/>
  <c r="J41" i="30"/>
  <c r="J45" i="30"/>
  <c r="J49" i="30"/>
  <c r="J53" i="30"/>
  <c r="J57" i="30"/>
  <c r="J61" i="30"/>
  <c r="J65" i="30"/>
  <c r="J69" i="30"/>
  <c r="J73" i="30"/>
  <c r="J77" i="30"/>
  <c r="J81" i="30"/>
  <c r="J85" i="30"/>
  <c r="J89" i="30"/>
  <c r="J93" i="30"/>
  <c r="J97" i="30"/>
  <c r="J101" i="30"/>
  <c r="J105" i="30"/>
  <c r="J109" i="30"/>
  <c r="J113" i="30"/>
  <c r="J117" i="30"/>
  <c r="J121" i="30"/>
  <c r="J16" i="30"/>
  <c r="J24" i="30"/>
  <c r="J32" i="30"/>
  <c r="J40" i="30"/>
  <c r="J48" i="30"/>
  <c r="J56" i="30"/>
  <c r="J64" i="30"/>
  <c r="J72" i="30"/>
  <c r="J80" i="30"/>
  <c r="J88" i="30"/>
  <c r="J96" i="30"/>
  <c r="J104" i="30"/>
  <c r="J112" i="30"/>
  <c r="J120" i="30"/>
  <c r="J22" i="30"/>
  <c r="J38" i="30"/>
  <c r="J62" i="30"/>
  <c r="J78" i="30"/>
  <c r="J94" i="30"/>
  <c r="J110" i="30"/>
  <c r="J10" i="30"/>
  <c r="J18" i="30"/>
  <c r="J26" i="30"/>
  <c r="J34" i="30"/>
  <c r="J42" i="30"/>
  <c r="J50" i="30"/>
  <c r="J58" i="30"/>
  <c r="J66" i="30"/>
  <c r="J74" i="30"/>
  <c r="J82" i="30"/>
  <c r="J90" i="30"/>
  <c r="J98" i="30"/>
  <c r="J106" i="30"/>
  <c r="J114" i="30"/>
  <c r="J122" i="30"/>
  <c r="J14" i="30"/>
  <c r="J30" i="30"/>
  <c r="J46" i="30"/>
  <c r="J54" i="30"/>
  <c r="J70" i="30"/>
  <c r="J86" i="30"/>
  <c r="J102" i="30"/>
  <c r="J118" i="30"/>
  <c r="J12" i="30"/>
  <c r="J20" i="30"/>
  <c r="J28" i="30"/>
  <c r="J36" i="30"/>
  <c r="J44" i="30"/>
  <c r="J52" i="30"/>
  <c r="J60" i="30"/>
  <c r="J68" i="30"/>
  <c r="J76" i="30"/>
  <c r="J84" i="30"/>
  <c r="J92" i="30"/>
  <c r="J100" i="30"/>
  <c r="J108" i="30"/>
  <c r="J116" i="30"/>
  <c r="J8" i="30"/>
  <c r="B12" i="29"/>
  <c r="B17" i="29" s="1"/>
  <c r="J7" i="29"/>
  <c r="J11" i="29"/>
  <c r="J15" i="29"/>
  <c r="J19" i="29"/>
  <c r="J23" i="29"/>
  <c r="J27" i="29"/>
  <c r="J31" i="29"/>
  <c r="J35" i="29"/>
  <c r="J39" i="29"/>
  <c r="J43" i="29"/>
  <c r="J47" i="29"/>
  <c r="J51" i="29"/>
  <c r="J55" i="29"/>
  <c r="J59" i="29"/>
  <c r="J63" i="29"/>
  <c r="J67" i="29"/>
  <c r="J71" i="29"/>
  <c r="J75" i="29"/>
  <c r="J79" i="29"/>
  <c r="J83" i="29"/>
  <c r="J87" i="29"/>
  <c r="J91" i="29"/>
  <c r="J95" i="29"/>
  <c r="J99" i="29"/>
  <c r="J103" i="29"/>
  <c r="J107" i="29"/>
  <c r="J111" i="29"/>
  <c r="J115" i="29"/>
  <c r="J119" i="29"/>
  <c r="J123" i="29"/>
  <c r="J4" i="29"/>
  <c r="J9" i="29"/>
  <c r="J17" i="29"/>
  <c r="J25" i="29"/>
  <c r="J33" i="29"/>
  <c r="J41" i="29"/>
  <c r="J49" i="29"/>
  <c r="J57" i="29"/>
  <c r="J65" i="29"/>
  <c r="J73" i="29"/>
  <c r="J77" i="29"/>
  <c r="J85" i="29"/>
  <c r="J93" i="29"/>
  <c r="J101" i="29"/>
  <c r="J109" i="29"/>
  <c r="J117" i="29"/>
  <c r="J8" i="29"/>
  <c r="J12" i="29"/>
  <c r="J16" i="29"/>
  <c r="J20" i="29"/>
  <c r="J24" i="29"/>
  <c r="J28" i="29"/>
  <c r="J32" i="29"/>
  <c r="J36" i="29"/>
  <c r="J40" i="29"/>
  <c r="J44" i="29"/>
  <c r="J48" i="29"/>
  <c r="J52" i="29"/>
  <c r="J56" i="29"/>
  <c r="J60" i="29"/>
  <c r="J64" i="29"/>
  <c r="J68" i="29"/>
  <c r="J72" i="29"/>
  <c r="J76" i="29"/>
  <c r="J80" i="29"/>
  <c r="J84" i="29"/>
  <c r="J88" i="29"/>
  <c r="J92" i="29"/>
  <c r="J96" i="29"/>
  <c r="J100" i="29"/>
  <c r="J104" i="29"/>
  <c r="J108" i="29"/>
  <c r="J112" i="29"/>
  <c r="J116" i="29"/>
  <c r="J120" i="29"/>
  <c r="J5" i="29"/>
  <c r="J13" i="29"/>
  <c r="J21" i="29"/>
  <c r="J29" i="29"/>
  <c r="J37" i="29"/>
  <c r="J45" i="29"/>
  <c r="J53" i="29"/>
  <c r="J61" i="29"/>
  <c r="J69" i="29"/>
  <c r="J81" i="29"/>
  <c r="J89" i="29"/>
  <c r="J97" i="29"/>
  <c r="J105" i="29"/>
  <c r="J113" i="29"/>
  <c r="J121" i="29"/>
  <c r="J14" i="29"/>
  <c r="J30" i="29"/>
  <c r="J46" i="29"/>
  <c r="J62" i="29"/>
  <c r="J78" i="29"/>
  <c r="J94" i="29"/>
  <c r="J110" i="29"/>
  <c r="J22" i="29"/>
  <c r="J38" i="29"/>
  <c r="J70" i="29"/>
  <c r="J102" i="29"/>
  <c r="J10" i="29"/>
  <c r="J26" i="29"/>
  <c r="J42" i="29"/>
  <c r="J58" i="29"/>
  <c r="J74" i="29"/>
  <c r="J106" i="29"/>
  <c r="J122" i="29"/>
  <c r="J18" i="29"/>
  <c r="J34" i="29"/>
  <c r="J50" i="29"/>
  <c r="J66" i="29"/>
  <c r="J82" i="29"/>
  <c r="J98" i="29"/>
  <c r="J114" i="29"/>
  <c r="J6" i="29"/>
  <c r="J54" i="29"/>
  <c r="J86" i="29"/>
  <c r="J118" i="29"/>
  <c r="J90" i="29"/>
  <c r="J1" i="24"/>
  <c r="J93" i="28"/>
  <c r="J40" i="28"/>
  <c r="J56" i="28"/>
  <c r="J72" i="28"/>
  <c r="J96" i="28"/>
  <c r="J116" i="28"/>
  <c r="J47" i="28"/>
  <c r="J71" i="28"/>
  <c r="J103" i="28"/>
  <c r="J77" i="28"/>
  <c r="J109" i="28"/>
  <c r="J48" i="28"/>
  <c r="J64" i="28"/>
  <c r="J84" i="28"/>
  <c r="J104" i="28"/>
  <c r="J39" i="28"/>
  <c r="J59" i="28"/>
  <c r="J83" i="28"/>
  <c r="J5" i="20"/>
  <c r="J9" i="20"/>
  <c r="J13" i="20"/>
  <c r="J17" i="20"/>
  <c r="J21" i="20"/>
  <c r="J25" i="20"/>
  <c r="J29" i="20"/>
  <c r="J33" i="20"/>
  <c r="J37" i="20"/>
  <c r="J41" i="20"/>
  <c r="J45" i="20"/>
  <c r="J49" i="20"/>
  <c r="J53" i="20"/>
  <c r="J57" i="20"/>
  <c r="J61" i="20"/>
  <c r="J65" i="20"/>
  <c r="J69" i="20"/>
  <c r="J73" i="20"/>
  <c r="J77" i="20"/>
  <c r="J81" i="20"/>
  <c r="J85" i="20"/>
  <c r="J89" i="20"/>
  <c r="J93" i="20"/>
  <c r="J97" i="20"/>
  <c r="J101" i="20"/>
  <c r="J105" i="20"/>
  <c r="J109" i="20"/>
  <c r="J113" i="20"/>
  <c r="J117" i="20"/>
  <c r="J121" i="20"/>
  <c r="J6" i="20"/>
  <c r="J10" i="20"/>
  <c r="J14" i="20"/>
  <c r="J18" i="20"/>
  <c r="J22" i="20"/>
  <c r="J26" i="20"/>
  <c r="J30" i="20"/>
  <c r="J34" i="20"/>
  <c r="J38" i="20"/>
  <c r="J42" i="20"/>
  <c r="J46" i="20"/>
  <c r="J50" i="20"/>
  <c r="J54" i="20"/>
  <c r="J58" i="20"/>
  <c r="J62" i="20"/>
  <c r="J66" i="20"/>
  <c r="J70" i="20"/>
  <c r="J74" i="20"/>
  <c r="J78" i="20"/>
  <c r="J82" i="20"/>
  <c r="J86" i="20"/>
  <c r="J90" i="20"/>
  <c r="J94" i="20"/>
  <c r="J98" i="20"/>
  <c r="J102" i="20"/>
  <c r="J106" i="20"/>
  <c r="J110" i="20"/>
  <c r="J114" i="20"/>
  <c r="J118" i="20"/>
  <c r="J122" i="20"/>
  <c r="J4" i="20"/>
  <c r="J7" i="20"/>
  <c r="J11" i="20"/>
  <c r="J15" i="20"/>
  <c r="J19" i="20"/>
  <c r="J23" i="20"/>
  <c r="J27" i="20"/>
  <c r="J31" i="20"/>
  <c r="J35" i="20"/>
  <c r="J39" i="20"/>
  <c r="J43" i="20"/>
  <c r="J47" i="20"/>
  <c r="J51" i="20"/>
  <c r="J55" i="20"/>
  <c r="J59" i="20"/>
  <c r="J63" i="20"/>
  <c r="J67" i="20"/>
  <c r="J71" i="20"/>
  <c r="J75" i="20"/>
  <c r="J79" i="20"/>
  <c r="J83" i="20"/>
  <c r="J87" i="20"/>
  <c r="J91" i="20"/>
  <c r="J95" i="20"/>
  <c r="J99" i="20"/>
  <c r="J103" i="20"/>
  <c r="J107" i="20"/>
  <c r="J111" i="20"/>
  <c r="J115" i="20"/>
  <c r="J119" i="20"/>
  <c r="J123" i="20"/>
  <c r="J8" i="20"/>
  <c r="J12" i="20"/>
  <c r="J16" i="20"/>
  <c r="J20" i="20"/>
  <c r="J24" i="20"/>
  <c r="J28" i="20"/>
  <c r="J32" i="20"/>
  <c r="J36" i="20"/>
  <c r="J40" i="20"/>
  <c r="J44" i="20"/>
  <c r="J48" i="20"/>
  <c r="J52" i="20"/>
  <c r="J56" i="20"/>
  <c r="J60" i="20"/>
  <c r="J64" i="20"/>
  <c r="J68" i="20"/>
  <c r="J72" i="20"/>
  <c r="J76" i="20"/>
  <c r="J80" i="20"/>
  <c r="J84" i="20"/>
  <c r="J88" i="20"/>
  <c r="J92" i="20"/>
  <c r="J96" i="20"/>
  <c r="J100" i="20"/>
  <c r="J104" i="20"/>
  <c r="J108" i="20"/>
  <c r="J112" i="20"/>
  <c r="J116" i="20"/>
  <c r="J120" i="20"/>
  <c r="J12" i="25"/>
  <c r="J16" i="25"/>
  <c r="J20" i="25"/>
  <c r="J24" i="25"/>
  <c r="J28" i="25"/>
  <c r="J32" i="25"/>
  <c r="J36" i="25"/>
  <c r="J40" i="25"/>
  <c r="J44" i="25"/>
  <c r="J48" i="25"/>
  <c r="J52" i="25"/>
  <c r="J56" i="25"/>
  <c r="J60" i="25"/>
  <c r="J64" i="25"/>
  <c r="J68" i="25"/>
  <c r="J72" i="25"/>
  <c r="J76" i="25"/>
  <c r="J80" i="25"/>
  <c r="J84" i="25"/>
  <c r="J88" i="25"/>
  <c r="J92" i="25"/>
  <c r="J96" i="25"/>
  <c r="J100" i="25"/>
  <c r="J104" i="25"/>
  <c r="J108" i="25"/>
  <c r="J112" i="25"/>
  <c r="J116" i="25"/>
  <c r="J120" i="25"/>
  <c r="J13" i="25"/>
  <c r="J17" i="25"/>
  <c r="J21" i="25"/>
  <c r="J25" i="25"/>
  <c r="J29" i="25"/>
  <c r="J33" i="25"/>
  <c r="J37" i="25"/>
  <c r="J41" i="25"/>
  <c r="J45" i="25"/>
  <c r="J49" i="25"/>
  <c r="J53" i="25"/>
  <c r="J57" i="25"/>
  <c r="J61" i="25"/>
  <c r="J65" i="25"/>
  <c r="J69" i="25"/>
  <c r="J73" i="25"/>
  <c r="J77" i="25"/>
  <c r="J81" i="25"/>
  <c r="J85" i="25"/>
  <c r="J89" i="25"/>
  <c r="J93" i="25"/>
  <c r="J97" i="25"/>
  <c r="J101" i="25"/>
  <c r="J105" i="25"/>
  <c r="J109" i="25"/>
  <c r="J113" i="25"/>
  <c r="J117" i="25"/>
  <c r="J121" i="25"/>
  <c r="J10" i="25"/>
  <c r="J14" i="25"/>
  <c r="J18" i="25"/>
  <c r="J22" i="25"/>
  <c r="J26" i="25"/>
  <c r="J30" i="25"/>
  <c r="J34" i="25"/>
  <c r="J38" i="25"/>
  <c r="J42" i="25"/>
  <c r="J46" i="25"/>
  <c r="J50" i="25"/>
  <c r="J54" i="25"/>
  <c r="J58" i="25"/>
  <c r="J62" i="25"/>
  <c r="J66" i="25"/>
  <c r="J70" i="25"/>
  <c r="J74" i="25"/>
  <c r="J78" i="25"/>
  <c r="J82" i="25"/>
  <c r="J86" i="25"/>
  <c r="J90" i="25"/>
  <c r="J94" i="25"/>
  <c r="J98" i="25"/>
  <c r="J102" i="25"/>
  <c r="J106" i="25"/>
  <c r="J110" i="25"/>
  <c r="J114" i="25"/>
  <c r="J118" i="25"/>
  <c r="J122" i="25"/>
  <c r="J9" i="25"/>
  <c r="J11" i="25"/>
  <c r="J15" i="25"/>
  <c r="J19" i="25"/>
  <c r="J23" i="25"/>
  <c r="J27" i="25"/>
  <c r="J31" i="25"/>
  <c r="J35" i="25"/>
  <c r="J39" i="25"/>
  <c r="J43" i="25"/>
  <c r="J47" i="25"/>
  <c r="J51" i="25"/>
  <c r="J55" i="25"/>
  <c r="J59" i="25"/>
  <c r="J63" i="25"/>
  <c r="J67" i="25"/>
  <c r="J71" i="25"/>
  <c r="J75" i="25"/>
  <c r="J79" i="25"/>
  <c r="J83" i="25"/>
  <c r="J87" i="25"/>
  <c r="J91" i="25"/>
  <c r="J95" i="25"/>
  <c r="J99" i="25"/>
  <c r="J103" i="25"/>
  <c r="J107" i="25"/>
  <c r="J111" i="25"/>
  <c r="J115" i="25"/>
  <c r="J119" i="25"/>
  <c r="J123" i="25"/>
  <c r="J12" i="26"/>
  <c r="J16" i="26"/>
  <c r="J20" i="26"/>
  <c r="J24" i="26"/>
  <c r="J28" i="26"/>
  <c r="J32" i="26"/>
  <c r="J36" i="26"/>
  <c r="J40" i="26"/>
  <c r="J44" i="26"/>
  <c r="J48" i="26"/>
  <c r="J52" i="26"/>
  <c r="J56" i="26"/>
  <c r="J60" i="26"/>
  <c r="J64" i="26"/>
  <c r="J68" i="26"/>
  <c r="J72" i="26"/>
  <c r="J76" i="26"/>
  <c r="J80" i="26"/>
  <c r="J84" i="26"/>
  <c r="J88" i="26"/>
  <c r="J92" i="26"/>
  <c r="J96" i="26"/>
  <c r="J100" i="26"/>
  <c r="J104" i="26"/>
  <c r="J108" i="26"/>
  <c r="J112" i="26"/>
  <c r="J116" i="26"/>
  <c r="J120" i="26"/>
  <c r="J13" i="26"/>
  <c r="J17" i="26"/>
  <c r="J21" i="26"/>
  <c r="J25" i="26"/>
  <c r="J29" i="26"/>
  <c r="J33" i="26"/>
  <c r="J37" i="26"/>
  <c r="J41" i="26"/>
  <c r="J45" i="26"/>
  <c r="J49" i="26"/>
  <c r="J53" i="26"/>
  <c r="J57" i="26"/>
  <c r="J61" i="26"/>
  <c r="J65" i="26"/>
  <c r="J69" i="26"/>
  <c r="J73" i="26"/>
  <c r="J77" i="26"/>
  <c r="J81" i="26"/>
  <c r="J85" i="26"/>
  <c r="J89" i="26"/>
  <c r="J93" i="26"/>
  <c r="J97" i="26"/>
  <c r="J101" i="26"/>
  <c r="J105" i="26"/>
  <c r="J109" i="26"/>
  <c r="J113" i="26"/>
  <c r="J117" i="26"/>
  <c r="J121" i="26"/>
  <c r="J10" i="26"/>
  <c r="J14" i="26"/>
  <c r="J18" i="26"/>
  <c r="J22" i="26"/>
  <c r="J26" i="26"/>
  <c r="J30" i="26"/>
  <c r="J34" i="26"/>
  <c r="J38" i="26"/>
  <c r="J42" i="26"/>
  <c r="J46" i="26"/>
  <c r="J50" i="26"/>
  <c r="J54" i="26"/>
  <c r="J58" i="26"/>
  <c r="J15" i="26"/>
  <c r="J31" i="26"/>
  <c r="J47" i="26"/>
  <c r="J62" i="26"/>
  <c r="J70" i="26"/>
  <c r="J78" i="26"/>
  <c r="J86" i="26"/>
  <c r="J94" i="26"/>
  <c r="J102" i="26"/>
  <c r="J110" i="26"/>
  <c r="J118" i="26"/>
  <c r="J11" i="26"/>
  <c r="J27" i="26"/>
  <c r="J43" i="26"/>
  <c r="J59" i="26"/>
  <c r="J67" i="26"/>
  <c r="J75" i="26"/>
  <c r="J83" i="26"/>
  <c r="J91" i="26"/>
  <c r="J99" i="26"/>
  <c r="J107" i="26"/>
  <c r="J115" i="26"/>
  <c r="J19" i="26"/>
  <c r="J35" i="26"/>
  <c r="J51" i="26"/>
  <c r="J63" i="26"/>
  <c r="J71" i="26"/>
  <c r="J79" i="26"/>
  <c r="J87" i="26"/>
  <c r="J95" i="26"/>
  <c r="J103" i="26"/>
  <c r="J111" i="26"/>
  <c r="J119" i="26"/>
  <c r="J23" i="26"/>
  <c r="J39" i="26"/>
  <c r="J55" i="26"/>
  <c r="J66" i="26"/>
  <c r="J74" i="26"/>
  <c r="J82" i="26"/>
  <c r="J90" i="26"/>
  <c r="J98" i="26"/>
  <c r="J106" i="26"/>
  <c r="J114" i="26"/>
  <c r="J122" i="26"/>
  <c r="J123" i="2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17" i="36"/>
  <c r="J9" i="36"/>
  <c r="J8" i="36"/>
  <c r="J7" i="36"/>
  <c r="J16" i="36"/>
  <c r="J15" i="36"/>
  <c r="J14" i="36"/>
  <c r="J13" i="36"/>
  <c r="J12" i="36"/>
  <c r="J6" i="36"/>
  <c r="J5" i="36"/>
  <c r="J4" i="36"/>
  <c r="J38" i="36"/>
  <c r="J36" i="36"/>
  <c r="J34" i="36"/>
  <c r="J32" i="36"/>
  <c r="J30" i="36"/>
  <c r="J28" i="36"/>
  <c r="J26" i="36"/>
  <c r="J24" i="36"/>
  <c r="J22" i="36"/>
  <c r="J20" i="36"/>
  <c r="J18" i="36"/>
  <c r="J37" i="36"/>
  <c r="J35" i="36"/>
  <c r="J33" i="36"/>
  <c r="J31" i="36"/>
  <c r="J29" i="36"/>
  <c r="J27" i="36"/>
  <c r="J25" i="36"/>
  <c r="J23" i="36"/>
  <c r="J21" i="36"/>
  <c r="J19" i="36"/>
  <c r="J10" i="36"/>
  <c r="J11" i="36"/>
  <c r="B12" i="36"/>
  <c r="B17" i="36" s="1"/>
  <c r="J123" i="35"/>
  <c r="J120" i="35"/>
  <c r="J116" i="35"/>
  <c r="J112" i="35"/>
  <c r="J108" i="35"/>
  <c r="J104" i="35"/>
  <c r="J100" i="35"/>
  <c r="J96" i="35"/>
  <c r="J92" i="35"/>
  <c r="J88" i="35"/>
  <c r="J84" i="35"/>
  <c r="J80" i="35"/>
  <c r="J76" i="35"/>
  <c r="J72" i="35"/>
  <c r="J68" i="35"/>
  <c r="J64" i="35"/>
  <c r="J60" i="35"/>
  <c r="J56" i="35"/>
  <c r="J52" i="35"/>
  <c r="J48" i="35"/>
  <c r="J44" i="35"/>
  <c r="J40" i="35"/>
  <c r="J17" i="35"/>
  <c r="J121" i="35"/>
  <c r="J117" i="35"/>
  <c r="J113" i="35"/>
  <c r="J109" i="35"/>
  <c r="J105" i="35"/>
  <c r="J101" i="35"/>
  <c r="J97" i="35"/>
  <c r="J93" i="35"/>
  <c r="J89" i="35"/>
  <c r="J85" i="35"/>
  <c r="J81" i="35"/>
  <c r="J77" i="35"/>
  <c r="J73" i="35"/>
  <c r="J69" i="35"/>
  <c r="J65" i="35"/>
  <c r="J61" i="35"/>
  <c r="J57" i="35"/>
  <c r="J53" i="35"/>
  <c r="J49" i="35"/>
  <c r="J45" i="35"/>
  <c r="J41" i="35"/>
  <c r="J122" i="35"/>
  <c r="J114" i="35"/>
  <c r="J106" i="35"/>
  <c r="J98" i="35"/>
  <c r="J90" i="35"/>
  <c r="J82" i="35"/>
  <c r="J74" i="35"/>
  <c r="J66" i="35"/>
  <c r="J58" i="35"/>
  <c r="J50" i="35"/>
  <c r="J42" i="35"/>
  <c r="J9" i="35"/>
  <c r="J8" i="35"/>
  <c r="J7" i="35"/>
  <c r="J118" i="35"/>
  <c r="J86" i="35"/>
  <c r="J70" i="35"/>
  <c r="J62" i="35"/>
  <c r="J46" i="35"/>
  <c r="J107" i="35"/>
  <c r="J91" i="35"/>
  <c r="J75" i="35"/>
  <c r="J59" i="35"/>
  <c r="J38" i="35"/>
  <c r="J34" i="35"/>
  <c r="J30" i="35"/>
  <c r="J26" i="35"/>
  <c r="J22" i="35"/>
  <c r="J18" i="35"/>
  <c r="J10" i="35"/>
  <c r="J119" i="35"/>
  <c r="J111" i="35"/>
  <c r="J103" i="35"/>
  <c r="J95" i="35"/>
  <c r="J87" i="35"/>
  <c r="J79" i="35"/>
  <c r="J71" i="35"/>
  <c r="J63" i="35"/>
  <c r="J55" i="35"/>
  <c r="J47" i="35"/>
  <c r="J39" i="35"/>
  <c r="J37" i="35"/>
  <c r="J35" i="35"/>
  <c r="J33" i="35"/>
  <c r="J31" i="35"/>
  <c r="J29" i="35"/>
  <c r="J27" i="35"/>
  <c r="J25" i="35"/>
  <c r="J23" i="35"/>
  <c r="J21" i="35"/>
  <c r="J19" i="35"/>
  <c r="J16" i="35"/>
  <c r="J15" i="35"/>
  <c r="J14" i="35"/>
  <c r="J13" i="35"/>
  <c r="J12" i="35"/>
  <c r="J6" i="35"/>
  <c r="J5" i="35"/>
  <c r="J4" i="35"/>
  <c r="J110" i="35"/>
  <c r="J102" i="35"/>
  <c r="J94" i="35"/>
  <c r="J78" i="35"/>
  <c r="J54" i="35"/>
  <c r="J11" i="35"/>
  <c r="J115" i="35"/>
  <c r="J99" i="35"/>
  <c r="J83" i="35"/>
  <c r="J67" i="35"/>
  <c r="J51" i="35"/>
  <c r="J43" i="35"/>
  <c r="J36" i="35"/>
  <c r="J32" i="35"/>
  <c r="J28" i="35"/>
  <c r="J24" i="35"/>
  <c r="J20" i="35"/>
  <c r="B12" i="35"/>
  <c r="B17" i="35" s="1"/>
  <c r="B12" i="34"/>
  <c r="B17" i="34" s="1"/>
  <c r="B12" i="33"/>
  <c r="B17" i="33" s="1"/>
  <c r="B12" i="32"/>
  <c r="B17" i="32" s="1"/>
  <c r="B18" i="31"/>
  <c r="B12" i="30"/>
  <c r="B17" i="30" s="1"/>
  <c r="B18" i="29"/>
  <c r="B18" i="24"/>
  <c r="J115" i="28"/>
  <c r="J76" i="28"/>
  <c r="J92" i="28"/>
  <c r="J108" i="28"/>
  <c r="J123" i="28"/>
  <c r="J51" i="28"/>
  <c r="J67" i="28"/>
  <c r="J87" i="28"/>
  <c r="J119" i="28"/>
  <c r="H9" i="28"/>
  <c r="M9" i="28" s="1"/>
  <c r="H8" i="28"/>
  <c r="M8" i="28" s="1"/>
  <c r="H6" i="28"/>
  <c r="M6" i="28" s="1"/>
  <c r="H5" i="28"/>
  <c r="M5" i="28" s="1"/>
  <c r="H4" i="28"/>
  <c r="M4" i="28" s="1"/>
  <c r="B18" i="28"/>
  <c r="I114" i="28" s="1"/>
  <c r="H114" i="28" s="1"/>
  <c r="M114" i="28" s="1"/>
  <c r="H7" i="28"/>
  <c r="M7" i="28" s="1"/>
  <c r="J91" i="28"/>
  <c r="J107" i="28"/>
  <c r="J79" i="28"/>
  <c r="J95" i="28"/>
  <c r="J111" i="28"/>
  <c r="I122" i="28"/>
  <c r="H122" i="28" s="1"/>
  <c r="M122" i="28" s="1"/>
  <c r="I118" i="28"/>
  <c r="H118" i="28" s="1"/>
  <c r="M118" i="28" s="1"/>
  <c r="I110" i="28"/>
  <c r="H110" i="28" s="1"/>
  <c r="M110" i="28" s="1"/>
  <c r="I106" i="28"/>
  <c r="H106" i="28" s="1"/>
  <c r="M106" i="28" s="1"/>
  <c r="I102" i="28"/>
  <c r="H102" i="28" s="1"/>
  <c r="M102" i="28" s="1"/>
  <c r="I98" i="28"/>
  <c r="H98" i="28" s="1"/>
  <c r="M98" i="28" s="1"/>
  <c r="I94" i="28"/>
  <c r="H94" i="28" s="1"/>
  <c r="M94" i="28" s="1"/>
  <c r="I90" i="28"/>
  <c r="H90" i="28" s="1"/>
  <c r="M90" i="28" s="1"/>
  <c r="I86" i="28"/>
  <c r="H86" i="28" s="1"/>
  <c r="M86" i="28" s="1"/>
  <c r="I82" i="28"/>
  <c r="H82" i="28" s="1"/>
  <c r="M82" i="28" s="1"/>
  <c r="I78" i="28"/>
  <c r="H78" i="28" s="1"/>
  <c r="M78" i="28" s="1"/>
  <c r="I74" i="28"/>
  <c r="H74" i="28" s="1"/>
  <c r="M74" i="28" s="1"/>
  <c r="I70" i="28"/>
  <c r="H70" i="28" s="1"/>
  <c r="M70" i="28" s="1"/>
  <c r="I66" i="28"/>
  <c r="H66" i="28" s="1"/>
  <c r="M66" i="28" s="1"/>
  <c r="I62" i="28"/>
  <c r="H62" i="28" s="1"/>
  <c r="M62" i="28" s="1"/>
  <c r="I58" i="28"/>
  <c r="H58" i="28" s="1"/>
  <c r="M58" i="28" s="1"/>
  <c r="I54" i="28"/>
  <c r="H54" i="28" s="1"/>
  <c r="M54" i="28" s="1"/>
  <c r="I50" i="28"/>
  <c r="H50" i="28" s="1"/>
  <c r="M50" i="28" s="1"/>
  <c r="I46" i="28"/>
  <c r="H46" i="28" s="1"/>
  <c r="M46" i="28" s="1"/>
  <c r="I42" i="28"/>
  <c r="H42" i="28" s="1"/>
  <c r="M42" i="28" s="1"/>
  <c r="I38" i="28"/>
  <c r="H38" i="28" s="1"/>
  <c r="M38" i="28" s="1"/>
  <c r="I37" i="28"/>
  <c r="H37" i="28" s="1"/>
  <c r="M37" i="28" s="1"/>
  <c r="I36" i="28"/>
  <c r="H36" i="28" s="1"/>
  <c r="M36" i="28" s="1"/>
  <c r="I35" i="28"/>
  <c r="H35" i="28" s="1"/>
  <c r="M35" i="28" s="1"/>
  <c r="I34" i="28"/>
  <c r="H34" i="28" s="1"/>
  <c r="M34" i="28" s="1"/>
  <c r="I33" i="28"/>
  <c r="H33" i="28" s="1"/>
  <c r="M33" i="28" s="1"/>
  <c r="I32" i="28"/>
  <c r="H32" i="28" s="1"/>
  <c r="M32" i="28" s="1"/>
  <c r="I31" i="28"/>
  <c r="H31" i="28" s="1"/>
  <c r="M31" i="28" s="1"/>
  <c r="I30" i="28"/>
  <c r="H30" i="28" s="1"/>
  <c r="M30" i="28" s="1"/>
  <c r="I29" i="28"/>
  <c r="H29" i="28" s="1"/>
  <c r="M29" i="28" s="1"/>
  <c r="I28" i="28"/>
  <c r="H28" i="28" s="1"/>
  <c r="M28" i="28" s="1"/>
  <c r="I27" i="28"/>
  <c r="H27" i="28" s="1"/>
  <c r="M27" i="28" s="1"/>
  <c r="I119" i="28"/>
  <c r="I115" i="28"/>
  <c r="H115" i="28" s="1"/>
  <c r="M115" i="28" s="1"/>
  <c r="I111" i="28"/>
  <c r="I107" i="28"/>
  <c r="H107" i="28" s="1"/>
  <c r="M107" i="28" s="1"/>
  <c r="I103" i="28"/>
  <c r="H103" i="28" s="1"/>
  <c r="M103" i="28" s="1"/>
  <c r="I99" i="28"/>
  <c r="H99" i="28" s="1"/>
  <c r="M99" i="28" s="1"/>
  <c r="I95" i="28"/>
  <c r="I91" i="28"/>
  <c r="I87" i="28"/>
  <c r="H87" i="28" s="1"/>
  <c r="M87" i="28" s="1"/>
  <c r="I83" i="28"/>
  <c r="H83" i="28" s="1"/>
  <c r="M83" i="28" s="1"/>
  <c r="I79" i="28"/>
  <c r="H79" i="28" s="1"/>
  <c r="M79" i="28" s="1"/>
  <c r="I75" i="28"/>
  <c r="H75" i="28" s="1"/>
  <c r="M75" i="28" s="1"/>
  <c r="I71" i="28"/>
  <c r="H71" i="28" s="1"/>
  <c r="M71" i="28" s="1"/>
  <c r="I67" i="28"/>
  <c r="H67" i="28" s="1"/>
  <c r="M67" i="28" s="1"/>
  <c r="I63" i="28"/>
  <c r="H63" i="28" s="1"/>
  <c r="M63" i="28" s="1"/>
  <c r="I59" i="28"/>
  <c r="H59" i="28" s="1"/>
  <c r="M59" i="28" s="1"/>
  <c r="I55" i="28"/>
  <c r="H55" i="28" s="1"/>
  <c r="M55" i="28" s="1"/>
  <c r="I51" i="28"/>
  <c r="H51" i="28" s="1"/>
  <c r="M51" i="28" s="1"/>
  <c r="I47" i="28"/>
  <c r="H47" i="28" s="1"/>
  <c r="M47" i="28" s="1"/>
  <c r="I43" i="28"/>
  <c r="H43" i="28" s="1"/>
  <c r="M43" i="28" s="1"/>
  <c r="I39" i="28"/>
  <c r="H39" i="28" s="1"/>
  <c r="M39" i="28" s="1"/>
  <c r="I120" i="28"/>
  <c r="H120" i="28" s="1"/>
  <c r="M120" i="28" s="1"/>
  <c r="I112" i="28"/>
  <c r="H112" i="28" s="1"/>
  <c r="M112" i="28" s="1"/>
  <c r="I104" i="28"/>
  <c r="H104" i="28" s="1"/>
  <c r="M104" i="28" s="1"/>
  <c r="I96" i="28"/>
  <c r="H96" i="28" s="1"/>
  <c r="M96" i="28" s="1"/>
  <c r="I88" i="28"/>
  <c r="H88" i="28" s="1"/>
  <c r="M88" i="28" s="1"/>
  <c r="I80" i="28"/>
  <c r="H80" i="28" s="1"/>
  <c r="M80" i="28" s="1"/>
  <c r="I72" i="28"/>
  <c r="I64" i="28"/>
  <c r="H64" i="28" s="1"/>
  <c r="M64" i="28" s="1"/>
  <c r="I56" i="28"/>
  <c r="H56" i="28" s="1"/>
  <c r="M56" i="28" s="1"/>
  <c r="I48" i="28"/>
  <c r="I40" i="28"/>
  <c r="H40" i="28" s="1"/>
  <c r="M40" i="28" s="1"/>
  <c r="I26" i="28"/>
  <c r="H26" i="28" s="1"/>
  <c r="M26" i="28" s="1"/>
  <c r="I22" i="28"/>
  <c r="H22" i="28" s="1"/>
  <c r="M22" i="28" s="1"/>
  <c r="I18" i="28"/>
  <c r="H18" i="28" s="1"/>
  <c r="M18" i="28" s="1"/>
  <c r="I17" i="28"/>
  <c r="H17" i="28" s="1"/>
  <c r="M17" i="28" s="1"/>
  <c r="I108" i="28"/>
  <c r="H108" i="28" s="1"/>
  <c r="M108" i="28" s="1"/>
  <c r="I76" i="28"/>
  <c r="H76" i="28" s="1"/>
  <c r="M76" i="28" s="1"/>
  <c r="I68" i="28"/>
  <c r="H68" i="28" s="1"/>
  <c r="M68" i="28" s="1"/>
  <c r="I52" i="28"/>
  <c r="H52" i="28" s="1"/>
  <c r="M52" i="28" s="1"/>
  <c r="I105" i="28"/>
  <c r="H105" i="28" s="1"/>
  <c r="M105" i="28" s="1"/>
  <c r="I73" i="28"/>
  <c r="H73" i="28" s="1"/>
  <c r="M73" i="28" s="1"/>
  <c r="I65" i="28"/>
  <c r="H65" i="28" s="1"/>
  <c r="M65" i="28" s="1"/>
  <c r="I57" i="28"/>
  <c r="H57" i="28" s="1"/>
  <c r="M57" i="28" s="1"/>
  <c r="I41" i="28"/>
  <c r="H41" i="28" s="1"/>
  <c r="M41" i="28" s="1"/>
  <c r="I117" i="28"/>
  <c r="H117" i="28" s="1"/>
  <c r="M117" i="28" s="1"/>
  <c r="I109" i="28"/>
  <c r="H109" i="28" s="1"/>
  <c r="M109" i="28" s="1"/>
  <c r="I101" i="28"/>
  <c r="H101" i="28" s="1"/>
  <c r="M101" i="28" s="1"/>
  <c r="I93" i="28"/>
  <c r="H93" i="28" s="1"/>
  <c r="M93" i="28" s="1"/>
  <c r="I85" i="28"/>
  <c r="H85" i="28" s="1"/>
  <c r="M85" i="28" s="1"/>
  <c r="I77" i="28"/>
  <c r="H77" i="28" s="1"/>
  <c r="M77" i="28" s="1"/>
  <c r="I69" i="28"/>
  <c r="H69" i="28" s="1"/>
  <c r="M69" i="28" s="1"/>
  <c r="I61" i="28"/>
  <c r="H61" i="28" s="1"/>
  <c r="M61" i="28" s="1"/>
  <c r="I53" i="28"/>
  <c r="H53" i="28" s="1"/>
  <c r="M53" i="28" s="1"/>
  <c r="I45" i="28"/>
  <c r="H45" i="28" s="1"/>
  <c r="M45" i="28" s="1"/>
  <c r="I23" i="28"/>
  <c r="H23" i="28" s="1"/>
  <c r="M23" i="28" s="1"/>
  <c r="I19" i="28"/>
  <c r="H19" i="28" s="1"/>
  <c r="M19" i="28" s="1"/>
  <c r="I16" i="28"/>
  <c r="H16" i="28" s="1"/>
  <c r="M16" i="28" s="1"/>
  <c r="I15" i="28"/>
  <c r="H15" i="28" s="1"/>
  <c r="M15" i="28" s="1"/>
  <c r="I14" i="28"/>
  <c r="H14" i="28" s="1"/>
  <c r="M14" i="28" s="1"/>
  <c r="I13" i="28"/>
  <c r="H13" i="28" s="1"/>
  <c r="M13" i="28" s="1"/>
  <c r="I12" i="28"/>
  <c r="H12" i="28" s="1"/>
  <c r="M12" i="28" s="1"/>
  <c r="I116" i="28"/>
  <c r="H116" i="28" s="1"/>
  <c r="M116" i="28" s="1"/>
  <c r="I100" i="28"/>
  <c r="H100" i="28" s="1"/>
  <c r="M100" i="28" s="1"/>
  <c r="I92" i="28"/>
  <c r="H92" i="28" s="1"/>
  <c r="M92" i="28" s="1"/>
  <c r="I84" i="28"/>
  <c r="H84" i="28" s="1"/>
  <c r="M84" i="28" s="1"/>
  <c r="I60" i="28"/>
  <c r="H60" i="28" s="1"/>
  <c r="M60" i="28" s="1"/>
  <c r="I44" i="28"/>
  <c r="H44" i="28" s="1"/>
  <c r="M44" i="28" s="1"/>
  <c r="I24" i="28"/>
  <c r="H24" i="28" s="1"/>
  <c r="M24" i="28" s="1"/>
  <c r="I20" i="28"/>
  <c r="H20" i="28" s="1"/>
  <c r="M20" i="28" s="1"/>
  <c r="I11" i="28"/>
  <c r="H11" i="28" s="1"/>
  <c r="M11" i="28" s="1"/>
  <c r="I121" i="28"/>
  <c r="H121" i="28" s="1"/>
  <c r="M121" i="28" s="1"/>
  <c r="I113" i="28"/>
  <c r="H113" i="28" s="1"/>
  <c r="M113" i="28" s="1"/>
  <c r="I97" i="28"/>
  <c r="H97" i="28" s="1"/>
  <c r="M97" i="28" s="1"/>
  <c r="I89" i="28"/>
  <c r="H89" i="28" s="1"/>
  <c r="M89" i="28" s="1"/>
  <c r="I81" i="28"/>
  <c r="H81" i="28" s="1"/>
  <c r="M81" i="28" s="1"/>
  <c r="I49" i="28"/>
  <c r="H49" i="28" s="1"/>
  <c r="M49" i="28" s="1"/>
  <c r="I10" i="28"/>
  <c r="H10" i="28" s="1"/>
  <c r="M10" i="28" s="1"/>
  <c r="I21" i="28"/>
  <c r="H21" i="28" s="1"/>
  <c r="M21" i="28" s="1"/>
  <c r="I25" i="28"/>
  <c r="H25" i="28" s="1"/>
  <c r="M25" i="28" s="1"/>
  <c r="J123" i="27"/>
  <c r="J122" i="27"/>
  <c r="J121" i="27"/>
  <c r="J120" i="27"/>
  <c r="J118" i="27"/>
  <c r="J114" i="27"/>
  <c r="J110" i="27"/>
  <c r="J106" i="27"/>
  <c r="J102" i="27"/>
  <c r="J98" i="27"/>
  <c r="J94" i="27"/>
  <c r="J90" i="27"/>
  <c r="J86" i="27"/>
  <c r="J82" i="27"/>
  <c r="J78" i="27"/>
  <c r="J74" i="27"/>
  <c r="J70" i="27"/>
  <c r="J66" i="27"/>
  <c r="J62" i="27"/>
  <c r="J58" i="27"/>
  <c r="J54" i="27"/>
  <c r="J50" i="27"/>
  <c r="J46" i="27"/>
  <c r="J42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13" i="27"/>
  <c r="J111" i="27"/>
  <c r="J104" i="27"/>
  <c r="J97" i="27"/>
  <c r="J95" i="27"/>
  <c r="J88" i="27"/>
  <c r="J81" i="27"/>
  <c r="J79" i="27"/>
  <c r="J72" i="27"/>
  <c r="J65" i="27"/>
  <c r="J63" i="27"/>
  <c r="J56" i="27"/>
  <c r="J49" i="27"/>
  <c r="J47" i="27"/>
  <c r="J40" i="27"/>
  <c r="J17" i="27"/>
  <c r="J116" i="27"/>
  <c r="J109" i="27"/>
  <c r="J107" i="27"/>
  <c r="J100" i="27"/>
  <c r="J93" i="27"/>
  <c r="J91" i="27"/>
  <c r="J84" i="27"/>
  <c r="J77" i="27"/>
  <c r="J75" i="27"/>
  <c r="J68" i="27"/>
  <c r="J61" i="27"/>
  <c r="J59" i="27"/>
  <c r="J52" i="27"/>
  <c r="J45" i="27"/>
  <c r="J43" i="27"/>
  <c r="J16" i="27"/>
  <c r="J15" i="27"/>
  <c r="J14" i="27"/>
  <c r="J13" i="27"/>
  <c r="J12" i="27"/>
  <c r="J117" i="27"/>
  <c r="J119" i="27"/>
  <c r="J112" i="27"/>
  <c r="J105" i="27"/>
  <c r="J103" i="27"/>
  <c r="J96" i="27"/>
  <c r="J89" i="27"/>
  <c r="J87" i="27"/>
  <c r="J80" i="27"/>
  <c r="J73" i="27"/>
  <c r="J71" i="27"/>
  <c r="J64" i="27"/>
  <c r="J57" i="27"/>
  <c r="J55" i="27"/>
  <c r="J48" i="27"/>
  <c r="J41" i="27"/>
  <c r="J39" i="27"/>
  <c r="J11" i="27"/>
  <c r="J115" i="27"/>
  <c r="J108" i="27"/>
  <c r="J101" i="27"/>
  <c r="J99" i="27"/>
  <c r="J92" i="27"/>
  <c r="J83" i="27"/>
  <c r="J76" i="27"/>
  <c r="J69" i="27"/>
  <c r="J67" i="27"/>
  <c r="J60" i="27"/>
  <c r="J53" i="27"/>
  <c r="J10" i="27"/>
  <c r="J51" i="27"/>
  <c r="J44" i="27"/>
  <c r="J85" i="27"/>
  <c r="B12" i="27"/>
  <c r="B17" i="27" s="1"/>
  <c r="B12" i="26"/>
  <c r="B17" i="26" s="1"/>
  <c r="B12" i="25"/>
  <c r="B17" i="25" s="1"/>
  <c r="B12" i="23"/>
  <c r="B17" i="23" s="1"/>
  <c r="B18" i="22"/>
  <c r="B18" i="21"/>
  <c r="B12" i="20"/>
  <c r="B17" i="20" s="1"/>
  <c r="B18" i="19"/>
  <c r="H5" i="19"/>
  <c r="M5" i="19" s="1"/>
  <c r="H6" i="19"/>
  <c r="M6" i="19" s="1"/>
  <c r="H4" i="19"/>
  <c r="M4" i="19" s="1"/>
  <c r="B17" i="18"/>
  <c r="N4" i="17"/>
  <c r="B18" i="17"/>
  <c r="B12" i="16"/>
  <c r="B17" i="16" s="1"/>
  <c r="B18" i="15"/>
  <c r="N6" i="15"/>
  <c r="N4" i="15"/>
  <c r="N5" i="15"/>
  <c r="B12" i="14"/>
  <c r="B17" i="14" s="1"/>
  <c r="B18" i="13"/>
  <c r="B12" i="11"/>
  <c r="B17" i="11" s="1"/>
  <c r="B12" i="12"/>
  <c r="B17" i="12" s="1"/>
  <c r="B12" i="8"/>
  <c r="B12" i="7"/>
  <c r="H4" i="7" s="1"/>
  <c r="N4" i="7" s="1"/>
  <c r="J10" i="7"/>
  <c r="H6" i="7"/>
  <c r="N6" i="7" s="1"/>
  <c r="H7" i="7"/>
  <c r="N7" i="7" s="1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11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6" i="7"/>
  <c r="J14" i="7"/>
  <c r="J12" i="7"/>
  <c r="J17" i="7"/>
  <c r="J15" i="7"/>
  <c r="J13" i="7"/>
  <c r="H9" i="6"/>
  <c r="N9" i="6" s="1"/>
  <c r="H7" i="6"/>
  <c r="N7" i="6" s="1"/>
  <c r="H5" i="6"/>
  <c r="N5" i="6" s="1"/>
  <c r="B18" i="6"/>
  <c r="H8" i="6"/>
  <c r="N8" i="6" s="1"/>
  <c r="H6" i="6"/>
  <c r="N6" i="6" s="1"/>
  <c r="H4" i="6"/>
  <c r="N4" i="6" s="1"/>
  <c r="J122" i="5"/>
  <c r="J118" i="5"/>
  <c r="J114" i="5"/>
  <c r="J110" i="5"/>
  <c r="J106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J18" i="5"/>
  <c r="J17" i="5"/>
  <c r="J16" i="5"/>
  <c r="J12" i="5"/>
  <c r="J123" i="5"/>
  <c r="J119" i="5"/>
  <c r="J115" i="5"/>
  <c r="J111" i="5"/>
  <c r="J107" i="5"/>
  <c r="J103" i="5"/>
  <c r="J99" i="5"/>
  <c r="J95" i="5"/>
  <c r="J91" i="5"/>
  <c r="J87" i="5"/>
  <c r="J83" i="5"/>
  <c r="J79" i="5"/>
  <c r="J75" i="5"/>
  <c r="J71" i="5"/>
  <c r="J67" i="5"/>
  <c r="J63" i="5"/>
  <c r="J59" i="5"/>
  <c r="J55" i="5"/>
  <c r="J51" i="5"/>
  <c r="J47" i="5"/>
  <c r="J43" i="5"/>
  <c r="J39" i="5"/>
  <c r="J35" i="5"/>
  <c r="J31" i="5"/>
  <c r="J27" i="5"/>
  <c r="J23" i="5"/>
  <c r="J19" i="5"/>
  <c r="J13" i="5"/>
  <c r="J120" i="5"/>
  <c r="J116" i="5"/>
  <c r="J112" i="5"/>
  <c r="J108" i="5"/>
  <c r="J104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0" i="5"/>
  <c r="J14" i="5"/>
  <c r="J121" i="5"/>
  <c r="J117" i="5"/>
  <c r="J113" i="5"/>
  <c r="J109" i="5"/>
  <c r="J105" i="5"/>
  <c r="J101" i="5"/>
  <c r="J97" i="5"/>
  <c r="J93" i="5"/>
  <c r="J89" i="5"/>
  <c r="J85" i="5"/>
  <c r="J81" i="5"/>
  <c r="J77" i="5"/>
  <c r="J73" i="5"/>
  <c r="J69" i="5"/>
  <c r="J65" i="5"/>
  <c r="J61" i="5"/>
  <c r="J57" i="5"/>
  <c r="J53" i="5"/>
  <c r="J49" i="5"/>
  <c r="J45" i="5"/>
  <c r="J41" i="5"/>
  <c r="J37" i="5"/>
  <c r="J33" i="5"/>
  <c r="J29" i="5"/>
  <c r="J25" i="5"/>
  <c r="J21" i="5"/>
  <c r="J15" i="5"/>
  <c r="J11" i="5"/>
  <c r="J10" i="5"/>
  <c r="B12" i="5"/>
  <c r="B17" i="5" s="1"/>
  <c r="B12" i="4"/>
  <c r="B17" i="4" s="1"/>
  <c r="I16" i="1"/>
  <c r="N16" i="1" s="1"/>
  <c r="I28" i="1"/>
  <c r="N28" i="1" s="1"/>
  <c r="I36" i="1"/>
  <c r="N36" i="1" s="1"/>
  <c r="I44" i="1"/>
  <c r="N44" i="1" s="1"/>
  <c r="I13" i="1"/>
  <c r="N13" i="1" s="1"/>
  <c r="I17" i="1"/>
  <c r="N17" i="1" s="1"/>
  <c r="I21" i="1"/>
  <c r="N21" i="1" s="1"/>
  <c r="I25" i="1"/>
  <c r="N25" i="1" s="1"/>
  <c r="I29" i="1"/>
  <c r="N29" i="1" s="1"/>
  <c r="I33" i="1"/>
  <c r="N33" i="1" s="1"/>
  <c r="I37" i="1"/>
  <c r="N37" i="1" s="1"/>
  <c r="I41" i="1"/>
  <c r="N41" i="1" s="1"/>
  <c r="I45" i="1"/>
  <c r="N45" i="1" s="1"/>
  <c r="I49" i="1"/>
  <c r="N49" i="1" s="1"/>
  <c r="I53" i="1"/>
  <c r="N53" i="1" s="1"/>
  <c r="I57" i="1"/>
  <c r="N57" i="1" s="1"/>
  <c r="I61" i="1"/>
  <c r="N61" i="1" s="1"/>
  <c r="I65" i="1"/>
  <c r="N65" i="1" s="1"/>
  <c r="I69" i="1"/>
  <c r="N69" i="1" s="1"/>
  <c r="I73" i="1"/>
  <c r="N73" i="1" s="1"/>
  <c r="I77" i="1"/>
  <c r="N77" i="1" s="1"/>
  <c r="I81" i="1"/>
  <c r="N81" i="1" s="1"/>
  <c r="I85" i="1"/>
  <c r="N85" i="1" s="1"/>
  <c r="I89" i="1"/>
  <c r="N89" i="1" s="1"/>
  <c r="I93" i="1"/>
  <c r="N93" i="1" s="1"/>
  <c r="I97" i="1"/>
  <c r="N97" i="1" s="1"/>
  <c r="I101" i="1"/>
  <c r="N101" i="1" s="1"/>
  <c r="I105" i="1"/>
  <c r="N105" i="1" s="1"/>
  <c r="I109" i="1"/>
  <c r="N109" i="1" s="1"/>
  <c r="I113" i="1"/>
  <c r="N113" i="1" s="1"/>
  <c r="I117" i="1"/>
  <c r="N117" i="1" s="1"/>
  <c r="I121" i="1"/>
  <c r="N121" i="1" s="1"/>
  <c r="I18" i="1"/>
  <c r="N18" i="1" s="1"/>
  <c r="I26" i="1"/>
  <c r="N26" i="1" s="1"/>
  <c r="I30" i="1"/>
  <c r="N30" i="1" s="1"/>
  <c r="I38" i="1"/>
  <c r="N38" i="1" s="1"/>
  <c r="I46" i="1"/>
  <c r="N46" i="1" s="1"/>
  <c r="I54" i="1"/>
  <c r="N54" i="1" s="1"/>
  <c r="I62" i="1"/>
  <c r="N62" i="1" s="1"/>
  <c r="I70" i="1"/>
  <c r="N70" i="1" s="1"/>
  <c r="I74" i="1"/>
  <c r="N74" i="1" s="1"/>
  <c r="I14" i="1"/>
  <c r="N14" i="1" s="1"/>
  <c r="I22" i="1"/>
  <c r="N22" i="1" s="1"/>
  <c r="I34" i="1"/>
  <c r="N34" i="1" s="1"/>
  <c r="I42" i="1"/>
  <c r="N42" i="1" s="1"/>
  <c r="I50" i="1"/>
  <c r="N50" i="1" s="1"/>
  <c r="I58" i="1"/>
  <c r="N58" i="1" s="1"/>
  <c r="I66" i="1"/>
  <c r="N66" i="1" s="1"/>
  <c r="I78" i="1"/>
  <c r="N78" i="1" s="1"/>
  <c r="I11" i="1"/>
  <c r="N11" i="1" s="1"/>
  <c r="I15" i="1"/>
  <c r="N15" i="1" s="1"/>
  <c r="I19" i="1"/>
  <c r="N19" i="1" s="1"/>
  <c r="I23" i="1"/>
  <c r="N23" i="1" s="1"/>
  <c r="I27" i="1"/>
  <c r="N27" i="1" s="1"/>
  <c r="I31" i="1"/>
  <c r="N31" i="1" s="1"/>
  <c r="I35" i="1"/>
  <c r="N35" i="1" s="1"/>
  <c r="I39" i="1"/>
  <c r="N39" i="1" s="1"/>
  <c r="I43" i="1"/>
  <c r="N43" i="1" s="1"/>
  <c r="I47" i="1"/>
  <c r="N47" i="1" s="1"/>
  <c r="I51" i="1"/>
  <c r="N51" i="1" s="1"/>
  <c r="I55" i="1"/>
  <c r="N55" i="1" s="1"/>
  <c r="I59" i="1"/>
  <c r="N59" i="1" s="1"/>
  <c r="I63" i="1"/>
  <c r="N63" i="1" s="1"/>
  <c r="I67" i="1"/>
  <c r="N67" i="1" s="1"/>
  <c r="I71" i="1"/>
  <c r="N71" i="1" s="1"/>
  <c r="I75" i="1"/>
  <c r="N75" i="1" s="1"/>
  <c r="I79" i="1"/>
  <c r="N79" i="1" s="1"/>
  <c r="I83" i="1"/>
  <c r="N83" i="1" s="1"/>
  <c r="I87" i="1"/>
  <c r="N87" i="1" s="1"/>
  <c r="I91" i="1"/>
  <c r="N91" i="1" s="1"/>
  <c r="I95" i="1"/>
  <c r="N95" i="1" s="1"/>
  <c r="I99" i="1"/>
  <c r="N99" i="1" s="1"/>
  <c r="I103" i="1"/>
  <c r="N103" i="1" s="1"/>
  <c r="I107" i="1"/>
  <c r="N107" i="1" s="1"/>
  <c r="I111" i="1"/>
  <c r="N111" i="1" s="1"/>
  <c r="I115" i="1"/>
  <c r="N115" i="1" s="1"/>
  <c r="I119" i="1"/>
  <c r="N119" i="1" s="1"/>
  <c r="I123" i="1"/>
  <c r="N123" i="1" s="1"/>
  <c r="I12" i="1"/>
  <c r="N12" i="1" s="1"/>
  <c r="I20" i="1"/>
  <c r="N20" i="1" s="1"/>
  <c r="I24" i="1"/>
  <c r="N24" i="1" s="1"/>
  <c r="I32" i="1"/>
  <c r="N32" i="1" s="1"/>
  <c r="I40" i="1"/>
  <c r="N40" i="1" s="1"/>
  <c r="I48" i="1"/>
  <c r="N48" i="1" s="1"/>
  <c r="I64" i="1"/>
  <c r="N64" i="1" s="1"/>
  <c r="I80" i="1"/>
  <c r="N80" i="1" s="1"/>
  <c r="I88" i="1"/>
  <c r="N88" i="1" s="1"/>
  <c r="I96" i="1"/>
  <c r="N96" i="1" s="1"/>
  <c r="I104" i="1"/>
  <c r="N104" i="1" s="1"/>
  <c r="I112" i="1"/>
  <c r="N112" i="1" s="1"/>
  <c r="I120" i="1"/>
  <c r="N120" i="1" s="1"/>
  <c r="I10" i="1"/>
  <c r="H10" i="1" s="1"/>
  <c r="N10" i="1" s="1"/>
  <c r="I76" i="1"/>
  <c r="N76" i="1" s="1"/>
  <c r="I94" i="1"/>
  <c r="N94" i="1" s="1"/>
  <c r="I118" i="1"/>
  <c r="N118" i="1" s="1"/>
  <c r="I52" i="1"/>
  <c r="N52" i="1" s="1"/>
  <c r="I68" i="1"/>
  <c r="N68" i="1" s="1"/>
  <c r="I82" i="1"/>
  <c r="N82" i="1" s="1"/>
  <c r="I90" i="1"/>
  <c r="N90" i="1" s="1"/>
  <c r="I98" i="1"/>
  <c r="N98" i="1" s="1"/>
  <c r="I106" i="1"/>
  <c r="N106" i="1" s="1"/>
  <c r="I114" i="1"/>
  <c r="N114" i="1" s="1"/>
  <c r="I122" i="1"/>
  <c r="N122" i="1" s="1"/>
  <c r="I56" i="1"/>
  <c r="N56" i="1" s="1"/>
  <c r="I72" i="1"/>
  <c r="N72" i="1" s="1"/>
  <c r="I84" i="1"/>
  <c r="N84" i="1" s="1"/>
  <c r="I92" i="1"/>
  <c r="N92" i="1" s="1"/>
  <c r="I100" i="1"/>
  <c r="N100" i="1" s="1"/>
  <c r="I108" i="1"/>
  <c r="N108" i="1" s="1"/>
  <c r="I116" i="1"/>
  <c r="N116" i="1" s="1"/>
  <c r="I60" i="1"/>
  <c r="N60" i="1" s="1"/>
  <c r="I86" i="1"/>
  <c r="N86" i="1" s="1"/>
  <c r="I102" i="1"/>
  <c r="N102" i="1" s="1"/>
  <c r="I110" i="1"/>
  <c r="N110" i="1" s="1"/>
  <c r="I5" i="31" l="1"/>
  <c r="H5" i="31" s="1"/>
  <c r="M5" i="31" s="1"/>
  <c r="I9" i="31"/>
  <c r="I13" i="31"/>
  <c r="I17" i="31"/>
  <c r="H17" i="31" s="1"/>
  <c r="M17" i="31" s="1"/>
  <c r="I21" i="31"/>
  <c r="I25" i="31"/>
  <c r="I29" i="31"/>
  <c r="H29" i="31" s="1"/>
  <c r="M29" i="31" s="1"/>
  <c r="I33" i="31"/>
  <c r="H33" i="31" s="1"/>
  <c r="M33" i="31" s="1"/>
  <c r="I37" i="31"/>
  <c r="I41" i="31"/>
  <c r="I45" i="31"/>
  <c r="H45" i="31" s="1"/>
  <c r="M45" i="31" s="1"/>
  <c r="I49" i="31"/>
  <c r="H49" i="31" s="1"/>
  <c r="M49" i="31" s="1"/>
  <c r="I53" i="31"/>
  <c r="I57" i="31"/>
  <c r="I61" i="31"/>
  <c r="H61" i="31" s="1"/>
  <c r="M61" i="31" s="1"/>
  <c r="I65" i="31"/>
  <c r="H65" i="31" s="1"/>
  <c r="M65" i="31" s="1"/>
  <c r="I69" i="31"/>
  <c r="I73" i="31"/>
  <c r="I77" i="31"/>
  <c r="H77" i="31" s="1"/>
  <c r="M77" i="31" s="1"/>
  <c r="I81" i="31"/>
  <c r="H81" i="31" s="1"/>
  <c r="M81" i="31" s="1"/>
  <c r="I85" i="31"/>
  <c r="I89" i="31"/>
  <c r="I93" i="31"/>
  <c r="H93" i="31" s="1"/>
  <c r="M93" i="31" s="1"/>
  <c r="I97" i="31"/>
  <c r="H97" i="31" s="1"/>
  <c r="M97" i="31" s="1"/>
  <c r="I101" i="31"/>
  <c r="I105" i="31"/>
  <c r="I109" i="31"/>
  <c r="H109" i="31" s="1"/>
  <c r="M109" i="31" s="1"/>
  <c r="I113" i="31"/>
  <c r="H113" i="31" s="1"/>
  <c r="M113" i="31" s="1"/>
  <c r="I117" i="31"/>
  <c r="I121" i="31"/>
  <c r="I32" i="31"/>
  <c r="H32" i="31" s="1"/>
  <c r="M32" i="31" s="1"/>
  <c r="I56" i="31"/>
  <c r="H56" i="31" s="1"/>
  <c r="M56" i="31" s="1"/>
  <c r="I68" i="31"/>
  <c r="I76" i="31"/>
  <c r="I88" i="31"/>
  <c r="H88" i="31" s="1"/>
  <c r="M88" i="31" s="1"/>
  <c r="I92" i="31"/>
  <c r="H92" i="31" s="1"/>
  <c r="M92" i="31" s="1"/>
  <c r="I104" i="31"/>
  <c r="I112" i="31"/>
  <c r="I4" i="31"/>
  <c r="H4" i="31" s="1"/>
  <c r="M4" i="31" s="1"/>
  <c r="I6" i="31"/>
  <c r="H6" i="31" s="1"/>
  <c r="M6" i="31" s="1"/>
  <c r="I10" i="31"/>
  <c r="I14" i="31"/>
  <c r="I18" i="31"/>
  <c r="I22" i="31"/>
  <c r="I26" i="31"/>
  <c r="I30" i="31"/>
  <c r="I34" i="31"/>
  <c r="I38" i="31"/>
  <c r="I42" i="31"/>
  <c r="I46" i="31"/>
  <c r="I50" i="31"/>
  <c r="I54" i="31"/>
  <c r="I58" i="31"/>
  <c r="I62" i="31"/>
  <c r="I66" i="31"/>
  <c r="I70" i="31"/>
  <c r="I74" i="31"/>
  <c r="I78" i="31"/>
  <c r="I82" i="31"/>
  <c r="I86" i="31"/>
  <c r="I90" i="31"/>
  <c r="I94" i="31"/>
  <c r="I98" i="31"/>
  <c r="I102" i="31"/>
  <c r="I106" i="31"/>
  <c r="I110" i="31"/>
  <c r="I114" i="31"/>
  <c r="I118" i="31"/>
  <c r="I122" i="31"/>
  <c r="I43" i="31"/>
  <c r="I12" i="31"/>
  <c r="H12" i="31" s="1"/>
  <c r="M12" i="31" s="1"/>
  <c r="I24" i="31"/>
  <c r="H24" i="31" s="1"/>
  <c r="M24" i="31" s="1"/>
  <c r="I40" i="31"/>
  <c r="I48" i="31"/>
  <c r="I60" i="31"/>
  <c r="H60" i="31" s="1"/>
  <c r="M60" i="31" s="1"/>
  <c r="I80" i="31"/>
  <c r="H80" i="31" s="1"/>
  <c r="M80" i="31" s="1"/>
  <c r="I100" i="31"/>
  <c r="I120" i="31"/>
  <c r="I7" i="31"/>
  <c r="H7" i="31" s="1"/>
  <c r="M7" i="31" s="1"/>
  <c r="I11" i="31"/>
  <c r="H11" i="31" s="1"/>
  <c r="M11" i="31" s="1"/>
  <c r="I15" i="31"/>
  <c r="I19" i="31"/>
  <c r="I23" i="31"/>
  <c r="I27" i="31"/>
  <c r="H27" i="31" s="1"/>
  <c r="M27" i="31" s="1"/>
  <c r="I31" i="31"/>
  <c r="I35" i="31"/>
  <c r="I39" i="31"/>
  <c r="I47" i="31"/>
  <c r="H47" i="31" s="1"/>
  <c r="M47" i="31" s="1"/>
  <c r="I51" i="31"/>
  <c r="I55" i="31"/>
  <c r="I59" i="31"/>
  <c r="I63" i="31"/>
  <c r="H63" i="31" s="1"/>
  <c r="M63" i="31" s="1"/>
  <c r="I67" i="31"/>
  <c r="I71" i="31"/>
  <c r="I75" i="31"/>
  <c r="I79" i="31"/>
  <c r="H79" i="31" s="1"/>
  <c r="M79" i="31" s="1"/>
  <c r="I83" i="31"/>
  <c r="I87" i="31"/>
  <c r="I91" i="31"/>
  <c r="I95" i="31"/>
  <c r="H95" i="31" s="1"/>
  <c r="M95" i="31" s="1"/>
  <c r="I99" i="31"/>
  <c r="I103" i="31"/>
  <c r="I107" i="31"/>
  <c r="I111" i="31"/>
  <c r="H111" i="31" s="1"/>
  <c r="M111" i="31" s="1"/>
  <c r="I115" i="31"/>
  <c r="I119" i="31"/>
  <c r="I123" i="31"/>
  <c r="I8" i="31"/>
  <c r="I16" i="31"/>
  <c r="I20" i="31"/>
  <c r="I28" i="31"/>
  <c r="H28" i="31" s="1"/>
  <c r="M28" i="31" s="1"/>
  <c r="I36" i="31"/>
  <c r="H36" i="31" s="1"/>
  <c r="M36" i="31" s="1"/>
  <c r="I44" i="31"/>
  <c r="I52" i="31"/>
  <c r="I64" i="31"/>
  <c r="H64" i="31" s="1"/>
  <c r="M64" i="31" s="1"/>
  <c r="I72" i="31"/>
  <c r="H72" i="31" s="1"/>
  <c r="M72" i="31" s="1"/>
  <c r="I84" i="31"/>
  <c r="I96" i="31"/>
  <c r="I108" i="31"/>
  <c r="H108" i="31" s="1"/>
  <c r="M108" i="31" s="1"/>
  <c r="I116" i="31"/>
  <c r="H116" i="31" s="1"/>
  <c r="M116" i="31" s="1"/>
  <c r="I8" i="29"/>
  <c r="I12" i="29"/>
  <c r="I16" i="29"/>
  <c r="I20" i="29"/>
  <c r="H20" i="29" s="1"/>
  <c r="M20" i="29" s="1"/>
  <c r="I24" i="29"/>
  <c r="I28" i="29"/>
  <c r="I32" i="29"/>
  <c r="I36" i="29"/>
  <c r="H36" i="29" s="1"/>
  <c r="M36" i="29" s="1"/>
  <c r="I40" i="29"/>
  <c r="I44" i="29"/>
  <c r="I48" i="29"/>
  <c r="I52" i="29"/>
  <c r="H52" i="29" s="1"/>
  <c r="M52" i="29" s="1"/>
  <c r="I56" i="29"/>
  <c r="I60" i="29"/>
  <c r="I64" i="29"/>
  <c r="I68" i="29"/>
  <c r="H68" i="29" s="1"/>
  <c r="M68" i="29" s="1"/>
  <c r="I72" i="29"/>
  <c r="I76" i="29"/>
  <c r="I80" i="29"/>
  <c r="I84" i="29"/>
  <c r="H84" i="29" s="1"/>
  <c r="M84" i="29" s="1"/>
  <c r="I88" i="29"/>
  <c r="I92" i="29"/>
  <c r="I96" i="29"/>
  <c r="I100" i="29"/>
  <c r="H100" i="29" s="1"/>
  <c r="M100" i="29" s="1"/>
  <c r="I104" i="29"/>
  <c r="I108" i="29"/>
  <c r="I112" i="29"/>
  <c r="I116" i="29"/>
  <c r="H116" i="29" s="1"/>
  <c r="M116" i="29" s="1"/>
  <c r="I120" i="29"/>
  <c r="I6" i="29"/>
  <c r="I18" i="29"/>
  <c r="I26" i="29"/>
  <c r="H26" i="29" s="1"/>
  <c r="M26" i="29" s="1"/>
  <c r="I34" i="29"/>
  <c r="I42" i="29"/>
  <c r="I50" i="29"/>
  <c r="H50" i="29" s="1"/>
  <c r="M50" i="29" s="1"/>
  <c r="I58" i="29"/>
  <c r="H58" i="29" s="1"/>
  <c r="M58" i="29" s="1"/>
  <c r="I66" i="29"/>
  <c r="I74" i="29"/>
  <c r="I5" i="29"/>
  <c r="I9" i="29"/>
  <c r="H9" i="29" s="1"/>
  <c r="M9" i="29" s="1"/>
  <c r="I13" i="29"/>
  <c r="I17" i="29"/>
  <c r="I21" i="29"/>
  <c r="I25" i="29"/>
  <c r="H25" i="29" s="1"/>
  <c r="M25" i="29" s="1"/>
  <c r="I29" i="29"/>
  <c r="I33" i="29"/>
  <c r="I37" i="29"/>
  <c r="H37" i="29" s="1"/>
  <c r="M37" i="29" s="1"/>
  <c r="I41" i="29"/>
  <c r="H41" i="29" s="1"/>
  <c r="M41" i="29" s="1"/>
  <c r="I45" i="29"/>
  <c r="I49" i="29"/>
  <c r="I53" i="29"/>
  <c r="H53" i="29" s="1"/>
  <c r="M53" i="29" s="1"/>
  <c r="I57" i="29"/>
  <c r="H57" i="29" s="1"/>
  <c r="M57" i="29" s="1"/>
  <c r="I61" i="29"/>
  <c r="I65" i="29"/>
  <c r="I69" i="29"/>
  <c r="H69" i="29" s="1"/>
  <c r="M69" i="29" s="1"/>
  <c r="I73" i="29"/>
  <c r="H73" i="29" s="1"/>
  <c r="M73" i="29" s="1"/>
  <c r="I77" i="29"/>
  <c r="I81" i="29"/>
  <c r="I85" i="29"/>
  <c r="H85" i="29" s="1"/>
  <c r="M85" i="29" s="1"/>
  <c r="I89" i="29"/>
  <c r="H89" i="29" s="1"/>
  <c r="M89" i="29" s="1"/>
  <c r="I93" i="29"/>
  <c r="I97" i="29"/>
  <c r="I101" i="29"/>
  <c r="H101" i="29" s="1"/>
  <c r="M101" i="29" s="1"/>
  <c r="I105" i="29"/>
  <c r="H105" i="29" s="1"/>
  <c r="M105" i="29" s="1"/>
  <c r="I109" i="29"/>
  <c r="I113" i="29"/>
  <c r="I117" i="29"/>
  <c r="H117" i="29" s="1"/>
  <c r="M117" i="29" s="1"/>
  <c r="I121" i="29"/>
  <c r="H121" i="29" s="1"/>
  <c r="M121" i="29" s="1"/>
  <c r="I4" i="29"/>
  <c r="I10" i="29"/>
  <c r="I14" i="29"/>
  <c r="H14" i="29" s="1"/>
  <c r="M14" i="29" s="1"/>
  <c r="I22" i="29"/>
  <c r="H22" i="29" s="1"/>
  <c r="M22" i="29" s="1"/>
  <c r="I30" i="29"/>
  <c r="I38" i="29"/>
  <c r="I46" i="29"/>
  <c r="H46" i="29" s="1"/>
  <c r="M46" i="29" s="1"/>
  <c r="I54" i="29"/>
  <c r="H54" i="29" s="1"/>
  <c r="M54" i="29" s="1"/>
  <c r="I62" i="29"/>
  <c r="I70" i="29"/>
  <c r="I7" i="29"/>
  <c r="H7" i="29" s="1"/>
  <c r="M7" i="29" s="1"/>
  <c r="I23" i="29"/>
  <c r="H23" i="29" s="1"/>
  <c r="M23" i="29" s="1"/>
  <c r="I39" i="29"/>
  <c r="I55" i="29"/>
  <c r="I71" i="29"/>
  <c r="I82" i="29"/>
  <c r="H82" i="29" s="1"/>
  <c r="M82" i="29" s="1"/>
  <c r="I90" i="29"/>
  <c r="I98" i="29"/>
  <c r="I106" i="29"/>
  <c r="H106" i="29" s="1"/>
  <c r="M106" i="29" s="1"/>
  <c r="I114" i="29"/>
  <c r="H114" i="29" s="1"/>
  <c r="M114" i="29" s="1"/>
  <c r="I122" i="29"/>
  <c r="I15" i="29"/>
  <c r="I47" i="29"/>
  <c r="I86" i="29"/>
  <c r="H86" i="29" s="1"/>
  <c r="M86" i="29" s="1"/>
  <c r="I102" i="29"/>
  <c r="I19" i="29"/>
  <c r="I35" i="29"/>
  <c r="H35" i="29" s="1"/>
  <c r="M35" i="29" s="1"/>
  <c r="I51" i="29"/>
  <c r="I67" i="29"/>
  <c r="I79" i="29"/>
  <c r="I87" i="29"/>
  <c r="I95" i="29"/>
  <c r="I103" i="29"/>
  <c r="I111" i="29"/>
  <c r="I119" i="29"/>
  <c r="I11" i="29"/>
  <c r="I27" i="29"/>
  <c r="I43" i="29"/>
  <c r="I59" i="29"/>
  <c r="I75" i="29"/>
  <c r="I83" i="29"/>
  <c r="I91" i="29"/>
  <c r="I99" i="29"/>
  <c r="I107" i="29"/>
  <c r="I115" i="29"/>
  <c r="I123" i="29"/>
  <c r="I31" i="29"/>
  <c r="I63" i="29"/>
  <c r="I78" i="29"/>
  <c r="I94" i="29"/>
  <c r="I110" i="29"/>
  <c r="H110" i="29" s="1"/>
  <c r="M110" i="29" s="1"/>
  <c r="I118" i="29"/>
  <c r="H118" i="29" s="1"/>
  <c r="M118" i="29" s="1"/>
  <c r="H6" i="29"/>
  <c r="M6" i="29" s="1"/>
  <c r="H4" i="29"/>
  <c r="M4" i="29" s="1"/>
  <c r="H5" i="29"/>
  <c r="M5" i="29" s="1"/>
  <c r="H8" i="29"/>
  <c r="M8" i="29" s="1"/>
  <c r="I8" i="24"/>
  <c r="H8" i="24" s="1"/>
  <c r="M8" i="24" s="1"/>
  <c r="I12" i="24"/>
  <c r="I16" i="24"/>
  <c r="I20" i="24"/>
  <c r="H20" i="24" s="1"/>
  <c r="M20" i="24" s="1"/>
  <c r="I24" i="24"/>
  <c r="I28" i="24"/>
  <c r="I32" i="24"/>
  <c r="I36" i="24"/>
  <c r="H36" i="24" s="1"/>
  <c r="M36" i="24" s="1"/>
  <c r="I40" i="24"/>
  <c r="I44" i="24"/>
  <c r="I48" i="24"/>
  <c r="I52" i="24"/>
  <c r="H52" i="24" s="1"/>
  <c r="M52" i="24" s="1"/>
  <c r="I56" i="24"/>
  <c r="I60" i="24"/>
  <c r="I64" i="24"/>
  <c r="I68" i="24"/>
  <c r="H68" i="24" s="1"/>
  <c r="M68" i="24" s="1"/>
  <c r="I72" i="24"/>
  <c r="I76" i="24"/>
  <c r="I80" i="24"/>
  <c r="I84" i="24"/>
  <c r="H84" i="24" s="1"/>
  <c r="M84" i="24" s="1"/>
  <c r="I88" i="24"/>
  <c r="I92" i="24"/>
  <c r="I96" i="24"/>
  <c r="I100" i="24"/>
  <c r="H100" i="24" s="1"/>
  <c r="M100" i="24" s="1"/>
  <c r="I104" i="24"/>
  <c r="I108" i="24"/>
  <c r="I112" i="24"/>
  <c r="I116" i="24"/>
  <c r="H116" i="24" s="1"/>
  <c r="M116" i="24" s="1"/>
  <c r="I120" i="24"/>
  <c r="I4" i="24"/>
  <c r="I5" i="24"/>
  <c r="H5" i="24" s="1"/>
  <c r="M5" i="24" s="1"/>
  <c r="I9" i="24"/>
  <c r="H9" i="24" s="1"/>
  <c r="M9" i="24" s="1"/>
  <c r="I13" i="24"/>
  <c r="I17" i="24"/>
  <c r="I21" i="24"/>
  <c r="I25" i="24"/>
  <c r="H25" i="24" s="1"/>
  <c r="M25" i="24" s="1"/>
  <c r="I29" i="24"/>
  <c r="I33" i="24"/>
  <c r="I37" i="24"/>
  <c r="I41" i="24"/>
  <c r="H41" i="24" s="1"/>
  <c r="M41" i="24" s="1"/>
  <c r="I45" i="24"/>
  <c r="I49" i="24"/>
  <c r="I53" i="24"/>
  <c r="H53" i="24" s="1"/>
  <c r="M53" i="24" s="1"/>
  <c r="I57" i="24"/>
  <c r="H57" i="24" s="1"/>
  <c r="M57" i="24" s="1"/>
  <c r="I61" i="24"/>
  <c r="I65" i="24"/>
  <c r="I69" i="24"/>
  <c r="H69" i="24" s="1"/>
  <c r="M69" i="24" s="1"/>
  <c r="I73" i="24"/>
  <c r="H73" i="24" s="1"/>
  <c r="M73" i="24" s="1"/>
  <c r="I77" i="24"/>
  <c r="I81" i="24"/>
  <c r="I85" i="24"/>
  <c r="H85" i="24" s="1"/>
  <c r="M85" i="24" s="1"/>
  <c r="I89" i="24"/>
  <c r="H89" i="24" s="1"/>
  <c r="M89" i="24" s="1"/>
  <c r="I93" i="24"/>
  <c r="H93" i="24" s="1"/>
  <c r="M93" i="24" s="1"/>
  <c r="I97" i="24"/>
  <c r="H97" i="24" s="1"/>
  <c r="M97" i="24" s="1"/>
  <c r="I101" i="24"/>
  <c r="H101" i="24" s="1"/>
  <c r="M101" i="24" s="1"/>
  <c r="I105" i="24"/>
  <c r="H105" i="24" s="1"/>
  <c r="M105" i="24" s="1"/>
  <c r="I109" i="24"/>
  <c r="H109" i="24" s="1"/>
  <c r="M109" i="24" s="1"/>
  <c r="I113" i="24"/>
  <c r="I117" i="24"/>
  <c r="H117" i="24" s="1"/>
  <c r="M117" i="24" s="1"/>
  <c r="I121" i="24"/>
  <c r="H121" i="24" s="1"/>
  <c r="M121" i="24" s="1"/>
  <c r="I15" i="24"/>
  <c r="L1" i="24" s="1"/>
  <c r="I27" i="24"/>
  <c r="I35" i="24"/>
  <c r="I43" i="24"/>
  <c r="H43" i="24" s="1"/>
  <c r="M43" i="24" s="1"/>
  <c r="I51" i="24"/>
  <c r="I59" i="24"/>
  <c r="I67" i="24"/>
  <c r="I75" i="24"/>
  <c r="H75" i="24" s="1"/>
  <c r="M75" i="24" s="1"/>
  <c r="I83" i="24"/>
  <c r="I91" i="24"/>
  <c r="I99" i="24"/>
  <c r="I107" i="24"/>
  <c r="H107" i="24" s="1"/>
  <c r="M107" i="24" s="1"/>
  <c r="I115" i="24"/>
  <c r="H115" i="24" s="1"/>
  <c r="M115" i="24" s="1"/>
  <c r="I123" i="24"/>
  <c r="I6" i="24"/>
  <c r="H6" i="24" s="1"/>
  <c r="M6" i="24" s="1"/>
  <c r="I10" i="24"/>
  <c r="H10" i="24" s="1"/>
  <c r="M10" i="24" s="1"/>
  <c r="I14" i="24"/>
  <c r="H14" i="24" s="1"/>
  <c r="M14" i="24" s="1"/>
  <c r="I18" i="24"/>
  <c r="I22" i="24"/>
  <c r="I26" i="24"/>
  <c r="H26" i="24" s="1"/>
  <c r="M26" i="24" s="1"/>
  <c r="I30" i="24"/>
  <c r="I34" i="24"/>
  <c r="I38" i="24"/>
  <c r="H38" i="24" s="1"/>
  <c r="M38" i="24" s="1"/>
  <c r="I42" i="24"/>
  <c r="H42" i="24" s="1"/>
  <c r="M42" i="24" s="1"/>
  <c r="I46" i="24"/>
  <c r="I50" i="24"/>
  <c r="I54" i="24"/>
  <c r="I58" i="24"/>
  <c r="H58" i="24" s="1"/>
  <c r="M58" i="24" s="1"/>
  <c r="I62" i="24"/>
  <c r="I66" i="24"/>
  <c r="I70" i="24"/>
  <c r="I74" i="24"/>
  <c r="H74" i="24" s="1"/>
  <c r="M74" i="24" s="1"/>
  <c r="I78" i="24"/>
  <c r="I82" i="24"/>
  <c r="I86" i="24"/>
  <c r="I90" i="24"/>
  <c r="H90" i="24" s="1"/>
  <c r="M90" i="24" s="1"/>
  <c r="I94" i="24"/>
  <c r="I98" i="24"/>
  <c r="I102" i="24"/>
  <c r="H102" i="24" s="1"/>
  <c r="M102" i="24" s="1"/>
  <c r="I106" i="24"/>
  <c r="H106" i="24" s="1"/>
  <c r="M106" i="24" s="1"/>
  <c r="I110" i="24"/>
  <c r="I114" i="24"/>
  <c r="I118" i="24"/>
  <c r="H118" i="24" s="1"/>
  <c r="M118" i="24" s="1"/>
  <c r="I122" i="24"/>
  <c r="H122" i="24" s="1"/>
  <c r="M122" i="24" s="1"/>
  <c r="I7" i="24"/>
  <c r="H7" i="24" s="1"/>
  <c r="M7" i="24" s="1"/>
  <c r="I11" i="24"/>
  <c r="I19" i="24"/>
  <c r="I23" i="24"/>
  <c r="H23" i="24" s="1"/>
  <c r="M23" i="24" s="1"/>
  <c r="I31" i="24"/>
  <c r="H31" i="24" s="1"/>
  <c r="M31" i="24" s="1"/>
  <c r="I39" i="24"/>
  <c r="H39" i="24" s="1"/>
  <c r="M39" i="24" s="1"/>
  <c r="I47" i="24"/>
  <c r="I55" i="24"/>
  <c r="H55" i="24" s="1"/>
  <c r="M55" i="24" s="1"/>
  <c r="I63" i="24"/>
  <c r="I71" i="24"/>
  <c r="H71" i="24" s="1"/>
  <c r="M71" i="24" s="1"/>
  <c r="I79" i="24"/>
  <c r="I87" i="24"/>
  <c r="H87" i="24" s="1"/>
  <c r="M87" i="24" s="1"/>
  <c r="I95" i="24"/>
  <c r="I103" i="24"/>
  <c r="I111" i="24"/>
  <c r="I119" i="24"/>
  <c r="H119" i="24" s="1"/>
  <c r="M119" i="24" s="1"/>
  <c r="H72" i="28"/>
  <c r="M72" i="28" s="1"/>
  <c r="H48" i="28"/>
  <c r="M48" i="28" s="1"/>
  <c r="I123" i="28"/>
  <c r="J1" i="26"/>
  <c r="H9" i="26"/>
  <c r="B18" i="36"/>
  <c r="B18" i="35"/>
  <c r="B18" i="34"/>
  <c r="B18" i="33"/>
  <c r="B18" i="32"/>
  <c r="H123" i="31"/>
  <c r="M123" i="31" s="1"/>
  <c r="H122" i="31"/>
  <c r="M122" i="31" s="1"/>
  <c r="H121" i="31"/>
  <c r="M121" i="31" s="1"/>
  <c r="H120" i="31"/>
  <c r="M120" i="31" s="1"/>
  <c r="H119" i="31"/>
  <c r="M119" i="31" s="1"/>
  <c r="H118" i="31"/>
  <c r="M118" i="31" s="1"/>
  <c r="H117" i="31"/>
  <c r="M117" i="31" s="1"/>
  <c r="H115" i="31"/>
  <c r="M115" i="31" s="1"/>
  <c r="H114" i="31"/>
  <c r="M114" i="31" s="1"/>
  <c r="H112" i="31"/>
  <c r="M112" i="31" s="1"/>
  <c r="H110" i="31"/>
  <c r="M110" i="31" s="1"/>
  <c r="H107" i="31"/>
  <c r="M107" i="31" s="1"/>
  <c r="H106" i="31"/>
  <c r="M106" i="31" s="1"/>
  <c r="H105" i="31"/>
  <c r="M105" i="31" s="1"/>
  <c r="H104" i="31"/>
  <c r="M104" i="31" s="1"/>
  <c r="H103" i="31"/>
  <c r="M103" i="31" s="1"/>
  <c r="H102" i="31"/>
  <c r="M102" i="31" s="1"/>
  <c r="H101" i="31"/>
  <c r="M101" i="31" s="1"/>
  <c r="H100" i="31"/>
  <c r="M100" i="31" s="1"/>
  <c r="H99" i="31"/>
  <c r="M99" i="31" s="1"/>
  <c r="H98" i="31"/>
  <c r="M98" i="31" s="1"/>
  <c r="H96" i="31"/>
  <c r="M96" i="31" s="1"/>
  <c r="H94" i="31"/>
  <c r="M94" i="31" s="1"/>
  <c r="H91" i="31"/>
  <c r="M91" i="31" s="1"/>
  <c r="H90" i="31"/>
  <c r="M90" i="31" s="1"/>
  <c r="H89" i="31"/>
  <c r="M89" i="31" s="1"/>
  <c r="H87" i="31"/>
  <c r="M87" i="31" s="1"/>
  <c r="H86" i="31"/>
  <c r="M86" i="31" s="1"/>
  <c r="H85" i="31"/>
  <c r="M85" i="31" s="1"/>
  <c r="H84" i="31"/>
  <c r="M84" i="31" s="1"/>
  <c r="H83" i="31"/>
  <c r="M83" i="31" s="1"/>
  <c r="H82" i="31"/>
  <c r="M82" i="31" s="1"/>
  <c r="H78" i="31"/>
  <c r="M78" i="31" s="1"/>
  <c r="H76" i="31"/>
  <c r="M76" i="31" s="1"/>
  <c r="H75" i="31"/>
  <c r="M75" i="31" s="1"/>
  <c r="H74" i="31"/>
  <c r="M74" i="31" s="1"/>
  <c r="H73" i="31"/>
  <c r="M73" i="31" s="1"/>
  <c r="H71" i="31"/>
  <c r="M71" i="31" s="1"/>
  <c r="H70" i="31"/>
  <c r="M70" i="31" s="1"/>
  <c r="H69" i="31"/>
  <c r="M69" i="31" s="1"/>
  <c r="H68" i="31"/>
  <c r="M68" i="31" s="1"/>
  <c r="H67" i="31"/>
  <c r="M67" i="31" s="1"/>
  <c r="H66" i="31"/>
  <c r="M66" i="31" s="1"/>
  <c r="H62" i="31"/>
  <c r="M62" i="31" s="1"/>
  <c r="H59" i="31"/>
  <c r="M59" i="31" s="1"/>
  <c r="H58" i="31"/>
  <c r="M58" i="31" s="1"/>
  <c r="H57" i="31"/>
  <c r="M57" i="31" s="1"/>
  <c r="H55" i="31"/>
  <c r="M55" i="31" s="1"/>
  <c r="H54" i="31"/>
  <c r="M54" i="31" s="1"/>
  <c r="H53" i="31"/>
  <c r="M53" i="31" s="1"/>
  <c r="H52" i="31"/>
  <c r="M52" i="31" s="1"/>
  <c r="H51" i="31"/>
  <c r="M51" i="31" s="1"/>
  <c r="H50" i="31"/>
  <c r="M50" i="31" s="1"/>
  <c r="H48" i="31"/>
  <c r="M48" i="31" s="1"/>
  <c r="H46" i="31"/>
  <c r="M46" i="31" s="1"/>
  <c r="H44" i="31"/>
  <c r="M44" i="31" s="1"/>
  <c r="H43" i="31"/>
  <c r="M43" i="31" s="1"/>
  <c r="H42" i="31"/>
  <c r="M42" i="31" s="1"/>
  <c r="H41" i="31"/>
  <c r="M41" i="31" s="1"/>
  <c r="H40" i="31"/>
  <c r="M40" i="31" s="1"/>
  <c r="H39" i="31"/>
  <c r="M39" i="31" s="1"/>
  <c r="H38" i="31"/>
  <c r="M38" i="31" s="1"/>
  <c r="H37" i="31"/>
  <c r="M37" i="31" s="1"/>
  <c r="H35" i="31"/>
  <c r="M35" i="31" s="1"/>
  <c r="H34" i="31"/>
  <c r="M34" i="31" s="1"/>
  <c r="H31" i="31"/>
  <c r="M31" i="31" s="1"/>
  <c r="H30" i="31"/>
  <c r="M30" i="31" s="1"/>
  <c r="H26" i="31"/>
  <c r="M26" i="31" s="1"/>
  <c r="H25" i="31"/>
  <c r="M25" i="31" s="1"/>
  <c r="H23" i="31"/>
  <c r="M23" i="31" s="1"/>
  <c r="H22" i="31"/>
  <c r="M22" i="31" s="1"/>
  <c r="H21" i="31"/>
  <c r="M21" i="31" s="1"/>
  <c r="H20" i="31"/>
  <c r="M20" i="31" s="1"/>
  <c r="H19" i="31"/>
  <c r="M19" i="31" s="1"/>
  <c r="H18" i="31"/>
  <c r="M18" i="31" s="1"/>
  <c r="H10" i="31"/>
  <c r="M10" i="31" s="1"/>
  <c r="H9" i="31"/>
  <c r="M9" i="31" s="1"/>
  <c r="H8" i="31"/>
  <c r="M8" i="31" s="1"/>
  <c r="H16" i="31"/>
  <c r="M16" i="31" s="1"/>
  <c r="H15" i="31"/>
  <c r="M15" i="31" s="1"/>
  <c r="H14" i="31"/>
  <c r="M14" i="31" s="1"/>
  <c r="H13" i="31"/>
  <c r="M13" i="31" s="1"/>
  <c r="H7" i="30"/>
  <c r="M7" i="30" s="1"/>
  <c r="H5" i="30"/>
  <c r="M5" i="30" s="1"/>
  <c r="B18" i="30"/>
  <c r="H6" i="30"/>
  <c r="M6" i="30" s="1"/>
  <c r="H4" i="30"/>
  <c r="M4" i="30" s="1"/>
  <c r="H123" i="29"/>
  <c r="M123" i="29" s="1"/>
  <c r="H122" i="29"/>
  <c r="M122" i="29" s="1"/>
  <c r="H120" i="29"/>
  <c r="M120" i="29" s="1"/>
  <c r="H119" i="29"/>
  <c r="M119" i="29" s="1"/>
  <c r="H115" i="29"/>
  <c r="M115" i="29" s="1"/>
  <c r="H113" i="29"/>
  <c r="M113" i="29" s="1"/>
  <c r="H112" i="29"/>
  <c r="M112" i="29" s="1"/>
  <c r="H111" i="29"/>
  <c r="M111" i="29" s="1"/>
  <c r="H109" i="29"/>
  <c r="M109" i="29" s="1"/>
  <c r="H108" i="29"/>
  <c r="M108" i="29" s="1"/>
  <c r="H107" i="29"/>
  <c r="M107" i="29" s="1"/>
  <c r="H104" i="29"/>
  <c r="M104" i="29" s="1"/>
  <c r="H103" i="29"/>
  <c r="M103" i="29" s="1"/>
  <c r="H102" i="29"/>
  <c r="M102" i="29" s="1"/>
  <c r="H99" i="29"/>
  <c r="M99" i="29" s="1"/>
  <c r="H98" i="29"/>
  <c r="M98" i="29" s="1"/>
  <c r="H97" i="29"/>
  <c r="M97" i="29" s="1"/>
  <c r="H96" i="29"/>
  <c r="M96" i="29" s="1"/>
  <c r="H95" i="29"/>
  <c r="M95" i="29" s="1"/>
  <c r="H94" i="29"/>
  <c r="M94" i="29" s="1"/>
  <c r="H93" i="29"/>
  <c r="M93" i="29" s="1"/>
  <c r="H92" i="29"/>
  <c r="M92" i="29" s="1"/>
  <c r="H91" i="29"/>
  <c r="M91" i="29" s="1"/>
  <c r="H90" i="29"/>
  <c r="M90" i="29" s="1"/>
  <c r="H88" i="29"/>
  <c r="M88" i="29" s="1"/>
  <c r="H87" i="29"/>
  <c r="M87" i="29" s="1"/>
  <c r="H83" i="29"/>
  <c r="M83" i="29" s="1"/>
  <c r="H81" i="29"/>
  <c r="M81" i="29" s="1"/>
  <c r="H80" i="29"/>
  <c r="M80" i="29" s="1"/>
  <c r="H79" i="29"/>
  <c r="M79" i="29" s="1"/>
  <c r="H78" i="29"/>
  <c r="M78" i="29" s="1"/>
  <c r="H77" i="29"/>
  <c r="M77" i="29" s="1"/>
  <c r="H76" i="29"/>
  <c r="M76" i="29" s="1"/>
  <c r="H75" i="29"/>
  <c r="M75" i="29" s="1"/>
  <c r="H74" i="29"/>
  <c r="M74" i="29" s="1"/>
  <c r="H72" i="29"/>
  <c r="M72" i="29" s="1"/>
  <c r="H71" i="29"/>
  <c r="M71" i="29" s="1"/>
  <c r="H70" i="29"/>
  <c r="M70" i="29" s="1"/>
  <c r="H67" i="29"/>
  <c r="M67" i="29" s="1"/>
  <c r="H66" i="29"/>
  <c r="M66" i="29" s="1"/>
  <c r="H65" i="29"/>
  <c r="M65" i="29" s="1"/>
  <c r="H64" i="29"/>
  <c r="M64" i="29" s="1"/>
  <c r="H63" i="29"/>
  <c r="M63" i="29" s="1"/>
  <c r="H62" i="29"/>
  <c r="M62" i="29" s="1"/>
  <c r="H61" i="29"/>
  <c r="M61" i="29" s="1"/>
  <c r="H60" i="29"/>
  <c r="M60" i="29" s="1"/>
  <c r="H59" i="29"/>
  <c r="M59" i="29" s="1"/>
  <c r="H56" i="29"/>
  <c r="M56" i="29" s="1"/>
  <c r="H55" i="29"/>
  <c r="M55" i="29" s="1"/>
  <c r="H51" i="29"/>
  <c r="M51" i="29" s="1"/>
  <c r="H49" i="29"/>
  <c r="M49" i="29" s="1"/>
  <c r="H48" i="29"/>
  <c r="M48" i="29" s="1"/>
  <c r="H47" i="29"/>
  <c r="M47" i="29" s="1"/>
  <c r="H45" i="29"/>
  <c r="M45" i="29" s="1"/>
  <c r="H44" i="29"/>
  <c r="M44" i="29" s="1"/>
  <c r="H43" i="29"/>
  <c r="M43" i="29" s="1"/>
  <c r="H42" i="29"/>
  <c r="M42" i="29" s="1"/>
  <c r="H40" i="29"/>
  <c r="M40" i="29" s="1"/>
  <c r="H39" i="29"/>
  <c r="M39" i="29" s="1"/>
  <c r="H17" i="29"/>
  <c r="M17" i="29" s="1"/>
  <c r="H38" i="29"/>
  <c r="M38" i="29" s="1"/>
  <c r="H33" i="29"/>
  <c r="M33" i="29" s="1"/>
  <c r="H30" i="29"/>
  <c r="M30" i="29" s="1"/>
  <c r="H18" i="29"/>
  <c r="M18" i="29" s="1"/>
  <c r="H16" i="29"/>
  <c r="M16" i="29" s="1"/>
  <c r="H15" i="29"/>
  <c r="M15" i="29" s="1"/>
  <c r="H13" i="29"/>
  <c r="M13" i="29" s="1"/>
  <c r="H12" i="29"/>
  <c r="M12" i="29" s="1"/>
  <c r="H32" i="29"/>
  <c r="M32" i="29" s="1"/>
  <c r="H29" i="29"/>
  <c r="M29" i="29" s="1"/>
  <c r="H11" i="29"/>
  <c r="M11" i="29" s="1"/>
  <c r="H34" i="29"/>
  <c r="M34" i="29" s="1"/>
  <c r="H31" i="29"/>
  <c r="M31" i="29" s="1"/>
  <c r="H28" i="29"/>
  <c r="M28" i="29" s="1"/>
  <c r="H27" i="29"/>
  <c r="M27" i="29" s="1"/>
  <c r="H24" i="29"/>
  <c r="M24" i="29" s="1"/>
  <c r="H21" i="29"/>
  <c r="M21" i="29" s="1"/>
  <c r="H19" i="29"/>
  <c r="M19" i="29" s="1"/>
  <c r="H10" i="29"/>
  <c r="M10" i="29" s="1"/>
  <c r="H123" i="24"/>
  <c r="M123" i="24" s="1"/>
  <c r="H120" i="24"/>
  <c r="M120" i="24" s="1"/>
  <c r="H114" i="24"/>
  <c r="M114" i="24" s="1"/>
  <c r="H113" i="24"/>
  <c r="M113" i="24" s="1"/>
  <c r="H112" i="24"/>
  <c r="M112" i="24" s="1"/>
  <c r="H111" i="24"/>
  <c r="M111" i="24" s="1"/>
  <c r="H110" i="24"/>
  <c r="M110" i="24" s="1"/>
  <c r="H108" i="24"/>
  <c r="M108" i="24" s="1"/>
  <c r="H104" i="24"/>
  <c r="M104" i="24" s="1"/>
  <c r="H103" i="24"/>
  <c r="M103" i="24" s="1"/>
  <c r="H99" i="24"/>
  <c r="M99" i="24" s="1"/>
  <c r="H98" i="24"/>
  <c r="M98" i="24" s="1"/>
  <c r="H96" i="24"/>
  <c r="M96" i="24" s="1"/>
  <c r="H95" i="24"/>
  <c r="M95" i="24" s="1"/>
  <c r="H94" i="24"/>
  <c r="M94" i="24" s="1"/>
  <c r="H92" i="24"/>
  <c r="M92" i="24" s="1"/>
  <c r="H91" i="24"/>
  <c r="M91" i="24" s="1"/>
  <c r="H88" i="24"/>
  <c r="M88" i="24" s="1"/>
  <c r="H86" i="24"/>
  <c r="M86" i="24" s="1"/>
  <c r="H83" i="24"/>
  <c r="M83" i="24" s="1"/>
  <c r="H82" i="24"/>
  <c r="M82" i="24" s="1"/>
  <c r="H81" i="24"/>
  <c r="M81" i="24" s="1"/>
  <c r="H80" i="24"/>
  <c r="M80" i="24" s="1"/>
  <c r="H79" i="24"/>
  <c r="M79" i="24" s="1"/>
  <c r="H78" i="24"/>
  <c r="M78" i="24" s="1"/>
  <c r="H77" i="24"/>
  <c r="M77" i="24" s="1"/>
  <c r="H76" i="24"/>
  <c r="M76" i="24" s="1"/>
  <c r="H72" i="24"/>
  <c r="M72" i="24" s="1"/>
  <c r="H70" i="24"/>
  <c r="M70" i="24" s="1"/>
  <c r="H67" i="24"/>
  <c r="M67" i="24" s="1"/>
  <c r="H66" i="24"/>
  <c r="M66" i="24" s="1"/>
  <c r="H65" i="24"/>
  <c r="M65" i="24" s="1"/>
  <c r="H64" i="24"/>
  <c r="M64" i="24" s="1"/>
  <c r="H63" i="24"/>
  <c r="M63" i="24" s="1"/>
  <c r="H62" i="24"/>
  <c r="M62" i="24" s="1"/>
  <c r="H61" i="24"/>
  <c r="M61" i="24" s="1"/>
  <c r="H60" i="24"/>
  <c r="M60" i="24" s="1"/>
  <c r="H59" i="24"/>
  <c r="M59" i="24" s="1"/>
  <c r="H56" i="24"/>
  <c r="M56" i="24" s="1"/>
  <c r="H54" i="24"/>
  <c r="M54" i="24" s="1"/>
  <c r="H51" i="24"/>
  <c r="M51" i="24" s="1"/>
  <c r="H50" i="24"/>
  <c r="M50" i="24" s="1"/>
  <c r="H49" i="24"/>
  <c r="M49" i="24" s="1"/>
  <c r="H48" i="24"/>
  <c r="M48" i="24" s="1"/>
  <c r="H47" i="24"/>
  <c r="M47" i="24" s="1"/>
  <c r="H46" i="24"/>
  <c r="M46" i="24" s="1"/>
  <c r="H45" i="24"/>
  <c r="M45" i="24" s="1"/>
  <c r="H44" i="24"/>
  <c r="M44" i="24" s="1"/>
  <c r="H40" i="24"/>
  <c r="M40" i="24" s="1"/>
  <c r="H17" i="24"/>
  <c r="M17" i="24" s="1"/>
  <c r="H35" i="24"/>
  <c r="M35" i="24" s="1"/>
  <c r="H33" i="24"/>
  <c r="M33" i="24" s="1"/>
  <c r="H28" i="24"/>
  <c r="M28" i="24" s="1"/>
  <c r="H16" i="24"/>
  <c r="M16" i="24" s="1"/>
  <c r="H15" i="24"/>
  <c r="H13" i="24"/>
  <c r="M13" i="24" s="1"/>
  <c r="H12" i="24"/>
  <c r="M12" i="24" s="1"/>
  <c r="H11" i="24"/>
  <c r="M11" i="24" s="1"/>
  <c r="H37" i="24"/>
  <c r="M37" i="24" s="1"/>
  <c r="H34" i="24"/>
  <c r="M34" i="24" s="1"/>
  <c r="H32" i="24"/>
  <c r="M32" i="24" s="1"/>
  <c r="H30" i="24"/>
  <c r="M30" i="24" s="1"/>
  <c r="H29" i="24"/>
  <c r="M29" i="24" s="1"/>
  <c r="H27" i="24"/>
  <c r="M27" i="24" s="1"/>
  <c r="H19" i="24"/>
  <c r="M19" i="24" s="1"/>
  <c r="H22" i="24"/>
  <c r="M22" i="24" s="1"/>
  <c r="H18" i="24"/>
  <c r="M18" i="24" s="1"/>
  <c r="H21" i="24"/>
  <c r="M21" i="24" s="1"/>
  <c r="H24" i="24"/>
  <c r="M24" i="24" s="1"/>
  <c r="H119" i="28"/>
  <c r="M119" i="28" s="1"/>
  <c r="H123" i="28"/>
  <c r="M123" i="28" s="1"/>
  <c r="H91" i="28"/>
  <c r="M91" i="28" s="1"/>
  <c r="M1" i="28" s="1"/>
  <c r="H95" i="28"/>
  <c r="M95" i="28" s="1"/>
  <c r="H111" i="28"/>
  <c r="M111" i="28" s="1"/>
  <c r="H9" i="27"/>
  <c r="M9" i="27" s="1"/>
  <c r="H7" i="27"/>
  <c r="M7" i="27" s="1"/>
  <c r="H5" i="27"/>
  <c r="M5" i="27" s="1"/>
  <c r="H8" i="27"/>
  <c r="M8" i="27" s="1"/>
  <c r="B18" i="27"/>
  <c r="H6" i="27"/>
  <c r="M6" i="27" s="1"/>
  <c r="H4" i="27"/>
  <c r="M4" i="27" s="1"/>
  <c r="H5" i="26"/>
  <c r="M5" i="26" s="1"/>
  <c r="H8" i="26"/>
  <c r="M8" i="26" s="1"/>
  <c r="H6" i="26"/>
  <c r="M6" i="26" s="1"/>
  <c r="H4" i="26"/>
  <c r="M4" i="26" s="1"/>
  <c r="B18" i="26"/>
  <c r="H7" i="26"/>
  <c r="M7" i="26" s="1"/>
  <c r="B18" i="25"/>
  <c r="H8" i="25"/>
  <c r="M8" i="25" s="1"/>
  <c r="H6" i="25"/>
  <c r="M6" i="25" s="1"/>
  <c r="H4" i="25"/>
  <c r="M4" i="25" s="1"/>
  <c r="H7" i="25"/>
  <c r="M7" i="25" s="1"/>
  <c r="H5" i="25"/>
  <c r="M5" i="25" s="1"/>
  <c r="B18" i="23"/>
  <c r="N9" i="23"/>
  <c r="N5" i="23"/>
  <c r="N8" i="23"/>
  <c r="N6" i="23"/>
  <c r="N4" i="23"/>
  <c r="N7" i="23"/>
  <c r="H123" i="22"/>
  <c r="N123" i="22" s="1"/>
  <c r="H122" i="22"/>
  <c r="N122" i="22" s="1"/>
  <c r="H121" i="22"/>
  <c r="N121" i="22" s="1"/>
  <c r="H120" i="22"/>
  <c r="N120" i="22" s="1"/>
  <c r="H119" i="22"/>
  <c r="N119" i="22" s="1"/>
  <c r="H118" i="22"/>
  <c r="N118" i="22" s="1"/>
  <c r="H117" i="22"/>
  <c r="N117" i="22" s="1"/>
  <c r="H116" i="22"/>
  <c r="N116" i="22" s="1"/>
  <c r="H115" i="22"/>
  <c r="N115" i="22" s="1"/>
  <c r="H114" i="22"/>
  <c r="N114" i="22" s="1"/>
  <c r="H113" i="22"/>
  <c r="N113" i="22" s="1"/>
  <c r="H112" i="22"/>
  <c r="N112" i="22" s="1"/>
  <c r="H111" i="22"/>
  <c r="N111" i="22" s="1"/>
  <c r="H110" i="22"/>
  <c r="N110" i="22" s="1"/>
  <c r="H109" i="22"/>
  <c r="N109" i="22" s="1"/>
  <c r="H108" i="22"/>
  <c r="N108" i="22" s="1"/>
  <c r="H107" i="22"/>
  <c r="N107" i="22" s="1"/>
  <c r="H106" i="22"/>
  <c r="N106" i="22" s="1"/>
  <c r="H105" i="22"/>
  <c r="N105" i="22" s="1"/>
  <c r="H104" i="22"/>
  <c r="N104" i="22" s="1"/>
  <c r="H103" i="22"/>
  <c r="N103" i="22" s="1"/>
  <c r="H102" i="22"/>
  <c r="N102" i="22" s="1"/>
  <c r="H101" i="22"/>
  <c r="N101" i="22" s="1"/>
  <c r="H100" i="22"/>
  <c r="N100" i="22" s="1"/>
  <c r="H99" i="22"/>
  <c r="N99" i="22" s="1"/>
  <c r="H98" i="22"/>
  <c r="N98" i="22" s="1"/>
  <c r="H97" i="22"/>
  <c r="N97" i="22" s="1"/>
  <c r="H96" i="22"/>
  <c r="N96" i="22" s="1"/>
  <c r="H95" i="22"/>
  <c r="N95" i="22" s="1"/>
  <c r="H94" i="22"/>
  <c r="N94" i="22" s="1"/>
  <c r="H93" i="22"/>
  <c r="N93" i="22" s="1"/>
  <c r="H92" i="22"/>
  <c r="N92" i="22" s="1"/>
  <c r="H91" i="22"/>
  <c r="N91" i="22" s="1"/>
  <c r="H90" i="22"/>
  <c r="N90" i="22" s="1"/>
  <c r="H89" i="22"/>
  <c r="N89" i="22" s="1"/>
  <c r="H88" i="22"/>
  <c r="N88" i="22" s="1"/>
  <c r="H87" i="22"/>
  <c r="N87" i="22" s="1"/>
  <c r="H86" i="22"/>
  <c r="N86" i="22" s="1"/>
  <c r="H85" i="22"/>
  <c r="N85" i="22" s="1"/>
  <c r="H84" i="22"/>
  <c r="N84" i="22" s="1"/>
  <c r="H83" i="22"/>
  <c r="N83" i="22" s="1"/>
  <c r="H82" i="22"/>
  <c r="N82" i="22" s="1"/>
  <c r="H81" i="22"/>
  <c r="N81" i="22" s="1"/>
  <c r="H80" i="22"/>
  <c r="N80" i="22" s="1"/>
  <c r="H79" i="22"/>
  <c r="N79" i="22" s="1"/>
  <c r="H78" i="22"/>
  <c r="N78" i="22" s="1"/>
  <c r="H77" i="22"/>
  <c r="N77" i="22" s="1"/>
  <c r="H76" i="22"/>
  <c r="N76" i="22" s="1"/>
  <c r="H75" i="22"/>
  <c r="N75" i="22" s="1"/>
  <c r="H74" i="22"/>
  <c r="N74" i="22" s="1"/>
  <c r="H73" i="22"/>
  <c r="N73" i="22" s="1"/>
  <c r="H72" i="22"/>
  <c r="N72" i="22" s="1"/>
  <c r="H71" i="22"/>
  <c r="N71" i="22" s="1"/>
  <c r="H70" i="22"/>
  <c r="N70" i="22" s="1"/>
  <c r="H69" i="22"/>
  <c r="N69" i="22" s="1"/>
  <c r="H68" i="22"/>
  <c r="N68" i="22" s="1"/>
  <c r="H67" i="22"/>
  <c r="N67" i="22" s="1"/>
  <c r="H66" i="22"/>
  <c r="N66" i="22" s="1"/>
  <c r="H65" i="22"/>
  <c r="N65" i="22" s="1"/>
  <c r="H64" i="22"/>
  <c r="N64" i="22" s="1"/>
  <c r="H63" i="22"/>
  <c r="N63" i="22" s="1"/>
  <c r="H62" i="22"/>
  <c r="N62" i="22" s="1"/>
  <c r="H61" i="22"/>
  <c r="N61" i="22" s="1"/>
  <c r="H60" i="22"/>
  <c r="N60" i="22" s="1"/>
  <c r="H59" i="22"/>
  <c r="N59" i="22" s="1"/>
  <c r="H58" i="22"/>
  <c r="N58" i="22" s="1"/>
  <c r="H57" i="22"/>
  <c r="N57" i="22" s="1"/>
  <c r="H56" i="22"/>
  <c r="N56" i="22" s="1"/>
  <c r="H55" i="22"/>
  <c r="N55" i="22" s="1"/>
  <c r="H54" i="22"/>
  <c r="N54" i="22" s="1"/>
  <c r="H53" i="22"/>
  <c r="N53" i="22" s="1"/>
  <c r="H52" i="22"/>
  <c r="N52" i="22" s="1"/>
  <c r="H51" i="22"/>
  <c r="N51" i="22" s="1"/>
  <c r="H50" i="22"/>
  <c r="N50" i="22" s="1"/>
  <c r="H49" i="22"/>
  <c r="N49" i="22" s="1"/>
  <c r="H48" i="22"/>
  <c r="N48" i="22" s="1"/>
  <c r="H47" i="22"/>
  <c r="N47" i="22" s="1"/>
  <c r="H46" i="22"/>
  <c r="N46" i="22" s="1"/>
  <c r="H45" i="22"/>
  <c r="N45" i="22" s="1"/>
  <c r="H44" i="22"/>
  <c r="N44" i="22" s="1"/>
  <c r="H43" i="22"/>
  <c r="N43" i="22" s="1"/>
  <c r="H42" i="22"/>
  <c r="N42" i="22" s="1"/>
  <c r="H41" i="22"/>
  <c r="N41" i="22" s="1"/>
  <c r="H40" i="22"/>
  <c r="N40" i="22" s="1"/>
  <c r="H39" i="22"/>
  <c r="N39" i="22" s="1"/>
  <c r="H16" i="22"/>
  <c r="N16" i="22" s="1"/>
  <c r="H15" i="22"/>
  <c r="N15" i="22" s="1"/>
  <c r="H14" i="22"/>
  <c r="N14" i="22" s="1"/>
  <c r="H13" i="22"/>
  <c r="N13" i="22" s="1"/>
  <c r="H12" i="22"/>
  <c r="N12" i="22" s="1"/>
  <c r="N6" i="22"/>
  <c r="N5" i="22"/>
  <c r="N4" i="22"/>
  <c r="H11" i="22"/>
  <c r="N11" i="22" s="1"/>
  <c r="H38" i="22"/>
  <c r="N38" i="22" s="1"/>
  <c r="H37" i="22"/>
  <c r="N37" i="22" s="1"/>
  <c r="H36" i="22"/>
  <c r="N36" i="22" s="1"/>
  <c r="H35" i="22"/>
  <c r="N35" i="22" s="1"/>
  <c r="H34" i="22"/>
  <c r="N34" i="22" s="1"/>
  <c r="H33" i="22"/>
  <c r="N33" i="22" s="1"/>
  <c r="H32" i="22"/>
  <c r="N32" i="22" s="1"/>
  <c r="H31" i="22"/>
  <c r="N31" i="22" s="1"/>
  <c r="H30" i="22"/>
  <c r="N30" i="22" s="1"/>
  <c r="H29" i="22"/>
  <c r="N29" i="22" s="1"/>
  <c r="H28" i="22"/>
  <c r="N28" i="22" s="1"/>
  <c r="H27" i="22"/>
  <c r="N27" i="22" s="1"/>
  <c r="H26" i="22"/>
  <c r="N26" i="22" s="1"/>
  <c r="H25" i="22"/>
  <c r="N25" i="22" s="1"/>
  <c r="H24" i="22"/>
  <c r="N24" i="22" s="1"/>
  <c r="H23" i="22"/>
  <c r="N23" i="22" s="1"/>
  <c r="H22" i="22"/>
  <c r="N22" i="22" s="1"/>
  <c r="H21" i="22"/>
  <c r="N21" i="22" s="1"/>
  <c r="H20" i="22"/>
  <c r="N20" i="22" s="1"/>
  <c r="H19" i="22"/>
  <c r="N19" i="22" s="1"/>
  <c r="H18" i="22"/>
  <c r="N18" i="22" s="1"/>
  <c r="H10" i="22"/>
  <c r="N10" i="22" s="1"/>
  <c r="H17" i="22"/>
  <c r="N17" i="22" s="1"/>
  <c r="N7" i="22"/>
  <c r="N8" i="22"/>
  <c r="N9" i="22"/>
  <c r="H123" i="21"/>
  <c r="N123" i="21" s="1"/>
  <c r="H122" i="21"/>
  <c r="N122" i="21" s="1"/>
  <c r="H121" i="21"/>
  <c r="N121" i="21" s="1"/>
  <c r="H120" i="21"/>
  <c r="N120" i="21" s="1"/>
  <c r="H119" i="21"/>
  <c r="N119" i="21" s="1"/>
  <c r="H118" i="21"/>
  <c r="N118" i="21" s="1"/>
  <c r="H117" i="21"/>
  <c r="N117" i="21" s="1"/>
  <c r="H116" i="21"/>
  <c r="N116" i="21" s="1"/>
  <c r="H115" i="21"/>
  <c r="N115" i="21" s="1"/>
  <c r="H114" i="21"/>
  <c r="N114" i="21" s="1"/>
  <c r="H113" i="21"/>
  <c r="N113" i="21" s="1"/>
  <c r="H112" i="21"/>
  <c r="N112" i="21" s="1"/>
  <c r="H111" i="21"/>
  <c r="N111" i="21" s="1"/>
  <c r="H110" i="21"/>
  <c r="N110" i="21" s="1"/>
  <c r="H109" i="21"/>
  <c r="N109" i="21" s="1"/>
  <c r="H108" i="21"/>
  <c r="N108" i="21" s="1"/>
  <c r="H107" i="21"/>
  <c r="N107" i="21" s="1"/>
  <c r="H106" i="21"/>
  <c r="N106" i="21" s="1"/>
  <c r="H105" i="21"/>
  <c r="N105" i="21" s="1"/>
  <c r="H104" i="21"/>
  <c r="N104" i="21" s="1"/>
  <c r="H103" i="21"/>
  <c r="N103" i="21" s="1"/>
  <c r="H102" i="21"/>
  <c r="N102" i="21" s="1"/>
  <c r="H101" i="21"/>
  <c r="N101" i="21" s="1"/>
  <c r="H100" i="21"/>
  <c r="N100" i="21" s="1"/>
  <c r="H99" i="21"/>
  <c r="N99" i="21" s="1"/>
  <c r="H98" i="21"/>
  <c r="N98" i="21" s="1"/>
  <c r="H97" i="21"/>
  <c r="N97" i="21" s="1"/>
  <c r="H96" i="21"/>
  <c r="N96" i="21" s="1"/>
  <c r="H95" i="21"/>
  <c r="N95" i="21" s="1"/>
  <c r="H94" i="21"/>
  <c r="N94" i="21" s="1"/>
  <c r="H93" i="21"/>
  <c r="N93" i="21" s="1"/>
  <c r="H92" i="21"/>
  <c r="N92" i="21" s="1"/>
  <c r="H91" i="21"/>
  <c r="N91" i="21" s="1"/>
  <c r="H90" i="21"/>
  <c r="N90" i="21" s="1"/>
  <c r="H89" i="21"/>
  <c r="N89" i="21" s="1"/>
  <c r="H88" i="21"/>
  <c r="N88" i="21" s="1"/>
  <c r="H87" i="21"/>
  <c r="N87" i="21" s="1"/>
  <c r="H86" i="21"/>
  <c r="N86" i="21" s="1"/>
  <c r="H85" i="21"/>
  <c r="N85" i="21" s="1"/>
  <c r="H84" i="21"/>
  <c r="N84" i="21" s="1"/>
  <c r="H83" i="21"/>
  <c r="N83" i="21" s="1"/>
  <c r="H82" i="21"/>
  <c r="N82" i="21" s="1"/>
  <c r="H81" i="21"/>
  <c r="N81" i="21" s="1"/>
  <c r="H80" i="21"/>
  <c r="N80" i="21" s="1"/>
  <c r="H79" i="21"/>
  <c r="N79" i="21" s="1"/>
  <c r="H78" i="21"/>
  <c r="N78" i="21" s="1"/>
  <c r="H77" i="21"/>
  <c r="N77" i="21" s="1"/>
  <c r="H76" i="21"/>
  <c r="N76" i="21" s="1"/>
  <c r="H75" i="21"/>
  <c r="N75" i="21" s="1"/>
  <c r="H74" i="21"/>
  <c r="N74" i="21" s="1"/>
  <c r="H73" i="21"/>
  <c r="N73" i="21" s="1"/>
  <c r="H72" i="21"/>
  <c r="N72" i="21" s="1"/>
  <c r="H71" i="21"/>
  <c r="N71" i="21" s="1"/>
  <c r="H70" i="21"/>
  <c r="N70" i="21" s="1"/>
  <c r="H69" i="21"/>
  <c r="N69" i="21" s="1"/>
  <c r="H68" i="21"/>
  <c r="N68" i="21" s="1"/>
  <c r="H67" i="21"/>
  <c r="N67" i="21" s="1"/>
  <c r="H66" i="21"/>
  <c r="N66" i="21" s="1"/>
  <c r="H65" i="21"/>
  <c r="N65" i="21" s="1"/>
  <c r="H64" i="21"/>
  <c r="N64" i="21" s="1"/>
  <c r="H63" i="21"/>
  <c r="N63" i="21" s="1"/>
  <c r="H62" i="21"/>
  <c r="N62" i="21" s="1"/>
  <c r="H61" i="21"/>
  <c r="N61" i="21" s="1"/>
  <c r="H60" i="21"/>
  <c r="N60" i="21" s="1"/>
  <c r="H59" i="21"/>
  <c r="N59" i="21" s="1"/>
  <c r="H58" i="21"/>
  <c r="N58" i="21" s="1"/>
  <c r="H57" i="21"/>
  <c r="N57" i="21" s="1"/>
  <c r="H56" i="21"/>
  <c r="N56" i="21" s="1"/>
  <c r="H55" i="21"/>
  <c r="N55" i="21" s="1"/>
  <c r="H54" i="21"/>
  <c r="N54" i="21" s="1"/>
  <c r="H53" i="21"/>
  <c r="N53" i="21" s="1"/>
  <c r="H52" i="21"/>
  <c r="N52" i="21" s="1"/>
  <c r="H51" i="21"/>
  <c r="N51" i="21" s="1"/>
  <c r="H50" i="21"/>
  <c r="N50" i="21" s="1"/>
  <c r="H49" i="21"/>
  <c r="N49" i="21" s="1"/>
  <c r="H48" i="21"/>
  <c r="N48" i="21" s="1"/>
  <c r="H47" i="21"/>
  <c r="N47" i="21" s="1"/>
  <c r="H46" i="21"/>
  <c r="N46" i="21" s="1"/>
  <c r="H45" i="21"/>
  <c r="N45" i="21" s="1"/>
  <c r="H44" i="21"/>
  <c r="N44" i="21" s="1"/>
  <c r="H43" i="21"/>
  <c r="N43" i="21" s="1"/>
  <c r="H42" i="21"/>
  <c r="N42" i="21" s="1"/>
  <c r="H41" i="21"/>
  <c r="N41" i="21" s="1"/>
  <c r="H40" i="21"/>
  <c r="N40" i="21" s="1"/>
  <c r="H39" i="21"/>
  <c r="N39" i="21" s="1"/>
  <c r="H38" i="21"/>
  <c r="N38" i="21" s="1"/>
  <c r="H37" i="21"/>
  <c r="N37" i="21" s="1"/>
  <c r="H36" i="21"/>
  <c r="N36" i="21" s="1"/>
  <c r="H35" i="21"/>
  <c r="N35" i="21" s="1"/>
  <c r="H34" i="21"/>
  <c r="N34" i="21" s="1"/>
  <c r="H33" i="21"/>
  <c r="N33" i="21" s="1"/>
  <c r="H32" i="21"/>
  <c r="N32" i="21" s="1"/>
  <c r="H31" i="21"/>
  <c r="N31" i="21" s="1"/>
  <c r="H30" i="21"/>
  <c r="N30" i="21" s="1"/>
  <c r="H29" i="21"/>
  <c r="N29" i="21" s="1"/>
  <c r="H28" i="21"/>
  <c r="N28" i="21" s="1"/>
  <c r="H27" i="21"/>
  <c r="N27" i="21" s="1"/>
  <c r="H26" i="21"/>
  <c r="N26" i="21" s="1"/>
  <c r="H16" i="21"/>
  <c r="N16" i="21" s="1"/>
  <c r="H15" i="21"/>
  <c r="N15" i="21" s="1"/>
  <c r="H14" i="21"/>
  <c r="N14" i="21" s="1"/>
  <c r="H13" i="21"/>
  <c r="N13" i="21" s="1"/>
  <c r="H12" i="21"/>
  <c r="N12" i="21" s="1"/>
  <c r="N6" i="21"/>
  <c r="N5" i="21"/>
  <c r="N4" i="21"/>
  <c r="H24" i="21"/>
  <c r="N24" i="21" s="1"/>
  <c r="H20" i="21"/>
  <c r="N20" i="21" s="1"/>
  <c r="H17" i="21"/>
  <c r="N17" i="21" s="1"/>
  <c r="H9" i="21"/>
  <c r="N9" i="21" s="1"/>
  <c r="H7" i="21"/>
  <c r="N7" i="21" s="1"/>
  <c r="H25" i="21"/>
  <c r="N25" i="21" s="1"/>
  <c r="H23" i="21"/>
  <c r="N23" i="21" s="1"/>
  <c r="H21" i="21"/>
  <c r="N21" i="21" s="1"/>
  <c r="H19" i="21"/>
  <c r="N19" i="21" s="1"/>
  <c r="H11" i="21"/>
  <c r="N11" i="21" s="1"/>
  <c r="H22" i="21"/>
  <c r="N22" i="21" s="1"/>
  <c r="H18" i="21"/>
  <c r="N18" i="21" s="1"/>
  <c r="H8" i="21"/>
  <c r="N8" i="21" s="1"/>
  <c r="H10" i="21"/>
  <c r="N10" i="21" s="1"/>
  <c r="B18" i="20"/>
  <c r="I123" i="19"/>
  <c r="H123" i="19" s="1"/>
  <c r="M123" i="19" s="1"/>
  <c r="I122" i="19"/>
  <c r="H122" i="19" s="1"/>
  <c r="M122" i="19" s="1"/>
  <c r="I121" i="19"/>
  <c r="H121" i="19" s="1"/>
  <c r="M121" i="19" s="1"/>
  <c r="I120" i="19"/>
  <c r="H120" i="19" s="1"/>
  <c r="M120" i="19" s="1"/>
  <c r="I119" i="19"/>
  <c r="H119" i="19" s="1"/>
  <c r="M119" i="19" s="1"/>
  <c r="I118" i="19"/>
  <c r="H118" i="19" s="1"/>
  <c r="M118" i="19" s="1"/>
  <c r="I117" i="19"/>
  <c r="H117" i="19" s="1"/>
  <c r="M117" i="19" s="1"/>
  <c r="I116" i="19"/>
  <c r="H116" i="19" s="1"/>
  <c r="M116" i="19" s="1"/>
  <c r="I115" i="19"/>
  <c r="H115" i="19" s="1"/>
  <c r="M115" i="19" s="1"/>
  <c r="I114" i="19"/>
  <c r="H114" i="19" s="1"/>
  <c r="M114" i="19" s="1"/>
  <c r="I113" i="19"/>
  <c r="H113" i="19" s="1"/>
  <c r="M113" i="19" s="1"/>
  <c r="I112" i="19"/>
  <c r="H112" i="19" s="1"/>
  <c r="M112" i="19" s="1"/>
  <c r="I111" i="19"/>
  <c r="H111" i="19" s="1"/>
  <c r="M111" i="19" s="1"/>
  <c r="I110" i="19"/>
  <c r="H110" i="19" s="1"/>
  <c r="M110" i="19" s="1"/>
  <c r="I109" i="19"/>
  <c r="H109" i="19" s="1"/>
  <c r="M109" i="19" s="1"/>
  <c r="I108" i="19"/>
  <c r="H108" i="19" s="1"/>
  <c r="M108" i="19" s="1"/>
  <c r="I107" i="19"/>
  <c r="H107" i="19" s="1"/>
  <c r="M107" i="19" s="1"/>
  <c r="I106" i="19"/>
  <c r="H106" i="19" s="1"/>
  <c r="M106" i="19" s="1"/>
  <c r="I105" i="19"/>
  <c r="H105" i="19" s="1"/>
  <c r="M105" i="19" s="1"/>
  <c r="I104" i="19"/>
  <c r="H104" i="19" s="1"/>
  <c r="M104" i="19" s="1"/>
  <c r="I103" i="19"/>
  <c r="H103" i="19" s="1"/>
  <c r="M103" i="19" s="1"/>
  <c r="I102" i="19"/>
  <c r="H102" i="19" s="1"/>
  <c r="M102" i="19" s="1"/>
  <c r="I101" i="19"/>
  <c r="H101" i="19" s="1"/>
  <c r="M101" i="19" s="1"/>
  <c r="I100" i="19"/>
  <c r="H100" i="19" s="1"/>
  <c r="M100" i="19" s="1"/>
  <c r="I99" i="19"/>
  <c r="H99" i="19" s="1"/>
  <c r="M99" i="19" s="1"/>
  <c r="I98" i="19"/>
  <c r="H98" i="19" s="1"/>
  <c r="M98" i="19" s="1"/>
  <c r="I97" i="19"/>
  <c r="H97" i="19" s="1"/>
  <c r="M97" i="19" s="1"/>
  <c r="I96" i="19"/>
  <c r="H96" i="19" s="1"/>
  <c r="M96" i="19" s="1"/>
  <c r="I95" i="19"/>
  <c r="H95" i="19" s="1"/>
  <c r="M95" i="19" s="1"/>
  <c r="I94" i="19"/>
  <c r="H94" i="19" s="1"/>
  <c r="M94" i="19" s="1"/>
  <c r="I93" i="19"/>
  <c r="H93" i="19" s="1"/>
  <c r="M93" i="19" s="1"/>
  <c r="I92" i="19"/>
  <c r="H92" i="19" s="1"/>
  <c r="M92" i="19" s="1"/>
  <c r="I91" i="19"/>
  <c r="H91" i="19" s="1"/>
  <c r="M91" i="19" s="1"/>
  <c r="I90" i="19"/>
  <c r="H90" i="19" s="1"/>
  <c r="M90" i="19" s="1"/>
  <c r="I89" i="19"/>
  <c r="H89" i="19" s="1"/>
  <c r="M89" i="19" s="1"/>
  <c r="I88" i="19"/>
  <c r="H88" i="19" s="1"/>
  <c r="M88" i="19" s="1"/>
  <c r="I87" i="19"/>
  <c r="H87" i="19" s="1"/>
  <c r="M87" i="19" s="1"/>
  <c r="I86" i="19"/>
  <c r="H86" i="19" s="1"/>
  <c r="M86" i="19" s="1"/>
  <c r="I85" i="19"/>
  <c r="H85" i="19" s="1"/>
  <c r="M85" i="19" s="1"/>
  <c r="I84" i="19"/>
  <c r="H84" i="19" s="1"/>
  <c r="M84" i="19" s="1"/>
  <c r="I83" i="19"/>
  <c r="H83" i="19" s="1"/>
  <c r="M83" i="19" s="1"/>
  <c r="I82" i="19"/>
  <c r="H82" i="19" s="1"/>
  <c r="M82" i="19" s="1"/>
  <c r="I81" i="19"/>
  <c r="H81" i="19" s="1"/>
  <c r="M81" i="19" s="1"/>
  <c r="I80" i="19"/>
  <c r="H80" i="19" s="1"/>
  <c r="M80" i="19" s="1"/>
  <c r="I79" i="19"/>
  <c r="H79" i="19" s="1"/>
  <c r="M79" i="19" s="1"/>
  <c r="I78" i="19"/>
  <c r="H78" i="19" s="1"/>
  <c r="M78" i="19" s="1"/>
  <c r="I77" i="19"/>
  <c r="H77" i="19" s="1"/>
  <c r="M77" i="19" s="1"/>
  <c r="I76" i="19"/>
  <c r="H76" i="19" s="1"/>
  <c r="M76" i="19" s="1"/>
  <c r="I75" i="19"/>
  <c r="H75" i="19" s="1"/>
  <c r="M75" i="19" s="1"/>
  <c r="I74" i="19"/>
  <c r="H74" i="19" s="1"/>
  <c r="M74" i="19" s="1"/>
  <c r="I73" i="19"/>
  <c r="H73" i="19" s="1"/>
  <c r="M73" i="19" s="1"/>
  <c r="I72" i="19"/>
  <c r="H72" i="19" s="1"/>
  <c r="M72" i="19" s="1"/>
  <c r="I71" i="19"/>
  <c r="H71" i="19" s="1"/>
  <c r="M71" i="19" s="1"/>
  <c r="I70" i="19"/>
  <c r="H70" i="19" s="1"/>
  <c r="M70" i="19" s="1"/>
  <c r="I69" i="19"/>
  <c r="H69" i="19" s="1"/>
  <c r="M69" i="19" s="1"/>
  <c r="I68" i="19"/>
  <c r="H68" i="19" s="1"/>
  <c r="M68" i="19" s="1"/>
  <c r="I67" i="19"/>
  <c r="H67" i="19" s="1"/>
  <c r="M67" i="19" s="1"/>
  <c r="I66" i="19"/>
  <c r="H66" i="19" s="1"/>
  <c r="M66" i="19" s="1"/>
  <c r="I65" i="19"/>
  <c r="H65" i="19" s="1"/>
  <c r="M65" i="19" s="1"/>
  <c r="I64" i="19"/>
  <c r="H64" i="19" s="1"/>
  <c r="M64" i="19" s="1"/>
  <c r="I63" i="19"/>
  <c r="H63" i="19" s="1"/>
  <c r="M63" i="19" s="1"/>
  <c r="I62" i="19"/>
  <c r="H62" i="19" s="1"/>
  <c r="M62" i="19" s="1"/>
  <c r="I61" i="19"/>
  <c r="H61" i="19" s="1"/>
  <c r="M61" i="19" s="1"/>
  <c r="I60" i="19"/>
  <c r="H60" i="19" s="1"/>
  <c r="M60" i="19" s="1"/>
  <c r="I59" i="19"/>
  <c r="H59" i="19" s="1"/>
  <c r="M59" i="19" s="1"/>
  <c r="I58" i="19"/>
  <c r="H58" i="19" s="1"/>
  <c r="M58" i="19" s="1"/>
  <c r="I57" i="19"/>
  <c r="H57" i="19" s="1"/>
  <c r="M57" i="19" s="1"/>
  <c r="I56" i="19"/>
  <c r="H56" i="19" s="1"/>
  <c r="M56" i="19" s="1"/>
  <c r="I55" i="19"/>
  <c r="H55" i="19" s="1"/>
  <c r="M55" i="19" s="1"/>
  <c r="I54" i="19"/>
  <c r="H54" i="19" s="1"/>
  <c r="M54" i="19" s="1"/>
  <c r="I53" i="19"/>
  <c r="H53" i="19" s="1"/>
  <c r="M53" i="19" s="1"/>
  <c r="I52" i="19"/>
  <c r="H52" i="19" s="1"/>
  <c r="M52" i="19" s="1"/>
  <c r="I51" i="19"/>
  <c r="H51" i="19" s="1"/>
  <c r="M51" i="19" s="1"/>
  <c r="I50" i="19"/>
  <c r="H50" i="19" s="1"/>
  <c r="M50" i="19" s="1"/>
  <c r="I49" i="19"/>
  <c r="H49" i="19" s="1"/>
  <c r="M49" i="19" s="1"/>
  <c r="I48" i="19"/>
  <c r="H48" i="19" s="1"/>
  <c r="M48" i="19" s="1"/>
  <c r="I47" i="19"/>
  <c r="H47" i="19" s="1"/>
  <c r="M47" i="19" s="1"/>
  <c r="I46" i="19"/>
  <c r="H46" i="19" s="1"/>
  <c r="M46" i="19" s="1"/>
  <c r="I45" i="19"/>
  <c r="H45" i="19" s="1"/>
  <c r="M45" i="19" s="1"/>
  <c r="I44" i="19"/>
  <c r="H44" i="19" s="1"/>
  <c r="M44" i="19" s="1"/>
  <c r="I43" i="19"/>
  <c r="H43" i="19" s="1"/>
  <c r="M43" i="19" s="1"/>
  <c r="I42" i="19"/>
  <c r="H42" i="19" s="1"/>
  <c r="M42" i="19" s="1"/>
  <c r="I41" i="19"/>
  <c r="H41" i="19" s="1"/>
  <c r="M41" i="19" s="1"/>
  <c r="I40" i="19"/>
  <c r="H40" i="19" s="1"/>
  <c r="M40" i="19" s="1"/>
  <c r="I39" i="19"/>
  <c r="H39" i="19" s="1"/>
  <c r="M39" i="19" s="1"/>
  <c r="I16" i="19"/>
  <c r="H16" i="19" s="1"/>
  <c r="M16" i="19" s="1"/>
  <c r="I15" i="19"/>
  <c r="H15" i="19" s="1"/>
  <c r="M15" i="19" s="1"/>
  <c r="M1" i="19" s="1"/>
  <c r="I14" i="19"/>
  <c r="H14" i="19" s="1"/>
  <c r="M14" i="19" s="1"/>
  <c r="I13" i="19"/>
  <c r="H13" i="19" s="1"/>
  <c r="M13" i="19" s="1"/>
  <c r="I12" i="19"/>
  <c r="H12" i="19" s="1"/>
  <c r="M12" i="19" s="1"/>
  <c r="I11" i="19"/>
  <c r="H11" i="19" s="1"/>
  <c r="M11" i="19" s="1"/>
  <c r="I17" i="19"/>
  <c r="H17" i="19" s="1"/>
  <c r="M17" i="19" s="1"/>
  <c r="I8" i="19"/>
  <c r="H8" i="19" s="1"/>
  <c r="M8" i="19" s="1"/>
  <c r="I38" i="19"/>
  <c r="H38" i="19" s="1"/>
  <c r="M38" i="19" s="1"/>
  <c r="I36" i="19"/>
  <c r="H36" i="19" s="1"/>
  <c r="M36" i="19" s="1"/>
  <c r="I34" i="19"/>
  <c r="H34" i="19" s="1"/>
  <c r="M34" i="19" s="1"/>
  <c r="I32" i="19"/>
  <c r="H32" i="19" s="1"/>
  <c r="M32" i="19" s="1"/>
  <c r="I30" i="19"/>
  <c r="H30" i="19" s="1"/>
  <c r="M30" i="19" s="1"/>
  <c r="I28" i="19"/>
  <c r="H28" i="19" s="1"/>
  <c r="M28" i="19" s="1"/>
  <c r="I26" i="19"/>
  <c r="H26" i="19" s="1"/>
  <c r="M26" i="19" s="1"/>
  <c r="I24" i="19"/>
  <c r="H24" i="19" s="1"/>
  <c r="M24" i="19" s="1"/>
  <c r="I22" i="19"/>
  <c r="H22" i="19" s="1"/>
  <c r="M22" i="19" s="1"/>
  <c r="I20" i="19"/>
  <c r="H20" i="19" s="1"/>
  <c r="M20" i="19" s="1"/>
  <c r="I18" i="19"/>
  <c r="H18" i="19" s="1"/>
  <c r="M18" i="19" s="1"/>
  <c r="I9" i="19"/>
  <c r="H9" i="19" s="1"/>
  <c r="M9" i="19" s="1"/>
  <c r="I35" i="19"/>
  <c r="H35" i="19" s="1"/>
  <c r="M35" i="19" s="1"/>
  <c r="I27" i="19"/>
  <c r="H27" i="19" s="1"/>
  <c r="M27" i="19" s="1"/>
  <c r="I19" i="19"/>
  <c r="H19" i="19" s="1"/>
  <c r="M19" i="19" s="1"/>
  <c r="I37" i="19"/>
  <c r="H37" i="19" s="1"/>
  <c r="M37" i="19" s="1"/>
  <c r="I29" i="19"/>
  <c r="H29" i="19" s="1"/>
  <c r="M29" i="19" s="1"/>
  <c r="I21" i="19"/>
  <c r="H21" i="19" s="1"/>
  <c r="M21" i="19" s="1"/>
  <c r="I33" i="19"/>
  <c r="H33" i="19" s="1"/>
  <c r="M33" i="19" s="1"/>
  <c r="I25" i="19"/>
  <c r="H25" i="19" s="1"/>
  <c r="M25" i="19" s="1"/>
  <c r="I10" i="19"/>
  <c r="H10" i="19" s="1"/>
  <c r="M10" i="19" s="1"/>
  <c r="I31" i="19"/>
  <c r="H31" i="19" s="1"/>
  <c r="M31" i="19" s="1"/>
  <c r="I23" i="19"/>
  <c r="H23" i="19" s="1"/>
  <c r="M23" i="19" s="1"/>
  <c r="I7" i="19"/>
  <c r="H7" i="19" s="1"/>
  <c r="M7" i="19" s="1"/>
  <c r="B18" i="18"/>
  <c r="N8" i="18"/>
  <c r="H6" i="18"/>
  <c r="N6" i="18" s="1"/>
  <c r="H4" i="18"/>
  <c r="N4" i="18" s="1"/>
  <c r="N7" i="18"/>
  <c r="H5" i="18"/>
  <c r="N5" i="18" s="1"/>
  <c r="H123" i="17"/>
  <c r="N123" i="17" s="1"/>
  <c r="H122" i="17"/>
  <c r="N122" i="17" s="1"/>
  <c r="H121" i="17"/>
  <c r="N121" i="17" s="1"/>
  <c r="H120" i="17"/>
  <c r="N120" i="17" s="1"/>
  <c r="H119" i="17"/>
  <c r="N119" i="17" s="1"/>
  <c r="H118" i="17"/>
  <c r="N118" i="17" s="1"/>
  <c r="H117" i="17"/>
  <c r="N117" i="17" s="1"/>
  <c r="H116" i="17"/>
  <c r="N116" i="17" s="1"/>
  <c r="H115" i="17"/>
  <c r="N115" i="17" s="1"/>
  <c r="H114" i="17"/>
  <c r="N114" i="17" s="1"/>
  <c r="H113" i="17"/>
  <c r="N113" i="17" s="1"/>
  <c r="H112" i="17"/>
  <c r="N112" i="17" s="1"/>
  <c r="H111" i="17"/>
  <c r="N111" i="17" s="1"/>
  <c r="H110" i="17"/>
  <c r="N110" i="17" s="1"/>
  <c r="H109" i="17"/>
  <c r="N109" i="17" s="1"/>
  <c r="H108" i="17"/>
  <c r="N108" i="17" s="1"/>
  <c r="H107" i="17"/>
  <c r="N107" i="17" s="1"/>
  <c r="H106" i="17"/>
  <c r="N106" i="17" s="1"/>
  <c r="H105" i="17"/>
  <c r="N105" i="17" s="1"/>
  <c r="H104" i="17"/>
  <c r="N104" i="17" s="1"/>
  <c r="H103" i="17"/>
  <c r="N103" i="17" s="1"/>
  <c r="H102" i="17"/>
  <c r="N102" i="17" s="1"/>
  <c r="H101" i="17"/>
  <c r="N101" i="17" s="1"/>
  <c r="H100" i="17"/>
  <c r="N100" i="17" s="1"/>
  <c r="H99" i="17"/>
  <c r="N99" i="17" s="1"/>
  <c r="H98" i="17"/>
  <c r="N98" i="17" s="1"/>
  <c r="H97" i="17"/>
  <c r="N97" i="17" s="1"/>
  <c r="H96" i="17"/>
  <c r="N96" i="17" s="1"/>
  <c r="H95" i="17"/>
  <c r="N95" i="17" s="1"/>
  <c r="H94" i="17"/>
  <c r="N94" i="17" s="1"/>
  <c r="H93" i="17"/>
  <c r="N93" i="17" s="1"/>
  <c r="H92" i="17"/>
  <c r="N92" i="17" s="1"/>
  <c r="H91" i="17"/>
  <c r="N91" i="17" s="1"/>
  <c r="H90" i="17"/>
  <c r="N90" i="17" s="1"/>
  <c r="H89" i="17"/>
  <c r="N89" i="17" s="1"/>
  <c r="H88" i="17"/>
  <c r="N88" i="17" s="1"/>
  <c r="H87" i="17"/>
  <c r="N87" i="17" s="1"/>
  <c r="H86" i="17"/>
  <c r="N86" i="17" s="1"/>
  <c r="H85" i="17"/>
  <c r="N85" i="17" s="1"/>
  <c r="H84" i="17"/>
  <c r="N84" i="17" s="1"/>
  <c r="H83" i="17"/>
  <c r="N83" i="17" s="1"/>
  <c r="H82" i="17"/>
  <c r="N82" i="17" s="1"/>
  <c r="H81" i="17"/>
  <c r="N81" i="17" s="1"/>
  <c r="H80" i="17"/>
  <c r="N80" i="17" s="1"/>
  <c r="H79" i="17"/>
  <c r="N79" i="17" s="1"/>
  <c r="H78" i="17"/>
  <c r="N78" i="17" s="1"/>
  <c r="H77" i="17"/>
  <c r="N77" i="17" s="1"/>
  <c r="H76" i="17"/>
  <c r="N76" i="17" s="1"/>
  <c r="H75" i="17"/>
  <c r="N75" i="17" s="1"/>
  <c r="H74" i="17"/>
  <c r="N74" i="17" s="1"/>
  <c r="H73" i="17"/>
  <c r="N73" i="17" s="1"/>
  <c r="H72" i="17"/>
  <c r="N72" i="17" s="1"/>
  <c r="H71" i="17"/>
  <c r="N71" i="17" s="1"/>
  <c r="H70" i="17"/>
  <c r="N70" i="17" s="1"/>
  <c r="H69" i="17"/>
  <c r="N69" i="17" s="1"/>
  <c r="H68" i="17"/>
  <c r="N68" i="17" s="1"/>
  <c r="H67" i="17"/>
  <c r="N67" i="17" s="1"/>
  <c r="H66" i="17"/>
  <c r="N66" i="17" s="1"/>
  <c r="H65" i="17"/>
  <c r="N65" i="17" s="1"/>
  <c r="H64" i="17"/>
  <c r="N64" i="17" s="1"/>
  <c r="H63" i="17"/>
  <c r="N63" i="17" s="1"/>
  <c r="H62" i="17"/>
  <c r="N62" i="17" s="1"/>
  <c r="H61" i="17"/>
  <c r="N61" i="17" s="1"/>
  <c r="H60" i="17"/>
  <c r="N60" i="17" s="1"/>
  <c r="H59" i="17"/>
  <c r="N59" i="17" s="1"/>
  <c r="H58" i="17"/>
  <c r="N58" i="17" s="1"/>
  <c r="H57" i="17"/>
  <c r="N57" i="17" s="1"/>
  <c r="H56" i="17"/>
  <c r="N56" i="17" s="1"/>
  <c r="H55" i="17"/>
  <c r="N55" i="17" s="1"/>
  <c r="H54" i="17"/>
  <c r="N54" i="17" s="1"/>
  <c r="H53" i="17"/>
  <c r="N53" i="17" s="1"/>
  <c r="H52" i="17"/>
  <c r="N52" i="17" s="1"/>
  <c r="H51" i="17"/>
  <c r="N51" i="17" s="1"/>
  <c r="H50" i="17"/>
  <c r="N50" i="17" s="1"/>
  <c r="H49" i="17"/>
  <c r="N49" i="17" s="1"/>
  <c r="H48" i="17"/>
  <c r="N48" i="17" s="1"/>
  <c r="H47" i="17"/>
  <c r="N47" i="17" s="1"/>
  <c r="H46" i="17"/>
  <c r="N46" i="17" s="1"/>
  <c r="H45" i="17"/>
  <c r="N45" i="17" s="1"/>
  <c r="H44" i="17"/>
  <c r="N44" i="17" s="1"/>
  <c r="H43" i="17"/>
  <c r="N43" i="17" s="1"/>
  <c r="H42" i="17"/>
  <c r="N42" i="17" s="1"/>
  <c r="H41" i="17"/>
  <c r="N41" i="17" s="1"/>
  <c r="H40" i="17"/>
  <c r="N40" i="17" s="1"/>
  <c r="H39" i="17"/>
  <c r="N39" i="17" s="1"/>
  <c r="H11" i="17"/>
  <c r="N11" i="17" s="1"/>
  <c r="H38" i="17"/>
  <c r="N38" i="17" s="1"/>
  <c r="H37" i="17"/>
  <c r="N37" i="17" s="1"/>
  <c r="H36" i="17"/>
  <c r="N36" i="17" s="1"/>
  <c r="H35" i="17"/>
  <c r="N35" i="17" s="1"/>
  <c r="H34" i="17"/>
  <c r="N34" i="17" s="1"/>
  <c r="H33" i="17"/>
  <c r="N33" i="17" s="1"/>
  <c r="H32" i="17"/>
  <c r="N32" i="17" s="1"/>
  <c r="H31" i="17"/>
  <c r="N31" i="17" s="1"/>
  <c r="H30" i="17"/>
  <c r="N30" i="17" s="1"/>
  <c r="H29" i="17"/>
  <c r="N29" i="17" s="1"/>
  <c r="H28" i="17"/>
  <c r="N28" i="17" s="1"/>
  <c r="H27" i="17"/>
  <c r="N27" i="17" s="1"/>
  <c r="H26" i="17"/>
  <c r="N26" i="17" s="1"/>
  <c r="H25" i="17"/>
  <c r="N25" i="17" s="1"/>
  <c r="H24" i="17"/>
  <c r="N24" i="17" s="1"/>
  <c r="H23" i="17"/>
  <c r="N23" i="17" s="1"/>
  <c r="H22" i="17"/>
  <c r="N22" i="17" s="1"/>
  <c r="H21" i="17"/>
  <c r="N21" i="17" s="1"/>
  <c r="H20" i="17"/>
  <c r="N20" i="17" s="1"/>
  <c r="H19" i="17"/>
  <c r="N19" i="17" s="1"/>
  <c r="H18" i="17"/>
  <c r="N18" i="17" s="1"/>
  <c r="H10" i="17"/>
  <c r="N10" i="17" s="1"/>
  <c r="H15" i="17"/>
  <c r="N15" i="17" s="1"/>
  <c r="H13" i="17"/>
  <c r="N13" i="17" s="1"/>
  <c r="H16" i="17"/>
  <c r="N16" i="17" s="1"/>
  <c r="H14" i="17"/>
  <c r="N14" i="17" s="1"/>
  <c r="H12" i="17"/>
  <c r="N12" i="17" s="1"/>
  <c r="H17" i="17"/>
  <c r="N17" i="17" s="1"/>
  <c r="N8" i="17"/>
  <c r="N5" i="17"/>
  <c r="H9" i="17"/>
  <c r="N9" i="17" s="1"/>
  <c r="N7" i="17"/>
  <c r="N6" i="17"/>
  <c r="B18" i="16"/>
  <c r="H123" i="15"/>
  <c r="N123" i="15" s="1"/>
  <c r="H121" i="15"/>
  <c r="N121" i="15" s="1"/>
  <c r="H119" i="15"/>
  <c r="N119" i="15" s="1"/>
  <c r="H117" i="15"/>
  <c r="N117" i="15" s="1"/>
  <c r="H115" i="15"/>
  <c r="N115" i="15" s="1"/>
  <c r="H113" i="15"/>
  <c r="N113" i="15" s="1"/>
  <c r="H111" i="15"/>
  <c r="N111" i="15" s="1"/>
  <c r="H109" i="15"/>
  <c r="N109" i="15" s="1"/>
  <c r="H107" i="15"/>
  <c r="N107" i="15" s="1"/>
  <c r="H105" i="15"/>
  <c r="N105" i="15" s="1"/>
  <c r="H103" i="15"/>
  <c r="N103" i="15" s="1"/>
  <c r="H101" i="15"/>
  <c r="N101" i="15" s="1"/>
  <c r="H99" i="15"/>
  <c r="N99" i="15" s="1"/>
  <c r="H97" i="15"/>
  <c r="N97" i="15" s="1"/>
  <c r="H95" i="15"/>
  <c r="N95" i="15" s="1"/>
  <c r="H93" i="15"/>
  <c r="N93" i="15" s="1"/>
  <c r="H91" i="15"/>
  <c r="N91" i="15" s="1"/>
  <c r="H88" i="15"/>
  <c r="N88" i="15" s="1"/>
  <c r="H84" i="15"/>
  <c r="N84" i="15" s="1"/>
  <c r="H80" i="15"/>
  <c r="N80" i="15" s="1"/>
  <c r="H76" i="15"/>
  <c r="N76" i="15" s="1"/>
  <c r="H72" i="15"/>
  <c r="N72" i="15" s="1"/>
  <c r="H68" i="15"/>
  <c r="N68" i="15" s="1"/>
  <c r="H64" i="15"/>
  <c r="N64" i="15" s="1"/>
  <c r="H60" i="15"/>
  <c r="N60" i="15" s="1"/>
  <c r="H56" i="15"/>
  <c r="N56" i="15" s="1"/>
  <c r="H52" i="15"/>
  <c r="N52" i="15" s="1"/>
  <c r="H48" i="15"/>
  <c r="N48" i="15" s="1"/>
  <c r="H44" i="15"/>
  <c r="N44" i="15" s="1"/>
  <c r="H40" i="15"/>
  <c r="N40" i="15" s="1"/>
  <c r="H17" i="15"/>
  <c r="N17" i="15" s="1"/>
  <c r="H89" i="15"/>
  <c r="N89" i="15" s="1"/>
  <c r="H85" i="15"/>
  <c r="N85" i="15" s="1"/>
  <c r="H81" i="15"/>
  <c r="N81" i="15" s="1"/>
  <c r="H77" i="15"/>
  <c r="N77" i="15" s="1"/>
  <c r="H73" i="15"/>
  <c r="N73" i="15" s="1"/>
  <c r="H69" i="15"/>
  <c r="N69" i="15" s="1"/>
  <c r="H65" i="15"/>
  <c r="N65" i="15" s="1"/>
  <c r="H61" i="15"/>
  <c r="N61" i="15" s="1"/>
  <c r="H57" i="15"/>
  <c r="N57" i="15" s="1"/>
  <c r="H53" i="15"/>
  <c r="N53" i="15" s="1"/>
  <c r="H49" i="15"/>
  <c r="N49" i="15" s="1"/>
  <c r="H45" i="15"/>
  <c r="N45" i="15" s="1"/>
  <c r="H41" i="15"/>
  <c r="N41" i="15" s="1"/>
  <c r="H16" i="15"/>
  <c r="N16" i="15" s="1"/>
  <c r="H15" i="15"/>
  <c r="N15" i="15" s="1"/>
  <c r="H14" i="15"/>
  <c r="N14" i="15" s="1"/>
  <c r="H13" i="15"/>
  <c r="N13" i="15" s="1"/>
  <c r="H12" i="15"/>
  <c r="N12" i="15" s="1"/>
  <c r="H122" i="15"/>
  <c r="N122" i="15" s="1"/>
  <c r="H118" i="15"/>
  <c r="N118" i="15" s="1"/>
  <c r="H114" i="15"/>
  <c r="N114" i="15" s="1"/>
  <c r="H110" i="15"/>
  <c r="N110" i="15" s="1"/>
  <c r="H106" i="15"/>
  <c r="N106" i="15" s="1"/>
  <c r="H102" i="15"/>
  <c r="N102" i="15" s="1"/>
  <c r="H98" i="15"/>
  <c r="N98" i="15" s="1"/>
  <c r="H94" i="15"/>
  <c r="N94" i="15" s="1"/>
  <c r="H90" i="15"/>
  <c r="N90" i="15" s="1"/>
  <c r="H82" i="15"/>
  <c r="N82" i="15" s="1"/>
  <c r="H74" i="15"/>
  <c r="N74" i="15" s="1"/>
  <c r="H66" i="15"/>
  <c r="N66" i="15" s="1"/>
  <c r="H58" i="15"/>
  <c r="N58" i="15" s="1"/>
  <c r="H50" i="15"/>
  <c r="N50" i="15" s="1"/>
  <c r="H42" i="15"/>
  <c r="N42" i="15" s="1"/>
  <c r="H87" i="15"/>
  <c r="N87" i="15" s="1"/>
  <c r="H79" i="15"/>
  <c r="N79" i="15" s="1"/>
  <c r="H71" i="15"/>
  <c r="N71" i="15" s="1"/>
  <c r="H63" i="15"/>
  <c r="N63" i="15" s="1"/>
  <c r="H55" i="15"/>
  <c r="N55" i="15" s="1"/>
  <c r="H47" i="15"/>
  <c r="N47" i="15" s="1"/>
  <c r="H39" i="15"/>
  <c r="N39" i="15" s="1"/>
  <c r="H37" i="15"/>
  <c r="N37" i="15" s="1"/>
  <c r="H35" i="15"/>
  <c r="N35" i="15" s="1"/>
  <c r="H33" i="15"/>
  <c r="N33" i="15" s="1"/>
  <c r="H31" i="15"/>
  <c r="N31" i="15" s="1"/>
  <c r="H29" i="15"/>
  <c r="N29" i="15" s="1"/>
  <c r="H27" i="15"/>
  <c r="N27" i="15" s="1"/>
  <c r="H25" i="15"/>
  <c r="N25" i="15" s="1"/>
  <c r="H23" i="15"/>
  <c r="N23" i="15" s="1"/>
  <c r="H21" i="15"/>
  <c r="N21" i="15" s="1"/>
  <c r="H19" i="15"/>
  <c r="N19" i="15" s="1"/>
  <c r="H10" i="15"/>
  <c r="N10" i="15" s="1"/>
  <c r="H9" i="15"/>
  <c r="N9" i="15" s="1"/>
  <c r="H8" i="15"/>
  <c r="N8" i="15" s="1"/>
  <c r="N7" i="15"/>
  <c r="H120" i="15"/>
  <c r="N120" i="15" s="1"/>
  <c r="H116" i="15"/>
  <c r="N116" i="15" s="1"/>
  <c r="H112" i="15"/>
  <c r="N112" i="15" s="1"/>
  <c r="H108" i="15"/>
  <c r="N108" i="15" s="1"/>
  <c r="H104" i="15"/>
  <c r="N104" i="15" s="1"/>
  <c r="H100" i="15"/>
  <c r="N100" i="15" s="1"/>
  <c r="H96" i="15"/>
  <c r="N96" i="15" s="1"/>
  <c r="H92" i="15"/>
  <c r="N92" i="15" s="1"/>
  <c r="H86" i="15"/>
  <c r="N86" i="15" s="1"/>
  <c r="H78" i="15"/>
  <c r="N78" i="15" s="1"/>
  <c r="H70" i="15"/>
  <c r="N70" i="15" s="1"/>
  <c r="H62" i="15"/>
  <c r="N62" i="15" s="1"/>
  <c r="H54" i="15"/>
  <c r="N54" i="15" s="1"/>
  <c r="H46" i="15"/>
  <c r="N46" i="15" s="1"/>
  <c r="H11" i="15"/>
  <c r="N11" i="15" s="1"/>
  <c r="H83" i="15"/>
  <c r="N83" i="15" s="1"/>
  <c r="H75" i="15"/>
  <c r="N75" i="15" s="1"/>
  <c r="H67" i="15"/>
  <c r="N67" i="15" s="1"/>
  <c r="H59" i="15"/>
  <c r="N59" i="15" s="1"/>
  <c r="H51" i="15"/>
  <c r="N51" i="15" s="1"/>
  <c r="H43" i="15"/>
  <c r="N43" i="15" s="1"/>
  <c r="H38" i="15"/>
  <c r="N38" i="15" s="1"/>
  <c r="H36" i="15"/>
  <c r="N36" i="15" s="1"/>
  <c r="H34" i="15"/>
  <c r="N34" i="15" s="1"/>
  <c r="H32" i="15"/>
  <c r="N32" i="15" s="1"/>
  <c r="H30" i="15"/>
  <c r="N30" i="15" s="1"/>
  <c r="H28" i="15"/>
  <c r="N28" i="15" s="1"/>
  <c r="H26" i="15"/>
  <c r="N26" i="15" s="1"/>
  <c r="H24" i="15"/>
  <c r="N24" i="15" s="1"/>
  <c r="H22" i="15"/>
  <c r="N22" i="15" s="1"/>
  <c r="H20" i="15"/>
  <c r="N20" i="15" s="1"/>
  <c r="H18" i="15"/>
  <c r="N18" i="15" s="1"/>
  <c r="H6" i="14"/>
  <c r="N6" i="14" s="1"/>
  <c r="H4" i="14"/>
  <c r="N4" i="14" s="1"/>
  <c r="N9" i="14"/>
  <c r="N7" i="14"/>
  <c r="H5" i="14"/>
  <c r="N5" i="14" s="1"/>
  <c r="B18" i="14"/>
  <c r="N8" i="14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16" i="13"/>
  <c r="N15" i="13"/>
  <c r="N14" i="13"/>
  <c r="N13" i="13"/>
  <c r="N12" i="13"/>
  <c r="N11" i="13"/>
  <c r="N38" i="13"/>
  <c r="N36" i="13"/>
  <c r="N34" i="13"/>
  <c r="N32" i="13"/>
  <c r="N30" i="13"/>
  <c r="N28" i="13"/>
  <c r="N26" i="13"/>
  <c r="N24" i="13"/>
  <c r="N22" i="13"/>
  <c r="N20" i="13"/>
  <c r="N18" i="13"/>
  <c r="N9" i="13"/>
  <c r="N37" i="13"/>
  <c r="N35" i="13"/>
  <c r="N33" i="13"/>
  <c r="N31" i="13"/>
  <c r="N29" i="13"/>
  <c r="N27" i="13"/>
  <c r="N25" i="13"/>
  <c r="N23" i="13"/>
  <c r="N21" i="13"/>
  <c r="N19" i="13"/>
  <c r="H10" i="13"/>
  <c r="N10" i="13" s="1"/>
  <c r="N17" i="13"/>
  <c r="N7" i="11"/>
  <c r="N5" i="11"/>
  <c r="B18" i="11"/>
  <c r="N6" i="11"/>
  <c r="N4" i="11"/>
  <c r="N7" i="12"/>
  <c r="N5" i="12"/>
  <c r="B18" i="12"/>
  <c r="N6" i="12"/>
  <c r="B18" i="8"/>
  <c r="H6" i="8"/>
  <c r="N6" i="8" s="1"/>
  <c r="N9" i="8"/>
  <c r="H7" i="8"/>
  <c r="N7" i="8" s="1"/>
  <c r="H5" i="8"/>
  <c r="N5" i="8" s="1"/>
  <c r="H4" i="8"/>
  <c r="N4" i="8" s="1"/>
  <c r="H8" i="7"/>
  <c r="N8" i="7" s="1"/>
  <c r="H5" i="7"/>
  <c r="N5" i="7" s="1"/>
  <c r="H9" i="7"/>
  <c r="N9" i="7" s="1"/>
  <c r="B18" i="7"/>
  <c r="I121" i="7" s="1"/>
  <c r="H121" i="7" s="1"/>
  <c r="N121" i="7" s="1"/>
  <c r="I123" i="6"/>
  <c r="H123" i="6" s="1"/>
  <c r="N123" i="6" s="1"/>
  <c r="I122" i="6"/>
  <c r="H122" i="6" s="1"/>
  <c r="N122" i="6" s="1"/>
  <c r="I121" i="6"/>
  <c r="H121" i="6" s="1"/>
  <c r="N121" i="6" s="1"/>
  <c r="I120" i="6"/>
  <c r="H120" i="6" s="1"/>
  <c r="N120" i="6" s="1"/>
  <c r="I119" i="6"/>
  <c r="H119" i="6" s="1"/>
  <c r="N119" i="6" s="1"/>
  <c r="I118" i="6"/>
  <c r="H118" i="6" s="1"/>
  <c r="N118" i="6" s="1"/>
  <c r="I117" i="6"/>
  <c r="H117" i="6" s="1"/>
  <c r="N117" i="6" s="1"/>
  <c r="I116" i="6"/>
  <c r="H116" i="6" s="1"/>
  <c r="N116" i="6" s="1"/>
  <c r="I115" i="6"/>
  <c r="H115" i="6" s="1"/>
  <c r="N115" i="6" s="1"/>
  <c r="I114" i="6"/>
  <c r="H114" i="6" s="1"/>
  <c r="N114" i="6" s="1"/>
  <c r="I113" i="6"/>
  <c r="H113" i="6" s="1"/>
  <c r="N113" i="6" s="1"/>
  <c r="I112" i="6"/>
  <c r="H112" i="6" s="1"/>
  <c r="N112" i="6" s="1"/>
  <c r="I111" i="6"/>
  <c r="H111" i="6" s="1"/>
  <c r="N111" i="6" s="1"/>
  <c r="I110" i="6"/>
  <c r="H110" i="6" s="1"/>
  <c r="N110" i="6" s="1"/>
  <c r="I109" i="6"/>
  <c r="H109" i="6" s="1"/>
  <c r="N109" i="6" s="1"/>
  <c r="I108" i="6"/>
  <c r="H108" i="6" s="1"/>
  <c r="N108" i="6" s="1"/>
  <c r="I107" i="6"/>
  <c r="H107" i="6" s="1"/>
  <c r="N107" i="6" s="1"/>
  <c r="I106" i="6"/>
  <c r="H106" i="6" s="1"/>
  <c r="N106" i="6" s="1"/>
  <c r="I104" i="6"/>
  <c r="H104" i="6" s="1"/>
  <c r="N104" i="6" s="1"/>
  <c r="I102" i="6"/>
  <c r="H102" i="6" s="1"/>
  <c r="N102" i="6" s="1"/>
  <c r="I100" i="6"/>
  <c r="H100" i="6" s="1"/>
  <c r="N100" i="6" s="1"/>
  <c r="I98" i="6"/>
  <c r="H98" i="6" s="1"/>
  <c r="N98" i="6" s="1"/>
  <c r="I96" i="6"/>
  <c r="H96" i="6" s="1"/>
  <c r="N96" i="6" s="1"/>
  <c r="I94" i="6"/>
  <c r="H94" i="6" s="1"/>
  <c r="N94" i="6" s="1"/>
  <c r="I91" i="6"/>
  <c r="H91" i="6" s="1"/>
  <c r="N91" i="6" s="1"/>
  <c r="I87" i="6"/>
  <c r="H87" i="6" s="1"/>
  <c r="N87" i="6" s="1"/>
  <c r="I83" i="6"/>
  <c r="H83" i="6" s="1"/>
  <c r="N83" i="6" s="1"/>
  <c r="I79" i="6"/>
  <c r="H79" i="6" s="1"/>
  <c r="N79" i="6" s="1"/>
  <c r="I75" i="6"/>
  <c r="H75" i="6" s="1"/>
  <c r="N75" i="6" s="1"/>
  <c r="I71" i="6"/>
  <c r="H71" i="6" s="1"/>
  <c r="N71" i="6" s="1"/>
  <c r="I67" i="6"/>
  <c r="H67" i="6" s="1"/>
  <c r="N67" i="6" s="1"/>
  <c r="I63" i="6"/>
  <c r="H63" i="6" s="1"/>
  <c r="N63" i="6" s="1"/>
  <c r="I59" i="6"/>
  <c r="H59" i="6" s="1"/>
  <c r="N59" i="6" s="1"/>
  <c r="I55" i="6"/>
  <c r="H55" i="6" s="1"/>
  <c r="N55" i="6" s="1"/>
  <c r="I51" i="6"/>
  <c r="H51" i="6" s="1"/>
  <c r="N51" i="6" s="1"/>
  <c r="I47" i="6"/>
  <c r="H47" i="6" s="1"/>
  <c r="N47" i="6" s="1"/>
  <c r="I43" i="6"/>
  <c r="H43" i="6" s="1"/>
  <c r="N43" i="6" s="1"/>
  <c r="I39" i="6"/>
  <c r="H39" i="6" s="1"/>
  <c r="N39" i="6" s="1"/>
  <c r="I38" i="6"/>
  <c r="H38" i="6" s="1"/>
  <c r="N38" i="6" s="1"/>
  <c r="I37" i="6"/>
  <c r="H37" i="6" s="1"/>
  <c r="N37" i="6" s="1"/>
  <c r="I36" i="6"/>
  <c r="H36" i="6" s="1"/>
  <c r="N36" i="6" s="1"/>
  <c r="I35" i="6"/>
  <c r="H35" i="6" s="1"/>
  <c r="N35" i="6" s="1"/>
  <c r="I34" i="6"/>
  <c r="H34" i="6" s="1"/>
  <c r="N34" i="6" s="1"/>
  <c r="I33" i="6"/>
  <c r="H33" i="6" s="1"/>
  <c r="N33" i="6" s="1"/>
  <c r="I32" i="6"/>
  <c r="H32" i="6" s="1"/>
  <c r="N32" i="6" s="1"/>
  <c r="I31" i="6"/>
  <c r="H31" i="6" s="1"/>
  <c r="N31" i="6" s="1"/>
  <c r="I30" i="6"/>
  <c r="H30" i="6" s="1"/>
  <c r="N30" i="6" s="1"/>
  <c r="I29" i="6"/>
  <c r="H29" i="6" s="1"/>
  <c r="N29" i="6" s="1"/>
  <c r="I28" i="6"/>
  <c r="H28" i="6" s="1"/>
  <c r="N28" i="6" s="1"/>
  <c r="I27" i="6"/>
  <c r="H27" i="6" s="1"/>
  <c r="N27" i="6" s="1"/>
  <c r="I26" i="6"/>
  <c r="H26" i="6" s="1"/>
  <c r="N26" i="6" s="1"/>
  <c r="I25" i="6"/>
  <c r="H25" i="6" s="1"/>
  <c r="N25" i="6" s="1"/>
  <c r="I24" i="6"/>
  <c r="H24" i="6" s="1"/>
  <c r="N24" i="6" s="1"/>
  <c r="I23" i="6"/>
  <c r="H23" i="6" s="1"/>
  <c r="N23" i="6" s="1"/>
  <c r="I22" i="6"/>
  <c r="H22" i="6" s="1"/>
  <c r="N22" i="6" s="1"/>
  <c r="I21" i="6"/>
  <c r="H21" i="6" s="1"/>
  <c r="N21" i="6" s="1"/>
  <c r="I20" i="6"/>
  <c r="H20" i="6" s="1"/>
  <c r="N20" i="6" s="1"/>
  <c r="I19" i="6"/>
  <c r="H19" i="6" s="1"/>
  <c r="N19" i="6" s="1"/>
  <c r="I18" i="6"/>
  <c r="H18" i="6" s="1"/>
  <c r="N18" i="6" s="1"/>
  <c r="I10" i="6"/>
  <c r="H10" i="6" s="1"/>
  <c r="N10" i="6" s="1"/>
  <c r="I92" i="6"/>
  <c r="H92" i="6" s="1"/>
  <c r="N92" i="6" s="1"/>
  <c r="I88" i="6"/>
  <c r="H88" i="6" s="1"/>
  <c r="N88" i="6" s="1"/>
  <c r="I84" i="6"/>
  <c r="H84" i="6" s="1"/>
  <c r="N84" i="6" s="1"/>
  <c r="I80" i="6"/>
  <c r="H80" i="6" s="1"/>
  <c r="N80" i="6" s="1"/>
  <c r="I76" i="6"/>
  <c r="H76" i="6" s="1"/>
  <c r="N76" i="6" s="1"/>
  <c r="I72" i="6"/>
  <c r="H72" i="6" s="1"/>
  <c r="N72" i="6" s="1"/>
  <c r="I68" i="6"/>
  <c r="H68" i="6" s="1"/>
  <c r="N68" i="6" s="1"/>
  <c r="I64" i="6"/>
  <c r="H64" i="6" s="1"/>
  <c r="N64" i="6" s="1"/>
  <c r="I60" i="6"/>
  <c r="H60" i="6" s="1"/>
  <c r="N60" i="6" s="1"/>
  <c r="I56" i="6"/>
  <c r="H56" i="6" s="1"/>
  <c r="N56" i="6" s="1"/>
  <c r="I52" i="6"/>
  <c r="H52" i="6" s="1"/>
  <c r="N52" i="6" s="1"/>
  <c r="I48" i="6"/>
  <c r="H48" i="6" s="1"/>
  <c r="N48" i="6" s="1"/>
  <c r="I44" i="6"/>
  <c r="H44" i="6" s="1"/>
  <c r="N44" i="6" s="1"/>
  <c r="I40" i="6"/>
  <c r="H40" i="6" s="1"/>
  <c r="N40" i="6" s="1"/>
  <c r="I17" i="6"/>
  <c r="H17" i="6" s="1"/>
  <c r="N17" i="6" s="1"/>
  <c r="I105" i="6"/>
  <c r="H105" i="6" s="1"/>
  <c r="N105" i="6" s="1"/>
  <c r="I103" i="6"/>
  <c r="H103" i="6" s="1"/>
  <c r="N103" i="6" s="1"/>
  <c r="I101" i="6"/>
  <c r="H101" i="6" s="1"/>
  <c r="N101" i="6" s="1"/>
  <c r="I99" i="6"/>
  <c r="H99" i="6" s="1"/>
  <c r="N99" i="6" s="1"/>
  <c r="I97" i="6"/>
  <c r="H97" i="6" s="1"/>
  <c r="N97" i="6" s="1"/>
  <c r="I95" i="6"/>
  <c r="H95" i="6" s="1"/>
  <c r="N95" i="6" s="1"/>
  <c r="I93" i="6"/>
  <c r="H93" i="6" s="1"/>
  <c r="N93" i="6" s="1"/>
  <c r="I89" i="6"/>
  <c r="H89" i="6" s="1"/>
  <c r="N89" i="6" s="1"/>
  <c r="I85" i="6"/>
  <c r="H85" i="6" s="1"/>
  <c r="N85" i="6" s="1"/>
  <c r="I81" i="6"/>
  <c r="H81" i="6" s="1"/>
  <c r="N81" i="6" s="1"/>
  <c r="I77" i="6"/>
  <c r="H77" i="6" s="1"/>
  <c r="N77" i="6" s="1"/>
  <c r="I73" i="6"/>
  <c r="H73" i="6" s="1"/>
  <c r="N73" i="6" s="1"/>
  <c r="I69" i="6"/>
  <c r="H69" i="6" s="1"/>
  <c r="N69" i="6" s="1"/>
  <c r="I65" i="6"/>
  <c r="H65" i="6" s="1"/>
  <c r="N65" i="6" s="1"/>
  <c r="I61" i="6"/>
  <c r="H61" i="6" s="1"/>
  <c r="N61" i="6" s="1"/>
  <c r="I57" i="6"/>
  <c r="H57" i="6" s="1"/>
  <c r="N57" i="6" s="1"/>
  <c r="I53" i="6"/>
  <c r="H53" i="6" s="1"/>
  <c r="N53" i="6" s="1"/>
  <c r="I49" i="6"/>
  <c r="H49" i="6" s="1"/>
  <c r="N49" i="6" s="1"/>
  <c r="I45" i="6"/>
  <c r="H45" i="6" s="1"/>
  <c r="N45" i="6" s="1"/>
  <c r="I41" i="6"/>
  <c r="H41" i="6" s="1"/>
  <c r="N41" i="6" s="1"/>
  <c r="I16" i="6"/>
  <c r="H16" i="6" s="1"/>
  <c r="N16" i="6" s="1"/>
  <c r="I15" i="6"/>
  <c r="H15" i="6" s="1"/>
  <c r="N15" i="6" s="1"/>
  <c r="I14" i="6"/>
  <c r="H14" i="6" s="1"/>
  <c r="N14" i="6" s="1"/>
  <c r="I13" i="6"/>
  <c r="H13" i="6" s="1"/>
  <c r="N13" i="6" s="1"/>
  <c r="I12" i="6"/>
  <c r="H12" i="6" s="1"/>
  <c r="N12" i="6" s="1"/>
  <c r="I90" i="6"/>
  <c r="H90" i="6" s="1"/>
  <c r="N90" i="6" s="1"/>
  <c r="I74" i="6"/>
  <c r="H74" i="6" s="1"/>
  <c r="N74" i="6" s="1"/>
  <c r="I58" i="6"/>
  <c r="H58" i="6" s="1"/>
  <c r="N58" i="6" s="1"/>
  <c r="I42" i="6"/>
  <c r="H42" i="6" s="1"/>
  <c r="N42" i="6" s="1"/>
  <c r="I70" i="6"/>
  <c r="H70" i="6" s="1"/>
  <c r="N70" i="6" s="1"/>
  <c r="I54" i="6"/>
  <c r="H54" i="6" s="1"/>
  <c r="N54" i="6" s="1"/>
  <c r="I11" i="6"/>
  <c r="H11" i="6" s="1"/>
  <c r="N11" i="6" s="1"/>
  <c r="I78" i="6"/>
  <c r="H78" i="6" s="1"/>
  <c r="N78" i="6" s="1"/>
  <c r="I62" i="6"/>
  <c r="H62" i="6" s="1"/>
  <c r="N62" i="6" s="1"/>
  <c r="I46" i="6"/>
  <c r="H46" i="6" s="1"/>
  <c r="N46" i="6" s="1"/>
  <c r="I86" i="6"/>
  <c r="H86" i="6" s="1"/>
  <c r="N86" i="6" s="1"/>
  <c r="I82" i="6"/>
  <c r="H82" i="6" s="1"/>
  <c r="N82" i="6" s="1"/>
  <c r="I66" i="6"/>
  <c r="H66" i="6" s="1"/>
  <c r="N66" i="6" s="1"/>
  <c r="I50" i="6"/>
  <c r="H50" i="6" s="1"/>
  <c r="N50" i="6" s="1"/>
  <c r="B18" i="5"/>
  <c r="N8" i="5"/>
  <c r="N6" i="5"/>
  <c r="N9" i="5"/>
  <c r="N7" i="5"/>
  <c r="N5" i="5"/>
  <c r="N5" i="4"/>
  <c r="N8" i="4"/>
  <c r="B18" i="4"/>
  <c r="N6" i="4"/>
  <c r="N4" i="4"/>
  <c r="N9" i="4"/>
  <c r="N7" i="4"/>
  <c r="I8" i="34" l="1"/>
  <c r="I12" i="34"/>
  <c r="I16" i="34"/>
  <c r="I20" i="34"/>
  <c r="H20" i="34" s="1"/>
  <c r="M20" i="34" s="1"/>
  <c r="I24" i="34"/>
  <c r="I28" i="34"/>
  <c r="I32" i="34"/>
  <c r="I36" i="34"/>
  <c r="H36" i="34" s="1"/>
  <c r="M36" i="34" s="1"/>
  <c r="I40" i="34"/>
  <c r="I44" i="34"/>
  <c r="I48" i="34"/>
  <c r="I52" i="34"/>
  <c r="I56" i="34"/>
  <c r="I60" i="34"/>
  <c r="I64" i="34"/>
  <c r="I68" i="34"/>
  <c r="H68" i="34" s="1"/>
  <c r="M68" i="34" s="1"/>
  <c r="I72" i="34"/>
  <c r="I76" i="34"/>
  <c r="I80" i="34"/>
  <c r="I84" i="34"/>
  <c r="H84" i="34" s="1"/>
  <c r="M84" i="34" s="1"/>
  <c r="I88" i="34"/>
  <c r="I92" i="34"/>
  <c r="I96" i="34"/>
  <c r="I100" i="34"/>
  <c r="H100" i="34" s="1"/>
  <c r="M100" i="34" s="1"/>
  <c r="I104" i="34"/>
  <c r="I108" i="34"/>
  <c r="I112" i="34"/>
  <c r="I116" i="34"/>
  <c r="I120" i="34"/>
  <c r="I4" i="34"/>
  <c r="H4" i="34" s="1"/>
  <c r="M4" i="34" s="1"/>
  <c r="I11" i="34"/>
  <c r="I15" i="34"/>
  <c r="H15" i="34" s="1"/>
  <c r="M15" i="34" s="1"/>
  <c r="I27" i="34"/>
  <c r="I35" i="34"/>
  <c r="I43" i="34"/>
  <c r="I51" i="34"/>
  <c r="H51" i="34" s="1"/>
  <c r="M51" i="34" s="1"/>
  <c r="I59" i="34"/>
  <c r="I67" i="34"/>
  <c r="I75" i="34"/>
  <c r="I83" i="34"/>
  <c r="H83" i="34" s="1"/>
  <c r="M83" i="34" s="1"/>
  <c r="I91" i="34"/>
  <c r="I99" i="34"/>
  <c r="I107" i="34"/>
  <c r="I115" i="34"/>
  <c r="H115" i="34" s="1"/>
  <c r="M115" i="34" s="1"/>
  <c r="I123" i="34"/>
  <c r="I5" i="34"/>
  <c r="H5" i="34" s="1"/>
  <c r="M5" i="34" s="1"/>
  <c r="I9" i="34"/>
  <c r="I13" i="34"/>
  <c r="H13" i="34" s="1"/>
  <c r="M13" i="34" s="1"/>
  <c r="I17" i="34"/>
  <c r="I21" i="34"/>
  <c r="I25" i="34"/>
  <c r="I29" i="34"/>
  <c r="H29" i="34" s="1"/>
  <c r="M29" i="34" s="1"/>
  <c r="I33" i="34"/>
  <c r="I37" i="34"/>
  <c r="I41" i="34"/>
  <c r="I45" i="34"/>
  <c r="H45" i="34" s="1"/>
  <c r="M45" i="34" s="1"/>
  <c r="I49" i="34"/>
  <c r="I53" i="34"/>
  <c r="I57" i="34"/>
  <c r="I61" i="34"/>
  <c r="H61" i="34" s="1"/>
  <c r="M61" i="34" s="1"/>
  <c r="I65" i="34"/>
  <c r="I69" i="34"/>
  <c r="I73" i="34"/>
  <c r="I77" i="34"/>
  <c r="H77" i="34" s="1"/>
  <c r="M77" i="34" s="1"/>
  <c r="I81" i="34"/>
  <c r="I85" i="34"/>
  <c r="I89" i="34"/>
  <c r="I93" i="34"/>
  <c r="I97" i="34"/>
  <c r="I101" i="34"/>
  <c r="I105" i="34"/>
  <c r="I109" i="34"/>
  <c r="H109" i="34" s="1"/>
  <c r="M109" i="34" s="1"/>
  <c r="I113" i="34"/>
  <c r="I117" i="34"/>
  <c r="I121" i="34"/>
  <c r="I6" i="34"/>
  <c r="H6" i="34" s="1"/>
  <c r="M6" i="34" s="1"/>
  <c r="I10" i="34"/>
  <c r="I14" i="34"/>
  <c r="I18" i="34"/>
  <c r="I22" i="34"/>
  <c r="H22" i="34" s="1"/>
  <c r="M22" i="34" s="1"/>
  <c r="I26" i="34"/>
  <c r="I30" i="34"/>
  <c r="I34" i="34"/>
  <c r="I38" i="34"/>
  <c r="H38" i="34" s="1"/>
  <c r="M38" i="34" s="1"/>
  <c r="I42" i="34"/>
  <c r="I46" i="34"/>
  <c r="I50" i="34"/>
  <c r="I54" i="34"/>
  <c r="H54" i="34" s="1"/>
  <c r="M54" i="34" s="1"/>
  <c r="I58" i="34"/>
  <c r="I62" i="34"/>
  <c r="I66" i="34"/>
  <c r="I70" i="34"/>
  <c r="H70" i="34" s="1"/>
  <c r="M70" i="34" s="1"/>
  <c r="I74" i="34"/>
  <c r="I78" i="34"/>
  <c r="I82" i="34"/>
  <c r="I86" i="34"/>
  <c r="H86" i="34" s="1"/>
  <c r="M86" i="34" s="1"/>
  <c r="I90" i="34"/>
  <c r="I94" i="34"/>
  <c r="I98" i="34"/>
  <c r="I102" i="34"/>
  <c r="H102" i="34" s="1"/>
  <c r="M102" i="34" s="1"/>
  <c r="I106" i="34"/>
  <c r="I110" i="34"/>
  <c r="I114" i="34"/>
  <c r="I118" i="34"/>
  <c r="H118" i="34" s="1"/>
  <c r="M118" i="34" s="1"/>
  <c r="I122" i="34"/>
  <c r="I7" i="34"/>
  <c r="H7" i="34" s="1"/>
  <c r="M7" i="34" s="1"/>
  <c r="I19" i="34"/>
  <c r="I23" i="34"/>
  <c r="I31" i="34"/>
  <c r="I39" i="34"/>
  <c r="I47" i="34"/>
  <c r="I55" i="34"/>
  <c r="H55" i="34" s="1"/>
  <c r="M55" i="34" s="1"/>
  <c r="I63" i="34"/>
  <c r="I71" i="34"/>
  <c r="I79" i="34"/>
  <c r="I87" i="34"/>
  <c r="H87" i="34" s="1"/>
  <c r="M87" i="34" s="1"/>
  <c r="I95" i="34"/>
  <c r="I103" i="34"/>
  <c r="I111" i="34"/>
  <c r="I119" i="34"/>
  <c r="H119" i="34" s="1"/>
  <c r="M119" i="34" s="1"/>
  <c r="I7" i="33"/>
  <c r="H7" i="33" s="1"/>
  <c r="M7" i="33" s="1"/>
  <c r="I11" i="33"/>
  <c r="H11" i="33" s="1"/>
  <c r="M11" i="33" s="1"/>
  <c r="I15" i="33"/>
  <c r="I19" i="33"/>
  <c r="I23" i="33"/>
  <c r="I27" i="33"/>
  <c r="I31" i="33"/>
  <c r="I35" i="33"/>
  <c r="I39" i="33"/>
  <c r="I43" i="33"/>
  <c r="I47" i="33"/>
  <c r="I51" i="33"/>
  <c r="I55" i="33"/>
  <c r="I59" i="33"/>
  <c r="I63" i="33"/>
  <c r="I67" i="33"/>
  <c r="I71" i="33"/>
  <c r="I75" i="33"/>
  <c r="I79" i="33"/>
  <c r="I83" i="33"/>
  <c r="I87" i="33"/>
  <c r="I91" i="33"/>
  <c r="I95" i="33"/>
  <c r="I99" i="33"/>
  <c r="I103" i="33"/>
  <c r="I107" i="33"/>
  <c r="I111" i="33"/>
  <c r="I115" i="33"/>
  <c r="I119" i="33"/>
  <c r="I123" i="33"/>
  <c r="I10" i="33"/>
  <c r="I22" i="33"/>
  <c r="H22" i="33" s="1"/>
  <c r="M22" i="33" s="1"/>
  <c r="I8" i="33"/>
  <c r="I12" i="33"/>
  <c r="I16" i="33"/>
  <c r="I20" i="33"/>
  <c r="H20" i="33" s="1"/>
  <c r="M20" i="33" s="1"/>
  <c r="I24" i="33"/>
  <c r="I28" i="33"/>
  <c r="H28" i="33" s="1"/>
  <c r="M28" i="33" s="1"/>
  <c r="I32" i="33"/>
  <c r="I36" i="33"/>
  <c r="H36" i="33" s="1"/>
  <c r="M36" i="33" s="1"/>
  <c r="I40" i="33"/>
  <c r="I44" i="33"/>
  <c r="H44" i="33" s="1"/>
  <c r="M44" i="33" s="1"/>
  <c r="I48" i="33"/>
  <c r="I52" i="33"/>
  <c r="H52" i="33" s="1"/>
  <c r="M52" i="33" s="1"/>
  <c r="I56" i="33"/>
  <c r="I60" i="33"/>
  <c r="H60" i="33" s="1"/>
  <c r="M60" i="33" s="1"/>
  <c r="I64" i="33"/>
  <c r="I68" i="33"/>
  <c r="H68" i="33" s="1"/>
  <c r="M68" i="33" s="1"/>
  <c r="I72" i="33"/>
  <c r="I76" i="33"/>
  <c r="H76" i="33" s="1"/>
  <c r="M76" i="33" s="1"/>
  <c r="I80" i="33"/>
  <c r="I84" i="33"/>
  <c r="H84" i="33" s="1"/>
  <c r="M84" i="33" s="1"/>
  <c r="I88" i="33"/>
  <c r="I92" i="33"/>
  <c r="H92" i="33" s="1"/>
  <c r="M92" i="33" s="1"/>
  <c r="I96" i="33"/>
  <c r="I100" i="33"/>
  <c r="H100" i="33" s="1"/>
  <c r="M100" i="33" s="1"/>
  <c r="I104" i="33"/>
  <c r="I108" i="33"/>
  <c r="H108" i="33" s="1"/>
  <c r="M108" i="33" s="1"/>
  <c r="I112" i="33"/>
  <c r="I116" i="33"/>
  <c r="H116" i="33" s="1"/>
  <c r="M116" i="33" s="1"/>
  <c r="I120" i="33"/>
  <c r="I4" i="33"/>
  <c r="H4" i="33" s="1"/>
  <c r="M4" i="33" s="1"/>
  <c r="I5" i="33"/>
  <c r="H5" i="33" s="1"/>
  <c r="M5" i="33" s="1"/>
  <c r="I9" i="33"/>
  <c r="I13" i="33"/>
  <c r="I17" i="33"/>
  <c r="H17" i="33" s="1"/>
  <c r="M17" i="33" s="1"/>
  <c r="I21" i="33"/>
  <c r="I25" i="33"/>
  <c r="I29" i="33"/>
  <c r="I33" i="33"/>
  <c r="I37" i="33"/>
  <c r="I41" i="33"/>
  <c r="I45" i="33"/>
  <c r="I49" i="33"/>
  <c r="I53" i="33"/>
  <c r="I57" i="33"/>
  <c r="I61" i="33"/>
  <c r="I65" i="33"/>
  <c r="I69" i="33"/>
  <c r="I73" i="33"/>
  <c r="I77" i="33"/>
  <c r="I81" i="33"/>
  <c r="I85" i="33"/>
  <c r="I89" i="33"/>
  <c r="I93" i="33"/>
  <c r="I97" i="33"/>
  <c r="I101" i="33"/>
  <c r="I105" i="33"/>
  <c r="I109" i="33"/>
  <c r="I113" i="33"/>
  <c r="I117" i="33"/>
  <c r="I121" i="33"/>
  <c r="I6" i="33"/>
  <c r="H6" i="33" s="1"/>
  <c r="M6" i="33" s="1"/>
  <c r="I14" i="33"/>
  <c r="I18" i="33"/>
  <c r="I26" i="33"/>
  <c r="H26" i="33" s="1"/>
  <c r="M26" i="33" s="1"/>
  <c r="I30" i="33"/>
  <c r="I38" i="33"/>
  <c r="H38" i="33" s="1"/>
  <c r="M38" i="33" s="1"/>
  <c r="I54" i="33"/>
  <c r="I70" i="33"/>
  <c r="H70" i="33" s="1"/>
  <c r="M70" i="33" s="1"/>
  <c r="I86" i="33"/>
  <c r="I102" i="33"/>
  <c r="H102" i="33" s="1"/>
  <c r="M102" i="33" s="1"/>
  <c r="I118" i="33"/>
  <c r="I42" i="33"/>
  <c r="H42" i="33" s="1"/>
  <c r="M42" i="33" s="1"/>
  <c r="I58" i="33"/>
  <c r="I74" i="33"/>
  <c r="H74" i="33" s="1"/>
  <c r="M74" i="33" s="1"/>
  <c r="I90" i="33"/>
  <c r="I106" i="33"/>
  <c r="H106" i="33" s="1"/>
  <c r="M106" i="33" s="1"/>
  <c r="I122" i="33"/>
  <c r="I34" i="33"/>
  <c r="H34" i="33" s="1"/>
  <c r="M34" i="33" s="1"/>
  <c r="I66" i="33"/>
  <c r="I82" i="33"/>
  <c r="H82" i="33" s="1"/>
  <c r="M82" i="33" s="1"/>
  <c r="I98" i="33"/>
  <c r="I46" i="33"/>
  <c r="H46" i="33" s="1"/>
  <c r="M46" i="33" s="1"/>
  <c r="I62" i="33"/>
  <c r="I78" i="33"/>
  <c r="H78" i="33" s="1"/>
  <c r="M78" i="33" s="1"/>
  <c r="I94" i="33"/>
  <c r="I110" i="33"/>
  <c r="H110" i="33" s="1"/>
  <c r="M110" i="33" s="1"/>
  <c r="I50" i="33"/>
  <c r="I114" i="33"/>
  <c r="H114" i="33" s="1"/>
  <c r="M114" i="33" s="1"/>
  <c r="I5" i="32"/>
  <c r="H5" i="32" s="1"/>
  <c r="M5" i="32" s="1"/>
  <c r="I9" i="32"/>
  <c r="I13" i="32"/>
  <c r="I17" i="32"/>
  <c r="I21" i="32"/>
  <c r="I25" i="32"/>
  <c r="I29" i="32"/>
  <c r="I33" i="32"/>
  <c r="I37" i="32"/>
  <c r="I41" i="32"/>
  <c r="I45" i="32"/>
  <c r="I49" i="32"/>
  <c r="I53" i="32"/>
  <c r="I57" i="32"/>
  <c r="I61" i="32"/>
  <c r="I65" i="32"/>
  <c r="I69" i="32"/>
  <c r="I73" i="32"/>
  <c r="I77" i="32"/>
  <c r="I81" i="32"/>
  <c r="I85" i="32"/>
  <c r="I89" i="32"/>
  <c r="I93" i="32"/>
  <c r="I97" i="32"/>
  <c r="I101" i="32"/>
  <c r="I105" i="32"/>
  <c r="I109" i="32"/>
  <c r="I113" i="32"/>
  <c r="I117" i="32"/>
  <c r="I121" i="32"/>
  <c r="I6" i="32"/>
  <c r="H6" i="32" s="1"/>
  <c r="M6" i="32" s="1"/>
  <c r="I10" i="32"/>
  <c r="I14" i="32"/>
  <c r="I18" i="32"/>
  <c r="I22" i="32"/>
  <c r="I26" i="32"/>
  <c r="I30" i="32"/>
  <c r="I34" i="32"/>
  <c r="I38" i="32"/>
  <c r="I42" i="32"/>
  <c r="I46" i="32"/>
  <c r="I50" i="32"/>
  <c r="I54" i="32"/>
  <c r="I58" i="32"/>
  <c r="I62" i="32"/>
  <c r="I66" i="32"/>
  <c r="I70" i="32"/>
  <c r="I74" i="32"/>
  <c r="I78" i="32"/>
  <c r="I82" i="32"/>
  <c r="I86" i="32"/>
  <c r="I90" i="32"/>
  <c r="I94" i="32"/>
  <c r="I98" i="32"/>
  <c r="I102" i="32"/>
  <c r="I106" i="32"/>
  <c r="I110" i="32"/>
  <c r="I114" i="32"/>
  <c r="I118" i="32"/>
  <c r="I122" i="32"/>
  <c r="I7" i="32"/>
  <c r="H7" i="32" s="1"/>
  <c r="M7" i="32" s="1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8" i="32"/>
  <c r="I12" i="32"/>
  <c r="I16" i="32"/>
  <c r="I20" i="32"/>
  <c r="I24" i="32"/>
  <c r="I28" i="32"/>
  <c r="I32" i="32"/>
  <c r="I36" i="32"/>
  <c r="I40" i="32"/>
  <c r="I44" i="32"/>
  <c r="I48" i="32"/>
  <c r="I52" i="32"/>
  <c r="I56" i="32"/>
  <c r="I60" i="32"/>
  <c r="I64" i="32"/>
  <c r="I68" i="32"/>
  <c r="I72" i="32"/>
  <c r="I76" i="32"/>
  <c r="I80" i="32"/>
  <c r="I84" i="32"/>
  <c r="I88" i="32"/>
  <c r="I92" i="32"/>
  <c r="I96" i="32"/>
  <c r="I100" i="32"/>
  <c r="I104" i="32"/>
  <c r="I108" i="32"/>
  <c r="I112" i="32"/>
  <c r="I116" i="32"/>
  <c r="I120" i="32"/>
  <c r="I4" i="32"/>
  <c r="H4" i="32" s="1"/>
  <c r="M4" i="32" s="1"/>
  <c r="I10" i="30"/>
  <c r="I14" i="30"/>
  <c r="H14" i="30" s="1"/>
  <c r="M14" i="30" s="1"/>
  <c r="I18" i="30"/>
  <c r="I22" i="30"/>
  <c r="H22" i="30" s="1"/>
  <c r="M22" i="30" s="1"/>
  <c r="I26" i="30"/>
  <c r="I30" i="30"/>
  <c r="H30" i="30" s="1"/>
  <c r="M30" i="30" s="1"/>
  <c r="I34" i="30"/>
  <c r="I38" i="30"/>
  <c r="H38" i="30" s="1"/>
  <c r="M38" i="30" s="1"/>
  <c r="I42" i="30"/>
  <c r="I46" i="30"/>
  <c r="H46" i="30" s="1"/>
  <c r="M46" i="30" s="1"/>
  <c r="I50" i="30"/>
  <c r="I54" i="30"/>
  <c r="H54" i="30" s="1"/>
  <c r="M54" i="30" s="1"/>
  <c r="I58" i="30"/>
  <c r="I62" i="30"/>
  <c r="H62" i="30" s="1"/>
  <c r="M62" i="30" s="1"/>
  <c r="I66" i="30"/>
  <c r="I70" i="30"/>
  <c r="H70" i="30" s="1"/>
  <c r="M70" i="30" s="1"/>
  <c r="I74" i="30"/>
  <c r="I78" i="30"/>
  <c r="H78" i="30" s="1"/>
  <c r="M78" i="30" s="1"/>
  <c r="I82" i="30"/>
  <c r="I86" i="30"/>
  <c r="H86" i="30" s="1"/>
  <c r="M86" i="30" s="1"/>
  <c r="I90" i="30"/>
  <c r="I94" i="30"/>
  <c r="H94" i="30" s="1"/>
  <c r="M94" i="30" s="1"/>
  <c r="I98" i="30"/>
  <c r="I102" i="30"/>
  <c r="H102" i="30" s="1"/>
  <c r="M102" i="30" s="1"/>
  <c r="I106" i="30"/>
  <c r="I110" i="30"/>
  <c r="H110" i="30" s="1"/>
  <c r="M110" i="30" s="1"/>
  <c r="I114" i="30"/>
  <c r="I118" i="30"/>
  <c r="H118" i="30" s="1"/>
  <c r="M118" i="30" s="1"/>
  <c r="I122" i="30"/>
  <c r="I11" i="30"/>
  <c r="I12" i="30"/>
  <c r="I16" i="30"/>
  <c r="H16" i="30" s="1"/>
  <c r="M16" i="30" s="1"/>
  <c r="I20" i="30"/>
  <c r="I24" i="30"/>
  <c r="H24" i="30" s="1"/>
  <c r="M24" i="30" s="1"/>
  <c r="I28" i="30"/>
  <c r="I32" i="30"/>
  <c r="H32" i="30" s="1"/>
  <c r="M32" i="30" s="1"/>
  <c r="I36" i="30"/>
  <c r="I40" i="30"/>
  <c r="I44" i="30"/>
  <c r="I48" i="30"/>
  <c r="I52" i="30"/>
  <c r="I56" i="30"/>
  <c r="I60" i="30"/>
  <c r="I64" i="30"/>
  <c r="H64" i="30" s="1"/>
  <c r="M64" i="30" s="1"/>
  <c r="I68" i="30"/>
  <c r="I72" i="30"/>
  <c r="I76" i="30"/>
  <c r="I80" i="30"/>
  <c r="I84" i="30"/>
  <c r="I88" i="30"/>
  <c r="H88" i="30" s="1"/>
  <c r="M88" i="30" s="1"/>
  <c r="I92" i="30"/>
  <c r="I96" i="30"/>
  <c r="H96" i="30" s="1"/>
  <c r="M96" i="30" s="1"/>
  <c r="I100" i="30"/>
  <c r="I104" i="30"/>
  <c r="H104" i="30" s="1"/>
  <c r="M104" i="30" s="1"/>
  <c r="I108" i="30"/>
  <c r="I112" i="30"/>
  <c r="I116" i="30"/>
  <c r="I120" i="30"/>
  <c r="I8" i="30"/>
  <c r="H8" i="30" s="1"/>
  <c r="M8" i="30" s="1"/>
  <c r="I9" i="30"/>
  <c r="H9" i="30" s="1"/>
  <c r="M9" i="30" s="1"/>
  <c r="I13" i="30"/>
  <c r="I17" i="30"/>
  <c r="I21" i="30"/>
  <c r="I25" i="30"/>
  <c r="I29" i="30"/>
  <c r="I33" i="30"/>
  <c r="H33" i="30" s="1"/>
  <c r="M33" i="30" s="1"/>
  <c r="I37" i="30"/>
  <c r="I41" i="30"/>
  <c r="H41" i="30" s="1"/>
  <c r="M41" i="30" s="1"/>
  <c r="I45" i="30"/>
  <c r="I49" i="30"/>
  <c r="H49" i="30" s="1"/>
  <c r="M49" i="30" s="1"/>
  <c r="I53" i="30"/>
  <c r="I57" i="30"/>
  <c r="I61" i="30"/>
  <c r="I65" i="30"/>
  <c r="H65" i="30" s="1"/>
  <c r="M65" i="30" s="1"/>
  <c r="I69" i="30"/>
  <c r="I73" i="30"/>
  <c r="H73" i="30" s="1"/>
  <c r="M73" i="30" s="1"/>
  <c r="I77" i="30"/>
  <c r="I81" i="30"/>
  <c r="H81" i="30" s="1"/>
  <c r="M81" i="30" s="1"/>
  <c r="I85" i="30"/>
  <c r="I89" i="30"/>
  <c r="I93" i="30"/>
  <c r="I97" i="30"/>
  <c r="I101" i="30"/>
  <c r="I105" i="30"/>
  <c r="H105" i="30" s="1"/>
  <c r="M105" i="30" s="1"/>
  <c r="I109" i="30"/>
  <c r="I113" i="30"/>
  <c r="H113" i="30" s="1"/>
  <c r="M113" i="30" s="1"/>
  <c r="I19" i="30"/>
  <c r="I35" i="30"/>
  <c r="H35" i="30" s="1"/>
  <c r="M35" i="30" s="1"/>
  <c r="I51" i="30"/>
  <c r="I67" i="30"/>
  <c r="H67" i="30" s="1"/>
  <c r="M67" i="30" s="1"/>
  <c r="I83" i="30"/>
  <c r="I99" i="30"/>
  <c r="H99" i="30" s="1"/>
  <c r="M99" i="30" s="1"/>
  <c r="I115" i="30"/>
  <c r="I123" i="30"/>
  <c r="H123" i="30" s="1"/>
  <c r="M123" i="30" s="1"/>
  <c r="I31" i="30"/>
  <c r="I63" i="30"/>
  <c r="H63" i="30" s="1"/>
  <c r="M63" i="30" s="1"/>
  <c r="I79" i="30"/>
  <c r="I111" i="30"/>
  <c r="H111" i="30" s="1"/>
  <c r="M111" i="30" s="1"/>
  <c r="I23" i="30"/>
  <c r="I39" i="30"/>
  <c r="I55" i="30"/>
  <c r="I71" i="30"/>
  <c r="I87" i="30"/>
  <c r="I103" i="30"/>
  <c r="I117" i="30"/>
  <c r="I15" i="30"/>
  <c r="H15" i="30" s="1"/>
  <c r="M15" i="30" s="1"/>
  <c r="I47" i="30"/>
  <c r="I95" i="30"/>
  <c r="I121" i="30"/>
  <c r="I27" i="30"/>
  <c r="H27" i="30" s="1"/>
  <c r="M27" i="30" s="1"/>
  <c r="I43" i="30"/>
  <c r="I59" i="30"/>
  <c r="H59" i="30" s="1"/>
  <c r="M59" i="30" s="1"/>
  <c r="I75" i="30"/>
  <c r="I91" i="30"/>
  <c r="H91" i="30" s="1"/>
  <c r="M91" i="30" s="1"/>
  <c r="I107" i="30"/>
  <c r="I119" i="30"/>
  <c r="H119" i="30" s="1"/>
  <c r="M119" i="30" s="1"/>
  <c r="M1" i="29"/>
  <c r="K1" i="24"/>
  <c r="H4" i="24"/>
  <c r="I1" i="24"/>
  <c r="I6" i="20"/>
  <c r="H6" i="20" s="1"/>
  <c r="M6" i="20" s="1"/>
  <c r="I10" i="20"/>
  <c r="H10" i="20" s="1"/>
  <c r="I14" i="20"/>
  <c r="H14" i="20" s="1"/>
  <c r="I18" i="20"/>
  <c r="H18" i="20" s="1"/>
  <c r="I22" i="20"/>
  <c r="H22" i="20" s="1"/>
  <c r="I26" i="20"/>
  <c r="H26" i="20" s="1"/>
  <c r="I30" i="20"/>
  <c r="H30" i="20" s="1"/>
  <c r="I34" i="20"/>
  <c r="H34" i="20" s="1"/>
  <c r="I38" i="20"/>
  <c r="H38" i="20" s="1"/>
  <c r="I42" i="20"/>
  <c r="H42" i="20" s="1"/>
  <c r="I46" i="20"/>
  <c r="H46" i="20" s="1"/>
  <c r="I50" i="20"/>
  <c r="H50" i="20" s="1"/>
  <c r="I54" i="20"/>
  <c r="H54" i="20" s="1"/>
  <c r="I58" i="20"/>
  <c r="H58" i="20" s="1"/>
  <c r="I62" i="20"/>
  <c r="H62" i="20" s="1"/>
  <c r="I66" i="20"/>
  <c r="H66" i="20" s="1"/>
  <c r="I70" i="20"/>
  <c r="H70" i="20" s="1"/>
  <c r="I74" i="20"/>
  <c r="H74" i="20" s="1"/>
  <c r="I78" i="20"/>
  <c r="H78" i="20" s="1"/>
  <c r="I82" i="20"/>
  <c r="H82" i="20" s="1"/>
  <c r="I86" i="20"/>
  <c r="H86" i="20" s="1"/>
  <c r="I90" i="20"/>
  <c r="H90" i="20" s="1"/>
  <c r="I94" i="20"/>
  <c r="H94" i="20" s="1"/>
  <c r="I98" i="20"/>
  <c r="H98" i="20" s="1"/>
  <c r="I102" i="20"/>
  <c r="I106" i="20"/>
  <c r="I110" i="20"/>
  <c r="I114" i="20"/>
  <c r="I118" i="20"/>
  <c r="I122" i="20"/>
  <c r="I7" i="20"/>
  <c r="H7" i="20" s="1"/>
  <c r="I11" i="20"/>
  <c r="H11" i="20" s="1"/>
  <c r="I15" i="20"/>
  <c r="H15" i="20" s="1"/>
  <c r="I19" i="20"/>
  <c r="H19" i="20" s="1"/>
  <c r="I23" i="20"/>
  <c r="H23" i="20" s="1"/>
  <c r="I27" i="20"/>
  <c r="H27" i="20" s="1"/>
  <c r="I31" i="20"/>
  <c r="H31" i="20" s="1"/>
  <c r="I35" i="20"/>
  <c r="H35" i="20" s="1"/>
  <c r="I39" i="20"/>
  <c r="H39" i="20" s="1"/>
  <c r="I43" i="20"/>
  <c r="H43" i="20" s="1"/>
  <c r="I47" i="20"/>
  <c r="H47" i="20" s="1"/>
  <c r="I51" i="20"/>
  <c r="H51" i="20" s="1"/>
  <c r="I55" i="20"/>
  <c r="H55" i="20" s="1"/>
  <c r="I59" i="20"/>
  <c r="H59" i="20" s="1"/>
  <c r="I63" i="20"/>
  <c r="H63" i="20" s="1"/>
  <c r="I67" i="20"/>
  <c r="H67" i="20" s="1"/>
  <c r="I71" i="20"/>
  <c r="H71" i="20" s="1"/>
  <c r="I75" i="20"/>
  <c r="H75" i="20" s="1"/>
  <c r="I79" i="20"/>
  <c r="H79" i="20" s="1"/>
  <c r="I83" i="20"/>
  <c r="H83" i="20" s="1"/>
  <c r="I87" i="20"/>
  <c r="H87" i="20" s="1"/>
  <c r="I91" i="20"/>
  <c r="H91" i="20" s="1"/>
  <c r="I95" i="20"/>
  <c r="H95" i="20" s="1"/>
  <c r="I99" i="20"/>
  <c r="H99" i="20" s="1"/>
  <c r="I103" i="20"/>
  <c r="I107" i="20"/>
  <c r="I111" i="20"/>
  <c r="I115" i="20"/>
  <c r="I119" i="20"/>
  <c r="I123" i="20"/>
  <c r="I8" i="20"/>
  <c r="H8" i="20" s="1"/>
  <c r="I12" i="20"/>
  <c r="H12" i="20" s="1"/>
  <c r="I16" i="20"/>
  <c r="H16" i="20" s="1"/>
  <c r="I20" i="20"/>
  <c r="H20" i="20" s="1"/>
  <c r="I24" i="20"/>
  <c r="H24" i="20" s="1"/>
  <c r="I28" i="20"/>
  <c r="H28" i="20" s="1"/>
  <c r="I32" i="20"/>
  <c r="H32" i="20" s="1"/>
  <c r="I36" i="20"/>
  <c r="H36" i="20" s="1"/>
  <c r="I40" i="20"/>
  <c r="H40" i="20" s="1"/>
  <c r="I44" i="20"/>
  <c r="H44" i="20" s="1"/>
  <c r="I48" i="20"/>
  <c r="H48" i="20" s="1"/>
  <c r="I52" i="20"/>
  <c r="H52" i="20" s="1"/>
  <c r="I56" i="20"/>
  <c r="H56" i="20" s="1"/>
  <c r="I60" i="20"/>
  <c r="H60" i="20" s="1"/>
  <c r="I64" i="20"/>
  <c r="H64" i="20" s="1"/>
  <c r="I68" i="20"/>
  <c r="H68" i="20" s="1"/>
  <c r="I72" i="20"/>
  <c r="H72" i="20" s="1"/>
  <c r="I76" i="20"/>
  <c r="H76" i="20" s="1"/>
  <c r="I80" i="20"/>
  <c r="H80" i="20" s="1"/>
  <c r="I84" i="20"/>
  <c r="H84" i="20" s="1"/>
  <c r="I88" i="20"/>
  <c r="H88" i="20" s="1"/>
  <c r="I92" i="20"/>
  <c r="H92" i="20" s="1"/>
  <c r="I96" i="20"/>
  <c r="H96" i="20" s="1"/>
  <c r="I100" i="20"/>
  <c r="H100" i="20" s="1"/>
  <c r="I104" i="20"/>
  <c r="I108" i="20"/>
  <c r="I112" i="20"/>
  <c r="I116" i="20"/>
  <c r="I120" i="20"/>
  <c r="I4" i="20"/>
  <c r="H4" i="20" s="1"/>
  <c r="M4" i="20" s="1"/>
  <c r="I5" i="20"/>
  <c r="H5" i="20" s="1"/>
  <c r="M5" i="20" s="1"/>
  <c r="I9" i="20"/>
  <c r="H9" i="20" s="1"/>
  <c r="I13" i="20"/>
  <c r="H13" i="20" s="1"/>
  <c r="I17" i="20"/>
  <c r="H17" i="20" s="1"/>
  <c r="I21" i="20"/>
  <c r="H21" i="20" s="1"/>
  <c r="I25" i="20"/>
  <c r="H25" i="20" s="1"/>
  <c r="I29" i="20"/>
  <c r="H29" i="20" s="1"/>
  <c r="I33" i="20"/>
  <c r="H33" i="20" s="1"/>
  <c r="I37" i="20"/>
  <c r="H37" i="20" s="1"/>
  <c r="I41" i="20"/>
  <c r="H41" i="20" s="1"/>
  <c r="I45" i="20"/>
  <c r="H45" i="20" s="1"/>
  <c r="I49" i="20"/>
  <c r="H49" i="20" s="1"/>
  <c r="I53" i="20"/>
  <c r="H53" i="20" s="1"/>
  <c r="I57" i="20"/>
  <c r="H57" i="20" s="1"/>
  <c r="I61" i="20"/>
  <c r="H61" i="20" s="1"/>
  <c r="I65" i="20"/>
  <c r="H65" i="20" s="1"/>
  <c r="I69" i="20"/>
  <c r="H69" i="20" s="1"/>
  <c r="I73" i="20"/>
  <c r="H73" i="20" s="1"/>
  <c r="I77" i="20"/>
  <c r="H77" i="20" s="1"/>
  <c r="I81" i="20"/>
  <c r="H81" i="20" s="1"/>
  <c r="I85" i="20"/>
  <c r="H85" i="20" s="1"/>
  <c r="I89" i="20"/>
  <c r="H89" i="20" s="1"/>
  <c r="I93" i="20"/>
  <c r="H93" i="20" s="1"/>
  <c r="I97" i="20"/>
  <c r="H97" i="20" s="1"/>
  <c r="I101" i="20"/>
  <c r="H101" i="20" s="1"/>
  <c r="I105" i="20"/>
  <c r="I109" i="20"/>
  <c r="I113" i="20"/>
  <c r="I117" i="20"/>
  <c r="I121" i="20"/>
  <c r="I10" i="25"/>
  <c r="H10" i="25" s="1"/>
  <c r="I14" i="25"/>
  <c r="I18" i="25"/>
  <c r="I22" i="25"/>
  <c r="I26" i="25"/>
  <c r="I30" i="25"/>
  <c r="I34" i="25"/>
  <c r="I38" i="25"/>
  <c r="I42" i="25"/>
  <c r="I46" i="25"/>
  <c r="I50" i="25"/>
  <c r="I54" i="25"/>
  <c r="I58" i="25"/>
  <c r="I62" i="25"/>
  <c r="I66" i="25"/>
  <c r="I70" i="25"/>
  <c r="I74" i="25"/>
  <c r="I78" i="25"/>
  <c r="I82" i="25"/>
  <c r="I86" i="25"/>
  <c r="I90" i="25"/>
  <c r="I94" i="25"/>
  <c r="I98" i="25"/>
  <c r="I102" i="25"/>
  <c r="I106" i="25"/>
  <c r="I110" i="25"/>
  <c r="I114" i="25"/>
  <c r="I118" i="25"/>
  <c r="I122" i="25"/>
  <c r="I11" i="25"/>
  <c r="I15" i="25"/>
  <c r="I19" i="25"/>
  <c r="I23" i="25"/>
  <c r="I27" i="25"/>
  <c r="I31" i="25"/>
  <c r="I35" i="25"/>
  <c r="I39" i="25"/>
  <c r="I43" i="25"/>
  <c r="I47" i="25"/>
  <c r="I51" i="25"/>
  <c r="I55" i="25"/>
  <c r="I59" i="25"/>
  <c r="I63" i="25"/>
  <c r="I67" i="25"/>
  <c r="I71" i="25"/>
  <c r="I75" i="25"/>
  <c r="I79" i="25"/>
  <c r="I83" i="25"/>
  <c r="I87" i="25"/>
  <c r="I91" i="25"/>
  <c r="I95" i="25"/>
  <c r="I99" i="25"/>
  <c r="I103" i="25"/>
  <c r="I107" i="25"/>
  <c r="I111" i="25"/>
  <c r="I115" i="25"/>
  <c r="I119" i="25"/>
  <c r="I123" i="25"/>
  <c r="I12" i="25"/>
  <c r="I16" i="25"/>
  <c r="I20" i="25"/>
  <c r="I24" i="25"/>
  <c r="I28" i="25"/>
  <c r="I32" i="25"/>
  <c r="I36" i="25"/>
  <c r="I40" i="25"/>
  <c r="I44" i="25"/>
  <c r="I48" i="25"/>
  <c r="I52" i="25"/>
  <c r="I56" i="25"/>
  <c r="I60" i="25"/>
  <c r="I64" i="25"/>
  <c r="I68" i="25"/>
  <c r="I72" i="25"/>
  <c r="I76" i="25"/>
  <c r="I80" i="25"/>
  <c r="I84" i="25"/>
  <c r="I88" i="25"/>
  <c r="I92" i="25"/>
  <c r="I96" i="25"/>
  <c r="I100" i="25"/>
  <c r="I104" i="25"/>
  <c r="I108" i="25"/>
  <c r="I112" i="25"/>
  <c r="I116" i="25"/>
  <c r="I120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7" i="25"/>
  <c r="I101" i="25"/>
  <c r="I105" i="25"/>
  <c r="I109" i="25"/>
  <c r="I113" i="25"/>
  <c r="I117" i="25"/>
  <c r="I121" i="25"/>
  <c r="I9" i="25"/>
  <c r="H9" i="25" s="1"/>
  <c r="M9" i="25" s="1"/>
  <c r="I11" i="26"/>
  <c r="H11" i="26" s="1"/>
  <c r="I15" i="26"/>
  <c r="I19" i="26"/>
  <c r="H19" i="26" s="1"/>
  <c r="M19" i="26" s="1"/>
  <c r="I23" i="26"/>
  <c r="H23" i="26" s="1"/>
  <c r="M23" i="26" s="1"/>
  <c r="I27" i="26"/>
  <c r="H27" i="26" s="1"/>
  <c r="I31" i="26"/>
  <c r="H31" i="26" s="1"/>
  <c r="I35" i="26"/>
  <c r="H35" i="26" s="1"/>
  <c r="M35" i="26" s="1"/>
  <c r="I39" i="26"/>
  <c r="H39" i="26" s="1"/>
  <c r="M39" i="26" s="1"/>
  <c r="I43" i="26"/>
  <c r="H43" i="26" s="1"/>
  <c r="I47" i="26"/>
  <c r="H47" i="26" s="1"/>
  <c r="I51" i="26"/>
  <c r="H51" i="26" s="1"/>
  <c r="M51" i="26" s="1"/>
  <c r="I55" i="26"/>
  <c r="H55" i="26" s="1"/>
  <c r="M55" i="26" s="1"/>
  <c r="I59" i="26"/>
  <c r="H59" i="26" s="1"/>
  <c r="I63" i="26"/>
  <c r="H63" i="26" s="1"/>
  <c r="I67" i="26"/>
  <c r="H67" i="26" s="1"/>
  <c r="M67" i="26" s="1"/>
  <c r="I71" i="26"/>
  <c r="H71" i="26" s="1"/>
  <c r="M71" i="26" s="1"/>
  <c r="I75" i="26"/>
  <c r="H75" i="26" s="1"/>
  <c r="I79" i="26"/>
  <c r="H79" i="26" s="1"/>
  <c r="I83" i="26"/>
  <c r="H83" i="26" s="1"/>
  <c r="I87" i="26"/>
  <c r="H87" i="26" s="1"/>
  <c r="M87" i="26" s="1"/>
  <c r="I91" i="26"/>
  <c r="H91" i="26" s="1"/>
  <c r="I95" i="26"/>
  <c r="H95" i="26" s="1"/>
  <c r="I99" i="26"/>
  <c r="H99" i="26" s="1"/>
  <c r="M99" i="26" s="1"/>
  <c r="I103" i="26"/>
  <c r="H103" i="26" s="1"/>
  <c r="M103" i="26" s="1"/>
  <c r="I107" i="26"/>
  <c r="H107" i="26" s="1"/>
  <c r="I111" i="26"/>
  <c r="H111" i="26" s="1"/>
  <c r="I115" i="26"/>
  <c r="H115" i="26" s="1"/>
  <c r="M115" i="26" s="1"/>
  <c r="I119" i="26"/>
  <c r="H119" i="26" s="1"/>
  <c r="M119" i="26" s="1"/>
  <c r="I123" i="26"/>
  <c r="H123" i="26" s="1"/>
  <c r="I12" i="26"/>
  <c r="H12" i="26" s="1"/>
  <c r="I16" i="26"/>
  <c r="H16" i="26" s="1"/>
  <c r="I20" i="26"/>
  <c r="H20" i="26" s="1"/>
  <c r="M20" i="26" s="1"/>
  <c r="I24" i="26"/>
  <c r="H24" i="26" s="1"/>
  <c r="I28" i="26"/>
  <c r="H28" i="26" s="1"/>
  <c r="I32" i="26"/>
  <c r="H32" i="26" s="1"/>
  <c r="M32" i="26" s="1"/>
  <c r="I36" i="26"/>
  <c r="H36" i="26" s="1"/>
  <c r="M36" i="26" s="1"/>
  <c r="I40" i="26"/>
  <c r="H40" i="26" s="1"/>
  <c r="I44" i="26"/>
  <c r="H44" i="26" s="1"/>
  <c r="I48" i="26"/>
  <c r="H48" i="26" s="1"/>
  <c r="M48" i="26" s="1"/>
  <c r="I52" i="26"/>
  <c r="H52" i="26" s="1"/>
  <c r="M52" i="26" s="1"/>
  <c r="I56" i="26"/>
  <c r="H56" i="26" s="1"/>
  <c r="M56" i="26" s="1"/>
  <c r="I60" i="26"/>
  <c r="H60" i="26" s="1"/>
  <c r="I64" i="26"/>
  <c r="H64" i="26" s="1"/>
  <c r="I68" i="26"/>
  <c r="H68" i="26" s="1"/>
  <c r="M68" i="26" s="1"/>
  <c r="I72" i="26"/>
  <c r="H72" i="26" s="1"/>
  <c r="I76" i="26"/>
  <c r="H76" i="26" s="1"/>
  <c r="I80" i="26"/>
  <c r="H80" i="26" s="1"/>
  <c r="M80" i="26" s="1"/>
  <c r="I84" i="26"/>
  <c r="H84" i="26" s="1"/>
  <c r="M84" i="26" s="1"/>
  <c r="I88" i="26"/>
  <c r="H88" i="26" s="1"/>
  <c r="M88" i="26" s="1"/>
  <c r="I92" i="26"/>
  <c r="H92" i="26" s="1"/>
  <c r="I96" i="26"/>
  <c r="H96" i="26" s="1"/>
  <c r="M96" i="26" s="1"/>
  <c r="I100" i="26"/>
  <c r="H100" i="26" s="1"/>
  <c r="M100" i="26" s="1"/>
  <c r="I104" i="26"/>
  <c r="H104" i="26" s="1"/>
  <c r="I108" i="26"/>
  <c r="H108" i="26" s="1"/>
  <c r="I112" i="26"/>
  <c r="H112" i="26" s="1"/>
  <c r="M112" i="26" s="1"/>
  <c r="I116" i="26"/>
  <c r="H116" i="26" s="1"/>
  <c r="M116" i="26" s="1"/>
  <c r="I120" i="26"/>
  <c r="H120" i="26" s="1"/>
  <c r="M120" i="26" s="1"/>
  <c r="I13" i="26"/>
  <c r="H13" i="26" s="1"/>
  <c r="I21" i="26"/>
  <c r="H21" i="26" s="1"/>
  <c r="I29" i="26"/>
  <c r="H29" i="26" s="1"/>
  <c r="M29" i="26" s="1"/>
  <c r="I37" i="26"/>
  <c r="H37" i="26" s="1"/>
  <c r="I45" i="26"/>
  <c r="H45" i="26" s="1"/>
  <c r="I53" i="26"/>
  <c r="H53" i="26" s="1"/>
  <c r="I61" i="26"/>
  <c r="H61" i="26" s="1"/>
  <c r="M61" i="26" s="1"/>
  <c r="I69" i="26"/>
  <c r="H69" i="26" s="1"/>
  <c r="I77" i="26"/>
  <c r="H77" i="26" s="1"/>
  <c r="I85" i="26"/>
  <c r="H85" i="26" s="1"/>
  <c r="M85" i="26" s="1"/>
  <c r="I93" i="26"/>
  <c r="H93" i="26" s="1"/>
  <c r="M93" i="26" s="1"/>
  <c r="I101" i="26"/>
  <c r="H101" i="26" s="1"/>
  <c r="M101" i="26" s="1"/>
  <c r="I109" i="26"/>
  <c r="H109" i="26" s="1"/>
  <c r="I117" i="26"/>
  <c r="H117" i="26" s="1"/>
  <c r="I10" i="26"/>
  <c r="H10" i="26" s="1"/>
  <c r="M10" i="26" s="1"/>
  <c r="I18" i="26"/>
  <c r="H18" i="26" s="1"/>
  <c r="M18" i="26" s="1"/>
  <c r="I26" i="26"/>
  <c r="H26" i="26" s="1"/>
  <c r="I34" i="26"/>
  <c r="H34" i="26" s="1"/>
  <c r="I42" i="26"/>
  <c r="H42" i="26" s="1"/>
  <c r="M42" i="26" s="1"/>
  <c r="I50" i="26"/>
  <c r="H50" i="26" s="1"/>
  <c r="I58" i="26"/>
  <c r="H58" i="26" s="1"/>
  <c r="I66" i="26"/>
  <c r="H66" i="26" s="1"/>
  <c r="M66" i="26" s="1"/>
  <c r="I74" i="26"/>
  <c r="H74" i="26" s="1"/>
  <c r="M74" i="26" s="1"/>
  <c r="I82" i="26"/>
  <c r="H82" i="26" s="1"/>
  <c r="I90" i="26"/>
  <c r="H90" i="26" s="1"/>
  <c r="I98" i="26"/>
  <c r="H98" i="26" s="1"/>
  <c r="I106" i="26"/>
  <c r="H106" i="26" s="1"/>
  <c r="M106" i="26" s="1"/>
  <c r="I114" i="26"/>
  <c r="H114" i="26" s="1"/>
  <c r="I14" i="26"/>
  <c r="H14" i="26" s="1"/>
  <c r="I22" i="26"/>
  <c r="H22" i="26" s="1"/>
  <c r="M22" i="26" s="1"/>
  <c r="I30" i="26"/>
  <c r="H30" i="26" s="1"/>
  <c r="M30" i="26" s="1"/>
  <c r="I38" i="26"/>
  <c r="H38" i="26" s="1"/>
  <c r="M38" i="26" s="1"/>
  <c r="I46" i="26"/>
  <c r="H46" i="26" s="1"/>
  <c r="I54" i="26"/>
  <c r="H54" i="26" s="1"/>
  <c r="I62" i="26"/>
  <c r="H62" i="26" s="1"/>
  <c r="M62" i="26" s="1"/>
  <c r="I70" i="26"/>
  <c r="H70" i="26" s="1"/>
  <c r="I78" i="26"/>
  <c r="H78" i="26" s="1"/>
  <c r="I86" i="26"/>
  <c r="H86" i="26" s="1"/>
  <c r="M86" i="26" s="1"/>
  <c r="I94" i="26"/>
  <c r="H94" i="26" s="1"/>
  <c r="M94" i="26" s="1"/>
  <c r="I102" i="26"/>
  <c r="H102" i="26" s="1"/>
  <c r="I110" i="26"/>
  <c r="H110" i="26" s="1"/>
  <c r="I118" i="26"/>
  <c r="H118" i="26" s="1"/>
  <c r="I17" i="26"/>
  <c r="H17" i="26" s="1"/>
  <c r="M17" i="26" s="1"/>
  <c r="I25" i="26"/>
  <c r="H25" i="26" s="1"/>
  <c r="M25" i="26" s="1"/>
  <c r="I33" i="26"/>
  <c r="H33" i="26" s="1"/>
  <c r="I41" i="26"/>
  <c r="H41" i="26" s="1"/>
  <c r="M41" i="26" s="1"/>
  <c r="I49" i="26"/>
  <c r="H49" i="26" s="1"/>
  <c r="M49" i="26" s="1"/>
  <c r="I57" i="26"/>
  <c r="H57" i="26" s="1"/>
  <c r="I65" i="26"/>
  <c r="H65" i="26" s="1"/>
  <c r="I73" i="26"/>
  <c r="H73" i="26" s="1"/>
  <c r="M73" i="26" s="1"/>
  <c r="I81" i="26"/>
  <c r="H81" i="26" s="1"/>
  <c r="M81" i="26" s="1"/>
  <c r="I89" i="26"/>
  <c r="H89" i="26" s="1"/>
  <c r="I97" i="26"/>
  <c r="H97" i="26" s="1"/>
  <c r="I105" i="26"/>
  <c r="H105" i="26" s="1"/>
  <c r="M105" i="26" s="1"/>
  <c r="I113" i="26"/>
  <c r="H113" i="26" s="1"/>
  <c r="M113" i="26" s="1"/>
  <c r="I121" i="26"/>
  <c r="H121" i="26" s="1"/>
  <c r="I122" i="26"/>
  <c r="H122" i="26" s="1"/>
  <c r="I123" i="36"/>
  <c r="H123" i="36" s="1"/>
  <c r="M123" i="36" s="1"/>
  <c r="I121" i="36"/>
  <c r="H121" i="36" s="1"/>
  <c r="M121" i="36" s="1"/>
  <c r="I119" i="36"/>
  <c r="H119" i="36" s="1"/>
  <c r="M119" i="36" s="1"/>
  <c r="I117" i="36"/>
  <c r="H117" i="36" s="1"/>
  <c r="M117" i="36" s="1"/>
  <c r="I115" i="36"/>
  <c r="H115" i="36" s="1"/>
  <c r="M115" i="36" s="1"/>
  <c r="I113" i="36"/>
  <c r="H113" i="36" s="1"/>
  <c r="M113" i="36" s="1"/>
  <c r="I111" i="36"/>
  <c r="H111" i="36" s="1"/>
  <c r="M111" i="36" s="1"/>
  <c r="I109" i="36"/>
  <c r="H109" i="36" s="1"/>
  <c r="M109" i="36" s="1"/>
  <c r="I107" i="36"/>
  <c r="H107" i="36" s="1"/>
  <c r="M107" i="36" s="1"/>
  <c r="I105" i="36"/>
  <c r="H105" i="36" s="1"/>
  <c r="M105" i="36" s="1"/>
  <c r="I103" i="36"/>
  <c r="H103" i="36" s="1"/>
  <c r="M103" i="36" s="1"/>
  <c r="I101" i="36"/>
  <c r="H101" i="36" s="1"/>
  <c r="M101" i="36" s="1"/>
  <c r="I99" i="36"/>
  <c r="H99" i="36" s="1"/>
  <c r="M99" i="36" s="1"/>
  <c r="I97" i="36"/>
  <c r="H97" i="36" s="1"/>
  <c r="M97" i="36" s="1"/>
  <c r="I95" i="36"/>
  <c r="H95" i="36" s="1"/>
  <c r="M95" i="36" s="1"/>
  <c r="I93" i="36"/>
  <c r="H93" i="36" s="1"/>
  <c r="M93" i="36" s="1"/>
  <c r="I91" i="36"/>
  <c r="H91" i="36" s="1"/>
  <c r="M91" i="36" s="1"/>
  <c r="I89" i="36"/>
  <c r="H89" i="36" s="1"/>
  <c r="M89" i="36" s="1"/>
  <c r="I87" i="36"/>
  <c r="H87" i="36" s="1"/>
  <c r="M87" i="36" s="1"/>
  <c r="I85" i="36"/>
  <c r="H85" i="36" s="1"/>
  <c r="M85" i="36" s="1"/>
  <c r="I83" i="36"/>
  <c r="H83" i="36" s="1"/>
  <c r="M83" i="36" s="1"/>
  <c r="I81" i="36"/>
  <c r="H81" i="36" s="1"/>
  <c r="M81" i="36" s="1"/>
  <c r="I79" i="36"/>
  <c r="H79" i="36" s="1"/>
  <c r="M79" i="36" s="1"/>
  <c r="I77" i="36"/>
  <c r="H77" i="36" s="1"/>
  <c r="M77" i="36" s="1"/>
  <c r="I75" i="36"/>
  <c r="H75" i="36" s="1"/>
  <c r="M75" i="36" s="1"/>
  <c r="I73" i="36"/>
  <c r="H73" i="36" s="1"/>
  <c r="M73" i="36" s="1"/>
  <c r="I71" i="36"/>
  <c r="H71" i="36" s="1"/>
  <c r="M71" i="36" s="1"/>
  <c r="I69" i="36"/>
  <c r="H69" i="36" s="1"/>
  <c r="M69" i="36" s="1"/>
  <c r="I67" i="36"/>
  <c r="H67" i="36" s="1"/>
  <c r="M67" i="36" s="1"/>
  <c r="I65" i="36"/>
  <c r="H65" i="36" s="1"/>
  <c r="M65" i="36" s="1"/>
  <c r="I63" i="36"/>
  <c r="H63" i="36" s="1"/>
  <c r="M63" i="36" s="1"/>
  <c r="I61" i="36"/>
  <c r="H61" i="36" s="1"/>
  <c r="M61" i="36" s="1"/>
  <c r="I59" i="36"/>
  <c r="H59" i="36" s="1"/>
  <c r="M59" i="36" s="1"/>
  <c r="I57" i="36"/>
  <c r="H57" i="36" s="1"/>
  <c r="M57" i="36" s="1"/>
  <c r="I55" i="36"/>
  <c r="H55" i="36" s="1"/>
  <c r="M55" i="36" s="1"/>
  <c r="I51" i="36"/>
  <c r="H51" i="36" s="1"/>
  <c r="M51" i="36" s="1"/>
  <c r="I47" i="36"/>
  <c r="H47" i="36" s="1"/>
  <c r="M47" i="36" s="1"/>
  <c r="I43" i="36"/>
  <c r="H43" i="36" s="1"/>
  <c r="M43" i="36" s="1"/>
  <c r="I39" i="36"/>
  <c r="H39" i="36" s="1"/>
  <c r="M39" i="36" s="1"/>
  <c r="I38" i="36"/>
  <c r="H38" i="36" s="1"/>
  <c r="M38" i="36" s="1"/>
  <c r="I37" i="36"/>
  <c r="H37" i="36" s="1"/>
  <c r="M37" i="36" s="1"/>
  <c r="I36" i="36"/>
  <c r="H36" i="36" s="1"/>
  <c r="M36" i="36" s="1"/>
  <c r="I35" i="36"/>
  <c r="H35" i="36" s="1"/>
  <c r="M35" i="36" s="1"/>
  <c r="I34" i="36"/>
  <c r="H34" i="36" s="1"/>
  <c r="M34" i="36" s="1"/>
  <c r="I33" i="36"/>
  <c r="H33" i="36" s="1"/>
  <c r="M33" i="36" s="1"/>
  <c r="I32" i="36"/>
  <c r="H32" i="36" s="1"/>
  <c r="M32" i="36" s="1"/>
  <c r="I31" i="36"/>
  <c r="H31" i="36" s="1"/>
  <c r="M31" i="36" s="1"/>
  <c r="I30" i="36"/>
  <c r="H30" i="36" s="1"/>
  <c r="M30" i="36" s="1"/>
  <c r="I29" i="36"/>
  <c r="H29" i="36" s="1"/>
  <c r="M29" i="36" s="1"/>
  <c r="I28" i="36"/>
  <c r="H28" i="36" s="1"/>
  <c r="M28" i="36" s="1"/>
  <c r="I27" i="36"/>
  <c r="H27" i="36" s="1"/>
  <c r="M27" i="36" s="1"/>
  <c r="I26" i="36"/>
  <c r="H26" i="36" s="1"/>
  <c r="M26" i="36" s="1"/>
  <c r="I25" i="36"/>
  <c r="H25" i="36" s="1"/>
  <c r="M25" i="36" s="1"/>
  <c r="I24" i="36"/>
  <c r="H24" i="36" s="1"/>
  <c r="M24" i="36" s="1"/>
  <c r="I23" i="36"/>
  <c r="H23" i="36" s="1"/>
  <c r="M23" i="36" s="1"/>
  <c r="I22" i="36"/>
  <c r="H22" i="36" s="1"/>
  <c r="M22" i="36" s="1"/>
  <c r="I21" i="36"/>
  <c r="H21" i="36" s="1"/>
  <c r="M21" i="36" s="1"/>
  <c r="I20" i="36"/>
  <c r="H20" i="36" s="1"/>
  <c r="M20" i="36" s="1"/>
  <c r="I19" i="36"/>
  <c r="H19" i="36" s="1"/>
  <c r="M19" i="36" s="1"/>
  <c r="I18" i="36"/>
  <c r="H18" i="36" s="1"/>
  <c r="M18" i="36" s="1"/>
  <c r="I10" i="36"/>
  <c r="H10" i="36" s="1"/>
  <c r="M10" i="36" s="1"/>
  <c r="I120" i="36"/>
  <c r="H120" i="36" s="1"/>
  <c r="M120" i="36" s="1"/>
  <c r="I116" i="36"/>
  <c r="H116" i="36" s="1"/>
  <c r="M116" i="36" s="1"/>
  <c r="I52" i="36"/>
  <c r="H52" i="36" s="1"/>
  <c r="M52" i="36" s="1"/>
  <c r="I48" i="36"/>
  <c r="H48" i="36" s="1"/>
  <c r="M48" i="36" s="1"/>
  <c r="I44" i="36"/>
  <c r="H44" i="36" s="1"/>
  <c r="M44" i="36" s="1"/>
  <c r="I40" i="36"/>
  <c r="H40" i="36" s="1"/>
  <c r="M40" i="36" s="1"/>
  <c r="I17" i="36"/>
  <c r="H17" i="36" s="1"/>
  <c r="M17" i="36" s="1"/>
  <c r="I9" i="36"/>
  <c r="H9" i="36" s="1"/>
  <c r="M9" i="36" s="1"/>
  <c r="I8" i="36"/>
  <c r="H8" i="36" s="1"/>
  <c r="M8" i="36" s="1"/>
  <c r="I7" i="36"/>
  <c r="H7" i="36" s="1"/>
  <c r="M7" i="36" s="1"/>
  <c r="I122" i="36"/>
  <c r="H122" i="36" s="1"/>
  <c r="M122" i="36" s="1"/>
  <c r="I118" i="36"/>
  <c r="H118" i="36" s="1"/>
  <c r="M118" i="36" s="1"/>
  <c r="I114" i="36"/>
  <c r="H114" i="36" s="1"/>
  <c r="M114" i="36" s="1"/>
  <c r="I54" i="36"/>
  <c r="H54" i="36" s="1"/>
  <c r="M54" i="36" s="1"/>
  <c r="I46" i="36"/>
  <c r="H46" i="36" s="1"/>
  <c r="M46" i="36" s="1"/>
  <c r="I11" i="36"/>
  <c r="H11" i="36" s="1"/>
  <c r="M11" i="36" s="1"/>
  <c r="I106" i="36"/>
  <c r="H106" i="36" s="1"/>
  <c r="M106" i="36" s="1"/>
  <c r="I112" i="36"/>
  <c r="H112" i="36" s="1"/>
  <c r="M112" i="36" s="1"/>
  <c r="I108" i="36"/>
  <c r="H108" i="36" s="1"/>
  <c r="M108" i="36" s="1"/>
  <c r="I104" i="36"/>
  <c r="H104" i="36" s="1"/>
  <c r="M104" i="36" s="1"/>
  <c r="I100" i="36"/>
  <c r="H100" i="36" s="1"/>
  <c r="M100" i="36" s="1"/>
  <c r="I96" i="36"/>
  <c r="H96" i="36" s="1"/>
  <c r="M96" i="36" s="1"/>
  <c r="I92" i="36"/>
  <c r="H92" i="36" s="1"/>
  <c r="M92" i="36" s="1"/>
  <c r="I88" i="36"/>
  <c r="H88" i="36" s="1"/>
  <c r="M88" i="36" s="1"/>
  <c r="I84" i="36"/>
  <c r="H84" i="36" s="1"/>
  <c r="M84" i="36" s="1"/>
  <c r="I80" i="36"/>
  <c r="H80" i="36" s="1"/>
  <c r="M80" i="36" s="1"/>
  <c r="I76" i="36"/>
  <c r="H76" i="36" s="1"/>
  <c r="M76" i="36" s="1"/>
  <c r="I72" i="36"/>
  <c r="H72" i="36" s="1"/>
  <c r="M72" i="36" s="1"/>
  <c r="I68" i="36"/>
  <c r="H68" i="36" s="1"/>
  <c r="M68" i="36" s="1"/>
  <c r="I64" i="36"/>
  <c r="H64" i="36" s="1"/>
  <c r="M64" i="36" s="1"/>
  <c r="I60" i="36"/>
  <c r="H60" i="36" s="1"/>
  <c r="M60" i="36" s="1"/>
  <c r="I56" i="36"/>
  <c r="H56" i="36" s="1"/>
  <c r="M56" i="36" s="1"/>
  <c r="I53" i="36"/>
  <c r="H53" i="36" s="1"/>
  <c r="M53" i="36" s="1"/>
  <c r="I45" i="36"/>
  <c r="H45" i="36" s="1"/>
  <c r="M45" i="36" s="1"/>
  <c r="I16" i="36"/>
  <c r="H16" i="36" s="1"/>
  <c r="M16" i="36" s="1"/>
  <c r="I14" i="36"/>
  <c r="H14" i="36" s="1"/>
  <c r="M14" i="36" s="1"/>
  <c r="I12" i="36"/>
  <c r="H12" i="36" s="1"/>
  <c r="M12" i="36" s="1"/>
  <c r="I5" i="36"/>
  <c r="H5" i="36" s="1"/>
  <c r="M5" i="36" s="1"/>
  <c r="I110" i="36"/>
  <c r="H110" i="36" s="1"/>
  <c r="M110" i="36" s="1"/>
  <c r="I102" i="36"/>
  <c r="H102" i="36" s="1"/>
  <c r="M102" i="36" s="1"/>
  <c r="I94" i="36"/>
  <c r="H94" i="36" s="1"/>
  <c r="M94" i="36" s="1"/>
  <c r="I86" i="36"/>
  <c r="H86" i="36" s="1"/>
  <c r="M86" i="36" s="1"/>
  <c r="I78" i="36"/>
  <c r="H78" i="36" s="1"/>
  <c r="M78" i="36" s="1"/>
  <c r="I70" i="36"/>
  <c r="H70" i="36" s="1"/>
  <c r="M70" i="36" s="1"/>
  <c r="I62" i="36"/>
  <c r="H62" i="36" s="1"/>
  <c r="M62" i="36" s="1"/>
  <c r="I41" i="36"/>
  <c r="H41" i="36" s="1"/>
  <c r="M41" i="36" s="1"/>
  <c r="I13" i="36"/>
  <c r="H13" i="36" s="1"/>
  <c r="M13" i="36" s="1"/>
  <c r="I50" i="36"/>
  <c r="H50" i="36" s="1"/>
  <c r="M50" i="36" s="1"/>
  <c r="I42" i="36"/>
  <c r="H42" i="36" s="1"/>
  <c r="M42" i="36" s="1"/>
  <c r="I98" i="36"/>
  <c r="H98" i="36" s="1"/>
  <c r="M98" i="36" s="1"/>
  <c r="I90" i="36"/>
  <c r="H90" i="36" s="1"/>
  <c r="M90" i="36" s="1"/>
  <c r="I82" i="36"/>
  <c r="H82" i="36" s="1"/>
  <c r="M82" i="36" s="1"/>
  <c r="I74" i="36"/>
  <c r="H74" i="36" s="1"/>
  <c r="M74" i="36" s="1"/>
  <c r="I66" i="36"/>
  <c r="H66" i="36" s="1"/>
  <c r="M66" i="36" s="1"/>
  <c r="I58" i="36"/>
  <c r="H58" i="36" s="1"/>
  <c r="M58" i="36" s="1"/>
  <c r="I49" i="36"/>
  <c r="H49" i="36" s="1"/>
  <c r="M49" i="36" s="1"/>
  <c r="I15" i="36"/>
  <c r="H15" i="36" s="1"/>
  <c r="M15" i="36" s="1"/>
  <c r="I6" i="36"/>
  <c r="H6" i="36" s="1"/>
  <c r="M6" i="36" s="1"/>
  <c r="I4" i="36"/>
  <c r="H4" i="36" s="1"/>
  <c r="M4" i="36" s="1"/>
  <c r="I123" i="35"/>
  <c r="H123" i="35" s="1"/>
  <c r="M123" i="35" s="1"/>
  <c r="I119" i="35"/>
  <c r="H119" i="35" s="1"/>
  <c r="M119" i="35" s="1"/>
  <c r="I115" i="35"/>
  <c r="H115" i="35" s="1"/>
  <c r="M115" i="35" s="1"/>
  <c r="I111" i="35"/>
  <c r="H111" i="35" s="1"/>
  <c r="M111" i="35" s="1"/>
  <c r="I107" i="35"/>
  <c r="H107" i="35" s="1"/>
  <c r="M107" i="35" s="1"/>
  <c r="I103" i="35"/>
  <c r="H103" i="35" s="1"/>
  <c r="M103" i="35" s="1"/>
  <c r="I99" i="35"/>
  <c r="H99" i="35" s="1"/>
  <c r="M99" i="35" s="1"/>
  <c r="I95" i="35"/>
  <c r="H95" i="35" s="1"/>
  <c r="M95" i="35" s="1"/>
  <c r="I91" i="35"/>
  <c r="H91" i="35" s="1"/>
  <c r="M91" i="35" s="1"/>
  <c r="I87" i="35"/>
  <c r="H87" i="35" s="1"/>
  <c r="M87" i="35" s="1"/>
  <c r="I83" i="35"/>
  <c r="H83" i="35" s="1"/>
  <c r="M83" i="35" s="1"/>
  <c r="I79" i="35"/>
  <c r="H79" i="35" s="1"/>
  <c r="M79" i="35" s="1"/>
  <c r="I75" i="35"/>
  <c r="H75" i="35" s="1"/>
  <c r="M75" i="35" s="1"/>
  <c r="I71" i="35"/>
  <c r="H71" i="35" s="1"/>
  <c r="M71" i="35" s="1"/>
  <c r="I67" i="35"/>
  <c r="H67" i="35" s="1"/>
  <c r="M67" i="35" s="1"/>
  <c r="I63" i="35"/>
  <c r="H63" i="35" s="1"/>
  <c r="M63" i="35" s="1"/>
  <c r="I59" i="35"/>
  <c r="H59" i="35" s="1"/>
  <c r="M59" i="35" s="1"/>
  <c r="I55" i="35"/>
  <c r="H55" i="35" s="1"/>
  <c r="M55" i="35" s="1"/>
  <c r="I51" i="35"/>
  <c r="H51" i="35" s="1"/>
  <c r="M51" i="35" s="1"/>
  <c r="I47" i="35"/>
  <c r="H47" i="35" s="1"/>
  <c r="M47" i="35" s="1"/>
  <c r="I43" i="35"/>
  <c r="H43" i="35" s="1"/>
  <c r="M43" i="35" s="1"/>
  <c r="I39" i="35"/>
  <c r="H39" i="35" s="1"/>
  <c r="M39" i="35" s="1"/>
  <c r="I38" i="35"/>
  <c r="H38" i="35" s="1"/>
  <c r="M38" i="35" s="1"/>
  <c r="I37" i="35"/>
  <c r="H37" i="35" s="1"/>
  <c r="M37" i="35" s="1"/>
  <c r="I36" i="35"/>
  <c r="H36" i="35" s="1"/>
  <c r="M36" i="35" s="1"/>
  <c r="I35" i="35"/>
  <c r="H35" i="35" s="1"/>
  <c r="M35" i="35" s="1"/>
  <c r="I34" i="35"/>
  <c r="H34" i="35" s="1"/>
  <c r="M34" i="35" s="1"/>
  <c r="I33" i="35"/>
  <c r="H33" i="35" s="1"/>
  <c r="M33" i="35" s="1"/>
  <c r="I32" i="35"/>
  <c r="H32" i="35" s="1"/>
  <c r="M32" i="35" s="1"/>
  <c r="I31" i="35"/>
  <c r="H31" i="35" s="1"/>
  <c r="M31" i="35" s="1"/>
  <c r="I30" i="35"/>
  <c r="H30" i="35" s="1"/>
  <c r="M30" i="35" s="1"/>
  <c r="I29" i="35"/>
  <c r="H29" i="35" s="1"/>
  <c r="M29" i="35" s="1"/>
  <c r="I28" i="35"/>
  <c r="H28" i="35" s="1"/>
  <c r="M28" i="35" s="1"/>
  <c r="I27" i="35"/>
  <c r="H27" i="35" s="1"/>
  <c r="M27" i="35" s="1"/>
  <c r="I26" i="35"/>
  <c r="H26" i="35" s="1"/>
  <c r="M26" i="35" s="1"/>
  <c r="I25" i="35"/>
  <c r="H25" i="35" s="1"/>
  <c r="M25" i="35" s="1"/>
  <c r="I24" i="35"/>
  <c r="H24" i="35" s="1"/>
  <c r="M24" i="35" s="1"/>
  <c r="I23" i="35"/>
  <c r="H23" i="35" s="1"/>
  <c r="M23" i="35" s="1"/>
  <c r="I22" i="35"/>
  <c r="H22" i="35" s="1"/>
  <c r="M22" i="35" s="1"/>
  <c r="I21" i="35"/>
  <c r="H21" i="35" s="1"/>
  <c r="M21" i="35" s="1"/>
  <c r="I20" i="35"/>
  <c r="H20" i="35" s="1"/>
  <c r="M20" i="35" s="1"/>
  <c r="I19" i="35"/>
  <c r="H19" i="35" s="1"/>
  <c r="M19" i="35" s="1"/>
  <c r="I18" i="35"/>
  <c r="H18" i="35" s="1"/>
  <c r="M18" i="35" s="1"/>
  <c r="I120" i="35"/>
  <c r="H120" i="35" s="1"/>
  <c r="M120" i="35" s="1"/>
  <c r="I116" i="35"/>
  <c r="H116" i="35" s="1"/>
  <c r="M116" i="35" s="1"/>
  <c r="I112" i="35"/>
  <c r="H112" i="35" s="1"/>
  <c r="M112" i="35" s="1"/>
  <c r="I108" i="35"/>
  <c r="H108" i="35" s="1"/>
  <c r="M108" i="35" s="1"/>
  <c r="I104" i="35"/>
  <c r="H104" i="35" s="1"/>
  <c r="M104" i="35" s="1"/>
  <c r="I100" i="35"/>
  <c r="H100" i="35" s="1"/>
  <c r="M100" i="35" s="1"/>
  <c r="I96" i="35"/>
  <c r="H96" i="35" s="1"/>
  <c r="M96" i="35" s="1"/>
  <c r="I92" i="35"/>
  <c r="H92" i="35" s="1"/>
  <c r="M92" i="35" s="1"/>
  <c r="I88" i="35"/>
  <c r="H88" i="35" s="1"/>
  <c r="M88" i="35" s="1"/>
  <c r="I84" i="35"/>
  <c r="H84" i="35" s="1"/>
  <c r="M84" i="35" s="1"/>
  <c r="I80" i="35"/>
  <c r="H80" i="35" s="1"/>
  <c r="M80" i="35" s="1"/>
  <c r="I76" i="35"/>
  <c r="H76" i="35" s="1"/>
  <c r="M76" i="35" s="1"/>
  <c r="I72" i="35"/>
  <c r="H72" i="35" s="1"/>
  <c r="M72" i="35" s="1"/>
  <c r="I68" i="35"/>
  <c r="H68" i="35" s="1"/>
  <c r="M68" i="35" s="1"/>
  <c r="I64" i="35"/>
  <c r="H64" i="35" s="1"/>
  <c r="M64" i="35" s="1"/>
  <c r="I60" i="35"/>
  <c r="H60" i="35" s="1"/>
  <c r="M60" i="35" s="1"/>
  <c r="I56" i="35"/>
  <c r="H56" i="35" s="1"/>
  <c r="M56" i="35" s="1"/>
  <c r="I52" i="35"/>
  <c r="H52" i="35" s="1"/>
  <c r="M52" i="35" s="1"/>
  <c r="I48" i="35"/>
  <c r="H48" i="35" s="1"/>
  <c r="M48" i="35" s="1"/>
  <c r="I44" i="35"/>
  <c r="H44" i="35" s="1"/>
  <c r="M44" i="35" s="1"/>
  <c r="I40" i="35"/>
  <c r="H40" i="35" s="1"/>
  <c r="M40" i="35" s="1"/>
  <c r="I117" i="35"/>
  <c r="H117" i="35" s="1"/>
  <c r="M117" i="35" s="1"/>
  <c r="I109" i="35"/>
  <c r="H109" i="35" s="1"/>
  <c r="M109" i="35" s="1"/>
  <c r="I101" i="35"/>
  <c r="H101" i="35" s="1"/>
  <c r="M101" i="35" s="1"/>
  <c r="I93" i="35"/>
  <c r="H93" i="35" s="1"/>
  <c r="M93" i="35" s="1"/>
  <c r="I85" i="35"/>
  <c r="H85" i="35" s="1"/>
  <c r="M85" i="35" s="1"/>
  <c r="I77" i="35"/>
  <c r="H77" i="35" s="1"/>
  <c r="M77" i="35" s="1"/>
  <c r="I69" i="35"/>
  <c r="H69" i="35" s="1"/>
  <c r="M69" i="35" s="1"/>
  <c r="I61" i="35"/>
  <c r="H61" i="35" s="1"/>
  <c r="M61" i="35" s="1"/>
  <c r="I53" i="35"/>
  <c r="H53" i="35" s="1"/>
  <c r="M53" i="35" s="1"/>
  <c r="I45" i="35"/>
  <c r="H45" i="35" s="1"/>
  <c r="M45" i="35" s="1"/>
  <c r="I10" i="35"/>
  <c r="H10" i="35" s="1"/>
  <c r="M10" i="35" s="1"/>
  <c r="I105" i="35"/>
  <c r="H105" i="35" s="1"/>
  <c r="M105" i="35" s="1"/>
  <c r="I81" i="35"/>
  <c r="H81" i="35" s="1"/>
  <c r="M81" i="35" s="1"/>
  <c r="I57" i="35"/>
  <c r="H57" i="35" s="1"/>
  <c r="M57" i="35" s="1"/>
  <c r="I41" i="35"/>
  <c r="H41" i="35" s="1"/>
  <c r="M41" i="35" s="1"/>
  <c r="I17" i="35"/>
  <c r="H17" i="35" s="1"/>
  <c r="M17" i="35" s="1"/>
  <c r="I15" i="35"/>
  <c r="H15" i="35" s="1"/>
  <c r="M15" i="35" s="1"/>
  <c r="I12" i="35"/>
  <c r="H12" i="35" s="1"/>
  <c r="M12" i="35" s="1"/>
  <c r="I5" i="35"/>
  <c r="H5" i="35" s="1"/>
  <c r="M5" i="35" s="1"/>
  <c r="I118" i="35"/>
  <c r="H118" i="35" s="1"/>
  <c r="M118" i="35" s="1"/>
  <c r="I102" i="35"/>
  <c r="H102" i="35" s="1"/>
  <c r="M102" i="35" s="1"/>
  <c r="I86" i="35"/>
  <c r="H86" i="35" s="1"/>
  <c r="M86" i="35" s="1"/>
  <c r="I70" i="35"/>
  <c r="H70" i="35" s="1"/>
  <c r="M70" i="35" s="1"/>
  <c r="I54" i="35"/>
  <c r="H54" i="35" s="1"/>
  <c r="M54" i="35" s="1"/>
  <c r="I46" i="35"/>
  <c r="H46" i="35" s="1"/>
  <c r="M46" i="35" s="1"/>
  <c r="I122" i="35"/>
  <c r="H122" i="35" s="1"/>
  <c r="M122" i="35" s="1"/>
  <c r="I114" i="35"/>
  <c r="H114" i="35" s="1"/>
  <c r="M114" i="35" s="1"/>
  <c r="I106" i="35"/>
  <c r="H106" i="35" s="1"/>
  <c r="M106" i="35" s="1"/>
  <c r="I98" i="35"/>
  <c r="H98" i="35" s="1"/>
  <c r="M98" i="35" s="1"/>
  <c r="I90" i="35"/>
  <c r="H90" i="35" s="1"/>
  <c r="M90" i="35" s="1"/>
  <c r="I82" i="35"/>
  <c r="H82" i="35" s="1"/>
  <c r="M82" i="35" s="1"/>
  <c r="I74" i="35"/>
  <c r="H74" i="35" s="1"/>
  <c r="M74" i="35" s="1"/>
  <c r="I66" i="35"/>
  <c r="H66" i="35" s="1"/>
  <c r="M66" i="35" s="1"/>
  <c r="I58" i="35"/>
  <c r="H58" i="35" s="1"/>
  <c r="M58" i="35" s="1"/>
  <c r="I50" i="35"/>
  <c r="H50" i="35" s="1"/>
  <c r="M50" i="35" s="1"/>
  <c r="I42" i="35"/>
  <c r="H42" i="35" s="1"/>
  <c r="M42" i="35" s="1"/>
  <c r="I9" i="35"/>
  <c r="H9" i="35" s="1"/>
  <c r="M9" i="35" s="1"/>
  <c r="I8" i="35"/>
  <c r="H8" i="35" s="1"/>
  <c r="M8" i="35" s="1"/>
  <c r="I7" i="35"/>
  <c r="H7" i="35" s="1"/>
  <c r="M7" i="35" s="1"/>
  <c r="I121" i="35"/>
  <c r="H121" i="35" s="1"/>
  <c r="M121" i="35" s="1"/>
  <c r="I113" i="35"/>
  <c r="H113" i="35" s="1"/>
  <c r="M113" i="35" s="1"/>
  <c r="I97" i="35"/>
  <c r="H97" i="35" s="1"/>
  <c r="M97" i="35" s="1"/>
  <c r="I89" i="35"/>
  <c r="H89" i="35" s="1"/>
  <c r="M89" i="35" s="1"/>
  <c r="I73" i="35"/>
  <c r="H73" i="35" s="1"/>
  <c r="M73" i="35" s="1"/>
  <c r="I65" i="35"/>
  <c r="H65" i="35" s="1"/>
  <c r="M65" i="35" s="1"/>
  <c r="I49" i="35"/>
  <c r="H49" i="35" s="1"/>
  <c r="M49" i="35" s="1"/>
  <c r="I16" i="35"/>
  <c r="H16" i="35" s="1"/>
  <c r="M16" i="35" s="1"/>
  <c r="I14" i="35"/>
  <c r="H14" i="35" s="1"/>
  <c r="M14" i="35" s="1"/>
  <c r="I13" i="35"/>
  <c r="H13" i="35" s="1"/>
  <c r="M13" i="35" s="1"/>
  <c r="I6" i="35"/>
  <c r="H6" i="35" s="1"/>
  <c r="M6" i="35" s="1"/>
  <c r="I4" i="35"/>
  <c r="H4" i="35" s="1"/>
  <c r="M4" i="35" s="1"/>
  <c r="I110" i="35"/>
  <c r="H110" i="35" s="1"/>
  <c r="M110" i="35" s="1"/>
  <c r="I94" i="35"/>
  <c r="H94" i="35" s="1"/>
  <c r="M94" i="35" s="1"/>
  <c r="I78" i="35"/>
  <c r="H78" i="35" s="1"/>
  <c r="M78" i="35" s="1"/>
  <c r="I62" i="35"/>
  <c r="H62" i="35" s="1"/>
  <c r="M62" i="35" s="1"/>
  <c r="I11" i="35"/>
  <c r="H11" i="35" s="1"/>
  <c r="M11" i="35" s="1"/>
  <c r="H122" i="34"/>
  <c r="M122" i="34" s="1"/>
  <c r="H114" i="34"/>
  <c r="M114" i="34" s="1"/>
  <c r="H110" i="34"/>
  <c r="M110" i="34" s="1"/>
  <c r="H106" i="34"/>
  <c r="M106" i="34" s="1"/>
  <c r="H98" i="34"/>
  <c r="M98" i="34" s="1"/>
  <c r="H94" i="34"/>
  <c r="M94" i="34" s="1"/>
  <c r="H90" i="34"/>
  <c r="M90" i="34" s="1"/>
  <c r="H82" i="34"/>
  <c r="M82" i="34" s="1"/>
  <c r="H78" i="34"/>
  <c r="M78" i="34" s="1"/>
  <c r="H74" i="34"/>
  <c r="M74" i="34" s="1"/>
  <c r="H66" i="34"/>
  <c r="M66" i="34" s="1"/>
  <c r="H62" i="34"/>
  <c r="M62" i="34" s="1"/>
  <c r="H58" i="34"/>
  <c r="M58" i="34" s="1"/>
  <c r="H50" i="34"/>
  <c r="M50" i="34" s="1"/>
  <c r="H46" i="34"/>
  <c r="M46" i="34" s="1"/>
  <c r="H42" i="34"/>
  <c r="M42" i="34" s="1"/>
  <c r="H123" i="34"/>
  <c r="M123" i="34" s="1"/>
  <c r="H116" i="34"/>
  <c r="M116" i="34" s="1"/>
  <c r="H107" i="34"/>
  <c r="M107" i="34" s="1"/>
  <c r="H93" i="34"/>
  <c r="M93" i="34" s="1"/>
  <c r="H91" i="34"/>
  <c r="M91" i="34" s="1"/>
  <c r="H75" i="34"/>
  <c r="M75" i="34" s="1"/>
  <c r="H59" i="34"/>
  <c r="M59" i="34" s="1"/>
  <c r="H52" i="34"/>
  <c r="M52" i="34" s="1"/>
  <c r="H43" i="34"/>
  <c r="M43" i="34" s="1"/>
  <c r="H34" i="34"/>
  <c r="M34" i="34" s="1"/>
  <c r="H30" i="34"/>
  <c r="M30" i="34" s="1"/>
  <c r="H26" i="34"/>
  <c r="M26" i="34" s="1"/>
  <c r="H18" i="34"/>
  <c r="M18" i="34" s="1"/>
  <c r="H10" i="34"/>
  <c r="M10" i="34" s="1"/>
  <c r="H92" i="34"/>
  <c r="M92" i="34" s="1"/>
  <c r="H85" i="34"/>
  <c r="M85" i="34" s="1"/>
  <c r="H67" i="34"/>
  <c r="M67" i="34" s="1"/>
  <c r="H53" i="34"/>
  <c r="M53" i="34" s="1"/>
  <c r="H32" i="34"/>
  <c r="M32" i="34" s="1"/>
  <c r="H24" i="34"/>
  <c r="M24" i="34" s="1"/>
  <c r="H12" i="34"/>
  <c r="M12" i="34" s="1"/>
  <c r="H113" i="34"/>
  <c r="M113" i="34" s="1"/>
  <c r="H111" i="34"/>
  <c r="M111" i="34" s="1"/>
  <c r="H104" i="34"/>
  <c r="M104" i="34" s="1"/>
  <c r="H97" i="34"/>
  <c r="M97" i="34" s="1"/>
  <c r="H79" i="34"/>
  <c r="M79" i="34" s="1"/>
  <c r="H63" i="34"/>
  <c r="M63" i="34" s="1"/>
  <c r="H56" i="34"/>
  <c r="M56" i="34" s="1"/>
  <c r="H49" i="34"/>
  <c r="M49" i="34" s="1"/>
  <c r="H37" i="34"/>
  <c r="M37" i="34" s="1"/>
  <c r="H33" i="34"/>
  <c r="M33" i="34" s="1"/>
  <c r="H25" i="34"/>
  <c r="M25" i="34" s="1"/>
  <c r="H121" i="34"/>
  <c r="M121" i="34" s="1"/>
  <c r="H112" i="34"/>
  <c r="M112" i="34" s="1"/>
  <c r="H105" i="34"/>
  <c r="M105" i="34" s="1"/>
  <c r="H103" i="34"/>
  <c r="M103" i="34" s="1"/>
  <c r="H96" i="34"/>
  <c r="M96" i="34" s="1"/>
  <c r="H89" i="34"/>
  <c r="M89" i="34" s="1"/>
  <c r="H80" i="34"/>
  <c r="M80" i="34" s="1"/>
  <c r="H73" i="34"/>
  <c r="M73" i="34" s="1"/>
  <c r="H71" i="34"/>
  <c r="M71" i="34" s="1"/>
  <c r="H64" i="34"/>
  <c r="M64" i="34" s="1"/>
  <c r="H57" i="34"/>
  <c r="M57" i="34" s="1"/>
  <c r="H48" i="34"/>
  <c r="M48" i="34" s="1"/>
  <c r="H41" i="34"/>
  <c r="M41" i="34" s="1"/>
  <c r="H39" i="34"/>
  <c r="M39" i="34" s="1"/>
  <c r="H35" i="34"/>
  <c r="M35" i="34" s="1"/>
  <c r="H31" i="34"/>
  <c r="M31" i="34" s="1"/>
  <c r="H27" i="34"/>
  <c r="M27" i="34" s="1"/>
  <c r="H23" i="34"/>
  <c r="M23" i="34" s="1"/>
  <c r="H19" i="34"/>
  <c r="M19" i="34" s="1"/>
  <c r="H17" i="34"/>
  <c r="M17" i="34" s="1"/>
  <c r="H9" i="34"/>
  <c r="M9" i="34" s="1"/>
  <c r="H8" i="34"/>
  <c r="M8" i="34" s="1"/>
  <c r="H117" i="34"/>
  <c r="M117" i="34" s="1"/>
  <c r="H108" i="34"/>
  <c r="M108" i="34" s="1"/>
  <c r="H101" i="34"/>
  <c r="M101" i="34" s="1"/>
  <c r="H99" i="34"/>
  <c r="M99" i="34" s="1"/>
  <c r="H76" i="34"/>
  <c r="M76" i="34" s="1"/>
  <c r="H69" i="34"/>
  <c r="M69" i="34" s="1"/>
  <c r="H60" i="34"/>
  <c r="M60" i="34" s="1"/>
  <c r="H44" i="34"/>
  <c r="M44" i="34" s="1"/>
  <c r="H28" i="34"/>
  <c r="M28" i="34" s="1"/>
  <c r="H16" i="34"/>
  <c r="M16" i="34" s="1"/>
  <c r="H14" i="34"/>
  <c r="M14" i="34" s="1"/>
  <c r="H120" i="34"/>
  <c r="M120" i="34" s="1"/>
  <c r="H95" i="34"/>
  <c r="M95" i="34" s="1"/>
  <c r="H88" i="34"/>
  <c r="M88" i="34" s="1"/>
  <c r="H81" i="34"/>
  <c r="M81" i="34" s="1"/>
  <c r="H72" i="34"/>
  <c r="M72" i="34" s="1"/>
  <c r="H65" i="34"/>
  <c r="M65" i="34" s="1"/>
  <c r="H47" i="34"/>
  <c r="M47" i="34" s="1"/>
  <c r="H40" i="34"/>
  <c r="M40" i="34" s="1"/>
  <c r="H21" i="34"/>
  <c r="M21" i="34" s="1"/>
  <c r="H11" i="34"/>
  <c r="M11" i="34" s="1"/>
  <c r="H123" i="33"/>
  <c r="M123" i="33" s="1"/>
  <c r="H122" i="33"/>
  <c r="M122" i="33" s="1"/>
  <c r="H121" i="33"/>
  <c r="M121" i="33" s="1"/>
  <c r="H120" i="33"/>
  <c r="M120" i="33" s="1"/>
  <c r="H119" i="33"/>
  <c r="M119" i="33" s="1"/>
  <c r="H118" i="33"/>
  <c r="M118" i="33" s="1"/>
  <c r="H117" i="33"/>
  <c r="M117" i="33" s="1"/>
  <c r="H115" i="33"/>
  <c r="M115" i="33" s="1"/>
  <c r="H113" i="33"/>
  <c r="M113" i="33" s="1"/>
  <c r="H112" i="33"/>
  <c r="M112" i="33" s="1"/>
  <c r="H111" i="33"/>
  <c r="M111" i="33" s="1"/>
  <c r="H109" i="33"/>
  <c r="M109" i="33" s="1"/>
  <c r="H107" i="33"/>
  <c r="M107" i="33" s="1"/>
  <c r="H105" i="33"/>
  <c r="M105" i="33" s="1"/>
  <c r="H104" i="33"/>
  <c r="M104" i="33" s="1"/>
  <c r="H103" i="33"/>
  <c r="M103" i="33" s="1"/>
  <c r="H101" i="33"/>
  <c r="M101" i="33" s="1"/>
  <c r="H99" i="33"/>
  <c r="M99" i="33" s="1"/>
  <c r="H98" i="33"/>
  <c r="M98" i="33" s="1"/>
  <c r="H97" i="33"/>
  <c r="M97" i="33" s="1"/>
  <c r="H96" i="33"/>
  <c r="M96" i="33" s="1"/>
  <c r="H95" i="33"/>
  <c r="M95" i="33" s="1"/>
  <c r="H94" i="33"/>
  <c r="M94" i="33" s="1"/>
  <c r="H93" i="33"/>
  <c r="M93" i="33" s="1"/>
  <c r="H91" i="33"/>
  <c r="M91" i="33" s="1"/>
  <c r="H90" i="33"/>
  <c r="M90" i="33" s="1"/>
  <c r="H89" i="33"/>
  <c r="M89" i="33" s="1"/>
  <c r="H88" i="33"/>
  <c r="M88" i="33" s="1"/>
  <c r="H87" i="33"/>
  <c r="M87" i="33" s="1"/>
  <c r="H86" i="33"/>
  <c r="M86" i="33" s="1"/>
  <c r="H85" i="33"/>
  <c r="M85" i="33" s="1"/>
  <c r="H83" i="33"/>
  <c r="M83" i="33" s="1"/>
  <c r="H81" i="33"/>
  <c r="M81" i="33" s="1"/>
  <c r="H80" i="33"/>
  <c r="M80" i="33" s="1"/>
  <c r="H79" i="33"/>
  <c r="M79" i="33" s="1"/>
  <c r="H77" i="33"/>
  <c r="M77" i="33" s="1"/>
  <c r="H75" i="33"/>
  <c r="M75" i="33" s="1"/>
  <c r="H73" i="33"/>
  <c r="M73" i="33" s="1"/>
  <c r="H72" i="33"/>
  <c r="M72" i="33" s="1"/>
  <c r="H71" i="33"/>
  <c r="M71" i="33" s="1"/>
  <c r="H69" i="33"/>
  <c r="M69" i="33" s="1"/>
  <c r="H67" i="33"/>
  <c r="M67" i="33" s="1"/>
  <c r="H66" i="33"/>
  <c r="M66" i="33" s="1"/>
  <c r="H65" i="33"/>
  <c r="M65" i="33" s="1"/>
  <c r="H64" i="33"/>
  <c r="M64" i="33" s="1"/>
  <c r="H63" i="33"/>
  <c r="M63" i="33" s="1"/>
  <c r="H62" i="33"/>
  <c r="M62" i="33" s="1"/>
  <c r="H61" i="33"/>
  <c r="M61" i="33" s="1"/>
  <c r="H59" i="33"/>
  <c r="M59" i="33" s="1"/>
  <c r="H58" i="33"/>
  <c r="M58" i="33" s="1"/>
  <c r="H57" i="33"/>
  <c r="M57" i="33" s="1"/>
  <c r="H56" i="33"/>
  <c r="M56" i="33" s="1"/>
  <c r="H55" i="33"/>
  <c r="M55" i="33" s="1"/>
  <c r="H54" i="33"/>
  <c r="M54" i="33" s="1"/>
  <c r="H53" i="33"/>
  <c r="M53" i="33" s="1"/>
  <c r="H51" i="33"/>
  <c r="M51" i="33" s="1"/>
  <c r="H50" i="33"/>
  <c r="M50" i="33" s="1"/>
  <c r="H49" i="33"/>
  <c r="M49" i="33" s="1"/>
  <c r="H48" i="33"/>
  <c r="M48" i="33" s="1"/>
  <c r="H47" i="33"/>
  <c r="M47" i="33" s="1"/>
  <c r="H45" i="33"/>
  <c r="M45" i="33" s="1"/>
  <c r="H43" i="33"/>
  <c r="M43" i="33" s="1"/>
  <c r="H41" i="33"/>
  <c r="M41" i="33" s="1"/>
  <c r="H40" i="33"/>
  <c r="M40" i="33" s="1"/>
  <c r="H39" i="33"/>
  <c r="M39" i="33" s="1"/>
  <c r="H37" i="33"/>
  <c r="M37" i="33" s="1"/>
  <c r="H35" i="33"/>
  <c r="M35" i="33" s="1"/>
  <c r="H33" i="33"/>
  <c r="M33" i="33" s="1"/>
  <c r="H32" i="33"/>
  <c r="M32" i="33" s="1"/>
  <c r="H31" i="33"/>
  <c r="M31" i="33" s="1"/>
  <c r="H30" i="33"/>
  <c r="M30" i="33" s="1"/>
  <c r="H29" i="33"/>
  <c r="M29" i="33" s="1"/>
  <c r="H27" i="33"/>
  <c r="M27" i="33" s="1"/>
  <c r="H25" i="33"/>
  <c r="M25" i="33" s="1"/>
  <c r="H24" i="33"/>
  <c r="M24" i="33" s="1"/>
  <c r="H23" i="33"/>
  <c r="M23" i="33" s="1"/>
  <c r="H21" i="33"/>
  <c r="M21" i="33" s="1"/>
  <c r="H19" i="33"/>
  <c r="M19" i="33" s="1"/>
  <c r="H18" i="33"/>
  <c r="M18" i="33" s="1"/>
  <c r="H10" i="33"/>
  <c r="M10" i="33" s="1"/>
  <c r="H9" i="33"/>
  <c r="M9" i="33" s="1"/>
  <c r="H8" i="33"/>
  <c r="M8" i="33" s="1"/>
  <c r="H16" i="33"/>
  <c r="M16" i="33" s="1"/>
  <c r="H15" i="33"/>
  <c r="M15" i="33" s="1"/>
  <c r="H14" i="33"/>
  <c r="M14" i="33" s="1"/>
  <c r="H13" i="33"/>
  <c r="M13" i="33" s="1"/>
  <c r="H12" i="33"/>
  <c r="M12" i="33" s="1"/>
  <c r="H123" i="32"/>
  <c r="M123" i="32" s="1"/>
  <c r="H122" i="32"/>
  <c r="M122" i="32" s="1"/>
  <c r="H121" i="32"/>
  <c r="M121" i="32" s="1"/>
  <c r="H120" i="32"/>
  <c r="M120" i="32" s="1"/>
  <c r="H119" i="32"/>
  <c r="M119" i="32" s="1"/>
  <c r="H118" i="32"/>
  <c r="M118" i="32" s="1"/>
  <c r="H117" i="32"/>
  <c r="M117" i="32" s="1"/>
  <c r="H116" i="32"/>
  <c r="M116" i="32" s="1"/>
  <c r="H115" i="32"/>
  <c r="M115" i="32" s="1"/>
  <c r="H114" i="32"/>
  <c r="M114" i="32" s="1"/>
  <c r="H113" i="32"/>
  <c r="M113" i="32" s="1"/>
  <c r="H112" i="32"/>
  <c r="M112" i="32" s="1"/>
  <c r="H111" i="32"/>
  <c r="M111" i="32" s="1"/>
  <c r="H110" i="32"/>
  <c r="M110" i="32" s="1"/>
  <c r="H109" i="32"/>
  <c r="M109" i="32" s="1"/>
  <c r="H108" i="32"/>
  <c r="M108" i="32" s="1"/>
  <c r="H107" i="32"/>
  <c r="M107" i="32" s="1"/>
  <c r="H106" i="32"/>
  <c r="M106" i="32" s="1"/>
  <c r="H105" i="32"/>
  <c r="M105" i="32" s="1"/>
  <c r="H104" i="32"/>
  <c r="M104" i="32" s="1"/>
  <c r="H103" i="32"/>
  <c r="M103" i="32" s="1"/>
  <c r="H102" i="32"/>
  <c r="M102" i="32" s="1"/>
  <c r="H101" i="32"/>
  <c r="M101" i="32" s="1"/>
  <c r="H100" i="32"/>
  <c r="M100" i="32" s="1"/>
  <c r="H99" i="32"/>
  <c r="M99" i="32" s="1"/>
  <c r="H98" i="32"/>
  <c r="M98" i="32" s="1"/>
  <c r="H97" i="32"/>
  <c r="M97" i="32" s="1"/>
  <c r="H96" i="32"/>
  <c r="M96" i="32" s="1"/>
  <c r="H95" i="32"/>
  <c r="M95" i="32" s="1"/>
  <c r="H94" i="32"/>
  <c r="M94" i="32" s="1"/>
  <c r="H93" i="32"/>
  <c r="M93" i="32" s="1"/>
  <c r="H92" i="32"/>
  <c r="M92" i="32" s="1"/>
  <c r="H91" i="32"/>
  <c r="M91" i="32" s="1"/>
  <c r="H90" i="32"/>
  <c r="M90" i="32" s="1"/>
  <c r="H89" i="32"/>
  <c r="M89" i="32" s="1"/>
  <c r="H88" i="32"/>
  <c r="M88" i="32" s="1"/>
  <c r="H87" i="32"/>
  <c r="M87" i="32" s="1"/>
  <c r="H86" i="32"/>
  <c r="M86" i="32" s="1"/>
  <c r="H85" i="32"/>
  <c r="M85" i="32" s="1"/>
  <c r="H84" i="32"/>
  <c r="M84" i="32" s="1"/>
  <c r="H83" i="32"/>
  <c r="M83" i="32" s="1"/>
  <c r="H82" i="32"/>
  <c r="M82" i="32" s="1"/>
  <c r="H81" i="32"/>
  <c r="M81" i="32" s="1"/>
  <c r="H80" i="32"/>
  <c r="M80" i="32" s="1"/>
  <c r="H79" i="32"/>
  <c r="M79" i="32" s="1"/>
  <c r="H78" i="32"/>
  <c r="M78" i="32" s="1"/>
  <c r="H77" i="32"/>
  <c r="M77" i="32" s="1"/>
  <c r="H76" i="32"/>
  <c r="M76" i="32" s="1"/>
  <c r="H75" i="32"/>
  <c r="M75" i="32" s="1"/>
  <c r="H74" i="32"/>
  <c r="M74" i="32" s="1"/>
  <c r="H73" i="32"/>
  <c r="M73" i="32" s="1"/>
  <c r="H72" i="32"/>
  <c r="M72" i="32" s="1"/>
  <c r="H71" i="32"/>
  <c r="M71" i="32" s="1"/>
  <c r="H70" i="32"/>
  <c r="M70" i="32" s="1"/>
  <c r="H69" i="32"/>
  <c r="M69" i="32" s="1"/>
  <c r="H68" i="32"/>
  <c r="M68" i="32" s="1"/>
  <c r="H67" i="32"/>
  <c r="M67" i="32" s="1"/>
  <c r="H66" i="32"/>
  <c r="M66" i="32" s="1"/>
  <c r="H65" i="32"/>
  <c r="M65" i="32" s="1"/>
  <c r="H64" i="32"/>
  <c r="M64" i="32" s="1"/>
  <c r="H63" i="32"/>
  <c r="M63" i="32" s="1"/>
  <c r="H62" i="32"/>
  <c r="M62" i="32" s="1"/>
  <c r="H61" i="32"/>
  <c r="M61" i="32" s="1"/>
  <c r="H60" i="32"/>
  <c r="M60" i="32" s="1"/>
  <c r="H59" i="32"/>
  <c r="M59" i="32" s="1"/>
  <c r="H58" i="32"/>
  <c r="M58" i="32" s="1"/>
  <c r="H57" i="32"/>
  <c r="M57" i="32" s="1"/>
  <c r="H56" i="32"/>
  <c r="M56" i="32" s="1"/>
  <c r="H55" i="32"/>
  <c r="M55" i="32" s="1"/>
  <c r="H54" i="32"/>
  <c r="M54" i="32" s="1"/>
  <c r="H53" i="32"/>
  <c r="M53" i="32" s="1"/>
  <c r="H52" i="32"/>
  <c r="M52" i="32" s="1"/>
  <c r="H51" i="32"/>
  <c r="M51" i="32" s="1"/>
  <c r="H50" i="32"/>
  <c r="M50" i="32" s="1"/>
  <c r="H49" i="32"/>
  <c r="M49" i="32" s="1"/>
  <c r="H48" i="32"/>
  <c r="M48" i="32" s="1"/>
  <c r="H47" i="32"/>
  <c r="M47" i="32" s="1"/>
  <c r="H46" i="32"/>
  <c r="M46" i="32" s="1"/>
  <c r="H45" i="32"/>
  <c r="M45" i="32" s="1"/>
  <c r="H44" i="32"/>
  <c r="M44" i="32" s="1"/>
  <c r="H43" i="32"/>
  <c r="M43" i="32" s="1"/>
  <c r="H42" i="32"/>
  <c r="M42" i="32" s="1"/>
  <c r="H41" i="32"/>
  <c r="M41" i="32" s="1"/>
  <c r="H40" i="32"/>
  <c r="M40" i="32" s="1"/>
  <c r="H16" i="32"/>
  <c r="M16" i="32" s="1"/>
  <c r="H15" i="32"/>
  <c r="M15" i="32" s="1"/>
  <c r="H14" i="32"/>
  <c r="M14" i="32" s="1"/>
  <c r="H13" i="32"/>
  <c r="M13" i="32" s="1"/>
  <c r="H12" i="32"/>
  <c r="M12" i="32" s="1"/>
  <c r="H11" i="32"/>
  <c r="M11" i="32" s="1"/>
  <c r="H38" i="32"/>
  <c r="M38" i="32" s="1"/>
  <c r="H37" i="32"/>
  <c r="M37" i="32" s="1"/>
  <c r="H36" i="32"/>
  <c r="M36" i="32" s="1"/>
  <c r="H35" i="32"/>
  <c r="M35" i="32" s="1"/>
  <c r="H34" i="32"/>
  <c r="M34" i="32" s="1"/>
  <c r="H33" i="32"/>
  <c r="M33" i="32" s="1"/>
  <c r="H32" i="32"/>
  <c r="M32" i="32" s="1"/>
  <c r="H31" i="32"/>
  <c r="M31" i="32" s="1"/>
  <c r="H30" i="32"/>
  <c r="M30" i="32" s="1"/>
  <c r="H29" i="32"/>
  <c r="M29" i="32" s="1"/>
  <c r="H28" i="32"/>
  <c r="M28" i="32" s="1"/>
  <c r="H27" i="32"/>
  <c r="M27" i="32" s="1"/>
  <c r="H26" i="32"/>
  <c r="M26" i="32" s="1"/>
  <c r="H25" i="32"/>
  <c r="M25" i="32" s="1"/>
  <c r="H24" i="32"/>
  <c r="M24" i="32" s="1"/>
  <c r="H23" i="32"/>
  <c r="M23" i="32" s="1"/>
  <c r="H22" i="32"/>
  <c r="M22" i="32" s="1"/>
  <c r="H21" i="32"/>
  <c r="M21" i="32" s="1"/>
  <c r="H20" i="32"/>
  <c r="M20" i="32" s="1"/>
  <c r="H19" i="32"/>
  <c r="M19" i="32" s="1"/>
  <c r="H18" i="32"/>
  <c r="M18" i="32" s="1"/>
  <c r="H10" i="32"/>
  <c r="M10" i="32" s="1"/>
  <c r="H39" i="32"/>
  <c r="M39" i="32" s="1"/>
  <c r="H17" i="32"/>
  <c r="M17" i="32" s="1"/>
  <c r="H9" i="32"/>
  <c r="M9" i="32" s="1"/>
  <c r="H8" i="32"/>
  <c r="M8" i="32" s="1"/>
  <c r="H122" i="30"/>
  <c r="M122" i="30" s="1"/>
  <c r="H114" i="30"/>
  <c r="M114" i="30" s="1"/>
  <c r="H106" i="30"/>
  <c r="M106" i="30" s="1"/>
  <c r="H98" i="30"/>
  <c r="M98" i="30" s="1"/>
  <c r="H90" i="30"/>
  <c r="M90" i="30" s="1"/>
  <c r="H82" i="30"/>
  <c r="M82" i="30" s="1"/>
  <c r="H74" i="30"/>
  <c r="M74" i="30" s="1"/>
  <c r="H66" i="30"/>
  <c r="M66" i="30" s="1"/>
  <c r="H58" i="30"/>
  <c r="M58" i="30" s="1"/>
  <c r="H50" i="30"/>
  <c r="M50" i="30" s="1"/>
  <c r="H42" i="30"/>
  <c r="M42" i="30" s="1"/>
  <c r="H116" i="30"/>
  <c r="M116" i="30" s="1"/>
  <c r="H109" i="30"/>
  <c r="M109" i="30" s="1"/>
  <c r="H107" i="30"/>
  <c r="M107" i="30" s="1"/>
  <c r="H100" i="30"/>
  <c r="M100" i="30" s="1"/>
  <c r="H93" i="30"/>
  <c r="M93" i="30" s="1"/>
  <c r="H84" i="30"/>
  <c r="M84" i="30" s="1"/>
  <c r="H77" i="30"/>
  <c r="M77" i="30" s="1"/>
  <c r="H75" i="30"/>
  <c r="M75" i="30" s="1"/>
  <c r="H68" i="30"/>
  <c r="M68" i="30" s="1"/>
  <c r="H61" i="30"/>
  <c r="M61" i="30" s="1"/>
  <c r="H52" i="30"/>
  <c r="M52" i="30" s="1"/>
  <c r="H45" i="30"/>
  <c r="M45" i="30" s="1"/>
  <c r="H43" i="30"/>
  <c r="M43" i="30" s="1"/>
  <c r="H34" i="30"/>
  <c r="M34" i="30" s="1"/>
  <c r="H26" i="30"/>
  <c r="M26" i="30" s="1"/>
  <c r="H18" i="30"/>
  <c r="M18" i="30" s="1"/>
  <c r="H10" i="30"/>
  <c r="M10" i="30" s="1"/>
  <c r="H120" i="30"/>
  <c r="M120" i="30" s="1"/>
  <c r="H95" i="30"/>
  <c r="M95" i="30" s="1"/>
  <c r="H79" i="30"/>
  <c r="M79" i="30" s="1"/>
  <c r="H72" i="30"/>
  <c r="M72" i="30" s="1"/>
  <c r="H121" i="30"/>
  <c r="M121" i="30" s="1"/>
  <c r="H112" i="30"/>
  <c r="M112" i="30" s="1"/>
  <c r="H103" i="30"/>
  <c r="M103" i="30" s="1"/>
  <c r="H89" i="30"/>
  <c r="M89" i="30" s="1"/>
  <c r="H87" i="30"/>
  <c r="M87" i="30" s="1"/>
  <c r="H80" i="30"/>
  <c r="M80" i="30" s="1"/>
  <c r="H71" i="30"/>
  <c r="M71" i="30" s="1"/>
  <c r="H57" i="30"/>
  <c r="M57" i="30" s="1"/>
  <c r="H55" i="30"/>
  <c r="M55" i="30" s="1"/>
  <c r="H48" i="30"/>
  <c r="M48" i="30" s="1"/>
  <c r="H39" i="30"/>
  <c r="M39" i="30" s="1"/>
  <c r="H31" i="30"/>
  <c r="M31" i="30" s="1"/>
  <c r="H23" i="30"/>
  <c r="M23" i="30" s="1"/>
  <c r="H19" i="30"/>
  <c r="M19" i="30" s="1"/>
  <c r="H17" i="30"/>
  <c r="M17" i="30" s="1"/>
  <c r="H117" i="30"/>
  <c r="M117" i="30" s="1"/>
  <c r="H115" i="30"/>
  <c r="M115" i="30" s="1"/>
  <c r="H108" i="30"/>
  <c r="M108" i="30" s="1"/>
  <c r="H101" i="30"/>
  <c r="M101" i="30" s="1"/>
  <c r="H92" i="30"/>
  <c r="M92" i="30" s="1"/>
  <c r="H85" i="30"/>
  <c r="M85" i="30" s="1"/>
  <c r="H83" i="30"/>
  <c r="M83" i="30" s="1"/>
  <c r="H76" i="30"/>
  <c r="M76" i="30" s="1"/>
  <c r="H69" i="30"/>
  <c r="M69" i="30" s="1"/>
  <c r="H60" i="30"/>
  <c r="M60" i="30" s="1"/>
  <c r="H53" i="30"/>
  <c r="M53" i="30" s="1"/>
  <c r="H51" i="30"/>
  <c r="M51" i="30" s="1"/>
  <c r="H44" i="30"/>
  <c r="M44" i="30" s="1"/>
  <c r="H36" i="30"/>
  <c r="M36" i="30" s="1"/>
  <c r="H28" i="30"/>
  <c r="M28" i="30" s="1"/>
  <c r="H20" i="30"/>
  <c r="M20" i="30" s="1"/>
  <c r="H13" i="30"/>
  <c r="M13" i="30" s="1"/>
  <c r="H12" i="30"/>
  <c r="M12" i="30" s="1"/>
  <c r="H97" i="30"/>
  <c r="M97" i="30" s="1"/>
  <c r="H56" i="30"/>
  <c r="M56" i="30" s="1"/>
  <c r="H25" i="30"/>
  <c r="M25" i="30" s="1"/>
  <c r="H47" i="30"/>
  <c r="M47" i="30" s="1"/>
  <c r="H40" i="30"/>
  <c r="M40" i="30" s="1"/>
  <c r="H29" i="30"/>
  <c r="M29" i="30" s="1"/>
  <c r="H11" i="30"/>
  <c r="M11" i="30" s="1"/>
  <c r="H37" i="30"/>
  <c r="M37" i="30" s="1"/>
  <c r="H21" i="30"/>
  <c r="M21" i="30" s="1"/>
  <c r="I117" i="27"/>
  <c r="H117" i="27" s="1"/>
  <c r="M117" i="27" s="1"/>
  <c r="I113" i="27"/>
  <c r="H113" i="27" s="1"/>
  <c r="M113" i="27" s="1"/>
  <c r="I109" i="27"/>
  <c r="H109" i="27" s="1"/>
  <c r="M109" i="27" s="1"/>
  <c r="I105" i="27"/>
  <c r="H105" i="27" s="1"/>
  <c r="M105" i="27" s="1"/>
  <c r="I101" i="27"/>
  <c r="H101" i="27" s="1"/>
  <c r="M101" i="27" s="1"/>
  <c r="I97" i="27"/>
  <c r="H97" i="27" s="1"/>
  <c r="M97" i="27" s="1"/>
  <c r="I93" i="27"/>
  <c r="H93" i="27" s="1"/>
  <c r="M93" i="27" s="1"/>
  <c r="I89" i="27"/>
  <c r="H89" i="27" s="1"/>
  <c r="M89" i="27" s="1"/>
  <c r="I85" i="27"/>
  <c r="H85" i="27" s="1"/>
  <c r="M85" i="27" s="1"/>
  <c r="I81" i="27"/>
  <c r="H81" i="27" s="1"/>
  <c r="M81" i="27" s="1"/>
  <c r="I77" i="27"/>
  <c r="H77" i="27" s="1"/>
  <c r="M77" i="27" s="1"/>
  <c r="I73" i="27"/>
  <c r="H73" i="27" s="1"/>
  <c r="M73" i="27" s="1"/>
  <c r="I69" i="27"/>
  <c r="H69" i="27" s="1"/>
  <c r="M69" i="27" s="1"/>
  <c r="I65" i="27"/>
  <c r="H65" i="27" s="1"/>
  <c r="M65" i="27" s="1"/>
  <c r="I61" i="27"/>
  <c r="H61" i="27" s="1"/>
  <c r="M61" i="27" s="1"/>
  <c r="I57" i="27"/>
  <c r="H57" i="27" s="1"/>
  <c r="M57" i="27" s="1"/>
  <c r="I53" i="27"/>
  <c r="H53" i="27" s="1"/>
  <c r="M53" i="27" s="1"/>
  <c r="I49" i="27"/>
  <c r="H49" i="27" s="1"/>
  <c r="M49" i="27" s="1"/>
  <c r="I45" i="27"/>
  <c r="H45" i="27" s="1"/>
  <c r="M45" i="27" s="1"/>
  <c r="I41" i="27"/>
  <c r="H41" i="27" s="1"/>
  <c r="M41" i="27" s="1"/>
  <c r="I123" i="27"/>
  <c r="H123" i="27" s="1"/>
  <c r="M123" i="27" s="1"/>
  <c r="I115" i="27"/>
  <c r="H115" i="27" s="1"/>
  <c r="M115" i="27" s="1"/>
  <c r="I108" i="27"/>
  <c r="H108" i="27" s="1"/>
  <c r="M108" i="27" s="1"/>
  <c r="I106" i="27"/>
  <c r="H106" i="27" s="1"/>
  <c r="M106" i="27" s="1"/>
  <c r="I99" i="27"/>
  <c r="H99" i="27" s="1"/>
  <c r="M99" i="27" s="1"/>
  <c r="I92" i="27"/>
  <c r="H92" i="27" s="1"/>
  <c r="M92" i="27" s="1"/>
  <c r="I90" i="27"/>
  <c r="H90" i="27" s="1"/>
  <c r="M90" i="27" s="1"/>
  <c r="I83" i="27"/>
  <c r="H83" i="27" s="1"/>
  <c r="M83" i="27" s="1"/>
  <c r="I76" i="27"/>
  <c r="H76" i="27" s="1"/>
  <c r="M76" i="27" s="1"/>
  <c r="I74" i="27"/>
  <c r="H74" i="27" s="1"/>
  <c r="M74" i="27" s="1"/>
  <c r="I67" i="27"/>
  <c r="H67" i="27" s="1"/>
  <c r="M67" i="27" s="1"/>
  <c r="I60" i="27"/>
  <c r="H60" i="27" s="1"/>
  <c r="M60" i="27" s="1"/>
  <c r="I58" i="27"/>
  <c r="H58" i="27" s="1"/>
  <c r="M58" i="27" s="1"/>
  <c r="I51" i="27"/>
  <c r="H51" i="27" s="1"/>
  <c r="M51" i="27" s="1"/>
  <c r="I44" i="27"/>
  <c r="H44" i="27" s="1"/>
  <c r="M44" i="27" s="1"/>
  <c r="I42" i="27"/>
  <c r="H42" i="27" s="1"/>
  <c r="M42" i="27" s="1"/>
  <c r="I37" i="27"/>
  <c r="H37" i="27" s="1"/>
  <c r="M37" i="27" s="1"/>
  <c r="I33" i="27"/>
  <c r="H33" i="27" s="1"/>
  <c r="M33" i="27" s="1"/>
  <c r="I29" i="27"/>
  <c r="H29" i="27" s="1"/>
  <c r="M29" i="27" s="1"/>
  <c r="I25" i="27"/>
  <c r="H25" i="27" s="1"/>
  <c r="M25" i="27" s="1"/>
  <c r="I21" i="27"/>
  <c r="H21" i="27" s="1"/>
  <c r="M21" i="27" s="1"/>
  <c r="I10" i="27"/>
  <c r="H10" i="27" s="1"/>
  <c r="M10" i="27" s="1"/>
  <c r="I121" i="27"/>
  <c r="H121" i="27" s="1"/>
  <c r="M121" i="27" s="1"/>
  <c r="I103" i="27"/>
  <c r="H103" i="27" s="1"/>
  <c r="M103" i="27" s="1"/>
  <c r="I120" i="27"/>
  <c r="H120" i="27" s="1"/>
  <c r="M120" i="27" s="1"/>
  <c r="I118" i="27"/>
  <c r="H118" i="27" s="1"/>
  <c r="M118" i="27" s="1"/>
  <c r="I111" i="27"/>
  <c r="H111" i="27" s="1"/>
  <c r="M111" i="27" s="1"/>
  <c r="I104" i="27"/>
  <c r="H104" i="27" s="1"/>
  <c r="M104" i="27" s="1"/>
  <c r="I102" i="27"/>
  <c r="H102" i="27" s="1"/>
  <c r="M102" i="27" s="1"/>
  <c r="I95" i="27"/>
  <c r="H95" i="27" s="1"/>
  <c r="M95" i="27" s="1"/>
  <c r="I88" i="27"/>
  <c r="H88" i="27" s="1"/>
  <c r="M88" i="27" s="1"/>
  <c r="I86" i="27"/>
  <c r="H86" i="27" s="1"/>
  <c r="M86" i="27" s="1"/>
  <c r="I79" i="27"/>
  <c r="H79" i="27" s="1"/>
  <c r="M79" i="27" s="1"/>
  <c r="I72" i="27"/>
  <c r="H72" i="27" s="1"/>
  <c r="M72" i="27" s="1"/>
  <c r="I70" i="27"/>
  <c r="H70" i="27" s="1"/>
  <c r="M70" i="27" s="1"/>
  <c r="I63" i="27"/>
  <c r="H63" i="27" s="1"/>
  <c r="M63" i="27" s="1"/>
  <c r="I56" i="27"/>
  <c r="H56" i="27" s="1"/>
  <c r="M56" i="27" s="1"/>
  <c r="I54" i="27"/>
  <c r="H54" i="27" s="1"/>
  <c r="M54" i="27" s="1"/>
  <c r="I47" i="27"/>
  <c r="H47" i="27" s="1"/>
  <c r="M47" i="27" s="1"/>
  <c r="I40" i="27"/>
  <c r="H40" i="27" s="1"/>
  <c r="M40" i="27" s="1"/>
  <c r="I38" i="27"/>
  <c r="H38" i="27" s="1"/>
  <c r="M38" i="27" s="1"/>
  <c r="I34" i="27"/>
  <c r="H34" i="27" s="1"/>
  <c r="M34" i="27" s="1"/>
  <c r="I30" i="27"/>
  <c r="H30" i="27" s="1"/>
  <c r="M30" i="27" s="1"/>
  <c r="I26" i="27"/>
  <c r="H26" i="27" s="1"/>
  <c r="M26" i="27" s="1"/>
  <c r="I22" i="27"/>
  <c r="H22" i="27" s="1"/>
  <c r="M22" i="27" s="1"/>
  <c r="I18" i="27"/>
  <c r="H18" i="27" s="1"/>
  <c r="M18" i="27" s="1"/>
  <c r="I17" i="27"/>
  <c r="H17" i="27" s="1"/>
  <c r="M17" i="27" s="1"/>
  <c r="I122" i="27"/>
  <c r="H122" i="27" s="1"/>
  <c r="M122" i="27" s="1"/>
  <c r="I116" i="27"/>
  <c r="H116" i="27" s="1"/>
  <c r="M116" i="27" s="1"/>
  <c r="I114" i="27"/>
  <c r="H114" i="27" s="1"/>
  <c r="M114" i="27" s="1"/>
  <c r="I107" i="27"/>
  <c r="H107" i="27" s="1"/>
  <c r="M107" i="27" s="1"/>
  <c r="I100" i="27"/>
  <c r="H100" i="27" s="1"/>
  <c r="M100" i="27" s="1"/>
  <c r="I98" i="27"/>
  <c r="H98" i="27" s="1"/>
  <c r="M98" i="27" s="1"/>
  <c r="I91" i="27"/>
  <c r="H91" i="27" s="1"/>
  <c r="M91" i="27" s="1"/>
  <c r="I84" i="27"/>
  <c r="H84" i="27" s="1"/>
  <c r="M84" i="27" s="1"/>
  <c r="I82" i="27"/>
  <c r="H82" i="27" s="1"/>
  <c r="M82" i="27" s="1"/>
  <c r="I75" i="27"/>
  <c r="H75" i="27" s="1"/>
  <c r="M75" i="27" s="1"/>
  <c r="I68" i="27"/>
  <c r="H68" i="27" s="1"/>
  <c r="M68" i="27" s="1"/>
  <c r="I66" i="27"/>
  <c r="H66" i="27" s="1"/>
  <c r="M66" i="27" s="1"/>
  <c r="I59" i="27"/>
  <c r="H59" i="27" s="1"/>
  <c r="M59" i="27" s="1"/>
  <c r="I52" i="27"/>
  <c r="H52" i="27" s="1"/>
  <c r="M52" i="27" s="1"/>
  <c r="I50" i="27"/>
  <c r="H50" i="27" s="1"/>
  <c r="M50" i="27" s="1"/>
  <c r="I43" i="27"/>
  <c r="H43" i="27" s="1"/>
  <c r="M43" i="27" s="1"/>
  <c r="I35" i="27"/>
  <c r="H35" i="27" s="1"/>
  <c r="M35" i="27" s="1"/>
  <c r="I31" i="27"/>
  <c r="H31" i="27" s="1"/>
  <c r="M31" i="27" s="1"/>
  <c r="I27" i="27"/>
  <c r="H27" i="27" s="1"/>
  <c r="M27" i="27" s="1"/>
  <c r="I23" i="27"/>
  <c r="H23" i="27" s="1"/>
  <c r="M23" i="27" s="1"/>
  <c r="I19" i="27"/>
  <c r="H19" i="27" s="1"/>
  <c r="M19" i="27" s="1"/>
  <c r="I16" i="27"/>
  <c r="H16" i="27" s="1"/>
  <c r="M16" i="27" s="1"/>
  <c r="I15" i="27"/>
  <c r="H15" i="27" s="1"/>
  <c r="M15" i="27" s="1"/>
  <c r="I14" i="27"/>
  <c r="H14" i="27" s="1"/>
  <c r="M14" i="27" s="1"/>
  <c r="I13" i="27"/>
  <c r="H13" i="27" s="1"/>
  <c r="M13" i="27" s="1"/>
  <c r="I12" i="27"/>
  <c r="H12" i="27" s="1"/>
  <c r="M12" i="27" s="1"/>
  <c r="I119" i="27"/>
  <c r="H119" i="27" s="1"/>
  <c r="M119" i="27" s="1"/>
  <c r="I112" i="27"/>
  <c r="H112" i="27" s="1"/>
  <c r="M112" i="27" s="1"/>
  <c r="I110" i="27"/>
  <c r="H110" i="27" s="1"/>
  <c r="M110" i="27" s="1"/>
  <c r="I96" i="27"/>
  <c r="H96" i="27" s="1"/>
  <c r="M96" i="27" s="1"/>
  <c r="I94" i="27"/>
  <c r="H94" i="27" s="1"/>
  <c r="M94" i="27" s="1"/>
  <c r="I62" i="27"/>
  <c r="H62" i="27" s="1"/>
  <c r="M62" i="27" s="1"/>
  <c r="I55" i="27"/>
  <c r="H55" i="27" s="1"/>
  <c r="M55" i="27" s="1"/>
  <c r="I48" i="27"/>
  <c r="H48" i="27" s="1"/>
  <c r="M48" i="27" s="1"/>
  <c r="I24" i="27"/>
  <c r="H24" i="27" s="1"/>
  <c r="M24" i="27" s="1"/>
  <c r="I11" i="27"/>
  <c r="H11" i="27" s="1"/>
  <c r="M11" i="27" s="1"/>
  <c r="I46" i="27"/>
  <c r="H46" i="27" s="1"/>
  <c r="M46" i="27" s="1"/>
  <c r="I39" i="27"/>
  <c r="H39" i="27" s="1"/>
  <c r="M39" i="27" s="1"/>
  <c r="I28" i="27"/>
  <c r="H28" i="27" s="1"/>
  <c r="M28" i="27" s="1"/>
  <c r="I87" i="27"/>
  <c r="H87" i="27" s="1"/>
  <c r="M87" i="27" s="1"/>
  <c r="I80" i="27"/>
  <c r="H80" i="27" s="1"/>
  <c r="M80" i="27" s="1"/>
  <c r="I32" i="27"/>
  <c r="H32" i="27" s="1"/>
  <c r="M32" i="27" s="1"/>
  <c r="I78" i="27"/>
  <c r="H78" i="27" s="1"/>
  <c r="M78" i="27" s="1"/>
  <c r="I71" i="27"/>
  <c r="H71" i="27" s="1"/>
  <c r="M71" i="27" s="1"/>
  <c r="I64" i="27"/>
  <c r="H64" i="27" s="1"/>
  <c r="M64" i="27" s="1"/>
  <c r="I36" i="27"/>
  <c r="H36" i="27" s="1"/>
  <c r="M36" i="27" s="1"/>
  <c r="I20" i="27"/>
  <c r="H20" i="27" s="1"/>
  <c r="M20" i="27" s="1"/>
  <c r="M123" i="26"/>
  <c r="M122" i="26"/>
  <c r="M121" i="26"/>
  <c r="M118" i="26"/>
  <c r="M117" i="26"/>
  <c r="M114" i="26"/>
  <c r="M111" i="26"/>
  <c r="M110" i="26"/>
  <c r="M109" i="26"/>
  <c r="M108" i="26"/>
  <c r="M107" i="26"/>
  <c r="M104" i="26"/>
  <c r="M102" i="26"/>
  <c r="M98" i="26"/>
  <c r="M97" i="26"/>
  <c r="M95" i="26"/>
  <c r="M92" i="26"/>
  <c r="M91" i="26"/>
  <c r="M90" i="26"/>
  <c r="M89" i="26"/>
  <c r="M83" i="26"/>
  <c r="M82" i="26"/>
  <c r="M79" i="26"/>
  <c r="M78" i="26"/>
  <c r="M77" i="26"/>
  <c r="M76" i="26"/>
  <c r="M75" i="26"/>
  <c r="M72" i="26"/>
  <c r="M70" i="26"/>
  <c r="M69" i="26"/>
  <c r="M65" i="26"/>
  <c r="M64" i="26"/>
  <c r="M63" i="26"/>
  <c r="M60" i="26"/>
  <c r="M59" i="26"/>
  <c r="M58" i="26"/>
  <c r="M57" i="26"/>
  <c r="M54" i="26"/>
  <c r="M53" i="26"/>
  <c r="M50" i="26"/>
  <c r="M47" i="26"/>
  <c r="M46" i="26"/>
  <c r="M45" i="26"/>
  <c r="M44" i="26"/>
  <c r="M43" i="26"/>
  <c r="M40" i="26"/>
  <c r="M11" i="26"/>
  <c r="M37" i="26"/>
  <c r="M34" i="26"/>
  <c r="M33" i="26"/>
  <c r="M31" i="26"/>
  <c r="M28" i="26"/>
  <c r="M27" i="26"/>
  <c r="M26" i="26"/>
  <c r="M24" i="26"/>
  <c r="M21" i="26"/>
  <c r="M9" i="26"/>
  <c r="M16" i="26"/>
  <c r="M14" i="26"/>
  <c r="M13" i="26"/>
  <c r="M12" i="26"/>
  <c r="H123" i="25"/>
  <c r="M123" i="25" s="1"/>
  <c r="H122" i="25"/>
  <c r="M122" i="25" s="1"/>
  <c r="H121" i="25"/>
  <c r="M121" i="25" s="1"/>
  <c r="H120" i="25"/>
  <c r="M120" i="25" s="1"/>
  <c r="H119" i="25"/>
  <c r="M119" i="25" s="1"/>
  <c r="H118" i="25"/>
  <c r="M118" i="25" s="1"/>
  <c r="H117" i="25"/>
  <c r="M117" i="25" s="1"/>
  <c r="H116" i="25"/>
  <c r="M116" i="25" s="1"/>
  <c r="H115" i="25"/>
  <c r="M115" i="25" s="1"/>
  <c r="H114" i="25"/>
  <c r="M114" i="25" s="1"/>
  <c r="H113" i="25"/>
  <c r="M113" i="25" s="1"/>
  <c r="H112" i="25"/>
  <c r="M112" i="25" s="1"/>
  <c r="H111" i="25"/>
  <c r="M111" i="25" s="1"/>
  <c r="H110" i="25"/>
  <c r="M110" i="25" s="1"/>
  <c r="H109" i="25"/>
  <c r="M109" i="25" s="1"/>
  <c r="H108" i="25"/>
  <c r="M108" i="25" s="1"/>
  <c r="H107" i="25"/>
  <c r="M107" i="25" s="1"/>
  <c r="H106" i="25"/>
  <c r="M106" i="25" s="1"/>
  <c r="H105" i="25"/>
  <c r="M105" i="25" s="1"/>
  <c r="H104" i="25"/>
  <c r="M104" i="25" s="1"/>
  <c r="H103" i="25"/>
  <c r="M103" i="25" s="1"/>
  <c r="H102" i="25"/>
  <c r="M102" i="25" s="1"/>
  <c r="H101" i="25"/>
  <c r="M101" i="25" s="1"/>
  <c r="H100" i="25"/>
  <c r="M100" i="25" s="1"/>
  <c r="H99" i="25"/>
  <c r="M99" i="25" s="1"/>
  <c r="H98" i="25"/>
  <c r="M98" i="25" s="1"/>
  <c r="H97" i="25"/>
  <c r="M97" i="25" s="1"/>
  <c r="H96" i="25"/>
  <c r="M96" i="25" s="1"/>
  <c r="H95" i="25"/>
  <c r="M95" i="25" s="1"/>
  <c r="H94" i="25"/>
  <c r="M94" i="25" s="1"/>
  <c r="H93" i="25"/>
  <c r="M93" i="25" s="1"/>
  <c r="H92" i="25"/>
  <c r="M92" i="25" s="1"/>
  <c r="H91" i="25"/>
  <c r="M91" i="25" s="1"/>
  <c r="H90" i="25"/>
  <c r="M90" i="25" s="1"/>
  <c r="H89" i="25"/>
  <c r="M89" i="25" s="1"/>
  <c r="H88" i="25"/>
  <c r="M88" i="25" s="1"/>
  <c r="H87" i="25"/>
  <c r="M87" i="25" s="1"/>
  <c r="H86" i="25"/>
  <c r="M86" i="25" s="1"/>
  <c r="H85" i="25"/>
  <c r="M85" i="25" s="1"/>
  <c r="H84" i="25"/>
  <c r="M84" i="25" s="1"/>
  <c r="H83" i="25"/>
  <c r="M83" i="25" s="1"/>
  <c r="H82" i="25"/>
  <c r="M82" i="25" s="1"/>
  <c r="H81" i="25"/>
  <c r="M81" i="25" s="1"/>
  <c r="H80" i="25"/>
  <c r="M80" i="25" s="1"/>
  <c r="H79" i="25"/>
  <c r="M79" i="25" s="1"/>
  <c r="H78" i="25"/>
  <c r="M78" i="25" s="1"/>
  <c r="H77" i="25"/>
  <c r="M77" i="25" s="1"/>
  <c r="H76" i="25"/>
  <c r="M76" i="25" s="1"/>
  <c r="H75" i="25"/>
  <c r="M75" i="25" s="1"/>
  <c r="H74" i="25"/>
  <c r="M74" i="25" s="1"/>
  <c r="H73" i="25"/>
  <c r="M73" i="25" s="1"/>
  <c r="H72" i="25"/>
  <c r="M72" i="25" s="1"/>
  <c r="H71" i="25"/>
  <c r="M71" i="25" s="1"/>
  <c r="H70" i="25"/>
  <c r="M70" i="25" s="1"/>
  <c r="H69" i="25"/>
  <c r="M69" i="25" s="1"/>
  <c r="H68" i="25"/>
  <c r="M68" i="25" s="1"/>
  <c r="H67" i="25"/>
  <c r="M67" i="25" s="1"/>
  <c r="H66" i="25"/>
  <c r="M66" i="25" s="1"/>
  <c r="H65" i="25"/>
  <c r="M65" i="25" s="1"/>
  <c r="H64" i="25"/>
  <c r="M64" i="25" s="1"/>
  <c r="H63" i="25"/>
  <c r="M63" i="25" s="1"/>
  <c r="H62" i="25"/>
  <c r="M62" i="25" s="1"/>
  <c r="H61" i="25"/>
  <c r="M61" i="25" s="1"/>
  <c r="H60" i="25"/>
  <c r="M60" i="25" s="1"/>
  <c r="H59" i="25"/>
  <c r="M59" i="25" s="1"/>
  <c r="H58" i="25"/>
  <c r="M58" i="25" s="1"/>
  <c r="H57" i="25"/>
  <c r="M57" i="25" s="1"/>
  <c r="H56" i="25"/>
  <c r="M56" i="25" s="1"/>
  <c r="H55" i="25"/>
  <c r="M55" i="25" s="1"/>
  <c r="H54" i="25"/>
  <c r="M54" i="25" s="1"/>
  <c r="H53" i="25"/>
  <c r="M53" i="25" s="1"/>
  <c r="H52" i="25"/>
  <c r="M52" i="25" s="1"/>
  <c r="H51" i="25"/>
  <c r="M51" i="25" s="1"/>
  <c r="H50" i="25"/>
  <c r="M50" i="25" s="1"/>
  <c r="H49" i="25"/>
  <c r="M49" i="25" s="1"/>
  <c r="H48" i="25"/>
  <c r="M48" i="25" s="1"/>
  <c r="H47" i="25"/>
  <c r="M47" i="25" s="1"/>
  <c r="H46" i="25"/>
  <c r="M46" i="25" s="1"/>
  <c r="H45" i="25"/>
  <c r="M45" i="25" s="1"/>
  <c r="H44" i="25"/>
  <c r="M44" i="25" s="1"/>
  <c r="H43" i="25"/>
  <c r="M43" i="25" s="1"/>
  <c r="H42" i="25"/>
  <c r="M42" i="25" s="1"/>
  <c r="H41" i="25"/>
  <c r="M41" i="25" s="1"/>
  <c r="H40" i="25"/>
  <c r="M40" i="25" s="1"/>
  <c r="H39" i="25"/>
  <c r="M39" i="25" s="1"/>
  <c r="H16" i="25"/>
  <c r="M16" i="25" s="1"/>
  <c r="H15" i="25"/>
  <c r="M15" i="25" s="1"/>
  <c r="H14" i="25"/>
  <c r="M14" i="25" s="1"/>
  <c r="H13" i="25"/>
  <c r="M13" i="25" s="1"/>
  <c r="H12" i="25"/>
  <c r="M12" i="25" s="1"/>
  <c r="H11" i="25"/>
  <c r="M11" i="25" s="1"/>
  <c r="H38" i="25"/>
  <c r="M38" i="25" s="1"/>
  <c r="H37" i="25"/>
  <c r="M37" i="25" s="1"/>
  <c r="H36" i="25"/>
  <c r="M36" i="25" s="1"/>
  <c r="H35" i="25"/>
  <c r="M35" i="25" s="1"/>
  <c r="H34" i="25"/>
  <c r="M34" i="25" s="1"/>
  <c r="H33" i="25"/>
  <c r="M33" i="25" s="1"/>
  <c r="H32" i="25"/>
  <c r="M32" i="25" s="1"/>
  <c r="H31" i="25"/>
  <c r="M31" i="25" s="1"/>
  <c r="H30" i="25"/>
  <c r="M30" i="25" s="1"/>
  <c r="H29" i="25"/>
  <c r="M29" i="25" s="1"/>
  <c r="H28" i="25"/>
  <c r="M28" i="25" s="1"/>
  <c r="H27" i="25"/>
  <c r="M27" i="25" s="1"/>
  <c r="H26" i="25"/>
  <c r="M26" i="25" s="1"/>
  <c r="H25" i="25"/>
  <c r="M25" i="25" s="1"/>
  <c r="H24" i="25"/>
  <c r="M24" i="25" s="1"/>
  <c r="H23" i="25"/>
  <c r="M23" i="25" s="1"/>
  <c r="H22" i="25"/>
  <c r="M22" i="25" s="1"/>
  <c r="H21" i="25"/>
  <c r="M21" i="25" s="1"/>
  <c r="H20" i="25"/>
  <c r="M20" i="25" s="1"/>
  <c r="H19" i="25"/>
  <c r="M19" i="25" s="1"/>
  <c r="H18" i="25"/>
  <c r="M18" i="25" s="1"/>
  <c r="M10" i="25"/>
  <c r="H17" i="25"/>
  <c r="M17" i="25" s="1"/>
  <c r="H123" i="23"/>
  <c r="N123" i="23" s="1"/>
  <c r="H121" i="23"/>
  <c r="N121" i="23" s="1"/>
  <c r="H119" i="23"/>
  <c r="N119" i="23" s="1"/>
  <c r="H117" i="23"/>
  <c r="N117" i="23" s="1"/>
  <c r="H115" i="23"/>
  <c r="N115" i="23" s="1"/>
  <c r="H113" i="23"/>
  <c r="N113" i="23" s="1"/>
  <c r="H111" i="23"/>
  <c r="N111" i="23" s="1"/>
  <c r="H109" i="23"/>
  <c r="N109" i="23" s="1"/>
  <c r="H107" i="23"/>
  <c r="N107" i="23" s="1"/>
  <c r="H105" i="23"/>
  <c r="N105" i="23" s="1"/>
  <c r="H103" i="23"/>
  <c r="N103" i="23" s="1"/>
  <c r="H101" i="23"/>
  <c r="N101" i="23" s="1"/>
  <c r="H99" i="23"/>
  <c r="N99" i="23" s="1"/>
  <c r="H97" i="23"/>
  <c r="N97" i="23" s="1"/>
  <c r="H95" i="23"/>
  <c r="N95" i="23" s="1"/>
  <c r="H93" i="23"/>
  <c r="N93" i="23" s="1"/>
  <c r="H91" i="23"/>
  <c r="N91" i="23" s="1"/>
  <c r="H89" i="23"/>
  <c r="N89" i="23" s="1"/>
  <c r="H87" i="23"/>
  <c r="N87" i="23" s="1"/>
  <c r="H85" i="23"/>
  <c r="N85" i="23" s="1"/>
  <c r="H81" i="23"/>
  <c r="N81" i="23" s="1"/>
  <c r="H77" i="23"/>
  <c r="N77" i="23" s="1"/>
  <c r="H73" i="23"/>
  <c r="N73" i="23" s="1"/>
  <c r="H69" i="23"/>
  <c r="N69" i="23" s="1"/>
  <c r="H65" i="23"/>
  <c r="N65" i="23" s="1"/>
  <c r="H61" i="23"/>
  <c r="N61" i="23" s="1"/>
  <c r="H57" i="23"/>
  <c r="N57" i="23" s="1"/>
  <c r="H53" i="23"/>
  <c r="N53" i="23" s="1"/>
  <c r="H49" i="23"/>
  <c r="N49" i="23" s="1"/>
  <c r="H45" i="23"/>
  <c r="N45" i="23" s="1"/>
  <c r="H41" i="23"/>
  <c r="N41" i="23" s="1"/>
  <c r="H16" i="23"/>
  <c r="N16" i="23" s="1"/>
  <c r="H15" i="23"/>
  <c r="N15" i="23" s="1"/>
  <c r="H14" i="23"/>
  <c r="N14" i="23" s="1"/>
  <c r="H13" i="23"/>
  <c r="N13" i="23" s="1"/>
  <c r="H12" i="23"/>
  <c r="N12" i="23" s="1"/>
  <c r="H82" i="23"/>
  <c r="N82" i="23" s="1"/>
  <c r="H78" i="23"/>
  <c r="N78" i="23" s="1"/>
  <c r="H74" i="23"/>
  <c r="N74" i="23" s="1"/>
  <c r="H70" i="23"/>
  <c r="N70" i="23" s="1"/>
  <c r="H66" i="23"/>
  <c r="N66" i="23" s="1"/>
  <c r="H62" i="23"/>
  <c r="N62" i="23" s="1"/>
  <c r="H58" i="23"/>
  <c r="N58" i="23" s="1"/>
  <c r="H54" i="23"/>
  <c r="N54" i="23" s="1"/>
  <c r="H50" i="23"/>
  <c r="N50" i="23" s="1"/>
  <c r="H46" i="23"/>
  <c r="N46" i="23" s="1"/>
  <c r="H42" i="23"/>
  <c r="N42" i="23" s="1"/>
  <c r="H122" i="23"/>
  <c r="N122" i="23" s="1"/>
  <c r="H120" i="23"/>
  <c r="N120" i="23" s="1"/>
  <c r="H118" i="23"/>
  <c r="N118" i="23" s="1"/>
  <c r="H116" i="23"/>
  <c r="N116" i="23" s="1"/>
  <c r="H114" i="23"/>
  <c r="N114" i="23" s="1"/>
  <c r="H112" i="23"/>
  <c r="N112" i="23" s="1"/>
  <c r="H110" i="23"/>
  <c r="N110" i="23" s="1"/>
  <c r="H108" i="23"/>
  <c r="N108" i="23" s="1"/>
  <c r="H106" i="23"/>
  <c r="N106" i="23" s="1"/>
  <c r="H104" i="23"/>
  <c r="N104" i="23" s="1"/>
  <c r="H102" i="23"/>
  <c r="N102" i="23" s="1"/>
  <c r="H100" i="23"/>
  <c r="N100" i="23" s="1"/>
  <c r="H98" i="23"/>
  <c r="N98" i="23" s="1"/>
  <c r="H96" i="23"/>
  <c r="N96" i="23" s="1"/>
  <c r="H94" i="23"/>
  <c r="N94" i="23" s="1"/>
  <c r="H92" i="23"/>
  <c r="N92" i="23" s="1"/>
  <c r="H90" i="23"/>
  <c r="N90" i="23" s="1"/>
  <c r="H88" i="23"/>
  <c r="N88" i="23" s="1"/>
  <c r="H86" i="23"/>
  <c r="N86" i="23" s="1"/>
  <c r="H83" i="23"/>
  <c r="N83" i="23" s="1"/>
  <c r="H79" i="23"/>
  <c r="N79" i="23" s="1"/>
  <c r="H75" i="23"/>
  <c r="N75" i="23" s="1"/>
  <c r="H71" i="23"/>
  <c r="N71" i="23" s="1"/>
  <c r="H67" i="23"/>
  <c r="N67" i="23" s="1"/>
  <c r="H63" i="23"/>
  <c r="N63" i="23" s="1"/>
  <c r="H59" i="23"/>
  <c r="N59" i="23" s="1"/>
  <c r="H55" i="23"/>
  <c r="N55" i="23" s="1"/>
  <c r="H51" i="23"/>
  <c r="N51" i="23" s="1"/>
  <c r="H47" i="23"/>
  <c r="N47" i="23" s="1"/>
  <c r="H43" i="23"/>
  <c r="N43" i="23" s="1"/>
  <c r="H39" i="23"/>
  <c r="N39" i="23" s="1"/>
  <c r="H38" i="23"/>
  <c r="N38" i="23" s="1"/>
  <c r="H37" i="23"/>
  <c r="N37" i="23" s="1"/>
  <c r="H36" i="23"/>
  <c r="N36" i="23" s="1"/>
  <c r="H35" i="23"/>
  <c r="N35" i="23" s="1"/>
  <c r="H34" i="23"/>
  <c r="N34" i="23" s="1"/>
  <c r="H33" i="23"/>
  <c r="N33" i="23" s="1"/>
  <c r="H32" i="23"/>
  <c r="N32" i="23" s="1"/>
  <c r="H31" i="23"/>
  <c r="N31" i="23" s="1"/>
  <c r="H30" i="23"/>
  <c r="N30" i="23" s="1"/>
  <c r="H29" i="23"/>
  <c r="N29" i="23" s="1"/>
  <c r="H28" i="23"/>
  <c r="N28" i="23" s="1"/>
  <c r="H27" i="23"/>
  <c r="N27" i="23" s="1"/>
  <c r="H26" i="23"/>
  <c r="N26" i="23" s="1"/>
  <c r="H25" i="23"/>
  <c r="N25" i="23" s="1"/>
  <c r="H24" i="23"/>
  <c r="N24" i="23" s="1"/>
  <c r="H23" i="23"/>
  <c r="N23" i="23" s="1"/>
  <c r="H22" i="23"/>
  <c r="N22" i="23" s="1"/>
  <c r="H21" i="23"/>
  <c r="N21" i="23" s="1"/>
  <c r="H20" i="23"/>
  <c r="N20" i="23" s="1"/>
  <c r="H19" i="23"/>
  <c r="N19" i="23" s="1"/>
  <c r="H18" i="23"/>
  <c r="N18" i="23" s="1"/>
  <c r="H10" i="23"/>
  <c r="N10" i="23" s="1"/>
  <c r="H72" i="23"/>
  <c r="N72" i="23" s="1"/>
  <c r="H56" i="23"/>
  <c r="N56" i="23" s="1"/>
  <c r="H40" i="23"/>
  <c r="N40" i="23" s="1"/>
  <c r="H76" i="23"/>
  <c r="N76" i="23" s="1"/>
  <c r="H60" i="23"/>
  <c r="N60" i="23" s="1"/>
  <c r="H44" i="23"/>
  <c r="N44" i="23" s="1"/>
  <c r="H80" i="23"/>
  <c r="N80" i="23" s="1"/>
  <c r="H64" i="23"/>
  <c r="N64" i="23" s="1"/>
  <c r="H48" i="23"/>
  <c r="N48" i="23" s="1"/>
  <c r="H84" i="23"/>
  <c r="N84" i="23" s="1"/>
  <c r="H68" i="23"/>
  <c r="N68" i="23" s="1"/>
  <c r="H52" i="23"/>
  <c r="N52" i="23" s="1"/>
  <c r="H17" i="23"/>
  <c r="N17" i="23" s="1"/>
  <c r="H11" i="23"/>
  <c r="N11" i="23" s="1"/>
  <c r="H123" i="20"/>
  <c r="M123" i="20" s="1"/>
  <c r="H121" i="20"/>
  <c r="M121" i="20" s="1"/>
  <c r="H119" i="20"/>
  <c r="M119" i="20" s="1"/>
  <c r="H117" i="20"/>
  <c r="M117" i="20" s="1"/>
  <c r="H115" i="20"/>
  <c r="M115" i="20" s="1"/>
  <c r="H113" i="20"/>
  <c r="M113" i="20" s="1"/>
  <c r="H111" i="20"/>
  <c r="M111" i="20" s="1"/>
  <c r="H109" i="20"/>
  <c r="M109" i="20" s="1"/>
  <c r="H106" i="20"/>
  <c r="M106" i="20" s="1"/>
  <c r="H102" i="20"/>
  <c r="M102" i="20" s="1"/>
  <c r="M98" i="20"/>
  <c r="M94" i="20"/>
  <c r="M90" i="20"/>
  <c r="M86" i="20"/>
  <c r="M82" i="20"/>
  <c r="M78" i="20"/>
  <c r="M74" i="20"/>
  <c r="M70" i="20"/>
  <c r="M66" i="20"/>
  <c r="M62" i="20"/>
  <c r="M58" i="20"/>
  <c r="M54" i="20"/>
  <c r="M50" i="20"/>
  <c r="M46" i="20"/>
  <c r="M42" i="20"/>
  <c r="H107" i="20"/>
  <c r="M107" i="20" s="1"/>
  <c r="H103" i="20"/>
  <c r="M103" i="20" s="1"/>
  <c r="M99" i="20"/>
  <c r="M95" i="20"/>
  <c r="M91" i="20"/>
  <c r="M87" i="20"/>
  <c r="M83" i="20"/>
  <c r="M79" i="20"/>
  <c r="M75" i="20"/>
  <c r="M71" i="20"/>
  <c r="M67" i="20"/>
  <c r="M63" i="20"/>
  <c r="M59" i="20"/>
  <c r="M55" i="20"/>
  <c r="M51" i="20"/>
  <c r="M47" i="20"/>
  <c r="M43" i="20"/>
  <c r="M39" i="20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H122" i="20"/>
  <c r="M122" i="20" s="1"/>
  <c r="H120" i="20"/>
  <c r="M120" i="20" s="1"/>
  <c r="H118" i="20"/>
  <c r="M118" i="20" s="1"/>
  <c r="H116" i="20"/>
  <c r="M116" i="20" s="1"/>
  <c r="H114" i="20"/>
  <c r="M114" i="20" s="1"/>
  <c r="H112" i="20"/>
  <c r="M112" i="20" s="1"/>
  <c r="H110" i="20"/>
  <c r="M110" i="20" s="1"/>
  <c r="H108" i="20"/>
  <c r="M108" i="20" s="1"/>
  <c r="H104" i="20"/>
  <c r="M104" i="20" s="1"/>
  <c r="M100" i="20"/>
  <c r="M96" i="20"/>
  <c r="M92" i="20"/>
  <c r="M88" i="20"/>
  <c r="M84" i="20"/>
  <c r="M80" i="20"/>
  <c r="M76" i="20"/>
  <c r="M72" i="20"/>
  <c r="M68" i="20"/>
  <c r="M64" i="20"/>
  <c r="M60" i="20"/>
  <c r="M56" i="20"/>
  <c r="M52" i="20"/>
  <c r="M48" i="20"/>
  <c r="M44" i="20"/>
  <c r="M40" i="20"/>
  <c r="M17" i="20"/>
  <c r="M101" i="20"/>
  <c r="M85" i="20"/>
  <c r="M69" i="20"/>
  <c r="M53" i="20"/>
  <c r="M19" i="20"/>
  <c r="M16" i="20"/>
  <c r="M10" i="20"/>
  <c r="M81" i="20"/>
  <c r="M65" i="20"/>
  <c r="M11" i="20"/>
  <c r="H105" i="20"/>
  <c r="M105" i="20" s="1"/>
  <c r="M89" i="20"/>
  <c r="M73" i="20"/>
  <c r="M57" i="20"/>
  <c r="M41" i="20"/>
  <c r="M9" i="20"/>
  <c r="M8" i="20"/>
  <c r="M7" i="20"/>
  <c r="M97" i="20"/>
  <c r="M49" i="20"/>
  <c r="M93" i="20"/>
  <c r="M77" i="20"/>
  <c r="M61" i="20"/>
  <c r="M45" i="20"/>
  <c r="M20" i="20"/>
  <c r="M18" i="20"/>
  <c r="M14" i="20"/>
  <c r="M13" i="20"/>
  <c r="M12" i="20"/>
  <c r="M15" i="20"/>
  <c r="M1" i="20" s="1"/>
  <c r="H123" i="18"/>
  <c r="N123" i="18" s="1"/>
  <c r="H121" i="18"/>
  <c r="N121" i="18" s="1"/>
  <c r="H119" i="18"/>
  <c r="N119" i="18" s="1"/>
  <c r="H117" i="18"/>
  <c r="N117" i="18" s="1"/>
  <c r="H115" i="18"/>
  <c r="N115" i="18" s="1"/>
  <c r="H113" i="18"/>
  <c r="N113" i="18" s="1"/>
  <c r="H111" i="18"/>
  <c r="N111" i="18" s="1"/>
  <c r="H109" i="18"/>
  <c r="N109" i="18" s="1"/>
  <c r="H107" i="18"/>
  <c r="N107" i="18" s="1"/>
  <c r="H105" i="18"/>
  <c r="N105" i="18" s="1"/>
  <c r="H103" i="18"/>
  <c r="N103" i="18" s="1"/>
  <c r="H101" i="18"/>
  <c r="N101" i="18" s="1"/>
  <c r="H99" i="18"/>
  <c r="N99" i="18" s="1"/>
  <c r="H97" i="18"/>
  <c r="N97" i="18" s="1"/>
  <c r="H95" i="18"/>
  <c r="N95" i="18" s="1"/>
  <c r="H93" i="18"/>
  <c r="N93" i="18" s="1"/>
  <c r="H91" i="18"/>
  <c r="N91" i="18" s="1"/>
  <c r="H89" i="18"/>
  <c r="N89" i="18" s="1"/>
  <c r="H87" i="18"/>
  <c r="N87" i="18" s="1"/>
  <c r="H85" i="18"/>
  <c r="N85" i="18" s="1"/>
  <c r="H82" i="18"/>
  <c r="N82" i="18" s="1"/>
  <c r="H78" i="18"/>
  <c r="N78" i="18" s="1"/>
  <c r="H74" i="18"/>
  <c r="N74" i="18" s="1"/>
  <c r="H70" i="18"/>
  <c r="N70" i="18" s="1"/>
  <c r="H66" i="18"/>
  <c r="N66" i="18" s="1"/>
  <c r="H62" i="18"/>
  <c r="N62" i="18" s="1"/>
  <c r="H58" i="18"/>
  <c r="N58" i="18" s="1"/>
  <c r="H54" i="18"/>
  <c r="N54" i="18" s="1"/>
  <c r="H50" i="18"/>
  <c r="N50" i="18" s="1"/>
  <c r="H46" i="18"/>
  <c r="N46" i="18" s="1"/>
  <c r="H42" i="18"/>
  <c r="N42" i="18" s="1"/>
  <c r="H11" i="18"/>
  <c r="N11" i="18" s="1"/>
  <c r="H120" i="18"/>
  <c r="N120" i="18" s="1"/>
  <c r="H112" i="18"/>
  <c r="N112" i="18" s="1"/>
  <c r="H104" i="18"/>
  <c r="N104" i="18" s="1"/>
  <c r="H96" i="18"/>
  <c r="N96" i="18" s="1"/>
  <c r="H88" i="18"/>
  <c r="N88" i="18" s="1"/>
  <c r="H83" i="18"/>
  <c r="N83" i="18" s="1"/>
  <c r="H76" i="18"/>
  <c r="N76" i="18" s="1"/>
  <c r="H69" i="18"/>
  <c r="N69" i="18" s="1"/>
  <c r="H67" i="18"/>
  <c r="N67" i="18" s="1"/>
  <c r="H60" i="18"/>
  <c r="N60" i="18" s="1"/>
  <c r="H53" i="18"/>
  <c r="N53" i="18" s="1"/>
  <c r="H51" i="18"/>
  <c r="N51" i="18" s="1"/>
  <c r="H44" i="18"/>
  <c r="N44" i="18" s="1"/>
  <c r="H36" i="18"/>
  <c r="N36" i="18" s="1"/>
  <c r="H32" i="18"/>
  <c r="N32" i="18" s="1"/>
  <c r="H28" i="18"/>
  <c r="N28" i="18" s="1"/>
  <c r="H24" i="18"/>
  <c r="N24" i="18" s="1"/>
  <c r="H20" i="18"/>
  <c r="N20" i="18" s="1"/>
  <c r="H14" i="18"/>
  <c r="N14" i="18" s="1"/>
  <c r="H122" i="18"/>
  <c r="N122" i="18" s="1"/>
  <c r="H114" i="18"/>
  <c r="N114" i="18" s="1"/>
  <c r="H106" i="18"/>
  <c r="N106" i="18" s="1"/>
  <c r="H98" i="18"/>
  <c r="N98" i="18" s="1"/>
  <c r="H90" i="18"/>
  <c r="N90" i="18" s="1"/>
  <c r="H81" i="18"/>
  <c r="N81" i="18" s="1"/>
  <c r="H79" i="18"/>
  <c r="N79" i="18" s="1"/>
  <c r="H72" i="18"/>
  <c r="N72" i="18" s="1"/>
  <c r="H65" i="18"/>
  <c r="N65" i="18" s="1"/>
  <c r="H63" i="18"/>
  <c r="N63" i="18" s="1"/>
  <c r="H56" i="18"/>
  <c r="N56" i="18" s="1"/>
  <c r="H49" i="18"/>
  <c r="N49" i="18" s="1"/>
  <c r="H47" i="18"/>
  <c r="N47" i="18" s="1"/>
  <c r="H40" i="18"/>
  <c r="N40" i="18" s="1"/>
  <c r="H37" i="18"/>
  <c r="N37" i="18" s="1"/>
  <c r="H33" i="18"/>
  <c r="N33" i="18" s="1"/>
  <c r="H29" i="18"/>
  <c r="N29" i="18" s="1"/>
  <c r="H25" i="18"/>
  <c r="N25" i="18" s="1"/>
  <c r="H21" i="18"/>
  <c r="N21" i="18" s="1"/>
  <c r="H15" i="18"/>
  <c r="N15" i="18" s="1"/>
  <c r="H10" i="18"/>
  <c r="N10" i="18" s="1"/>
  <c r="H9" i="18"/>
  <c r="N9" i="18" s="1"/>
  <c r="H116" i="18"/>
  <c r="N116" i="18" s="1"/>
  <c r="H108" i="18"/>
  <c r="N108" i="18" s="1"/>
  <c r="H100" i="18"/>
  <c r="N100" i="18" s="1"/>
  <c r="H92" i="18"/>
  <c r="N92" i="18" s="1"/>
  <c r="H84" i="18"/>
  <c r="N84" i="18" s="1"/>
  <c r="H77" i="18"/>
  <c r="N77" i="18" s="1"/>
  <c r="H75" i="18"/>
  <c r="N75" i="18" s="1"/>
  <c r="H68" i="18"/>
  <c r="N68" i="18" s="1"/>
  <c r="H61" i="18"/>
  <c r="N61" i="18" s="1"/>
  <c r="H59" i="18"/>
  <c r="N59" i="18" s="1"/>
  <c r="H52" i="18"/>
  <c r="N52" i="18" s="1"/>
  <c r="H110" i="18"/>
  <c r="N110" i="18" s="1"/>
  <c r="H80" i="18"/>
  <c r="N80" i="18" s="1"/>
  <c r="H73" i="18"/>
  <c r="N73" i="18" s="1"/>
  <c r="H45" i="18"/>
  <c r="N45" i="18" s="1"/>
  <c r="H38" i="18"/>
  <c r="N38" i="18" s="1"/>
  <c r="H30" i="18"/>
  <c r="N30" i="18" s="1"/>
  <c r="H22" i="18"/>
  <c r="N22" i="18" s="1"/>
  <c r="H17" i="18"/>
  <c r="N17" i="18" s="1"/>
  <c r="H12" i="18"/>
  <c r="N12" i="18" s="1"/>
  <c r="H39" i="18"/>
  <c r="N39" i="18" s="1"/>
  <c r="H118" i="18"/>
  <c r="N118" i="18" s="1"/>
  <c r="H86" i="18"/>
  <c r="N86" i="18" s="1"/>
  <c r="H71" i="18"/>
  <c r="N71" i="18" s="1"/>
  <c r="H64" i="18"/>
  <c r="N64" i="18" s="1"/>
  <c r="H57" i="18"/>
  <c r="N57" i="18" s="1"/>
  <c r="H41" i="18"/>
  <c r="N41" i="18" s="1"/>
  <c r="H35" i="18"/>
  <c r="N35" i="18" s="1"/>
  <c r="H27" i="18"/>
  <c r="N27" i="18" s="1"/>
  <c r="H19" i="18"/>
  <c r="N19" i="18" s="1"/>
  <c r="H102" i="18"/>
  <c r="N102" i="18" s="1"/>
  <c r="H13" i="18"/>
  <c r="N13" i="18" s="1"/>
  <c r="H94" i="18"/>
  <c r="N94" i="18" s="1"/>
  <c r="H55" i="18"/>
  <c r="N55" i="18" s="1"/>
  <c r="H48" i="18"/>
  <c r="N48" i="18" s="1"/>
  <c r="H43" i="18"/>
  <c r="N43" i="18" s="1"/>
  <c r="H34" i="18"/>
  <c r="N34" i="18" s="1"/>
  <c r="H26" i="18"/>
  <c r="N26" i="18" s="1"/>
  <c r="H18" i="18"/>
  <c r="N18" i="18" s="1"/>
  <c r="H16" i="18"/>
  <c r="N16" i="18" s="1"/>
  <c r="H31" i="18"/>
  <c r="N31" i="18" s="1"/>
  <c r="H23" i="18"/>
  <c r="N23" i="18" s="1"/>
  <c r="H123" i="16"/>
  <c r="N123" i="16" s="1"/>
  <c r="H122" i="16"/>
  <c r="N122" i="16" s="1"/>
  <c r="H121" i="16"/>
  <c r="N121" i="16" s="1"/>
  <c r="H120" i="16"/>
  <c r="N120" i="16" s="1"/>
  <c r="H119" i="16"/>
  <c r="N119" i="16" s="1"/>
  <c r="H118" i="16"/>
  <c r="N118" i="16" s="1"/>
  <c r="H117" i="16"/>
  <c r="N117" i="16" s="1"/>
  <c r="H116" i="16"/>
  <c r="N116" i="16" s="1"/>
  <c r="H115" i="16"/>
  <c r="N115" i="16" s="1"/>
  <c r="H114" i="16"/>
  <c r="N114" i="16" s="1"/>
  <c r="H113" i="16"/>
  <c r="N113" i="16" s="1"/>
  <c r="H112" i="16"/>
  <c r="N112" i="16" s="1"/>
  <c r="H111" i="16"/>
  <c r="N111" i="16" s="1"/>
  <c r="H110" i="16"/>
  <c r="N110" i="16" s="1"/>
  <c r="H109" i="16"/>
  <c r="N109" i="16" s="1"/>
  <c r="H108" i="16"/>
  <c r="N108" i="16" s="1"/>
  <c r="H107" i="16"/>
  <c r="N107" i="16" s="1"/>
  <c r="H106" i="16"/>
  <c r="N106" i="16" s="1"/>
  <c r="H105" i="16"/>
  <c r="N105" i="16" s="1"/>
  <c r="H104" i="16"/>
  <c r="N104" i="16" s="1"/>
  <c r="H103" i="16"/>
  <c r="N103" i="16" s="1"/>
  <c r="H102" i="16"/>
  <c r="N102" i="16" s="1"/>
  <c r="H101" i="16"/>
  <c r="N101" i="16" s="1"/>
  <c r="H100" i="16"/>
  <c r="N100" i="16" s="1"/>
  <c r="H99" i="16"/>
  <c r="N99" i="16" s="1"/>
  <c r="H98" i="16"/>
  <c r="N98" i="16" s="1"/>
  <c r="H97" i="16"/>
  <c r="N97" i="16" s="1"/>
  <c r="H96" i="16"/>
  <c r="N96" i="16" s="1"/>
  <c r="H95" i="16"/>
  <c r="N95" i="16" s="1"/>
  <c r="H94" i="16"/>
  <c r="N94" i="16" s="1"/>
  <c r="H93" i="16"/>
  <c r="N93" i="16" s="1"/>
  <c r="H92" i="16"/>
  <c r="N92" i="16" s="1"/>
  <c r="H91" i="16"/>
  <c r="N91" i="16" s="1"/>
  <c r="H90" i="16"/>
  <c r="N90" i="16" s="1"/>
  <c r="H89" i="16"/>
  <c r="N89" i="16" s="1"/>
  <c r="H88" i="16"/>
  <c r="N88" i="16" s="1"/>
  <c r="H87" i="16"/>
  <c r="N87" i="16" s="1"/>
  <c r="H86" i="16"/>
  <c r="N86" i="16" s="1"/>
  <c r="H85" i="16"/>
  <c r="N85" i="16" s="1"/>
  <c r="H84" i="16"/>
  <c r="N84" i="16" s="1"/>
  <c r="H83" i="16"/>
  <c r="N83" i="16" s="1"/>
  <c r="H82" i="16"/>
  <c r="N82" i="16" s="1"/>
  <c r="H81" i="16"/>
  <c r="N81" i="16" s="1"/>
  <c r="H80" i="16"/>
  <c r="N80" i="16" s="1"/>
  <c r="H79" i="16"/>
  <c r="N79" i="16" s="1"/>
  <c r="H78" i="16"/>
  <c r="N78" i="16" s="1"/>
  <c r="H77" i="16"/>
  <c r="N77" i="16" s="1"/>
  <c r="H76" i="16"/>
  <c r="N76" i="16" s="1"/>
  <c r="H75" i="16"/>
  <c r="N75" i="16" s="1"/>
  <c r="H74" i="16"/>
  <c r="N74" i="16" s="1"/>
  <c r="H73" i="16"/>
  <c r="N73" i="16" s="1"/>
  <c r="H72" i="16"/>
  <c r="N72" i="16" s="1"/>
  <c r="H71" i="16"/>
  <c r="N71" i="16" s="1"/>
  <c r="H70" i="16"/>
  <c r="N70" i="16" s="1"/>
  <c r="H69" i="16"/>
  <c r="N69" i="16" s="1"/>
  <c r="H68" i="16"/>
  <c r="N68" i="16" s="1"/>
  <c r="H67" i="16"/>
  <c r="N67" i="16" s="1"/>
  <c r="H66" i="16"/>
  <c r="N66" i="16" s="1"/>
  <c r="H65" i="16"/>
  <c r="N65" i="16" s="1"/>
  <c r="H64" i="16"/>
  <c r="N64" i="16" s="1"/>
  <c r="H63" i="16"/>
  <c r="N63" i="16" s="1"/>
  <c r="H62" i="16"/>
  <c r="N62" i="16" s="1"/>
  <c r="H61" i="16"/>
  <c r="N61" i="16" s="1"/>
  <c r="H60" i="16"/>
  <c r="N60" i="16" s="1"/>
  <c r="H59" i="16"/>
  <c r="N59" i="16" s="1"/>
  <c r="H58" i="16"/>
  <c r="N58" i="16" s="1"/>
  <c r="H57" i="16"/>
  <c r="N57" i="16" s="1"/>
  <c r="H56" i="16"/>
  <c r="N56" i="16" s="1"/>
  <c r="H55" i="16"/>
  <c r="N55" i="16" s="1"/>
  <c r="H54" i="16"/>
  <c r="N54" i="16" s="1"/>
  <c r="H53" i="16"/>
  <c r="N53" i="16" s="1"/>
  <c r="H52" i="16"/>
  <c r="N52" i="16" s="1"/>
  <c r="H51" i="16"/>
  <c r="N51" i="16" s="1"/>
  <c r="H50" i="16"/>
  <c r="N50" i="16" s="1"/>
  <c r="H46" i="16"/>
  <c r="N46" i="16" s="1"/>
  <c r="H42" i="16"/>
  <c r="N42" i="16" s="1"/>
  <c r="H38" i="16"/>
  <c r="N38" i="16" s="1"/>
  <c r="H37" i="16"/>
  <c r="N37" i="16" s="1"/>
  <c r="H36" i="16"/>
  <c r="N36" i="16" s="1"/>
  <c r="H35" i="16"/>
  <c r="N35" i="16" s="1"/>
  <c r="H34" i="16"/>
  <c r="N34" i="16" s="1"/>
  <c r="H33" i="16"/>
  <c r="N33" i="16" s="1"/>
  <c r="H32" i="16"/>
  <c r="N32" i="16" s="1"/>
  <c r="H31" i="16"/>
  <c r="N31" i="16" s="1"/>
  <c r="H30" i="16"/>
  <c r="N30" i="16" s="1"/>
  <c r="H29" i="16"/>
  <c r="N29" i="16" s="1"/>
  <c r="H28" i="16"/>
  <c r="N28" i="16" s="1"/>
  <c r="H27" i="16"/>
  <c r="N27" i="16" s="1"/>
  <c r="H26" i="16"/>
  <c r="N26" i="16" s="1"/>
  <c r="H25" i="16"/>
  <c r="N25" i="16" s="1"/>
  <c r="H24" i="16"/>
  <c r="N24" i="16" s="1"/>
  <c r="H23" i="16"/>
  <c r="N23" i="16" s="1"/>
  <c r="H22" i="16"/>
  <c r="N22" i="16" s="1"/>
  <c r="H21" i="16"/>
  <c r="N21" i="16" s="1"/>
  <c r="H20" i="16"/>
  <c r="N20" i="16" s="1"/>
  <c r="H19" i="16"/>
  <c r="N19" i="16" s="1"/>
  <c r="H18" i="16"/>
  <c r="N18" i="16" s="1"/>
  <c r="H10" i="16"/>
  <c r="N10" i="16" s="1"/>
  <c r="H47" i="16"/>
  <c r="N47" i="16" s="1"/>
  <c r="H43" i="16"/>
  <c r="N43" i="16" s="1"/>
  <c r="H39" i="16"/>
  <c r="N39" i="16" s="1"/>
  <c r="H17" i="16"/>
  <c r="N17" i="16" s="1"/>
  <c r="H9" i="16"/>
  <c r="N9" i="16" s="1"/>
  <c r="H8" i="16"/>
  <c r="N8" i="16" s="1"/>
  <c r="H7" i="16"/>
  <c r="N7" i="16" s="1"/>
  <c r="H48" i="16"/>
  <c r="N48" i="16" s="1"/>
  <c r="H44" i="16"/>
  <c r="N44" i="16" s="1"/>
  <c r="H40" i="16"/>
  <c r="N40" i="16" s="1"/>
  <c r="H16" i="16"/>
  <c r="N16" i="16" s="1"/>
  <c r="H15" i="16"/>
  <c r="N15" i="16" s="1"/>
  <c r="H14" i="16"/>
  <c r="N14" i="16" s="1"/>
  <c r="H13" i="16"/>
  <c r="N13" i="16" s="1"/>
  <c r="H12" i="16"/>
  <c r="N12" i="16" s="1"/>
  <c r="H6" i="16"/>
  <c r="N6" i="16" s="1"/>
  <c r="H5" i="16"/>
  <c r="N5" i="16" s="1"/>
  <c r="N4" i="16"/>
  <c r="H49" i="16"/>
  <c r="N49" i="16" s="1"/>
  <c r="H45" i="16"/>
  <c r="N45" i="16" s="1"/>
  <c r="H41" i="16"/>
  <c r="N41" i="16" s="1"/>
  <c r="H11" i="16"/>
  <c r="N11" i="16" s="1"/>
  <c r="H123" i="14"/>
  <c r="N123" i="14" s="1"/>
  <c r="H121" i="14"/>
  <c r="N121" i="14" s="1"/>
  <c r="H119" i="14"/>
  <c r="N119" i="14" s="1"/>
  <c r="H117" i="14"/>
  <c r="N117" i="14" s="1"/>
  <c r="H115" i="14"/>
  <c r="N115" i="14" s="1"/>
  <c r="H113" i="14"/>
  <c r="N113" i="14" s="1"/>
  <c r="H111" i="14"/>
  <c r="N111" i="14" s="1"/>
  <c r="H109" i="14"/>
  <c r="N109" i="14" s="1"/>
  <c r="H107" i="14"/>
  <c r="N107" i="14" s="1"/>
  <c r="H105" i="14"/>
  <c r="N105" i="14" s="1"/>
  <c r="H103" i="14"/>
  <c r="N103" i="14" s="1"/>
  <c r="H101" i="14"/>
  <c r="N101" i="14" s="1"/>
  <c r="H99" i="14"/>
  <c r="N99" i="14" s="1"/>
  <c r="H97" i="14"/>
  <c r="N97" i="14" s="1"/>
  <c r="H95" i="14"/>
  <c r="N95" i="14" s="1"/>
  <c r="H93" i="14"/>
  <c r="N93" i="14" s="1"/>
  <c r="H91" i="14"/>
  <c r="N91" i="14" s="1"/>
  <c r="H89" i="14"/>
  <c r="N89" i="14" s="1"/>
  <c r="H87" i="14"/>
  <c r="N87" i="14" s="1"/>
  <c r="H85" i="14"/>
  <c r="N85" i="14" s="1"/>
  <c r="H83" i="14"/>
  <c r="N83" i="14" s="1"/>
  <c r="H81" i="14"/>
  <c r="N81" i="14" s="1"/>
  <c r="H79" i="14"/>
  <c r="N79" i="14" s="1"/>
  <c r="H77" i="14"/>
  <c r="N77" i="14" s="1"/>
  <c r="H75" i="14"/>
  <c r="N75" i="14" s="1"/>
  <c r="H73" i="14"/>
  <c r="N73" i="14" s="1"/>
  <c r="H71" i="14"/>
  <c r="N71" i="14" s="1"/>
  <c r="H69" i="14"/>
  <c r="N69" i="14" s="1"/>
  <c r="H67" i="14"/>
  <c r="N67" i="14" s="1"/>
  <c r="H65" i="14"/>
  <c r="N65" i="14" s="1"/>
  <c r="H63" i="14"/>
  <c r="N63" i="14" s="1"/>
  <c r="H61" i="14"/>
  <c r="N61" i="14" s="1"/>
  <c r="H59" i="14"/>
  <c r="N59" i="14" s="1"/>
  <c r="H57" i="14"/>
  <c r="N57" i="14" s="1"/>
  <c r="H55" i="14"/>
  <c r="N55" i="14" s="1"/>
  <c r="H53" i="14"/>
  <c r="N53" i="14" s="1"/>
  <c r="H51" i="14"/>
  <c r="N51" i="14" s="1"/>
  <c r="H49" i="14"/>
  <c r="N49" i="14" s="1"/>
  <c r="H47" i="14"/>
  <c r="N47" i="14" s="1"/>
  <c r="H45" i="14"/>
  <c r="N45" i="14" s="1"/>
  <c r="H42" i="14"/>
  <c r="N42" i="14" s="1"/>
  <c r="H11" i="14"/>
  <c r="N11" i="14" s="1"/>
  <c r="H43" i="14"/>
  <c r="N43" i="14" s="1"/>
  <c r="H39" i="14"/>
  <c r="N39" i="14" s="1"/>
  <c r="H38" i="14"/>
  <c r="N38" i="14" s="1"/>
  <c r="H37" i="14"/>
  <c r="N37" i="14" s="1"/>
  <c r="H36" i="14"/>
  <c r="N36" i="14" s="1"/>
  <c r="H35" i="14"/>
  <c r="N35" i="14" s="1"/>
  <c r="H34" i="14"/>
  <c r="N34" i="14" s="1"/>
  <c r="H33" i="14"/>
  <c r="N33" i="14" s="1"/>
  <c r="H32" i="14"/>
  <c r="N32" i="14" s="1"/>
  <c r="H31" i="14"/>
  <c r="N31" i="14" s="1"/>
  <c r="H30" i="14"/>
  <c r="N30" i="14" s="1"/>
  <c r="H29" i="14"/>
  <c r="N29" i="14" s="1"/>
  <c r="H28" i="14"/>
  <c r="N28" i="14" s="1"/>
  <c r="H27" i="14"/>
  <c r="N27" i="14" s="1"/>
  <c r="H26" i="14"/>
  <c r="N26" i="14" s="1"/>
  <c r="H25" i="14"/>
  <c r="N25" i="14" s="1"/>
  <c r="H24" i="14"/>
  <c r="N24" i="14" s="1"/>
  <c r="H23" i="14"/>
  <c r="N23" i="14" s="1"/>
  <c r="H22" i="14"/>
  <c r="N22" i="14" s="1"/>
  <c r="H21" i="14"/>
  <c r="N21" i="14" s="1"/>
  <c r="H20" i="14"/>
  <c r="N20" i="14" s="1"/>
  <c r="H19" i="14"/>
  <c r="N19" i="14" s="1"/>
  <c r="H18" i="14"/>
  <c r="N18" i="14" s="1"/>
  <c r="H10" i="14"/>
  <c r="N10" i="14" s="1"/>
  <c r="H122" i="14"/>
  <c r="N122" i="14" s="1"/>
  <c r="H120" i="14"/>
  <c r="N120" i="14" s="1"/>
  <c r="H118" i="14"/>
  <c r="N118" i="14" s="1"/>
  <c r="H116" i="14"/>
  <c r="N116" i="14" s="1"/>
  <c r="H114" i="14"/>
  <c r="N114" i="14" s="1"/>
  <c r="H112" i="14"/>
  <c r="N112" i="14" s="1"/>
  <c r="H110" i="14"/>
  <c r="N110" i="14" s="1"/>
  <c r="H108" i="14"/>
  <c r="N108" i="14" s="1"/>
  <c r="H106" i="14"/>
  <c r="N106" i="14" s="1"/>
  <c r="H104" i="14"/>
  <c r="N104" i="14" s="1"/>
  <c r="H102" i="14"/>
  <c r="N102" i="14" s="1"/>
  <c r="H100" i="14"/>
  <c r="N100" i="14" s="1"/>
  <c r="H98" i="14"/>
  <c r="N98" i="14" s="1"/>
  <c r="H96" i="14"/>
  <c r="N96" i="14" s="1"/>
  <c r="H94" i="14"/>
  <c r="N94" i="14" s="1"/>
  <c r="H92" i="14"/>
  <c r="N92" i="14" s="1"/>
  <c r="H90" i="14"/>
  <c r="N90" i="14" s="1"/>
  <c r="H88" i="14"/>
  <c r="N88" i="14" s="1"/>
  <c r="H86" i="14"/>
  <c r="N86" i="14" s="1"/>
  <c r="H84" i="14"/>
  <c r="N84" i="14" s="1"/>
  <c r="H82" i="14"/>
  <c r="N82" i="14" s="1"/>
  <c r="H80" i="14"/>
  <c r="N80" i="14" s="1"/>
  <c r="H78" i="14"/>
  <c r="N78" i="14" s="1"/>
  <c r="H76" i="14"/>
  <c r="N76" i="14" s="1"/>
  <c r="H74" i="14"/>
  <c r="N74" i="14" s="1"/>
  <c r="H72" i="14"/>
  <c r="N72" i="14" s="1"/>
  <c r="H70" i="14"/>
  <c r="N70" i="14" s="1"/>
  <c r="H68" i="14"/>
  <c r="N68" i="14" s="1"/>
  <c r="H66" i="14"/>
  <c r="N66" i="14" s="1"/>
  <c r="H64" i="14"/>
  <c r="N64" i="14" s="1"/>
  <c r="H62" i="14"/>
  <c r="N62" i="14" s="1"/>
  <c r="H60" i="14"/>
  <c r="N60" i="14" s="1"/>
  <c r="H58" i="14"/>
  <c r="N58" i="14" s="1"/>
  <c r="H56" i="14"/>
  <c r="N56" i="14" s="1"/>
  <c r="H54" i="14"/>
  <c r="N54" i="14" s="1"/>
  <c r="H52" i="14"/>
  <c r="N52" i="14" s="1"/>
  <c r="H50" i="14"/>
  <c r="N50" i="14" s="1"/>
  <c r="H48" i="14"/>
  <c r="N48" i="14" s="1"/>
  <c r="H46" i="14"/>
  <c r="N46" i="14" s="1"/>
  <c r="H44" i="14"/>
  <c r="N44" i="14" s="1"/>
  <c r="H40" i="14"/>
  <c r="N40" i="14" s="1"/>
  <c r="H17" i="14"/>
  <c r="N17" i="14" s="1"/>
  <c r="H14" i="14"/>
  <c r="N14" i="14" s="1"/>
  <c r="H41" i="14"/>
  <c r="N41" i="14" s="1"/>
  <c r="H13" i="14"/>
  <c r="N13" i="14" s="1"/>
  <c r="H16" i="14"/>
  <c r="N16" i="14" s="1"/>
  <c r="H12" i="14"/>
  <c r="N12" i="14" s="1"/>
  <c r="H15" i="14"/>
  <c r="N15" i="14" s="1"/>
  <c r="H123" i="11"/>
  <c r="N123" i="11" s="1"/>
  <c r="H122" i="11"/>
  <c r="N122" i="11" s="1"/>
  <c r="H121" i="11"/>
  <c r="N121" i="11" s="1"/>
  <c r="H120" i="11"/>
  <c r="N120" i="11" s="1"/>
  <c r="H119" i="11"/>
  <c r="N119" i="11" s="1"/>
  <c r="H118" i="11"/>
  <c r="N118" i="11" s="1"/>
  <c r="H117" i="11"/>
  <c r="N117" i="11" s="1"/>
  <c r="H116" i="11"/>
  <c r="N116" i="11" s="1"/>
  <c r="H115" i="11"/>
  <c r="N115" i="11" s="1"/>
  <c r="H114" i="11"/>
  <c r="N114" i="11" s="1"/>
  <c r="H113" i="11"/>
  <c r="N113" i="11" s="1"/>
  <c r="H112" i="11"/>
  <c r="N112" i="11" s="1"/>
  <c r="H111" i="11"/>
  <c r="N111" i="11" s="1"/>
  <c r="H110" i="11"/>
  <c r="N110" i="11" s="1"/>
  <c r="H109" i="11"/>
  <c r="N109" i="11" s="1"/>
  <c r="H108" i="11"/>
  <c r="N108" i="11" s="1"/>
  <c r="H107" i="11"/>
  <c r="N107" i="11" s="1"/>
  <c r="H106" i="11"/>
  <c r="N106" i="11" s="1"/>
  <c r="H105" i="11"/>
  <c r="N105" i="11" s="1"/>
  <c r="H104" i="11"/>
  <c r="N104" i="11" s="1"/>
  <c r="H103" i="11"/>
  <c r="N103" i="11" s="1"/>
  <c r="H102" i="11"/>
  <c r="N102" i="11" s="1"/>
  <c r="H101" i="11"/>
  <c r="N101" i="11" s="1"/>
  <c r="H100" i="11"/>
  <c r="N100" i="11" s="1"/>
  <c r="H99" i="11"/>
  <c r="N99" i="11" s="1"/>
  <c r="H98" i="11"/>
  <c r="N98" i="11" s="1"/>
  <c r="H97" i="11"/>
  <c r="N97" i="11" s="1"/>
  <c r="H96" i="11"/>
  <c r="N96" i="11" s="1"/>
  <c r="H95" i="11"/>
  <c r="N95" i="11" s="1"/>
  <c r="H94" i="11"/>
  <c r="N94" i="11" s="1"/>
  <c r="H93" i="11"/>
  <c r="N93" i="11" s="1"/>
  <c r="H92" i="11"/>
  <c r="N92" i="11" s="1"/>
  <c r="H91" i="11"/>
  <c r="N91" i="11" s="1"/>
  <c r="H90" i="11"/>
  <c r="N90" i="11" s="1"/>
  <c r="H89" i="11"/>
  <c r="N89" i="11" s="1"/>
  <c r="H88" i="11"/>
  <c r="N88" i="11" s="1"/>
  <c r="H87" i="11"/>
  <c r="N87" i="11" s="1"/>
  <c r="H86" i="11"/>
  <c r="N86" i="11" s="1"/>
  <c r="H85" i="11"/>
  <c r="N85" i="11" s="1"/>
  <c r="H84" i="11"/>
  <c r="N84" i="11" s="1"/>
  <c r="H83" i="11"/>
  <c r="N83" i="11" s="1"/>
  <c r="H82" i="11"/>
  <c r="N82" i="11" s="1"/>
  <c r="H81" i="11"/>
  <c r="N81" i="11" s="1"/>
  <c r="H80" i="11"/>
  <c r="N80" i="11" s="1"/>
  <c r="H79" i="11"/>
  <c r="N79" i="11" s="1"/>
  <c r="H78" i="11"/>
  <c r="N78" i="11" s="1"/>
  <c r="H77" i="11"/>
  <c r="N77" i="11" s="1"/>
  <c r="H76" i="11"/>
  <c r="N76" i="11" s="1"/>
  <c r="H75" i="11"/>
  <c r="N75" i="11" s="1"/>
  <c r="H74" i="11"/>
  <c r="N74" i="11" s="1"/>
  <c r="H73" i="11"/>
  <c r="N73" i="11" s="1"/>
  <c r="H72" i="11"/>
  <c r="N72" i="11" s="1"/>
  <c r="H71" i="11"/>
  <c r="N71" i="11" s="1"/>
  <c r="H70" i="11"/>
  <c r="N70" i="11" s="1"/>
  <c r="H69" i="11"/>
  <c r="N69" i="11" s="1"/>
  <c r="H68" i="11"/>
  <c r="N68" i="11" s="1"/>
  <c r="H67" i="11"/>
  <c r="N67" i="11" s="1"/>
  <c r="H66" i="11"/>
  <c r="N66" i="11" s="1"/>
  <c r="H65" i="11"/>
  <c r="N65" i="11" s="1"/>
  <c r="H64" i="11"/>
  <c r="N64" i="11" s="1"/>
  <c r="H63" i="11"/>
  <c r="N63" i="11" s="1"/>
  <c r="H62" i="11"/>
  <c r="N62" i="11" s="1"/>
  <c r="H61" i="11"/>
  <c r="N61" i="11" s="1"/>
  <c r="H60" i="11"/>
  <c r="N60" i="11" s="1"/>
  <c r="H59" i="11"/>
  <c r="N59" i="11" s="1"/>
  <c r="H58" i="11"/>
  <c r="N58" i="11" s="1"/>
  <c r="H57" i="11"/>
  <c r="N57" i="11" s="1"/>
  <c r="H56" i="11"/>
  <c r="N56" i="11" s="1"/>
  <c r="H55" i="11"/>
  <c r="N55" i="11" s="1"/>
  <c r="H54" i="11"/>
  <c r="N54" i="11" s="1"/>
  <c r="H53" i="11"/>
  <c r="N53" i="11" s="1"/>
  <c r="H52" i="11"/>
  <c r="N52" i="11" s="1"/>
  <c r="H51" i="11"/>
  <c r="N51" i="11" s="1"/>
  <c r="H50" i="11"/>
  <c r="N50" i="11" s="1"/>
  <c r="H49" i="11"/>
  <c r="N49" i="11" s="1"/>
  <c r="H48" i="11"/>
  <c r="N48" i="11" s="1"/>
  <c r="H47" i="11"/>
  <c r="N47" i="11" s="1"/>
  <c r="H46" i="11"/>
  <c r="N46" i="11" s="1"/>
  <c r="H45" i="11"/>
  <c r="N45" i="11" s="1"/>
  <c r="H44" i="11"/>
  <c r="N44" i="11" s="1"/>
  <c r="H43" i="11"/>
  <c r="N43" i="11" s="1"/>
  <c r="H42" i="11"/>
  <c r="N42" i="11" s="1"/>
  <c r="H41" i="11"/>
  <c r="N41" i="11" s="1"/>
  <c r="H40" i="11"/>
  <c r="N40" i="11" s="1"/>
  <c r="H39" i="11"/>
  <c r="N39" i="11" s="1"/>
  <c r="H38" i="11"/>
  <c r="N38" i="11" s="1"/>
  <c r="H37" i="11"/>
  <c r="N37" i="11" s="1"/>
  <c r="H36" i="11"/>
  <c r="N36" i="11" s="1"/>
  <c r="H35" i="11"/>
  <c r="N35" i="11" s="1"/>
  <c r="H34" i="11"/>
  <c r="N34" i="11" s="1"/>
  <c r="H33" i="11"/>
  <c r="N33" i="11" s="1"/>
  <c r="H32" i="11"/>
  <c r="N32" i="11" s="1"/>
  <c r="H31" i="11"/>
  <c r="N31" i="11" s="1"/>
  <c r="H30" i="11"/>
  <c r="N30" i="11" s="1"/>
  <c r="H29" i="11"/>
  <c r="N29" i="11" s="1"/>
  <c r="H28" i="11"/>
  <c r="N28" i="11" s="1"/>
  <c r="H27" i="11"/>
  <c r="N27" i="11" s="1"/>
  <c r="H26" i="11"/>
  <c r="N26" i="11" s="1"/>
  <c r="H25" i="11"/>
  <c r="N25" i="11" s="1"/>
  <c r="H24" i="11"/>
  <c r="N24" i="11" s="1"/>
  <c r="H23" i="11"/>
  <c r="N23" i="11" s="1"/>
  <c r="H22" i="11"/>
  <c r="N22" i="11" s="1"/>
  <c r="H21" i="11"/>
  <c r="N21" i="11" s="1"/>
  <c r="H20" i="11"/>
  <c r="N20" i="11" s="1"/>
  <c r="H19" i="11"/>
  <c r="N19" i="11" s="1"/>
  <c r="H18" i="11"/>
  <c r="N18" i="11" s="1"/>
  <c r="H10" i="11"/>
  <c r="N10" i="11" s="1"/>
  <c r="H17" i="11"/>
  <c r="N17" i="11" s="1"/>
  <c r="H9" i="11"/>
  <c r="N9" i="11" s="1"/>
  <c r="H8" i="11"/>
  <c r="N8" i="11" s="1"/>
  <c r="H16" i="11"/>
  <c r="N16" i="11" s="1"/>
  <c r="H15" i="11"/>
  <c r="N15" i="11" s="1"/>
  <c r="H14" i="11"/>
  <c r="N14" i="11" s="1"/>
  <c r="H13" i="11"/>
  <c r="N13" i="11" s="1"/>
  <c r="H12" i="11"/>
  <c r="N12" i="11" s="1"/>
  <c r="H11" i="11"/>
  <c r="N11" i="11" s="1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3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0" i="12"/>
  <c r="N44" i="12"/>
  <c r="N40" i="12"/>
  <c r="N17" i="12"/>
  <c r="N9" i="12"/>
  <c r="N8" i="12"/>
  <c r="N45" i="12"/>
  <c r="N41" i="12"/>
  <c r="N16" i="12"/>
  <c r="N15" i="12"/>
  <c r="N14" i="12"/>
  <c r="N13" i="12"/>
  <c r="N12" i="12"/>
  <c r="N11" i="12"/>
  <c r="N42" i="12"/>
  <c r="H123" i="8"/>
  <c r="N123" i="8" s="1"/>
  <c r="H122" i="8"/>
  <c r="N122" i="8" s="1"/>
  <c r="H121" i="8"/>
  <c r="N121" i="8" s="1"/>
  <c r="H120" i="8"/>
  <c r="N120" i="8" s="1"/>
  <c r="H119" i="8"/>
  <c r="N119" i="8" s="1"/>
  <c r="H118" i="8"/>
  <c r="N118" i="8" s="1"/>
  <c r="H117" i="8"/>
  <c r="N117" i="8" s="1"/>
  <c r="H116" i="8"/>
  <c r="N116" i="8" s="1"/>
  <c r="H115" i="8"/>
  <c r="N115" i="8" s="1"/>
  <c r="H114" i="8"/>
  <c r="N114" i="8" s="1"/>
  <c r="H113" i="8"/>
  <c r="N113" i="8" s="1"/>
  <c r="H112" i="8"/>
  <c r="N112" i="8" s="1"/>
  <c r="H111" i="8"/>
  <c r="N111" i="8" s="1"/>
  <c r="H110" i="8"/>
  <c r="N110" i="8" s="1"/>
  <c r="H109" i="8"/>
  <c r="N109" i="8" s="1"/>
  <c r="H108" i="8"/>
  <c r="N108" i="8" s="1"/>
  <c r="H107" i="8"/>
  <c r="N107" i="8" s="1"/>
  <c r="H106" i="8"/>
  <c r="N106" i="8" s="1"/>
  <c r="H105" i="8"/>
  <c r="N105" i="8" s="1"/>
  <c r="H104" i="8"/>
  <c r="N104" i="8" s="1"/>
  <c r="H103" i="8"/>
  <c r="N103" i="8" s="1"/>
  <c r="H102" i="8"/>
  <c r="N102" i="8" s="1"/>
  <c r="H101" i="8"/>
  <c r="N101" i="8" s="1"/>
  <c r="H100" i="8"/>
  <c r="N100" i="8" s="1"/>
  <c r="H99" i="8"/>
  <c r="N99" i="8" s="1"/>
  <c r="H98" i="8"/>
  <c r="N98" i="8" s="1"/>
  <c r="H97" i="8"/>
  <c r="N97" i="8" s="1"/>
  <c r="H96" i="8"/>
  <c r="N96" i="8" s="1"/>
  <c r="H95" i="8"/>
  <c r="N95" i="8" s="1"/>
  <c r="H94" i="8"/>
  <c r="N94" i="8" s="1"/>
  <c r="H93" i="8"/>
  <c r="N93" i="8" s="1"/>
  <c r="H92" i="8"/>
  <c r="N92" i="8" s="1"/>
  <c r="H91" i="8"/>
  <c r="N91" i="8" s="1"/>
  <c r="H90" i="8"/>
  <c r="N90" i="8" s="1"/>
  <c r="H89" i="8"/>
  <c r="N89" i="8" s="1"/>
  <c r="H88" i="8"/>
  <c r="N88" i="8" s="1"/>
  <c r="H87" i="8"/>
  <c r="N87" i="8" s="1"/>
  <c r="H86" i="8"/>
  <c r="N86" i="8" s="1"/>
  <c r="H85" i="8"/>
  <c r="N85" i="8" s="1"/>
  <c r="H84" i="8"/>
  <c r="N84" i="8" s="1"/>
  <c r="H83" i="8"/>
  <c r="N83" i="8" s="1"/>
  <c r="H82" i="8"/>
  <c r="N82" i="8" s="1"/>
  <c r="H81" i="8"/>
  <c r="N81" i="8" s="1"/>
  <c r="H80" i="8"/>
  <c r="N80" i="8" s="1"/>
  <c r="H79" i="8"/>
  <c r="N79" i="8" s="1"/>
  <c r="H78" i="8"/>
  <c r="N78" i="8" s="1"/>
  <c r="H77" i="8"/>
  <c r="N77" i="8" s="1"/>
  <c r="H76" i="8"/>
  <c r="N76" i="8" s="1"/>
  <c r="H75" i="8"/>
  <c r="N75" i="8" s="1"/>
  <c r="H74" i="8"/>
  <c r="N74" i="8" s="1"/>
  <c r="H73" i="8"/>
  <c r="N73" i="8" s="1"/>
  <c r="H72" i="8"/>
  <c r="N72" i="8" s="1"/>
  <c r="H71" i="8"/>
  <c r="N71" i="8" s="1"/>
  <c r="H70" i="8"/>
  <c r="N70" i="8" s="1"/>
  <c r="H69" i="8"/>
  <c r="N69" i="8" s="1"/>
  <c r="H68" i="8"/>
  <c r="N68" i="8" s="1"/>
  <c r="H67" i="8"/>
  <c r="N67" i="8" s="1"/>
  <c r="H66" i="8"/>
  <c r="N66" i="8" s="1"/>
  <c r="H65" i="8"/>
  <c r="N65" i="8" s="1"/>
  <c r="H64" i="8"/>
  <c r="N64" i="8" s="1"/>
  <c r="H63" i="8"/>
  <c r="N63" i="8" s="1"/>
  <c r="H62" i="8"/>
  <c r="N62" i="8" s="1"/>
  <c r="H61" i="8"/>
  <c r="N61" i="8" s="1"/>
  <c r="H60" i="8"/>
  <c r="N60" i="8" s="1"/>
  <c r="H59" i="8"/>
  <c r="N59" i="8" s="1"/>
  <c r="H58" i="8"/>
  <c r="N58" i="8" s="1"/>
  <c r="H57" i="8"/>
  <c r="N57" i="8" s="1"/>
  <c r="H56" i="8"/>
  <c r="N56" i="8" s="1"/>
  <c r="H55" i="8"/>
  <c r="N55" i="8" s="1"/>
  <c r="H54" i="8"/>
  <c r="N54" i="8" s="1"/>
  <c r="H53" i="8"/>
  <c r="N53" i="8" s="1"/>
  <c r="H52" i="8"/>
  <c r="N52" i="8" s="1"/>
  <c r="H51" i="8"/>
  <c r="N51" i="8" s="1"/>
  <c r="H50" i="8"/>
  <c r="N50" i="8" s="1"/>
  <c r="H49" i="8"/>
  <c r="N49" i="8" s="1"/>
  <c r="H48" i="8"/>
  <c r="N48" i="8" s="1"/>
  <c r="H47" i="8"/>
  <c r="N47" i="8" s="1"/>
  <c r="H46" i="8"/>
  <c r="N46" i="8" s="1"/>
  <c r="H45" i="8"/>
  <c r="N45" i="8" s="1"/>
  <c r="H44" i="8"/>
  <c r="N44" i="8" s="1"/>
  <c r="H43" i="8"/>
  <c r="N43" i="8" s="1"/>
  <c r="H42" i="8"/>
  <c r="N42" i="8" s="1"/>
  <c r="H41" i="8"/>
  <c r="N41" i="8" s="1"/>
  <c r="H40" i="8"/>
  <c r="N40" i="8" s="1"/>
  <c r="H39" i="8"/>
  <c r="N39" i="8" s="1"/>
  <c r="H16" i="8"/>
  <c r="N16" i="8" s="1"/>
  <c r="H15" i="8"/>
  <c r="N15" i="8" s="1"/>
  <c r="H14" i="8"/>
  <c r="N14" i="8" s="1"/>
  <c r="H13" i="8"/>
  <c r="N13" i="8" s="1"/>
  <c r="H12" i="8"/>
  <c r="N12" i="8" s="1"/>
  <c r="H11" i="8"/>
  <c r="N11" i="8" s="1"/>
  <c r="H38" i="8"/>
  <c r="N38" i="8" s="1"/>
  <c r="H37" i="8"/>
  <c r="N37" i="8" s="1"/>
  <c r="H36" i="8"/>
  <c r="N36" i="8" s="1"/>
  <c r="H35" i="8"/>
  <c r="N35" i="8" s="1"/>
  <c r="H34" i="8"/>
  <c r="N34" i="8" s="1"/>
  <c r="H33" i="8"/>
  <c r="N33" i="8" s="1"/>
  <c r="H32" i="8"/>
  <c r="N32" i="8" s="1"/>
  <c r="H31" i="8"/>
  <c r="N31" i="8" s="1"/>
  <c r="H30" i="8"/>
  <c r="N30" i="8" s="1"/>
  <c r="H29" i="8"/>
  <c r="N29" i="8" s="1"/>
  <c r="H28" i="8"/>
  <c r="N28" i="8" s="1"/>
  <c r="H27" i="8"/>
  <c r="N27" i="8" s="1"/>
  <c r="H26" i="8"/>
  <c r="N26" i="8" s="1"/>
  <c r="H25" i="8"/>
  <c r="N25" i="8" s="1"/>
  <c r="H24" i="8"/>
  <c r="N24" i="8" s="1"/>
  <c r="H23" i="8"/>
  <c r="N23" i="8" s="1"/>
  <c r="H22" i="8"/>
  <c r="N22" i="8" s="1"/>
  <c r="H21" i="8"/>
  <c r="N21" i="8" s="1"/>
  <c r="H20" i="8"/>
  <c r="N20" i="8" s="1"/>
  <c r="H19" i="8"/>
  <c r="N19" i="8" s="1"/>
  <c r="H18" i="8"/>
  <c r="N18" i="8" s="1"/>
  <c r="H10" i="8"/>
  <c r="N10" i="8" s="1"/>
  <c r="H17" i="8"/>
  <c r="N17" i="8" s="1"/>
  <c r="I56" i="7"/>
  <c r="H56" i="7" s="1"/>
  <c r="N56" i="7" s="1"/>
  <c r="I18" i="7"/>
  <c r="H18" i="7" s="1"/>
  <c r="N18" i="7" s="1"/>
  <c r="I60" i="7"/>
  <c r="H60" i="7" s="1"/>
  <c r="N60" i="7" s="1"/>
  <c r="I76" i="7"/>
  <c r="H76" i="7" s="1"/>
  <c r="N76" i="7" s="1"/>
  <c r="I92" i="7"/>
  <c r="H92" i="7" s="1"/>
  <c r="N92" i="7" s="1"/>
  <c r="I108" i="7"/>
  <c r="H108" i="7" s="1"/>
  <c r="N108" i="7" s="1"/>
  <c r="I30" i="7"/>
  <c r="H30" i="7" s="1"/>
  <c r="N30" i="7" s="1"/>
  <c r="I40" i="7"/>
  <c r="H40" i="7" s="1"/>
  <c r="N40" i="7" s="1"/>
  <c r="I72" i="7"/>
  <c r="H72" i="7" s="1"/>
  <c r="N72" i="7" s="1"/>
  <c r="I88" i="7"/>
  <c r="H88" i="7" s="1"/>
  <c r="N88" i="7" s="1"/>
  <c r="I104" i="7"/>
  <c r="H104" i="7" s="1"/>
  <c r="N104" i="7" s="1"/>
  <c r="I44" i="7"/>
  <c r="H44" i="7" s="1"/>
  <c r="N44" i="7" s="1"/>
  <c r="I22" i="7"/>
  <c r="H22" i="7" s="1"/>
  <c r="N22" i="7" s="1"/>
  <c r="I38" i="7"/>
  <c r="H38" i="7" s="1"/>
  <c r="N38" i="7" s="1"/>
  <c r="I48" i="7"/>
  <c r="H48" i="7" s="1"/>
  <c r="N48" i="7" s="1"/>
  <c r="I64" i="7"/>
  <c r="H64" i="7" s="1"/>
  <c r="N64" i="7" s="1"/>
  <c r="I80" i="7"/>
  <c r="H80" i="7" s="1"/>
  <c r="N80" i="7" s="1"/>
  <c r="I96" i="7"/>
  <c r="H96" i="7" s="1"/>
  <c r="N96" i="7" s="1"/>
  <c r="I112" i="7"/>
  <c r="H112" i="7" s="1"/>
  <c r="N112" i="7" s="1"/>
  <c r="I34" i="7"/>
  <c r="H34" i="7" s="1"/>
  <c r="N34" i="7" s="1"/>
  <c r="I26" i="7"/>
  <c r="H26" i="7" s="1"/>
  <c r="N26" i="7" s="1"/>
  <c r="I14" i="7"/>
  <c r="H14" i="7" s="1"/>
  <c r="N14" i="7" s="1"/>
  <c r="I52" i="7"/>
  <c r="H52" i="7" s="1"/>
  <c r="N52" i="7" s="1"/>
  <c r="I68" i="7"/>
  <c r="H68" i="7" s="1"/>
  <c r="N68" i="7" s="1"/>
  <c r="I84" i="7"/>
  <c r="H84" i="7" s="1"/>
  <c r="N84" i="7" s="1"/>
  <c r="I100" i="7"/>
  <c r="H100" i="7" s="1"/>
  <c r="N100" i="7" s="1"/>
  <c r="I116" i="7"/>
  <c r="H116" i="7" s="1"/>
  <c r="N116" i="7" s="1"/>
  <c r="I120" i="7"/>
  <c r="H120" i="7" s="1"/>
  <c r="N120" i="7" s="1"/>
  <c r="I19" i="7"/>
  <c r="H19" i="7" s="1"/>
  <c r="N19" i="7" s="1"/>
  <c r="I23" i="7"/>
  <c r="H23" i="7" s="1"/>
  <c r="N23" i="7" s="1"/>
  <c r="I27" i="7"/>
  <c r="H27" i="7" s="1"/>
  <c r="N27" i="7" s="1"/>
  <c r="I31" i="7"/>
  <c r="H31" i="7" s="1"/>
  <c r="N31" i="7" s="1"/>
  <c r="I35" i="7"/>
  <c r="H35" i="7" s="1"/>
  <c r="N35" i="7" s="1"/>
  <c r="I11" i="7"/>
  <c r="H11" i="7" s="1"/>
  <c r="N11" i="7" s="1"/>
  <c r="I15" i="7"/>
  <c r="H15" i="7" s="1"/>
  <c r="N15" i="7" s="1"/>
  <c r="I41" i="7"/>
  <c r="H41" i="7" s="1"/>
  <c r="N41" i="7" s="1"/>
  <c r="I45" i="7"/>
  <c r="H45" i="7" s="1"/>
  <c r="N45" i="7" s="1"/>
  <c r="I49" i="7"/>
  <c r="H49" i="7" s="1"/>
  <c r="N49" i="7" s="1"/>
  <c r="I53" i="7"/>
  <c r="H53" i="7" s="1"/>
  <c r="N53" i="7" s="1"/>
  <c r="I57" i="7"/>
  <c r="H57" i="7" s="1"/>
  <c r="N57" i="7" s="1"/>
  <c r="I65" i="7"/>
  <c r="H65" i="7" s="1"/>
  <c r="N65" i="7" s="1"/>
  <c r="I69" i="7"/>
  <c r="H69" i="7" s="1"/>
  <c r="N69" i="7" s="1"/>
  <c r="I73" i="7"/>
  <c r="H73" i="7" s="1"/>
  <c r="N73" i="7" s="1"/>
  <c r="I81" i="7"/>
  <c r="H81" i="7" s="1"/>
  <c r="N81" i="7" s="1"/>
  <c r="I85" i="7"/>
  <c r="H85" i="7" s="1"/>
  <c r="N85" i="7" s="1"/>
  <c r="I89" i="7"/>
  <c r="H89" i="7" s="1"/>
  <c r="N89" i="7" s="1"/>
  <c r="I93" i="7"/>
  <c r="H93" i="7" s="1"/>
  <c r="N93" i="7" s="1"/>
  <c r="I101" i="7"/>
  <c r="H101" i="7" s="1"/>
  <c r="N101" i="7" s="1"/>
  <c r="I105" i="7"/>
  <c r="H105" i="7" s="1"/>
  <c r="N105" i="7" s="1"/>
  <c r="I109" i="7"/>
  <c r="H109" i="7" s="1"/>
  <c r="N109" i="7" s="1"/>
  <c r="I113" i="7"/>
  <c r="H113" i="7" s="1"/>
  <c r="N113" i="7" s="1"/>
  <c r="I117" i="7"/>
  <c r="H117" i="7" s="1"/>
  <c r="N117" i="7" s="1"/>
  <c r="I17" i="7"/>
  <c r="H17" i="7" s="1"/>
  <c r="N17" i="7" s="1"/>
  <c r="I20" i="7"/>
  <c r="H20" i="7" s="1"/>
  <c r="N20" i="7" s="1"/>
  <c r="I24" i="7"/>
  <c r="H24" i="7" s="1"/>
  <c r="N24" i="7" s="1"/>
  <c r="I28" i="7"/>
  <c r="H28" i="7" s="1"/>
  <c r="N28" i="7" s="1"/>
  <c r="I32" i="7"/>
  <c r="H32" i="7" s="1"/>
  <c r="N32" i="7" s="1"/>
  <c r="I36" i="7"/>
  <c r="H36" i="7" s="1"/>
  <c r="N36" i="7" s="1"/>
  <c r="I12" i="7"/>
  <c r="H12" i="7" s="1"/>
  <c r="N12" i="7" s="1"/>
  <c r="I16" i="7"/>
  <c r="H16" i="7" s="1"/>
  <c r="N16" i="7" s="1"/>
  <c r="I42" i="7"/>
  <c r="H42" i="7" s="1"/>
  <c r="N42" i="7" s="1"/>
  <c r="I46" i="7"/>
  <c r="H46" i="7" s="1"/>
  <c r="N46" i="7" s="1"/>
  <c r="I50" i="7"/>
  <c r="H50" i="7" s="1"/>
  <c r="N50" i="7" s="1"/>
  <c r="I54" i="7"/>
  <c r="H54" i="7" s="1"/>
  <c r="N54" i="7" s="1"/>
  <c r="I58" i="7"/>
  <c r="H58" i="7" s="1"/>
  <c r="N58" i="7" s="1"/>
  <c r="I62" i="7"/>
  <c r="H62" i="7" s="1"/>
  <c r="N62" i="7" s="1"/>
  <c r="I66" i="7"/>
  <c r="H66" i="7" s="1"/>
  <c r="N66" i="7" s="1"/>
  <c r="I70" i="7"/>
  <c r="H70" i="7" s="1"/>
  <c r="N70" i="7" s="1"/>
  <c r="I74" i="7"/>
  <c r="H74" i="7" s="1"/>
  <c r="N74" i="7" s="1"/>
  <c r="I78" i="7"/>
  <c r="H78" i="7" s="1"/>
  <c r="N78" i="7" s="1"/>
  <c r="I82" i="7"/>
  <c r="H82" i="7" s="1"/>
  <c r="N82" i="7" s="1"/>
  <c r="I86" i="7"/>
  <c r="H86" i="7" s="1"/>
  <c r="N86" i="7" s="1"/>
  <c r="I90" i="7"/>
  <c r="H90" i="7" s="1"/>
  <c r="N90" i="7" s="1"/>
  <c r="I94" i="7"/>
  <c r="H94" i="7" s="1"/>
  <c r="N94" i="7" s="1"/>
  <c r="I98" i="7"/>
  <c r="H98" i="7" s="1"/>
  <c r="N98" i="7" s="1"/>
  <c r="I102" i="7"/>
  <c r="H102" i="7" s="1"/>
  <c r="N102" i="7" s="1"/>
  <c r="I106" i="7"/>
  <c r="H106" i="7" s="1"/>
  <c r="N106" i="7" s="1"/>
  <c r="I110" i="7"/>
  <c r="H110" i="7" s="1"/>
  <c r="N110" i="7" s="1"/>
  <c r="I114" i="7"/>
  <c r="H114" i="7" s="1"/>
  <c r="N114" i="7" s="1"/>
  <c r="I118" i="7"/>
  <c r="H118" i="7" s="1"/>
  <c r="N118" i="7" s="1"/>
  <c r="I122" i="7"/>
  <c r="H122" i="7" s="1"/>
  <c r="N122" i="7" s="1"/>
  <c r="I10" i="7"/>
  <c r="H10" i="7" s="1"/>
  <c r="N10" i="7" s="1"/>
  <c r="I21" i="7"/>
  <c r="H21" i="7" s="1"/>
  <c r="N21" i="7" s="1"/>
  <c r="I25" i="7"/>
  <c r="H25" i="7" s="1"/>
  <c r="N25" i="7" s="1"/>
  <c r="I29" i="7"/>
  <c r="H29" i="7" s="1"/>
  <c r="N29" i="7" s="1"/>
  <c r="I33" i="7"/>
  <c r="H33" i="7" s="1"/>
  <c r="N33" i="7" s="1"/>
  <c r="I37" i="7"/>
  <c r="H37" i="7" s="1"/>
  <c r="N37" i="7" s="1"/>
  <c r="I13" i="7"/>
  <c r="H13" i="7" s="1"/>
  <c r="N13" i="7" s="1"/>
  <c r="I39" i="7"/>
  <c r="H39" i="7" s="1"/>
  <c r="N39" i="7" s="1"/>
  <c r="I43" i="7"/>
  <c r="H43" i="7" s="1"/>
  <c r="N43" i="7" s="1"/>
  <c r="I47" i="7"/>
  <c r="H47" i="7" s="1"/>
  <c r="N47" i="7" s="1"/>
  <c r="I51" i="7"/>
  <c r="H51" i="7" s="1"/>
  <c r="N51" i="7" s="1"/>
  <c r="I55" i="7"/>
  <c r="H55" i="7" s="1"/>
  <c r="N55" i="7" s="1"/>
  <c r="I59" i="7"/>
  <c r="H59" i="7" s="1"/>
  <c r="N59" i="7" s="1"/>
  <c r="I63" i="7"/>
  <c r="H63" i="7" s="1"/>
  <c r="N63" i="7" s="1"/>
  <c r="I67" i="7"/>
  <c r="H67" i="7" s="1"/>
  <c r="N67" i="7" s="1"/>
  <c r="I71" i="7"/>
  <c r="H71" i="7" s="1"/>
  <c r="N71" i="7" s="1"/>
  <c r="I75" i="7"/>
  <c r="H75" i="7" s="1"/>
  <c r="N75" i="7" s="1"/>
  <c r="I79" i="7"/>
  <c r="H79" i="7" s="1"/>
  <c r="N79" i="7" s="1"/>
  <c r="I83" i="7"/>
  <c r="H83" i="7" s="1"/>
  <c r="N83" i="7" s="1"/>
  <c r="I87" i="7"/>
  <c r="H87" i="7" s="1"/>
  <c r="N87" i="7" s="1"/>
  <c r="I91" i="7"/>
  <c r="H91" i="7" s="1"/>
  <c r="N91" i="7" s="1"/>
  <c r="I95" i="7"/>
  <c r="H95" i="7" s="1"/>
  <c r="N95" i="7" s="1"/>
  <c r="I99" i="7"/>
  <c r="H99" i="7" s="1"/>
  <c r="N99" i="7" s="1"/>
  <c r="I103" i="7"/>
  <c r="H103" i="7" s="1"/>
  <c r="N103" i="7" s="1"/>
  <c r="I107" i="7"/>
  <c r="H107" i="7" s="1"/>
  <c r="N107" i="7" s="1"/>
  <c r="I111" i="7"/>
  <c r="H111" i="7" s="1"/>
  <c r="N111" i="7" s="1"/>
  <c r="I115" i="7"/>
  <c r="H115" i="7" s="1"/>
  <c r="N115" i="7" s="1"/>
  <c r="I119" i="7"/>
  <c r="H119" i="7" s="1"/>
  <c r="N119" i="7" s="1"/>
  <c r="I123" i="7"/>
  <c r="H123" i="7" s="1"/>
  <c r="N123" i="7" s="1"/>
  <c r="I61" i="7"/>
  <c r="H61" i="7" s="1"/>
  <c r="N61" i="7" s="1"/>
  <c r="I77" i="7"/>
  <c r="H77" i="7" s="1"/>
  <c r="N77" i="7" s="1"/>
  <c r="I97" i="7"/>
  <c r="H97" i="7" s="1"/>
  <c r="N97" i="7" s="1"/>
  <c r="I121" i="5"/>
  <c r="N121" i="5" s="1"/>
  <c r="I117" i="5"/>
  <c r="N117" i="5" s="1"/>
  <c r="I113" i="5"/>
  <c r="N113" i="5" s="1"/>
  <c r="I109" i="5"/>
  <c r="N109" i="5" s="1"/>
  <c r="I105" i="5"/>
  <c r="N105" i="5" s="1"/>
  <c r="I101" i="5"/>
  <c r="N101" i="5" s="1"/>
  <c r="I97" i="5"/>
  <c r="N97" i="5" s="1"/>
  <c r="I93" i="5"/>
  <c r="N93" i="5" s="1"/>
  <c r="I89" i="5"/>
  <c r="N89" i="5" s="1"/>
  <c r="I85" i="5"/>
  <c r="N85" i="5" s="1"/>
  <c r="I81" i="5"/>
  <c r="N81" i="5" s="1"/>
  <c r="I77" i="5"/>
  <c r="N77" i="5" s="1"/>
  <c r="I73" i="5"/>
  <c r="N73" i="5" s="1"/>
  <c r="I69" i="5"/>
  <c r="N69" i="5" s="1"/>
  <c r="I65" i="5"/>
  <c r="N65" i="5" s="1"/>
  <c r="I61" i="5"/>
  <c r="N61" i="5" s="1"/>
  <c r="I57" i="5"/>
  <c r="N57" i="5" s="1"/>
  <c r="I53" i="5"/>
  <c r="N53" i="5" s="1"/>
  <c r="I49" i="5"/>
  <c r="N49" i="5" s="1"/>
  <c r="I45" i="5"/>
  <c r="N45" i="5" s="1"/>
  <c r="I41" i="5"/>
  <c r="N41" i="5" s="1"/>
  <c r="I37" i="5"/>
  <c r="N37" i="5" s="1"/>
  <c r="I33" i="5"/>
  <c r="N33" i="5" s="1"/>
  <c r="I29" i="5"/>
  <c r="N29" i="5" s="1"/>
  <c r="I25" i="5"/>
  <c r="N25" i="5" s="1"/>
  <c r="I21" i="5"/>
  <c r="N21" i="5" s="1"/>
  <c r="I15" i="5"/>
  <c r="N15" i="5" s="1"/>
  <c r="I122" i="5"/>
  <c r="N122" i="5" s="1"/>
  <c r="I118" i="5"/>
  <c r="N118" i="5" s="1"/>
  <c r="I114" i="5"/>
  <c r="N114" i="5" s="1"/>
  <c r="I110" i="5"/>
  <c r="N110" i="5" s="1"/>
  <c r="I106" i="5"/>
  <c r="N106" i="5" s="1"/>
  <c r="I102" i="5"/>
  <c r="N102" i="5" s="1"/>
  <c r="I98" i="5"/>
  <c r="N98" i="5" s="1"/>
  <c r="I94" i="5"/>
  <c r="N94" i="5" s="1"/>
  <c r="I90" i="5"/>
  <c r="N90" i="5" s="1"/>
  <c r="I86" i="5"/>
  <c r="N86" i="5" s="1"/>
  <c r="I82" i="5"/>
  <c r="N82" i="5" s="1"/>
  <c r="I78" i="5"/>
  <c r="N78" i="5" s="1"/>
  <c r="I74" i="5"/>
  <c r="N74" i="5" s="1"/>
  <c r="I70" i="5"/>
  <c r="N70" i="5" s="1"/>
  <c r="I66" i="5"/>
  <c r="N66" i="5" s="1"/>
  <c r="I62" i="5"/>
  <c r="N62" i="5" s="1"/>
  <c r="I58" i="5"/>
  <c r="N58" i="5" s="1"/>
  <c r="I54" i="5"/>
  <c r="N54" i="5" s="1"/>
  <c r="I50" i="5"/>
  <c r="N50" i="5" s="1"/>
  <c r="I46" i="5"/>
  <c r="N46" i="5" s="1"/>
  <c r="I42" i="5"/>
  <c r="N42" i="5" s="1"/>
  <c r="I38" i="5"/>
  <c r="N38" i="5" s="1"/>
  <c r="I34" i="5"/>
  <c r="N34" i="5" s="1"/>
  <c r="I30" i="5"/>
  <c r="N30" i="5" s="1"/>
  <c r="I26" i="5"/>
  <c r="N26" i="5" s="1"/>
  <c r="I22" i="5"/>
  <c r="N22" i="5" s="1"/>
  <c r="I18" i="5"/>
  <c r="N18" i="5" s="1"/>
  <c r="I17" i="5"/>
  <c r="N17" i="5" s="1"/>
  <c r="I16" i="5"/>
  <c r="N16" i="5" s="1"/>
  <c r="I123" i="5"/>
  <c r="N123" i="5" s="1"/>
  <c r="I119" i="5"/>
  <c r="N119" i="5" s="1"/>
  <c r="I115" i="5"/>
  <c r="N115" i="5" s="1"/>
  <c r="I111" i="5"/>
  <c r="N111" i="5" s="1"/>
  <c r="I107" i="5"/>
  <c r="N107" i="5" s="1"/>
  <c r="I103" i="5"/>
  <c r="N103" i="5" s="1"/>
  <c r="I99" i="5"/>
  <c r="N99" i="5" s="1"/>
  <c r="I95" i="5"/>
  <c r="N95" i="5" s="1"/>
  <c r="I91" i="5"/>
  <c r="N91" i="5" s="1"/>
  <c r="I87" i="5"/>
  <c r="N87" i="5" s="1"/>
  <c r="I83" i="5"/>
  <c r="N83" i="5" s="1"/>
  <c r="I79" i="5"/>
  <c r="N79" i="5" s="1"/>
  <c r="I75" i="5"/>
  <c r="N75" i="5" s="1"/>
  <c r="I71" i="5"/>
  <c r="N71" i="5" s="1"/>
  <c r="I67" i="5"/>
  <c r="N67" i="5" s="1"/>
  <c r="I63" i="5"/>
  <c r="N63" i="5" s="1"/>
  <c r="I59" i="5"/>
  <c r="N59" i="5" s="1"/>
  <c r="I55" i="5"/>
  <c r="N55" i="5" s="1"/>
  <c r="I51" i="5"/>
  <c r="N51" i="5" s="1"/>
  <c r="I47" i="5"/>
  <c r="N47" i="5" s="1"/>
  <c r="I43" i="5"/>
  <c r="N43" i="5" s="1"/>
  <c r="I39" i="5"/>
  <c r="N39" i="5" s="1"/>
  <c r="I35" i="5"/>
  <c r="N35" i="5" s="1"/>
  <c r="I31" i="5"/>
  <c r="N31" i="5" s="1"/>
  <c r="I27" i="5"/>
  <c r="N27" i="5" s="1"/>
  <c r="I23" i="5"/>
  <c r="N23" i="5" s="1"/>
  <c r="I19" i="5"/>
  <c r="N19" i="5" s="1"/>
  <c r="I13" i="5"/>
  <c r="N13" i="5" s="1"/>
  <c r="I120" i="5"/>
  <c r="N120" i="5" s="1"/>
  <c r="I116" i="5"/>
  <c r="N116" i="5" s="1"/>
  <c r="I112" i="5"/>
  <c r="N112" i="5" s="1"/>
  <c r="I108" i="5"/>
  <c r="N108" i="5" s="1"/>
  <c r="I104" i="5"/>
  <c r="N104" i="5" s="1"/>
  <c r="I100" i="5"/>
  <c r="N100" i="5" s="1"/>
  <c r="I96" i="5"/>
  <c r="N96" i="5" s="1"/>
  <c r="I92" i="5"/>
  <c r="N92" i="5" s="1"/>
  <c r="I88" i="5"/>
  <c r="N88" i="5" s="1"/>
  <c r="I84" i="5"/>
  <c r="N84" i="5" s="1"/>
  <c r="I80" i="5"/>
  <c r="N80" i="5" s="1"/>
  <c r="I76" i="5"/>
  <c r="N76" i="5" s="1"/>
  <c r="I72" i="5"/>
  <c r="N72" i="5" s="1"/>
  <c r="I68" i="5"/>
  <c r="N68" i="5" s="1"/>
  <c r="I64" i="5"/>
  <c r="N64" i="5" s="1"/>
  <c r="I60" i="5"/>
  <c r="N60" i="5" s="1"/>
  <c r="I56" i="5"/>
  <c r="N56" i="5" s="1"/>
  <c r="I52" i="5"/>
  <c r="N52" i="5" s="1"/>
  <c r="I48" i="5"/>
  <c r="N48" i="5" s="1"/>
  <c r="I44" i="5"/>
  <c r="N44" i="5" s="1"/>
  <c r="I40" i="5"/>
  <c r="N40" i="5" s="1"/>
  <c r="I36" i="5"/>
  <c r="N36" i="5" s="1"/>
  <c r="I32" i="5"/>
  <c r="N32" i="5" s="1"/>
  <c r="I28" i="5"/>
  <c r="N28" i="5" s="1"/>
  <c r="I24" i="5"/>
  <c r="N24" i="5" s="1"/>
  <c r="I20" i="5"/>
  <c r="N20" i="5" s="1"/>
  <c r="I14" i="5"/>
  <c r="N14" i="5" s="1"/>
  <c r="I12" i="5"/>
  <c r="N12" i="5" s="1"/>
  <c r="I11" i="5"/>
  <c r="N11" i="5" s="1"/>
  <c r="I10" i="5"/>
  <c r="N10" i="5" s="1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7" i="4"/>
  <c r="N16" i="4"/>
  <c r="N12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4" i="4"/>
  <c r="N19" i="4"/>
  <c r="N13" i="4"/>
  <c r="N15" i="4"/>
  <c r="N11" i="4"/>
  <c r="N10" i="4"/>
  <c r="M4" i="24" l="1"/>
  <c r="H1" i="24"/>
  <c r="M15" i="24"/>
  <c r="M1" i="24" s="1"/>
  <c r="M1" i="27"/>
  <c r="M1" i="25"/>
  <c r="I1" i="26"/>
  <c r="L1" i="26"/>
  <c r="H15" i="26"/>
  <c r="H1" i="26" s="1"/>
  <c r="K1" i="26" l="1"/>
  <c r="M15" i="26"/>
  <c r="M1" i="26" s="1"/>
</calcChain>
</file>

<file path=xl/sharedStrings.xml><?xml version="1.0" encoding="utf-8"?>
<sst xmlns="http://schemas.openxmlformats.org/spreadsheetml/2006/main" count="3243" uniqueCount="106">
  <si>
    <t>Contrato Nº</t>
  </si>
  <si>
    <t>EQL</t>
  </si>
  <si>
    <t>4AE12</t>
  </si>
  <si>
    <t>Valor Lote</t>
  </si>
  <si>
    <t>Valor Corretagem</t>
  </si>
  <si>
    <t>Entrada CCB</t>
  </si>
  <si>
    <t>Lote + Corretagem</t>
  </si>
  <si>
    <t>Valor Financiamento</t>
  </si>
  <si>
    <t>Taxa Emissão CCB</t>
  </si>
  <si>
    <t>Valor Financiamento CCB</t>
  </si>
  <si>
    <t>Quantidade de Parcelas</t>
  </si>
  <si>
    <t>Júros Parcelas</t>
  </si>
  <si>
    <t>Valor Parcela</t>
  </si>
  <si>
    <t>Corretagem</t>
  </si>
  <si>
    <t>Principal</t>
  </si>
  <si>
    <t>Juros CCB</t>
  </si>
  <si>
    <t>Taxa de Emissão</t>
  </si>
  <si>
    <t>Parcelas - 62</t>
  </si>
  <si>
    <t>10KY15</t>
  </si>
  <si>
    <t>14-IR-5</t>
  </si>
  <si>
    <t>12FD11</t>
  </si>
  <si>
    <t>8TU15</t>
  </si>
  <si>
    <t>13HG17</t>
  </si>
  <si>
    <t>14GS20</t>
  </si>
  <si>
    <t>13BI9</t>
  </si>
  <si>
    <t>12HI16</t>
  </si>
  <si>
    <t>10IP14</t>
  </si>
  <si>
    <t>4BL27</t>
  </si>
  <si>
    <t>10RC19</t>
  </si>
  <si>
    <t>4DO21</t>
  </si>
  <si>
    <t>13HF13</t>
  </si>
  <si>
    <t>9BE6</t>
  </si>
  <si>
    <t>4BY4</t>
  </si>
  <si>
    <t>14BJ10</t>
  </si>
  <si>
    <t>10IC26</t>
  </si>
  <si>
    <t>14DS36</t>
  </si>
  <si>
    <t>14BN34</t>
  </si>
  <si>
    <t>13NY4</t>
  </si>
  <si>
    <t>14JR9</t>
  </si>
  <si>
    <t>10AE11</t>
  </si>
  <si>
    <t>12IT8</t>
  </si>
  <si>
    <t>10KX27</t>
  </si>
  <si>
    <t>6EI18</t>
  </si>
  <si>
    <t>6EF18</t>
  </si>
  <si>
    <t>10DS25</t>
  </si>
  <si>
    <t>12EY1</t>
  </si>
  <si>
    <t>10ER29</t>
  </si>
  <si>
    <t>10HN12</t>
  </si>
  <si>
    <t>8QW19</t>
  </si>
  <si>
    <t>13AS13</t>
  </si>
  <si>
    <t>14FW16</t>
  </si>
  <si>
    <t>Reajuste do Principal</t>
  </si>
  <si>
    <t>Reajuste Juros/Taxa de Emissão</t>
  </si>
  <si>
    <t>Data da Venda</t>
  </si>
  <si>
    <t>Moeda Terra 05/2021</t>
  </si>
  <si>
    <t>Moeda Terra 05/2022</t>
  </si>
  <si>
    <t>Data Vencimento</t>
  </si>
  <si>
    <t>Reajuste Principal</t>
  </si>
  <si>
    <t>Taxa Adm/Taxa emissão</t>
  </si>
  <si>
    <t>Totais</t>
  </si>
  <si>
    <t>Moeda Terra 02/2022</t>
  </si>
  <si>
    <t>Moeda Terra 03/2021</t>
  </si>
  <si>
    <t>Moeda Terra 03/2022</t>
  </si>
  <si>
    <t>1 centavo menor do que o valor do Banco.</t>
  </si>
  <si>
    <t>Moeda Terra 09/2021</t>
  </si>
  <si>
    <t>Moeda Terra 09/2022</t>
  </si>
  <si>
    <t>Moeda Terra 06/2021</t>
  </si>
  <si>
    <t>Moeda Terra 06/2022</t>
  </si>
  <si>
    <t>Moeda Terra 07/2021</t>
  </si>
  <si>
    <t>Moeda Terra 07/2022</t>
  </si>
  <si>
    <t>Moeda Terra 02/2023</t>
  </si>
  <si>
    <t>Moeda Terra 10/2021</t>
  </si>
  <si>
    <t>Moeda Terra 10/2022</t>
  </si>
  <si>
    <t>Moeda Terra 11/2021</t>
  </si>
  <si>
    <t>Moeda Terra 11/2022</t>
  </si>
  <si>
    <t>Amortização</t>
  </si>
  <si>
    <t>S</t>
  </si>
  <si>
    <t>N</t>
  </si>
  <si>
    <t>Data Amortização</t>
  </si>
  <si>
    <t xml:space="preserve">Data Vencimento </t>
  </si>
  <si>
    <t>Data  Vencimento</t>
  </si>
  <si>
    <t>Parcela 62</t>
  </si>
  <si>
    <t>Parcela 61</t>
  </si>
  <si>
    <t>Desconto</t>
  </si>
  <si>
    <t>Data Cotação</t>
  </si>
  <si>
    <t>Valor Cotação</t>
  </si>
  <si>
    <t>Moeda: 01/10/2021</t>
  </si>
  <si>
    <t>Moeda: 01/01/2022</t>
  </si>
  <si>
    <t>Moeda = 01/11/2021</t>
  </si>
  <si>
    <t>Moeda = 01/03/2022</t>
  </si>
  <si>
    <t>Moeda: 01/03/2021</t>
  </si>
  <si>
    <t>Moeda: 01/03/2022</t>
  </si>
  <si>
    <t xml:space="preserve">Data da Venda </t>
  </si>
  <si>
    <t>Moeda: 01/07/2021</t>
  </si>
  <si>
    <t>Moeda: 01/06/2021</t>
  </si>
  <si>
    <t>Moeda: 01/08/2021</t>
  </si>
  <si>
    <t>Moeda: 01/04/2022</t>
  </si>
  <si>
    <t>Obs: Mais de 120 Parcelas geradas</t>
  </si>
  <si>
    <t>Moeda: 01/05/2021</t>
  </si>
  <si>
    <t>Moeda: 01/05/2022</t>
  </si>
  <si>
    <t>Moeda: 01/11/2021</t>
  </si>
  <si>
    <t>Moeda: 01/04/2021</t>
  </si>
  <si>
    <t>Moeda: 01/02/2022</t>
  </si>
  <si>
    <t>Meoda: 01/03/2022</t>
  </si>
  <si>
    <t>Moeda: 01/09/2021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</si>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</sst>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1" fontId="0" fillId="0" borderId="0" xfId="0" applyNumberFormat="1"/>
    <xf numFmtId="164" fontId="0" fillId="0" borderId="0" xfId="0" applyNumberFormat="1"/>
    <xf numFmtId="8" fontId="0" fillId="0" borderId="0" xfId="0" applyNumberFormat="1"/>
    <xf numFmtId="43" fontId="0" fillId="0" borderId="0" xfId="1" applyFont="1"/>
    <xf numFmtId="43" fontId="0" fillId="0" borderId="0" xfId="1" applyNumberFormat="1" applyFon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8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right"/>
    </xf>
    <xf numFmtId="8" fontId="0" fillId="0" borderId="0" xfId="1" applyNumberFormat="1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2" fillId="2" borderId="0" xfId="0" applyFont="1" applyFill="1"/>
    <xf numFmtId="8" fontId="0" fillId="0" borderId="0" xfId="1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43" fontId="0" fillId="2" borderId="0" xfId="1" applyNumberFormat="1" applyFont="1" applyFill="1"/>
    <xf numFmtId="43" fontId="0" fillId="2" borderId="0" xfId="1" applyFont="1" applyFill="1"/>
    <xf numFmtId="43" fontId="0" fillId="2" borderId="0" xfId="0" applyNumberFormat="1" applyFill="1"/>
    <xf numFmtId="0" fontId="3" fillId="3" borderId="0" xfId="0" applyFont="1" applyFill="1"/>
    <xf numFmtId="43" fontId="3" fillId="3" borderId="0" xfId="1" applyFont="1" applyFill="1"/>
    <xf numFmtId="43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 applyFill="1"/>
    <xf numFmtId="17" fontId="0" fillId="0" borderId="0" xfId="0" applyNumberFormat="1"/>
    <xf numFmtId="14" fontId="0" fillId="4" borderId="0" xfId="0" applyNumberFormat="1" applyFill="1"/>
    <xf numFmtId="0" fontId="0" fillId="4" borderId="0" xfId="0" applyFill="1"/>
    <xf numFmtId="43" fontId="0" fillId="4" borderId="0" xfId="1" applyNumberFormat="1" applyFont="1" applyFill="1"/>
    <xf numFmtId="43" fontId="0" fillId="4" borderId="0" xfId="1" applyFont="1" applyFill="1"/>
    <xf numFmtId="43" fontId="0" fillId="4" borderId="0" xfId="0" applyNumberFormat="1" applyFill="1"/>
    <xf numFmtId="0" fontId="0" fillId="4" borderId="0" xfId="0" applyFill="1" applyAlignment="1">
      <alignment horizontal="center"/>
    </xf>
    <xf numFmtId="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5" borderId="0" xfId="0" applyNumberFormat="1" applyFill="1"/>
    <xf numFmtId="0" fontId="0" fillId="5" borderId="0" xfId="0" applyFill="1"/>
    <xf numFmtId="43" fontId="0" fillId="5" borderId="0" xfId="1" applyNumberFormat="1" applyFont="1" applyFill="1"/>
    <xf numFmtId="43" fontId="0" fillId="5" borderId="0" xfId="1" applyFont="1" applyFill="1"/>
    <xf numFmtId="43" fontId="0" fillId="5" borderId="0" xfId="0" applyNumberFormat="1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6" borderId="0" xfId="0" applyNumberFormat="1" applyFill="1"/>
    <xf numFmtId="0" fontId="0" fillId="6" borderId="0" xfId="0" applyFill="1"/>
    <xf numFmtId="43" fontId="0" fillId="6" borderId="0" xfId="1" applyNumberFormat="1" applyFont="1" applyFill="1"/>
    <xf numFmtId="43" fontId="0" fillId="6" borderId="0" xfId="1" applyFont="1" applyFill="1"/>
    <xf numFmtId="43" fontId="0" fillId="6" borderId="0" xfId="0" applyNumberFormat="1" applyFill="1"/>
    <xf numFmtId="0" fontId="0" fillId="6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8C60-64EB-4C09-983C-354C7712257B}">
  <dimension ref="B5:C26"/>
  <sheetViews>
    <sheetView workbookViewId="0">
      <selection activeCell="B20" sqref="B20:C20"/>
    </sheetView>
  </sheetViews>
  <sheetFormatPr defaultRowHeight="15" x14ac:dyDescent="0.25"/>
  <cols>
    <col min="2" max="2" width="12.42578125" bestFit="1" customWidth="1"/>
    <col min="3" max="3" width="13.28515625" bestFit="1" customWidth="1"/>
  </cols>
  <sheetData>
    <row r="5" spans="2:3" x14ac:dyDescent="0.25">
      <c r="B5" t="s">
        <v>84</v>
      </c>
      <c r="C5" t="s">
        <v>85</v>
      </c>
    </row>
    <row r="6" spans="2:3" x14ac:dyDescent="0.25">
      <c r="B6" s="21">
        <v>44136</v>
      </c>
      <c r="C6">
        <v>881.28</v>
      </c>
    </row>
    <row r="7" spans="2:3" x14ac:dyDescent="0.25">
      <c r="B7" s="21">
        <v>44166</v>
      </c>
      <c r="C7">
        <v>909.75</v>
      </c>
    </row>
    <row r="8" spans="2:3" x14ac:dyDescent="0.25">
      <c r="B8" s="21">
        <v>44197</v>
      </c>
      <c r="C8">
        <v>939.59</v>
      </c>
    </row>
    <row r="9" spans="2:3" x14ac:dyDescent="0.25">
      <c r="B9" s="21">
        <v>44228</v>
      </c>
      <c r="C9">
        <v>948.61</v>
      </c>
    </row>
    <row r="10" spans="2:3" x14ac:dyDescent="0.25">
      <c r="B10" s="21">
        <v>44256</v>
      </c>
      <c r="C10">
        <v>973.08</v>
      </c>
    </row>
    <row r="11" spans="2:3" x14ac:dyDescent="0.25">
      <c r="B11" s="21">
        <v>44287</v>
      </c>
      <c r="C11">
        <v>997.7</v>
      </c>
    </row>
    <row r="12" spans="2:3" x14ac:dyDescent="0.25">
      <c r="B12" s="21">
        <v>44317</v>
      </c>
      <c r="C12" s="38">
        <v>1027.03</v>
      </c>
    </row>
    <row r="13" spans="2:3" x14ac:dyDescent="0.25">
      <c r="B13" s="21">
        <v>44348</v>
      </c>
      <c r="C13" s="38">
        <v>1042.54</v>
      </c>
    </row>
    <row r="14" spans="2:3" x14ac:dyDescent="0.25">
      <c r="B14" s="21">
        <v>44378</v>
      </c>
      <c r="C14" s="38">
        <v>1085.28</v>
      </c>
    </row>
    <row r="15" spans="2:3" x14ac:dyDescent="0.25">
      <c r="B15" s="21">
        <v>44409</v>
      </c>
      <c r="C15" s="38">
        <v>1091.79</v>
      </c>
    </row>
    <row r="16" spans="2:3" x14ac:dyDescent="0.25">
      <c r="B16" s="21">
        <v>44440</v>
      </c>
      <c r="C16" s="38">
        <v>1100.31</v>
      </c>
    </row>
    <row r="17" spans="2:3" x14ac:dyDescent="0.25">
      <c r="B17" s="21">
        <v>44470</v>
      </c>
      <c r="C17" s="38">
        <v>1107.57</v>
      </c>
    </row>
    <row r="18" spans="2:3" x14ac:dyDescent="0.25">
      <c r="B18" s="21">
        <v>44501</v>
      </c>
      <c r="C18" s="38">
        <v>1100.48</v>
      </c>
    </row>
    <row r="19" spans="2:3" x14ac:dyDescent="0.25">
      <c r="B19" s="21">
        <v>44531</v>
      </c>
      <c r="C19" s="38">
        <v>1107.52</v>
      </c>
    </row>
    <row r="20" spans="2:3" x14ac:dyDescent="0.25">
      <c r="B20" s="21">
        <v>44562</v>
      </c>
      <c r="C20" s="38">
        <v>1107.74</v>
      </c>
    </row>
    <row r="21" spans="2:3" x14ac:dyDescent="0.25">
      <c r="B21" s="21">
        <v>44593</v>
      </c>
      <c r="C21" s="38">
        <v>1117.3800000000001</v>
      </c>
    </row>
    <row r="22" spans="2:3" x14ac:dyDescent="0.25">
      <c r="B22" s="21">
        <v>44621</v>
      </c>
      <c r="C22" s="38">
        <v>1137.72</v>
      </c>
    </row>
    <row r="23" spans="2:3" x14ac:dyDescent="0.25">
      <c r="B23" s="21">
        <v>44652</v>
      </c>
      <c r="C23" s="38">
        <v>1158.54</v>
      </c>
    </row>
    <row r="24" spans="2:3" x14ac:dyDescent="0.25">
      <c r="B24" s="21">
        <v>44682</v>
      </c>
      <c r="C24" s="38">
        <v>1178.7</v>
      </c>
    </row>
    <row r="25" spans="2:3" x14ac:dyDescent="0.25">
      <c r="B25" s="21">
        <v>44713</v>
      </c>
      <c r="C25" s="38">
        <v>1195.32</v>
      </c>
    </row>
    <row r="26" spans="2:3" x14ac:dyDescent="0.25">
      <c r="B26" s="21">
        <v>44743</v>
      </c>
      <c r="C26" s="38">
        <v>1201.54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09E2-D42D-438C-B2A2-D03C5770C6A2}">
  <dimension ref="A1:Q123"/>
  <sheetViews>
    <sheetView workbookViewId="0">
      <selection activeCell="K27" sqref="K27:M27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415362</v>
      </c>
      <c r="H1" s="7"/>
    </row>
    <row r="2" spans="1:17" x14ac:dyDescent="0.25">
      <c r="A2" t="s">
        <v>1</v>
      </c>
      <c r="B2" s="1" t="s">
        <v>25</v>
      </c>
      <c r="H2" s="7"/>
    </row>
    <row r="3" spans="1:17" x14ac:dyDescent="0.25">
      <c r="A3" t="s">
        <v>53</v>
      </c>
      <c r="B3" s="20">
        <v>44307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44382</v>
      </c>
      <c r="F4">
        <v>1</v>
      </c>
      <c r="G4" s="8">
        <v>0</v>
      </c>
      <c r="H4" s="7">
        <f t="shared" ref="H4:H67" si="0">($B$17-(I4+J4))</f>
        <v>1137.3499999999999</v>
      </c>
      <c r="I4" s="3">
        <f>ROUND(($B$18/120),2)</f>
        <v>117.51</v>
      </c>
      <c r="J4">
        <f>ROUND(($B$11/120),2)</f>
        <v>1.1399999999999999</v>
      </c>
      <c r="N4" s="3">
        <f>SUM(G4:M4)</f>
        <v>1256</v>
      </c>
      <c r="O4" s="1" t="s">
        <v>77</v>
      </c>
      <c r="P4" s="1"/>
    </row>
    <row r="5" spans="1:17" x14ac:dyDescent="0.25">
      <c r="A5" t="s">
        <v>3</v>
      </c>
      <c r="B5" s="2">
        <v>140702.97</v>
      </c>
      <c r="E5" s="21">
        <v>44413</v>
      </c>
      <c r="F5">
        <v>2</v>
      </c>
      <c r="G5" s="8">
        <v>0</v>
      </c>
      <c r="H5" s="7">
        <f t="shared" si="0"/>
        <v>1137.3499999999999</v>
      </c>
      <c r="I5" s="3">
        <f t="shared" ref="I5:I68" si="1">ROUND(($B$18/120),2)</f>
        <v>117.51</v>
      </c>
      <c r="J5">
        <f t="shared" ref="J5:J68" si="2">ROUND(($B$11/120),2)</f>
        <v>1.1399999999999999</v>
      </c>
      <c r="N5" s="3">
        <f t="shared" ref="N5:N68" si="3">SUM(G5:M5)</f>
        <v>1256</v>
      </c>
      <c r="O5" s="1" t="s">
        <v>77</v>
      </c>
      <c r="P5" s="1"/>
    </row>
    <row r="6" spans="1:17" x14ac:dyDescent="0.25">
      <c r="A6" t="s">
        <v>4</v>
      </c>
      <c r="B6" s="2">
        <v>8442.18</v>
      </c>
      <c r="E6" s="21">
        <v>44444</v>
      </c>
      <c r="F6">
        <v>3</v>
      </c>
      <c r="G6" s="8">
        <v>0</v>
      </c>
      <c r="H6" s="7">
        <f t="shared" si="0"/>
        <v>1137.3499999999999</v>
      </c>
      <c r="I6" s="3">
        <f t="shared" si="1"/>
        <v>117.51</v>
      </c>
      <c r="J6">
        <f t="shared" si="2"/>
        <v>1.1399999999999999</v>
      </c>
      <c r="N6" s="3">
        <f t="shared" si="3"/>
        <v>1256</v>
      </c>
      <c r="O6" s="1" t="s">
        <v>77</v>
      </c>
      <c r="P6" s="1"/>
    </row>
    <row r="7" spans="1:17" x14ac:dyDescent="0.25">
      <c r="A7" t="s">
        <v>6</v>
      </c>
      <c r="B7" s="2">
        <f>SUM(B5:B6)</f>
        <v>149145.15</v>
      </c>
      <c r="E7" s="21">
        <v>44474</v>
      </c>
      <c r="F7">
        <v>4</v>
      </c>
      <c r="G7" s="8">
        <v>0</v>
      </c>
      <c r="H7" s="7">
        <f t="shared" si="0"/>
        <v>1137.3499999999999</v>
      </c>
      <c r="I7" s="3">
        <f t="shared" si="1"/>
        <v>117.51</v>
      </c>
      <c r="J7">
        <f t="shared" si="2"/>
        <v>1.1399999999999999</v>
      </c>
      <c r="N7" s="3">
        <f t="shared" si="3"/>
        <v>1256</v>
      </c>
      <c r="O7" s="1" t="s">
        <v>77</v>
      </c>
      <c r="P7" s="1"/>
    </row>
    <row r="8" spans="1:17" x14ac:dyDescent="0.25">
      <c r="A8" t="s">
        <v>5</v>
      </c>
      <c r="B8" s="2">
        <v>12663.27</v>
      </c>
      <c r="E8" s="21">
        <v>44505</v>
      </c>
      <c r="F8">
        <v>5</v>
      </c>
      <c r="G8" s="8">
        <v>0</v>
      </c>
      <c r="H8" s="7">
        <f t="shared" si="0"/>
        <v>1137.3499999999999</v>
      </c>
      <c r="I8" s="3">
        <f t="shared" si="1"/>
        <v>117.51</v>
      </c>
      <c r="J8">
        <f t="shared" si="2"/>
        <v>1.1399999999999999</v>
      </c>
      <c r="N8" s="3">
        <f>SUM(G8:M8)</f>
        <v>1256</v>
      </c>
      <c r="O8" s="1" t="s">
        <v>77</v>
      </c>
      <c r="P8" s="1"/>
    </row>
    <row r="9" spans="1:17" x14ac:dyDescent="0.25">
      <c r="B9" s="2"/>
      <c r="E9" s="21">
        <v>44535</v>
      </c>
      <c r="F9">
        <v>6</v>
      </c>
      <c r="G9" s="8">
        <v>0</v>
      </c>
      <c r="H9" s="7">
        <f t="shared" si="0"/>
        <v>1137.3499999999999</v>
      </c>
      <c r="I9" s="3">
        <f t="shared" si="1"/>
        <v>117.51</v>
      </c>
      <c r="J9">
        <f t="shared" si="2"/>
        <v>1.1399999999999999</v>
      </c>
      <c r="N9" s="3">
        <f t="shared" si="3"/>
        <v>1256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136481.88</v>
      </c>
      <c r="E10" s="21">
        <v>44566</v>
      </c>
      <c r="F10">
        <v>7</v>
      </c>
      <c r="G10" s="8">
        <v>0</v>
      </c>
      <c r="H10" s="7">
        <f t="shared" si="0"/>
        <v>1137.3499999999999</v>
      </c>
      <c r="I10" s="3">
        <f t="shared" si="1"/>
        <v>117.51</v>
      </c>
      <c r="J10">
        <f t="shared" si="2"/>
        <v>1.1399999999999999</v>
      </c>
      <c r="N10" s="3">
        <f t="shared" si="3"/>
        <v>1256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136.62</v>
      </c>
      <c r="E11" s="21">
        <v>44597</v>
      </c>
      <c r="F11">
        <v>8</v>
      </c>
      <c r="G11" s="8">
        <v>0</v>
      </c>
      <c r="H11" s="7">
        <f t="shared" si="0"/>
        <v>1137.3499999999999</v>
      </c>
      <c r="I11" s="3">
        <f t="shared" si="1"/>
        <v>117.51</v>
      </c>
      <c r="J11">
        <f t="shared" si="2"/>
        <v>1.1399999999999999</v>
      </c>
      <c r="N11" s="3">
        <f t="shared" si="3"/>
        <v>1256</v>
      </c>
      <c r="O11" s="1" t="s">
        <v>77</v>
      </c>
      <c r="P11" s="1"/>
    </row>
    <row r="12" spans="1:17" x14ac:dyDescent="0.25">
      <c r="A12" t="s">
        <v>9</v>
      </c>
      <c r="B12" s="2">
        <f>B10+B11</f>
        <v>136618.5</v>
      </c>
      <c r="E12" s="21">
        <v>44625</v>
      </c>
      <c r="F12">
        <v>9</v>
      </c>
      <c r="G12" s="8">
        <v>0</v>
      </c>
      <c r="H12" s="7">
        <f t="shared" si="0"/>
        <v>1137.3499999999999</v>
      </c>
      <c r="I12" s="3">
        <f t="shared" si="1"/>
        <v>117.51</v>
      </c>
      <c r="J12">
        <f t="shared" si="2"/>
        <v>1.1399999999999999</v>
      </c>
      <c r="N12" s="3">
        <f t="shared" si="3"/>
        <v>1256</v>
      </c>
      <c r="O12" s="1" t="s">
        <v>77</v>
      </c>
      <c r="P12" s="1"/>
    </row>
    <row r="13" spans="1:17" x14ac:dyDescent="0.25">
      <c r="B13" s="3"/>
      <c r="E13" s="21">
        <v>44656</v>
      </c>
      <c r="F13">
        <v>10</v>
      </c>
      <c r="G13" s="8">
        <v>0</v>
      </c>
      <c r="H13" s="7">
        <f t="shared" si="0"/>
        <v>1137.3499999999999</v>
      </c>
      <c r="I13" s="3">
        <f t="shared" si="1"/>
        <v>117.51</v>
      </c>
      <c r="J13">
        <f t="shared" si="2"/>
        <v>1.1399999999999999</v>
      </c>
      <c r="N13" s="3">
        <f t="shared" si="3"/>
        <v>1256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44686</v>
      </c>
      <c r="F14">
        <v>11</v>
      </c>
      <c r="G14" s="8">
        <v>0</v>
      </c>
      <c r="H14" s="7">
        <f t="shared" si="0"/>
        <v>1137.3499999999999</v>
      </c>
      <c r="I14" s="3">
        <f t="shared" si="1"/>
        <v>117.51</v>
      </c>
      <c r="J14">
        <f t="shared" si="2"/>
        <v>1.1399999999999999</v>
      </c>
      <c r="K14" s="42">
        <f>ROUND((((H14/$B$20)*$B$22)-H14),2)</f>
        <v>159.62</v>
      </c>
      <c r="L14" s="42">
        <f>ROUND(((((SUM(I14:J14))/$B$20)*$B$22)-(SUM(I14:J14))),2)</f>
        <v>16.649999999999999</v>
      </c>
      <c r="M14" s="45">
        <f t="shared" ref="M14:M25" si="4">ROUND((SUM(G14:L14))-PV($B$15,Q14,0,-(SUM(G14:L14))),2)</f>
        <v>2.36</v>
      </c>
      <c r="N14" s="3">
        <f t="shared" si="3"/>
        <v>1434.6299999999999</v>
      </c>
      <c r="O14" s="1" t="s">
        <v>76</v>
      </c>
      <c r="P14" s="20">
        <v>44649</v>
      </c>
      <c r="Q14" s="16">
        <f t="shared" ref="Q14:Q77" si="5">DATEDIF(P14,E14,"m")</f>
        <v>1</v>
      </c>
    </row>
    <row r="15" spans="1:17" x14ac:dyDescent="0.25">
      <c r="A15" t="s">
        <v>11</v>
      </c>
      <c r="B15" s="5">
        <v>1.652E-3</v>
      </c>
      <c r="E15" s="21">
        <v>44717</v>
      </c>
      <c r="F15">
        <v>12</v>
      </c>
      <c r="G15" s="8">
        <v>0</v>
      </c>
      <c r="H15" s="7">
        <f t="shared" si="0"/>
        <v>1137.3499999999999</v>
      </c>
      <c r="I15" s="3">
        <f t="shared" si="1"/>
        <v>117.51</v>
      </c>
      <c r="J15">
        <f t="shared" si="2"/>
        <v>1.1399999999999999</v>
      </c>
      <c r="K15" s="42">
        <f t="shared" ref="K15:K24" si="6">ROUND((((H15/$B$20)*$B$22)-H15),2)</f>
        <v>159.62</v>
      </c>
      <c r="L15" s="42">
        <f t="shared" ref="L15:L24" si="7">ROUND(((((SUM(I15:J15))/$B$20)*$B$22)-(SUM(I15:J15))),2)</f>
        <v>16.649999999999999</v>
      </c>
      <c r="M15" s="45">
        <f t="shared" ref="M15:M24" si="8">ROUND((SUM(G15:L15))-PV($B$15,Q15,0,-(SUM(G15:L15))),2)</f>
        <v>4.72</v>
      </c>
      <c r="N15" s="3">
        <f t="shared" si="3"/>
        <v>1436.99</v>
      </c>
      <c r="O15" s="1" t="s">
        <v>76</v>
      </c>
      <c r="P15" s="20">
        <v>44649</v>
      </c>
      <c r="Q15" s="16">
        <f t="shared" si="5"/>
        <v>2</v>
      </c>
    </row>
    <row r="16" spans="1:17" x14ac:dyDescent="0.25">
      <c r="B16" s="3"/>
      <c r="E16" s="21">
        <v>44747</v>
      </c>
      <c r="F16">
        <v>13</v>
      </c>
      <c r="G16" s="8">
        <v>0</v>
      </c>
      <c r="H16" s="7">
        <f t="shared" si="0"/>
        <v>1137.3499999999999</v>
      </c>
      <c r="I16" s="3">
        <f t="shared" si="1"/>
        <v>117.51</v>
      </c>
      <c r="J16">
        <f t="shared" si="2"/>
        <v>1.1399999999999999</v>
      </c>
      <c r="K16" s="42">
        <f t="shared" si="6"/>
        <v>159.62</v>
      </c>
      <c r="L16" s="42">
        <f t="shared" si="7"/>
        <v>16.649999999999999</v>
      </c>
      <c r="M16" s="45">
        <f t="shared" si="8"/>
        <v>7.07</v>
      </c>
      <c r="N16" s="3">
        <f t="shared" si="3"/>
        <v>1439.34</v>
      </c>
      <c r="O16" s="1" t="s">
        <v>76</v>
      </c>
      <c r="P16" s="20">
        <v>44649</v>
      </c>
      <c r="Q16" s="16">
        <f t="shared" si="5"/>
        <v>3</v>
      </c>
    </row>
    <row r="17" spans="1:17" x14ac:dyDescent="0.25">
      <c r="A17" t="s">
        <v>12</v>
      </c>
      <c r="B17" s="6">
        <f>ROUND(PMT(B15,B14,-B12),2)</f>
        <v>1256</v>
      </c>
      <c r="E17" s="21">
        <v>44778</v>
      </c>
      <c r="F17">
        <v>14</v>
      </c>
      <c r="G17" s="8">
        <v>0</v>
      </c>
      <c r="H17" s="7">
        <f t="shared" si="0"/>
        <v>1137.3499999999999</v>
      </c>
      <c r="I17" s="3">
        <f t="shared" si="1"/>
        <v>117.51</v>
      </c>
      <c r="J17">
        <f t="shared" si="2"/>
        <v>1.1399999999999999</v>
      </c>
      <c r="K17" s="42">
        <f t="shared" si="6"/>
        <v>159.62</v>
      </c>
      <c r="L17" s="42">
        <f t="shared" si="7"/>
        <v>16.649999999999999</v>
      </c>
      <c r="M17" s="45">
        <f t="shared" si="8"/>
        <v>9.43</v>
      </c>
      <c r="N17" s="3">
        <f t="shared" si="3"/>
        <v>1441.7</v>
      </c>
      <c r="O17" s="1" t="s">
        <v>76</v>
      </c>
      <c r="P17" s="20">
        <v>44649</v>
      </c>
      <c r="Q17" s="16">
        <f t="shared" si="5"/>
        <v>4</v>
      </c>
    </row>
    <row r="18" spans="1:17" x14ac:dyDescent="0.25">
      <c r="A18" t="s">
        <v>15</v>
      </c>
      <c r="B18" s="3">
        <f>ROUND((B14*B17)-B12,2)</f>
        <v>14101.5</v>
      </c>
      <c r="E18" s="21">
        <v>44809</v>
      </c>
      <c r="F18">
        <v>15</v>
      </c>
      <c r="G18" s="8">
        <v>0</v>
      </c>
      <c r="H18" s="7">
        <f t="shared" si="0"/>
        <v>1137.3499999999999</v>
      </c>
      <c r="I18" s="3">
        <f t="shared" si="1"/>
        <v>117.51</v>
      </c>
      <c r="J18">
        <f t="shared" si="2"/>
        <v>1.1399999999999999</v>
      </c>
      <c r="K18" s="42">
        <f t="shared" si="6"/>
        <v>159.62</v>
      </c>
      <c r="L18" s="42">
        <f t="shared" si="7"/>
        <v>16.649999999999999</v>
      </c>
      <c r="M18" s="45">
        <f t="shared" si="8"/>
        <v>11.77</v>
      </c>
      <c r="N18" s="3">
        <f t="shared" si="3"/>
        <v>1444.04</v>
      </c>
      <c r="O18" s="1" t="s">
        <v>76</v>
      </c>
      <c r="P18" s="20">
        <v>44649</v>
      </c>
      <c r="Q18" s="16">
        <f t="shared" si="5"/>
        <v>5</v>
      </c>
    </row>
    <row r="19" spans="1:17" x14ac:dyDescent="0.25">
      <c r="B19" s="3"/>
      <c r="E19" s="21">
        <v>44839</v>
      </c>
      <c r="F19">
        <v>16</v>
      </c>
      <c r="G19" s="8">
        <v>0</v>
      </c>
      <c r="H19" s="7">
        <f t="shared" si="0"/>
        <v>1137.3499999999999</v>
      </c>
      <c r="I19" s="3">
        <f t="shared" si="1"/>
        <v>117.51</v>
      </c>
      <c r="J19">
        <f t="shared" si="2"/>
        <v>1.1399999999999999</v>
      </c>
      <c r="K19" s="42">
        <f t="shared" si="6"/>
        <v>159.62</v>
      </c>
      <c r="L19" s="42">
        <f t="shared" si="7"/>
        <v>16.649999999999999</v>
      </c>
      <c r="M19" s="45">
        <f t="shared" si="8"/>
        <v>14.11</v>
      </c>
      <c r="N19" s="3">
        <f t="shared" si="3"/>
        <v>1446.3799999999999</v>
      </c>
      <c r="O19" s="1" t="s">
        <v>76</v>
      </c>
      <c r="P19" s="20">
        <v>44649</v>
      </c>
      <c r="Q19" s="16">
        <f t="shared" si="5"/>
        <v>6</v>
      </c>
    </row>
    <row r="20" spans="1:17" x14ac:dyDescent="0.25">
      <c r="A20" t="s">
        <v>101</v>
      </c>
      <c r="B20" s="3">
        <v>997.7</v>
      </c>
      <c r="E20" s="21">
        <v>44870</v>
      </c>
      <c r="F20">
        <v>17</v>
      </c>
      <c r="G20" s="8">
        <v>0</v>
      </c>
      <c r="H20" s="7">
        <f t="shared" si="0"/>
        <v>1137.3499999999999</v>
      </c>
      <c r="I20" s="3">
        <f t="shared" si="1"/>
        <v>117.51</v>
      </c>
      <c r="J20">
        <f t="shared" si="2"/>
        <v>1.1399999999999999</v>
      </c>
      <c r="K20" s="42">
        <f t="shared" si="6"/>
        <v>159.62</v>
      </c>
      <c r="L20" s="42">
        <f t="shared" si="7"/>
        <v>16.649999999999999</v>
      </c>
      <c r="M20" s="45">
        <f t="shared" si="8"/>
        <v>16.45</v>
      </c>
      <c r="N20" s="3">
        <f t="shared" si="3"/>
        <v>1448.72</v>
      </c>
      <c r="O20" s="1" t="s">
        <v>76</v>
      </c>
      <c r="P20" s="20">
        <v>44649</v>
      </c>
      <c r="Q20" s="16">
        <f t="shared" si="5"/>
        <v>7</v>
      </c>
    </row>
    <row r="21" spans="1:17" x14ac:dyDescent="0.25">
      <c r="A21" t="s">
        <v>102</v>
      </c>
      <c r="B21" s="3"/>
      <c r="E21" s="21">
        <v>44900</v>
      </c>
      <c r="F21">
        <v>18</v>
      </c>
      <c r="G21" s="8">
        <v>0</v>
      </c>
      <c r="H21" s="7">
        <f t="shared" si="0"/>
        <v>1137.3499999999999</v>
      </c>
      <c r="I21" s="3">
        <f t="shared" si="1"/>
        <v>117.51</v>
      </c>
      <c r="J21">
        <f t="shared" si="2"/>
        <v>1.1399999999999999</v>
      </c>
      <c r="K21" s="42">
        <f t="shared" si="6"/>
        <v>159.62</v>
      </c>
      <c r="L21" s="42">
        <f t="shared" si="7"/>
        <v>16.649999999999999</v>
      </c>
      <c r="M21" s="45">
        <f t="shared" si="8"/>
        <v>18.79</v>
      </c>
      <c r="N21" s="3">
        <f t="shared" si="3"/>
        <v>1451.06</v>
      </c>
      <c r="O21" s="1" t="s">
        <v>76</v>
      </c>
      <c r="P21" s="20">
        <v>44649</v>
      </c>
      <c r="Q21" s="16">
        <f t="shared" si="5"/>
        <v>8</v>
      </c>
    </row>
    <row r="22" spans="1:17" x14ac:dyDescent="0.25">
      <c r="A22" t="s">
        <v>91</v>
      </c>
      <c r="B22" s="3">
        <v>1137.72</v>
      </c>
      <c r="E22" s="21">
        <v>44931</v>
      </c>
      <c r="F22">
        <v>19</v>
      </c>
      <c r="G22" s="8">
        <v>0</v>
      </c>
      <c r="H22" s="7">
        <f t="shared" si="0"/>
        <v>1137.3499999999999</v>
      </c>
      <c r="I22" s="3">
        <f t="shared" si="1"/>
        <v>117.51</v>
      </c>
      <c r="J22">
        <f t="shared" si="2"/>
        <v>1.1399999999999999</v>
      </c>
      <c r="K22" s="42">
        <f t="shared" si="6"/>
        <v>159.62</v>
      </c>
      <c r="L22" s="42">
        <f t="shared" si="7"/>
        <v>16.649999999999999</v>
      </c>
      <c r="M22" s="45">
        <f t="shared" si="8"/>
        <v>21.12</v>
      </c>
      <c r="N22" s="3">
        <f t="shared" si="3"/>
        <v>1453.3899999999999</v>
      </c>
      <c r="O22" s="1" t="s">
        <v>76</v>
      </c>
      <c r="P22" s="20">
        <v>44649</v>
      </c>
      <c r="Q22" s="16">
        <f t="shared" si="5"/>
        <v>9</v>
      </c>
    </row>
    <row r="23" spans="1:17" x14ac:dyDescent="0.25">
      <c r="B23" s="3"/>
      <c r="E23" s="21">
        <v>44962</v>
      </c>
      <c r="F23">
        <v>20</v>
      </c>
      <c r="G23" s="8">
        <v>0</v>
      </c>
      <c r="H23" s="7">
        <f t="shared" si="0"/>
        <v>1137.3499999999999</v>
      </c>
      <c r="I23" s="3">
        <f t="shared" si="1"/>
        <v>117.51</v>
      </c>
      <c r="J23">
        <f t="shared" si="2"/>
        <v>1.1399999999999999</v>
      </c>
      <c r="K23" s="42">
        <f t="shared" si="6"/>
        <v>159.62</v>
      </c>
      <c r="L23" s="42">
        <f t="shared" si="7"/>
        <v>16.649999999999999</v>
      </c>
      <c r="M23" s="45">
        <f t="shared" si="8"/>
        <v>23.45</v>
      </c>
      <c r="N23" s="3">
        <f t="shared" si="3"/>
        <v>1455.72</v>
      </c>
      <c r="O23" s="1" t="s">
        <v>76</v>
      </c>
      <c r="P23" s="20">
        <v>44649</v>
      </c>
      <c r="Q23" s="16">
        <f t="shared" si="5"/>
        <v>10</v>
      </c>
    </row>
    <row r="24" spans="1:17" x14ac:dyDescent="0.25">
      <c r="B24" s="3"/>
      <c r="E24" s="21">
        <v>44990</v>
      </c>
      <c r="F24">
        <v>21</v>
      </c>
      <c r="G24" s="8">
        <v>0</v>
      </c>
      <c r="H24" s="7">
        <f t="shared" si="0"/>
        <v>1137.3499999999999</v>
      </c>
      <c r="I24" s="3">
        <f t="shared" si="1"/>
        <v>117.51</v>
      </c>
      <c r="J24">
        <f t="shared" si="2"/>
        <v>1.1399999999999999</v>
      </c>
      <c r="K24" s="42">
        <f t="shared" si="6"/>
        <v>159.62</v>
      </c>
      <c r="L24" s="42">
        <f t="shared" si="7"/>
        <v>16.649999999999999</v>
      </c>
      <c r="M24" s="45">
        <f t="shared" si="8"/>
        <v>25.77</v>
      </c>
      <c r="N24" s="3">
        <f t="shared" si="3"/>
        <v>1458.04</v>
      </c>
      <c r="O24" s="1" t="s">
        <v>76</v>
      </c>
      <c r="P24" s="20">
        <v>44649</v>
      </c>
      <c r="Q24" s="16">
        <f t="shared" si="5"/>
        <v>11</v>
      </c>
    </row>
    <row r="25" spans="1:17" x14ac:dyDescent="0.25">
      <c r="B25" s="3"/>
      <c r="E25" s="49">
        <v>45021</v>
      </c>
      <c r="F25" s="50">
        <v>22</v>
      </c>
      <c r="G25" s="51">
        <v>0</v>
      </c>
      <c r="H25" s="52">
        <f t="shared" si="0"/>
        <v>1137.3499999999999</v>
      </c>
      <c r="I25" s="53">
        <f t="shared" si="1"/>
        <v>117.51</v>
      </c>
      <c r="J25" s="50">
        <f t="shared" si="2"/>
        <v>1.1399999999999999</v>
      </c>
      <c r="K25" s="50">
        <f>ROUND((((H25/$B$20)*$B$22)-H25),2)</f>
        <v>159.62</v>
      </c>
      <c r="L25" s="50">
        <f>ROUND(((((SUM(I25:J25))/$B$20)*$B$22)-(SUM(I25:J25))),2)</f>
        <v>16.649999999999999</v>
      </c>
      <c r="M25" s="53">
        <f t="shared" ref="M25:M88" si="9">ROUND((SUM(G25:L25))-PV($B$15,Q25,0,-(SUM(G25:L25))),2)</f>
        <v>28.09</v>
      </c>
      <c r="N25" s="53">
        <f t="shared" si="3"/>
        <v>1460.36</v>
      </c>
      <c r="O25" s="54" t="s">
        <v>76</v>
      </c>
      <c r="P25" s="55">
        <v>44645</v>
      </c>
      <c r="Q25" s="50">
        <f t="shared" si="5"/>
        <v>12</v>
      </c>
    </row>
    <row r="26" spans="1:17" x14ac:dyDescent="0.25">
      <c r="B26" s="3"/>
      <c r="E26" s="21">
        <v>45051</v>
      </c>
      <c r="F26">
        <v>23</v>
      </c>
      <c r="G26" s="8">
        <v>0</v>
      </c>
      <c r="H26" s="7">
        <f t="shared" si="0"/>
        <v>1137.3499999999999</v>
      </c>
      <c r="I26" s="3">
        <f t="shared" si="1"/>
        <v>117.51</v>
      </c>
      <c r="J26">
        <f t="shared" si="2"/>
        <v>1.1399999999999999</v>
      </c>
      <c r="K26" s="16">
        <f t="shared" ref="K26:K89" si="10">ROUND((((H26/$B$20)*$B$22)-H26),2)</f>
        <v>159.62</v>
      </c>
      <c r="L26" s="16">
        <f t="shared" ref="L26:L89" si="11">ROUND(((((SUM(I26:J26))/$B$20)*$B$22)-(SUM(I26:J26))),2)</f>
        <v>16.649999999999999</v>
      </c>
      <c r="M26" s="30">
        <f t="shared" si="9"/>
        <v>30.41</v>
      </c>
      <c r="N26" s="3">
        <f t="shared" si="3"/>
        <v>1462.68</v>
      </c>
      <c r="O26" s="1" t="s">
        <v>76</v>
      </c>
      <c r="P26" s="20">
        <v>44645</v>
      </c>
      <c r="Q26" s="16">
        <f t="shared" si="5"/>
        <v>13</v>
      </c>
    </row>
    <row r="27" spans="1:17" x14ac:dyDescent="0.25">
      <c r="B27" s="3"/>
      <c r="E27" s="21">
        <v>45082</v>
      </c>
      <c r="F27">
        <v>24</v>
      </c>
      <c r="G27" s="8">
        <v>0</v>
      </c>
      <c r="H27" s="7">
        <f t="shared" si="0"/>
        <v>1137.3499999999999</v>
      </c>
      <c r="I27" s="3">
        <f t="shared" si="1"/>
        <v>117.51</v>
      </c>
      <c r="J27">
        <f t="shared" si="2"/>
        <v>1.1399999999999999</v>
      </c>
      <c r="K27" s="16">
        <f t="shared" si="10"/>
        <v>159.62</v>
      </c>
      <c r="L27" s="16">
        <f t="shared" si="11"/>
        <v>16.649999999999999</v>
      </c>
      <c r="M27" s="30">
        <f t="shared" si="9"/>
        <v>32.72</v>
      </c>
      <c r="N27" s="3">
        <f t="shared" si="3"/>
        <v>1464.99</v>
      </c>
      <c r="O27" s="1" t="s">
        <v>76</v>
      </c>
      <c r="P27" s="20">
        <v>44645</v>
      </c>
      <c r="Q27" s="16">
        <f t="shared" si="5"/>
        <v>14</v>
      </c>
    </row>
    <row r="28" spans="1:17" x14ac:dyDescent="0.25">
      <c r="B28" s="3"/>
      <c r="E28" s="21">
        <v>45112</v>
      </c>
      <c r="F28">
        <v>25</v>
      </c>
      <c r="G28" s="8">
        <v>0</v>
      </c>
      <c r="H28" s="7">
        <f t="shared" si="0"/>
        <v>1137.3499999999999</v>
      </c>
      <c r="I28" s="3">
        <f t="shared" si="1"/>
        <v>117.51</v>
      </c>
      <c r="J28">
        <f t="shared" si="2"/>
        <v>1.1399999999999999</v>
      </c>
      <c r="K28" s="16">
        <f t="shared" si="10"/>
        <v>159.62</v>
      </c>
      <c r="L28" s="16">
        <f t="shared" si="11"/>
        <v>16.649999999999999</v>
      </c>
      <c r="M28" s="30">
        <f t="shared" si="9"/>
        <v>35.03</v>
      </c>
      <c r="N28" s="3">
        <f t="shared" si="3"/>
        <v>1467.3</v>
      </c>
      <c r="O28" s="1" t="s">
        <v>76</v>
      </c>
      <c r="P28" s="20">
        <v>44645</v>
      </c>
      <c r="Q28" s="16">
        <f t="shared" si="5"/>
        <v>15</v>
      </c>
    </row>
    <row r="29" spans="1:17" x14ac:dyDescent="0.25">
      <c r="B29" s="3"/>
      <c r="E29" s="21">
        <v>45143</v>
      </c>
      <c r="F29">
        <v>26</v>
      </c>
      <c r="G29" s="8">
        <v>0</v>
      </c>
      <c r="H29" s="7">
        <f t="shared" si="0"/>
        <v>1137.3499999999999</v>
      </c>
      <c r="I29" s="3">
        <f t="shared" si="1"/>
        <v>117.51</v>
      </c>
      <c r="J29">
        <f t="shared" si="2"/>
        <v>1.1399999999999999</v>
      </c>
      <c r="K29" s="16">
        <f t="shared" si="10"/>
        <v>159.62</v>
      </c>
      <c r="L29" s="16">
        <f t="shared" si="11"/>
        <v>16.649999999999999</v>
      </c>
      <c r="M29" s="30">
        <f t="shared" si="9"/>
        <v>37.33</v>
      </c>
      <c r="N29" s="3">
        <f t="shared" si="3"/>
        <v>1469.6</v>
      </c>
      <c r="O29" s="1" t="s">
        <v>76</v>
      </c>
      <c r="P29" s="20">
        <v>44645</v>
      </c>
      <c r="Q29" s="16">
        <f t="shared" si="5"/>
        <v>16</v>
      </c>
    </row>
    <row r="30" spans="1:17" x14ac:dyDescent="0.25">
      <c r="B30" s="3"/>
      <c r="E30" s="21">
        <v>45174</v>
      </c>
      <c r="F30">
        <v>27</v>
      </c>
      <c r="G30" s="8">
        <v>0</v>
      </c>
      <c r="H30" s="7">
        <f t="shared" si="0"/>
        <v>1137.3499999999999</v>
      </c>
      <c r="I30" s="3">
        <f t="shared" si="1"/>
        <v>117.51</v>
      </c>
      <c r="J30">
        <f t="shared" si="2"/>
        <v>1.1399999999999999</v>
      </c>
      <c r="K30" s="16">
        <f t="shared" si="10"/>
        <v>159.62</v>
      </c>
      <c r="L30" s="16">
        <f t="shared" si="11"/>
        <v>16.649999999999999</v>
      </c>
      <c r="M30" s="30">
        <f t="shared" si="9"/>
        <v>39.630000000000003</v>
      </c>
      <c r="N30" s="3">
        <f t="shared" si="3"/>
        <v>1471.9</v>
      </c>
      <c r="O30" s="1" t="s">
        <v>76</v>
      </c>
      <c r="P30" s="20">
        <v>44645</v>
      </c>
      <c r="Q30" s="16">
        <f t="shared" si="5"/>
        <v>17</v>
      </c>
    </row>
    <row r="31" spans="1:17" x14ac:dyDescent="0.25">
      <c r="B31" s="3"/>
      <c r="E31" s="21">
        <v>45204</v>
      </c>
      <c r="F31">
        <v>28</v>
      </c>
      <c r="G31" s="8">
        <v>0</v>
      </c>
      <c r="H31" s="7">
        <f t="shared" si="0"/>
        <v>1137.3499999999999</v>
      </c>
      <c r="I31" s="3">
        <f t="shared" si="1"/>
        <v>117.51</v>
      </c>
      <c r="J31">
        <f t="shared" si="2"/>
        <v>1.1399999999999999</v>
      </c>
      <c r="K31" s="16">
        <f t="shared" si="10"/>
        <v>159.62</v>
      </c>
      <c r="L31" s="16">
        <f t="shared" si="11"/>
        <v>16.649999999999999</v>
      </c>
      <c r="M31" s="30">
        <f t="shared" si="9"/>
        <v>41.93</v>
      </c>
      <c r="N31" s="3">
        <f t="shared" si="3"/>
        <v>1474.2</v>
      </c>
      <c r="O31" s="1" t="s">
        <v>76</v>
      </c>
      <c r="P31" s="20">
        <v>44645</v>
      </c>
      <c r="Q31" s="16">
        <f t="shared" si="5"/>
        <v>18</v>
      </c>
    </row>
    <row r="32" spans="1:17" x14ac:dyDescent="0.25">
      <c r="B32" s="3"/>
      <c r="E32" s="21">
        <v>45235</v>
      </c>
      <c r="F32">
        <v>29</v>
      </c>
      <c r="G32" s="8">
        <v>0</v>
      </c>
      <c r="H32" s="7">
        <f t="shared" si="0"/>
        <v>1137.3499999999999</v>
      </c>
      <c r="I32" s="3">
        <f t="shared" si="1"/>
        <v>117.51</v>
      </c>
      <c r="J32">
        <f t="shared" si="2"/>
        <v>1.1399999999999999</v>
      </c>
      <c r="K32" s="16">
        <f t="shared" si="10"/>
        <v>159.62</v>
      </c>
      <c r="L32" s="16">
        <f t="shared" si="11"/>
        <v>16.649999999999999</v>
      </c>
      <c r="M32" s="30">
        <f t="shared" si="9"/>
        <v>44.22</v>
      </c>
      <c r="N32" s="3">
        <f t="shared" si="3"/>
        <v>1476.49</v>
      </c>
      <c r="O32" s="1" t="s">
        <v>76</v>
      </c>
      <c r="P32" s="20">
        <v>44645</v>
      </c>
      <c r="Q32" s="16">
        <f t="shared" si="5"/>
        <v>19</v>
      </c>
    </row>
    <row r="33" spans="2:17" x14ac:dyDescent="0.25">
      <c r="B33" s="3"/>
      <c r="E33" s="21">
        <v>45265</v>
      </c>
      <c r="F33">
        <v>30</v>
      </c>
      <c r="G33" s="8">
        <v>0</v>
      </c>
      <c r="H33" s="7">
        <f t="shared" si="0"/>
        <v>1137.3499999999999</v>
      </c>
      <c r="I33" s="3">
        <f t="shared" si="1"/>
        <v>117.51</v>
      </c>
      <c r="J33">
        <f t="shared" si="2"/>
        <v>1.1399999999999999</v>
      </c>
      <c r="K33" s="16">
        <f t="shared" si="10"/>
        <v>159.62</v>
      </c>
      <c r="L33" s="16">
        <f t="shared" si="11"/>
        <v>16.649999999999999</v>
      </c>
      <c r="M33" s="30">
        <f t="shared" si="9"/>
        <v>46.51</v>
      </c>
      <c r="N33" s="3">
        <f t="shared" si="3"/>
        <v>1478.78</v>
      </c>
      <c r="O33" s="1" t="s">
        <v>76</v>
      </c>
      <c r="P33" s="20">
        <v>44645</v>
      </c>
      <c r="Q33" s="16">
        <f t="shared" si="5"/>
        <v>20</v>
      </c>
    </row>
    <row r="34" spans="2:17" x14ac:dyDescent="0.25">
      <c r="B34" s="3"/>
      <c r="E34" s="21">
        <v>45296</v>
      </c>
      <c r="F34">
        <v>31</v>
      </c>
      <c r="G34" s="8">
        <v>0</v>
      </c>
      <c r="H34" s="7">
        <f t="shared" si="0"/>
        <v>1137.3499999999999</v>
      </c>
      <c r="I34" s="3">
        <f t="shared" si="1"/>
        <v>117.51</v>
      </c>
      <c r="J34">
        <f t="shared" si="2"/>
        <v>1.1399999999999999</v>
      </c>
      <c r="K34" s="16">
        <f t="shared" si="10"/>
        <v>159.62</v>
      </c>
      <c r="L34" s="16">
        <f t="shared" si="11"/>
        <v>16.649999999999999</v>
      </c>
      <c r="M34" s="30">
        <f t="shared" si="9"/>
        <v>48.8</v>
      </c>
      <c r="N34" s="3">
        <f t="shared" si="3"/>
        <v>1481.07</v>
      </c>
      <c r="O34" s="1" t="s">
        <v>76</v>
      </c>
      <c r="P34" s="20">
        <v>44645</v>
      </c>
      <c r="Q34" s="16">
        <f t="shared" si="5"/>
        <v>21</v>
      </c>
    </row>
    <row r="35" spans="2:17" x14ac:dyDescent="0.25">
      <c r="B35" s="3"/>
      <c r="E35" s="21">
        <v>45327</v>
      </c>
      <c r="F35">
        <v>32</v>
      </c>
      <c r="G35" s="8">
        <v>0</v>
      </c>
      <c r="H35" s="7">
        <f t="shared" si="0"/>
        <v>1137.3499999999999</v>
      </c>
      <c r="I35" s="3">
        <f t="shared" si="1"/>
        <v>117.51</v>
      </c>
      <c r="J35">
        <f t="shared" si="2"/>
        <v>1.1399999999999999</v>
      </c>
      <c r="K35" s="16">
        <f t="shared" si="10"/>
        <v>159.62</v>
      </c>
      <c r="L35" s="16">
        <f t="shared" si="11"/>
        <v>16.649999999999999</v>
      </c>
      <c r="M35" s="30">
        <f t="shared" si="9"/>
        <v>51.08</v>
      </c>
      <c r="N35" s="3">
        <f t="shared" si="3"/>
        <v>1483.35</v>
      </c>
      <c r="O35" s="1" t="s">
        <v>76</v>
      </c>
      <c r="P35" s="20">
        <v>44645</v>
      </c>
      <c r="Q35" s="16">
        <f t="shared" si="5"/>
        <v>22</v>
      </c>
    </row>
    <row r="36" spans="2:17" x14ac:dyDescent="0.25">
      <c r="B36" s="3"/>
      <c r="E36" s="21">
        <v>45356</v>
      </c>
      <c r="F36">
        <v>33</v>
      </c>
      <c r="G36" s="8">
        <v>0</v>
      </c>
      <c r="H36" s="7">
        <f t="shared" si="0"/>
        <v>1137.3499999999999</v>
      </c>
      <c r="I36" s="3">
        <f t="shared" si="1"/>
        <v>117.51</v>
      </c>
      <c r="J36">
        <f t="shared" si="2"/>
        <v>1.1399999999999999</v>
      </c>
      <c r="K36" s="16">
        <f t="shared" si="10"/>
        <v>159.62</v>
      </c>
      <c r="L36" s="16">
        <f t="shared" si="11"/>
        <v>16.649999999999999</v>
      </c>
      <c r="M36" s="30">
        <f t="shared" si="9"/>
        <v>53.36</v>
      </c>
      <c r="N36" s="3">
        <f t="shared" si="3"/>
        <v>1485.6299999999999</v>
      </c>
      <c r="O36" s="1" t="s">
        <v>76</v>
      </c>
      <c r="P36" s="20">
        <v>44645</v>
      </c>
      <c r="Q36" s="16">
        <f t="shared" si="5"/>
        <v>23</v>
      </c>
    </row>
    <row r="37" spans="2:17" x14ac:dyDescent="0.25">
      <c r="B37" s="3"/>
      <c r="E37" s="21">
        <v>45387</v>
      </c>
      <c r="F37">
        <v>34</v>
      </c>
      <c r="G37" s="8">
        <v>0</v>
      </c>
      <c r="H37" s="7">
        <f t="shared" si="0"/>
        <v>1137.3499999999999</v>
      </c>
      <c r="I37" s="3">
        <f t="shared" si="1"/>
        <v>117.51</v>
      </c>
      <c r="J37">
        <f t="shared" si="2"/>
        <v>1.1399999999999999</v>
      </c>
      <c r="K37" s="16">
        <f t="shared" si="10"/>
        <v>159.62</v>
      </c>
      <c r="L37" s="16">
        <f t="shared" si="11"/>
        <v>16.649999999999999</v>
      </c>
      <c r="M37" s="30">
        <f t="shared" si="9"/>
        <v>55.63</v>
      </c>
      <c r="N37" s="3">
        <f t="shared" si="3"/>
        <v>1487.9</v>
      </c>
      <c r="O37" s="1" t="s">
        <v>76</v>
      </c>
      <c r="P37" s="20">
        <v>44645</v>
      </c>
      <c r="Q37" s="16">
        <f t="shared" si="5"/>
        <v>24</v>
      </c>
    </row>
    <row r="38" spans="2:17" x14ac:dyDescent="0.25">
      <c r="B38" s="3"/>
      <c r="E38" s="21">
        <v>45417</v>
      </c>
      <c r="F38">
        <v>35</v>
      </c>
      <c r="G38" s="8">
        <v>0</v>
      </c>
      <c r="H38" s="7">
        <f t="shared" si="0"/>
        <v>1137.3499999999999</v>
      </c>
      <c r="I38" s="3">
        <f t="shared" si="1"/>
        <v>117.51</v>
      </c>
      <c r="J38">
        <f t="shared" si="2"/>
        <v>1.1399999999999999</v>
      </c>
      <c r="K38" s="16">
        <f t="shared" si="10"/>
        <v>159.62</v>
      </c>
      <c r="L38" s="16">
        <f t="shared" si="11"/>
        <v>16.649999999999999</v>
      </c>
      <c r="M38" s="30">
        <f t="shared" si="9"/>
        <v>57.9</v>
      </c>
      <c r="N38" s="3">
        <f t="shared" si="3"/>
        <v>1490.17</v>
      </c>
      <c r="O38" s="1" t="s">
        <v>76</v>
      </c>
      <c r="P38" s="20">
        <v>44645</v>
      </c>
      <c r="Q38" s="16">
        <f t="shared" si="5"/>
        <v>25</v>
      </c>
    </row>
    <row r="39" spans="2:17" x14ac:dyDescent="0.25">
      <c r="B39" s="3"/>
      <c r="E39" s="21">
        <v>45448</v>
      </c>
      <c r="F39">
        <v>36</v>
      </c>
      <c r="G39" s="8">
        <v>0</v>
      </c>
      <c r="H39" s="7">
        <f t="shared" si="0"/>
        <v>1137.3499999999999</v>
      </c>
      <c r="I39" s="3">
        <f t="shared" si="1"/>
        <v>117.51</v>
      </c>
      <c r="J39">
        <f t="shared" si="2"/>
        <v>1.1399999999999999</v>
      </c>
      <c r="K39" s="16">
        <f t="shared" si="10"/>
        <v>159.62</v>
      </c>
      <c r="L39" s="16">
        <f t="shared" si="11"/>
        <v>16.649999999999999</v>
      </c>
      <c r="M39" s="30">
        <f t="shared" si="9"/>
        <v>60.17</v>
      </c>
      <c r="N39" s="3">
        <f t="shared" si="3"/>
        <v>1492.44</v>
      </c>
      <c r="O39" s="1" t="s">
        <v>76</v>
      </c>
      <c r="P39" s="20">
        <v>44645</v>
      </c>
      <c r="Q39" s="16">
        <f t="shared" si="5"/>
        <v>26</v>
      </c>
    </row>
    <row r="40" spans="2:17" x14ac:dyDescent="0.25">
      <c r="B40" s="3"/>
      <c r="E40" s="21">
        <v>45478</v>
      </c>
      <c r="F40">
        <v>37</v>
      </c>
      <c r="G40" s="8">
        <v>0</v>
      </c>
      <c r="H40" s="7">
        <f t="shared" si="0"/>
        <v>1137.3499999999999</v>
      </c>
      <c r="I40" s="3">
        <f t="shared" si="1"/>
        <v>117.51</v>
      </c>
      <c r="J40">
        <f t="shared" si="2"/>
        <v>1.1399999999999999</v>
      </c>
      <c r="K40" s="16">
        <f t="shared" si="10"/>
        <v>159.62</v>
      </c>
      <c r="L40" s="16">
        <f t="shared" si="11"/>
        <v>16.649999999999999</v>
      </c>
      <c r="M40" s="30">
        <f t="shared" si="9"/>
        <v>62.43</v>
      </c>
      <c r="N40" s="3">
        <f t="shared" si="3"/>
        <v>1494.7</v>
      </c>
      <c r="O40" s="1" t="s">
        <v>76</v>
      </c>
      <c r="P40" s="20">
        <v>44645</v>
      </c>
      <c r="Q40" s="16">
        <f t="shared" si="5"/>
        <v>27</v>
      </c>
    </row>
    <row r="41" spans="2:17" x14ac:dyDescent="0.25">
      <c r="B41" s="3"/>
      <c r="E41" s="21">
        <v>45509</v>
      </c>
      <c r="F41">
        <v>38</v>
      </c>
      <c r="G41" s="8">
        <v>0</v>
      </c>
      <c r="H41" s="7">
        <f t="shared" si="0"/>
        <v>1137.3499999999999</v>
      </c>
      <c r="I41" s="3">
        <f t="shared" si="1"/>
        <v>117.51</v>
      </c>
      <c r="J41">
        <f t="shared" si="2"/>
        <v>1.1399999999999999</v>
      </c>
      <c r="K41" s="16">
        <f t="shared" si="10"/>
        <v>159.62</v>
      </c>
      <c r="L41" s="16">
        <f t="shared" si="11"/>
        <v>16.649999999999999</v>
      </c>
      <c r="M41" s="30">
        <f t="shared" si="9"/>
        <v>64.69</v>
      </c>
      <c r="N41" s="3">
        <f t="shared" si="3"/>
        <v>1496.96</v>
      </c>
      <c r="O41" s="1" t="s">
        <v>76</v>
      </c>
      <c r="P41" s="20">
        <v>44645</v>
      </c>
      <c r="Q41" s="16">
        <f t="shared" si="5"/>
        <v>28</v>
      </c>
    </row>
    <row r="42" spans="2:17" x14ac:dyDescent="0.25">
      <c r="B42" s="3"/>
      <c r="E42" s="21">
        <v>45540</v>
      </c>
      <c r="F42">
        <v>39</v>
      </c>
      <c r="G42" s="8">
        <v>0</v>
      </c>
      <c r="H42" s="7">
        <f t="shared" si="0"/>
        <v>1137.3499999999999</v>
      </c>
      <c r="I42" s="3">
        <f t="shared" si="1"/>
        <v>117.51</v>
      </c>
      <c r="J42">
        <f t="shared" si="2"/>
        <v>1.1399999999999999</v>
      </c>
      <c r="K42" s="16">
        <f t="shared" si="10"/>
        <v>159.62</v>
      </c>
      <c r="L42" s="16">
        <f t="shared" si="11"/>
        <v>16.649999999999999</v>
      </c>
      <c r="M42" s="30">
        <f t="shared" si="9"/>
        <v>66.95</v>
      </c>
      <c r="N42" s="3">
        <f t="shared" si="3"/>
        <v>1499.22</v>
      </c>
      <c r="O42" s="1" t="s">
        <v>76</v>
      </c>
      <c r="P42" s="20">
        <v>44645</v>
      </c>
      <c r="Q42" s="16">
        <f t="shared" si="5"/>
        <v>29</v>
      </c>
    </row>
    <row r="43" spans="2:17" x14ac:dyDescent="0.25">
      <c r="B43" s="3"/>
      <c r="E43" s="21">
        <v>45570</v>
      </c>
      <c r="F43">
        <v>40</v>
      </c>
      <c r="G43" s="8">
        <v>0</v>
      </c>
      <c r="H43" s="7">
        <f t="shared" si="0"/>
        <v>1137.3499999999999</v>
      </c>
      <c r="I43" s="3">
        <f t="shared" si="1"/>
        <v>117.51</v>
      </c>
      <c r="J43">
        <f t="shared" si="2"/>
        <v>1.1399999999999999</v>
      </c>
      <c r="K43" s="16">
        <f t="shared" si="10"/>
        <v>159.62</v>
      </c>
      <c r="L43" s="16">
        <f t="shared" si="11"/>
        <v>16.649999999999999</v>
      </c>
      <c r="M43" s="30">
        <f t="shared" si="9"/>
        <v>69.2</v>
      </c>
      <c r="N43" s="3">
        <f t="shared" si="3"/>
        <v>1501.47</v>
      </c>
      <c r="O43" s="1" t="s">
        <v>76</v>
      </c>
      <c r="P43" s="20">
        <v>44645</v>
      </c>
      <c r="Q43" s="16">
        <f t="shared" si="5"/>
        <v>30</v>
      </c>
    </row>
    <row r="44" spans="2:17" x14ac:dyDescent="0.25">
      <c r="B44" s="3"/>
      <c r="E44" s="21">
        <v>45601</v>
      </c>
      <c r="F44">
        <v>41</v>
      </c>
      <c r="G44" s="8">
        <v>0</v>
      </c>
      <c r="H44" s="7">
        <f t="shared" si="0"/>
        <v>1137.3499999999999</v>
      </c>
      <c r="I44" s="3">
        <f t="shared" si="1"/>
        <v>117.51</v>
      </c>
      <c r="J44">
        <f t="shared" si="2"/>
        <v>1.1399999999999999</v>
      </c>
      <c r="K44" s="16">
        <f t="shared" si="10"/>
        <v>159.62</v>
      </c>
      <c r="L44" s="16">
        <f t="shared" si="11"/>
        <v>16.649999999999999</v>
      </c>
      <c r="M44" s="30">
        <f t="shared" si="9"/>
        <v>71.45</v>
      </c>
      <c r="N44" s="3">
        <f t="shared" si="3"/>
        <v>1503.72</v>
      </c>
      <c r="O44" s="1" t="s">
        <v>76</v>
      </c>
      <c r="P44" s="20">
        <v>44645</v>
      </c>
      <c r="Q44" s="16">
        <f t="shared" si="5"/>
        <v>31</v>
      </c>
    </row>
    <row r="45" spans="2:17" x14ac:dyDescent="0.25">
      <c r="E45" s="21">
        <v>45631</v>
      </c>
      <c r="F45">
        <v>42</v>
      </c>
      <c r="G45" s="8">
        <v>0</v>
      </c>
      <c r="H45" s="7">
        <f t="shared" si="0"/>
        <v>1137.3499999999999</v>
      </c>
      <c r="I45" s="3">
        <f t="shared" si="1"/>
        <v>117.51</v>
      </c>
      <c r="J45">
        <f t="shared" si="2"/>
        <v>1.1399999999999999</v>
      </c>
      <c r="K45" s="16">
        <f t="shared" si="10"/>
        <v>159.62</v>
      </c>
      <c r="L45" s="16">
        <f t="shared" si="11"/>
        <v>16.649999999999999</v>
      </c>
      <c r="M45" s="30">
        <f t="shared" si="9"/>
        <v>73.69</v>
      </c>
      <c r="N45" s="3">
        <f t="shared" si="3"/>
        <v>1505.96</v>
      </c>
      <c r="O45" s="1" t="s">
        <v>76</v>
      </c>
      <c r="P45" s="20">
        <v>44645</v>
      </c>
      <c r="Q45" s="16">
        <f t="shared" si="5"/>
        <v>32</v>
      </c>
    </row>
    <row r="46" spans="2:17" x14ac:dyDescent="0.25">
      <c r="E46" s="21">
        <v>45662</v>
      </c>
      <c r="F46">
        <v>43</v>
      </c>
      <c r="G46" s="8">
        <v>0</v>
      </c>
      <c r="H46" s="7">
        <f t="shared" si="0"/>
        <v>1137.3499999999999</v>
      </c>
      <c r="I46" s="3">
        <f t="shared" si="1"/>
        <v>117.51</v>
      </c>
      <c r="J46">
        <f t="shared" si="2"/>
        <v>1.1399999999999999</v>
      </c>
      <c r="K46" s="16">
        <f t="shared" si="10"/>
        <v>159.62</v>
      </c>
      <c r="L46" s="16">
        <f t="shared" si="11"/>
        <v>16.649999999999999</v>
      </c>
      <c r="M46" s="30">
        <f t="shared" si="9"/>
        <v>75.930000000000007</v>
      </c>
      <c r="N46" s="3">
        <f t="shared" si="3"/>
        <v>1508.2</v>
      </c>
      <c r="O46" s="1" t="s">
        <v>76</v>
      </c>
      <c r="P46" s="20">
        <v>44645</v>
      </c>
      <c r="Q46" s="16">
        <f t="shared" si="5"/>
        <v>33</v>
      </c>
    </row>
    <row r="47" spans="2:17" x14ac:dyDescent="0.25">
      <c r="E47" s="21">
        <v>45693</v>
      </c>
      <c r="F47">
        <v>44</v>
      </c>
      <c r="G47" s="8">
        <v>0</v>
      </c>
      <c r="H47" s="7">
        <f t="shared" si="0"/>
        <v>1137.3499999999999</v>
      </c>
      <c r="I47" s="3">
        <f t="shared" si="1"/>
        <v>117.51</v>
      </c>
      <c r="J47">
        <f t="shared" si="2"/>
        <v>1.1399999999999999</v>
      </c>
      <c r="K47" s="16">
        <f t="shared" si="10"/>
        <v>159.62</v>
      </c>
      <c r="L47" s="16">
        <f t="shared" si="11"/>
        <v>16.649999999999999</v>
      </c>
      <c r="M47" s="30">
        <f t="shared" si="9"/>
        <v>78.17</v>
      </c>
      <c r="N47" s="3">
        <f t="shared" si="3"/>
        <v>1510.44</v>
      </c>
      <c r="O47" s="1" t="s">
        <v>76</v>
      </c>
      <c r="P47" s="20">
        <v>44645</v>
      </c>
      <c r="Q47" s="16">
        <f t="shared" si="5"/>
        <v>34</v>
      </c>
    </row>
    <row r="48" spans="2:17" x14ac:dyDescent="0.25">
      <c r="E48" s="21">
        <v>45721</v>
      </c>
      <c r="F48">
        <v>45</v>
      </c>
      <c r="G48" s="8">
        <v>0</v>
      </c>
      <c r="H48" s="7">
        <f t="shared" si="0"/>
        <v>1137.3499999999999</v>
      </c>
      <c r="I48" s="3">
        <f t="shared" si="1"/>
        <v>117.51</v>
      </c>
      <c r="J48">
        <f t="shared" si="2"/>
        <v>1.1399999999999999</v>
      </c>
      <c r="K48" s="16">
        <f t="shared" si="10"/>
        <v>159.62</v>
      </c>
      <c r="L48" s="16">
        <f t="shared" si="11"/>
        <v>16.649999999999999</v>
      </c>
      <c r="M48" s="30">
        <f t="shared" si="9"/>
        <v>80.400000000000006</v>
      </c>
      <c r="N48" s="3">
        <f t="shared" si="3"/>
        <v>1512.67</v>
      </c>
      <c r="O48" s="1" t="s">
        <v>76</v>
      </c>
      <c r="P48" s="20">
        <v>44645</v>
      </c>
      <c r="Q48" s="16">
        <f t="shared" si="5"/>
        <v>35</v>
      </c>
    </row>
    <row r="49" spans="5:17" x14ac:dyDescent="0.25">
      <c r="E49" s="21">
        <v>45752</v>
      </c>
      <c r="F49">
        <v>46</v>
      </c>
      <c r="G49" s="8">
        <v>0</v>
      </c>
      <c r="H49" s="7">
        <f t="shared" si="0"/>
        <v>1137.3499999999999</v>
      </c>
      <c r="I49" s="3">
        <f t="shared" si="1"/>
        <v>117.51</v>
      </c>
      <c r="J49">
        <f t="shared" si="2"/>
        <v>1.1399999999999999</v>
      </c>
      <c r="K49" s="16">
        <f t="shared" si="10"/>
        <v>159.62</v>
      </c>
      <c r="L49" s="16">
        <f t="shared" si="11"/>
        <v>16.649999999999999</v>
      </c>
      <c r="M49" s="30">
        <f t="shared" si="9"/>
        <v>82.63</v>
      </c>
      <c r="N49" s="3">
        <f t="shared" si="3"/>
        <v>1514.9</v>
      </c>
      <c r="O49" s="1" t="s">
        <v>76</v>
      </c>
      <c r="P49" s="20">
        <v>44645</v>
      </c>
      <c r="Q49" s="16">
        <f t="shared" si="5"/>
        <v>36</v>
      </c>
    </row>
    <row r="50" spans="5:17" x14ac:dyDescent="0.25">
      <c r="E50" s="21">
        <v>45782</v>
      </c>
      <c r="F50">
        <v>47</v>
      </c>
      <c r="G50" s="8">
        <v>0</v>
      </c>
      <c r="H50" s="7">
        <f t="shared" si="0"/>
        <v>1137.3499999999999</v>
      </c>
      <c r="I50" s="3">
        <f t="shared" si="1"/>
        <v>117.51</v>
      </c>
      <c r="J50">
        <f t="shared" si="2"/>
        <v>1.1399999999999999</v>
      </c>
      <c r="K50" s="16">
        <f t="shared" si="10"/>
        <v>159.62</v>
      </c>
      <c r="L50" s="16">
        <f t="shared" si="11"/>
        <v>16.649999999999999</v>
      </c>
      <c r="M50" s="30">
        <f t="shared" si="9"/>
        <v>84.86</v>
      </c>
      <c r="N50" s="3">
        <f t="shared" si="3"/>
        <v>1517.1299999999999</v>
      </c>
      <c r="O50" s="1" t="s">
        <v>76</v>
      </c>
      <c r="P50" s="20">
        <v>44645</v>
      </c>
      <c r="Q50" s="16">
        <f t="shared" si="5"/>
        <v>37</v>
      </c>
    </row>
    <row r="51" spans="5:17" x14ac:dyDescent="0.25">
      <c r="E51" s="21">
        <v>45813</v>
      </c>
      <c r="F51">
        <v>48</v>
      </c>
      <c r="G51" s="8">
        <v>0</v>
      </c>
      <c r="H51" s="7">
        <f t="shared" si="0"/>
        <v>1137.3499999999999</v>
      </c>
      <c r="I51" s="3">
        <f t="shared" si="1"/>
        <v>117.51</v>
      </c>
      <c r="J51">
        <f t="shared" si="2"/>
        <v>1.1399999999999999</v>
      </c>
      <c r="K51" s="16">
        <f t="shared" si="10"/>
        <v>159.62</v>
      </c>
      <c r="L51" s="16">
        <f t="shared" si="11"/>
        <v>16.649999999999999</v>
      </c>
      <c r="M51" s="30">
        <f t="shared" si="9"/>
        <v>87.08</v>
      </c>
      <c r="N51" s="3">
        <f t="shared" si="3"/>
        <v>1519.35</v>
      </c>
      <c r="O51" s="1" t="s">
        <v>76</v>
      </c>
      <c r="P51" s="20">
        <v>44645</v>
      </c>
      <c r="Q51" s="16">
        <f t="shared" si="5"/>
        <v>38</v>
      </c>
    </row>
    <row r="52" spans="5:17" x14ac:dyDescent="0.25">
      <c r="E52" s="21">
        <v>45843</v>
      </c>
      <c r="F52">
        <v>49</v>
      </c>
      <c r="G52" s="8">
        <v>0</v>
      </c>
      <c r="H52" s="7">
        <f t="shared" si="0"/>
        <v>1137.3499999999999</v>
      </c>
      <c r="I52" s="3">
        <f t="shared" si="1"/>
        <v>117.51</v>
      </c>
      <c r="J52">
        <f t="shared" si="2"/>
        <v>1.1399999999999999</v>
      </c>
      <c r="K52" s="16">
        <f t="shared" si="10"/>
        <v>159.62</v>
      </c>
      <c r="L52" s="16">
        <f t="shared" si="11"/>
        <v>16.649999999999999</v>
      </c>
      <c r="M52" s="30">
        <f t="shared" si="9"/>
        <v>89.3</v>
      </c>
      <c r="N52" s="3">
        <f t="shared" si="3"/>
        <v>1521.57</v>
      </c>
      <c r="O52" s="1" t="s">
        <v>76</v>
      </c>
      <c r="P52" s="20">
        <v>44645</v>
      </c>
      <c r="Q52" s="16">
        <f t="shared" si="5"/>
        <v>39</v>
      </c>
    </row>
    <row r="53" spans="5:17" x14ac:dyDescent="0.25">
      <c r="E53" s="21">
        <v>45874</v>
      </c>
      <c r="F53">
        <v>50</v>
      </c>
      <c r="G53" s="8">
        <v>0</v>
      </c>
      <c r="H53" s="7">
        <f t="shared" si="0"/>
        <v>1137.3499999999999</v>
      </c>
      <c r="I53" s="3">
        <f t="shared" si="1"/>
        <v>117.51</v>
      </c>
      <c r="J53">
        <f t="shared" si="2"/>
        <v>1.1399999999999999</v>
      </c>
      <c r="K53" s="16">
        <f t="shared" si="10"/>
        <v>159.62</v>
      </c>
      <c r="L53" s="16">
        <f t="shared" si="11"/>
        <v>16.649999999999999</v>
      </c>
      <c r="M53" s="30">
        <f t="shared" si="9"/>
        <v>91.51</v>
      </c>
      <c r="N53" s="3">
        <f t="shared" si="3"/>
        <v>1523.78</v>
      </c>
      <c r="O53" s="1" t="s">
        <v>76</v>
      </c>
      <c r="P53" s="20">
        <v>44645</v>
      </c>
      <c r="Q53" s="16">
        <f t="shared" si="5"/>
        <v>40</v>
      </c>
    </row>
    <row r="54" spans="5:17" x14ac:dyDescent="0.25">
      <c r="E54" s="21">
        <v>45905</v>
      </c>
      <c r="F54">
        <v>51</v>
      </c>
      <c r="G54" s="8">
        <v>0</v>
      </c>
      <c r="H54" s="7">
        <f t="shared" si="0"/>
        <v>1137.3499999999999</v>
      </c>
      <c r="I54" s="3">
        <f t="shared" si="1"/>
        <v>117.51</v>
      </c>
      <c r="J54">
        <f t="shared" si="2"/>
        <v>1.1399999999999999</v>
      </c>
      <c r="K54" s="16">
        <f t="shared" si="10"/>
        <v>159.62</v>
      </c>
      <c r="L54" s="16">
        <f t="shared" si="11"/>
        <v>16.649999999999999</v>
      </c>
      <c r="M54" s="30">
        <f t="shared" si="9"/>
        <v>93.72</v>
      </c>
      <c r="N54" s="3">
        <f t="shared" si="3"/>
        <v>1525.99</v>
      </c>
      <c r="O54" s="1" t="s">
        <v>76</v>
      </c>
      <c r="P54" s="20">
        <v>44645</v>
      </c>
      <c r="Q54" s="16">
        <f t="shared" si="5"/>
        <v>41</v>
      </c>
    </row>
    <row r="55" spans="5:17" x14ac:dyDescent="0.25">
      <c r="E55" s="21">
        <v>45935</v>
      </c>
      <c r="F55">
        <v>52</v>
      </c>
      <c r="G55" s="8">
        <v>0</v>
      </c>
      <c r="H55" s="7">
        <f t="shared" si="0"/>
        <v>1137.3499999999999</v>
      </c>
      <c r="I55" s="3">
        <f t="shared" si="1"/>
        <v>117.51</v>
      </c>
      <c r="J55">
        <f t="shared" si="2"/>
        <v>1.1399999999999999</v>
      </c>
      <c r="K55" s="16">
        <f t="shared" si="10"/>
        <v>159.62</v>
      </c>
      <c r="L55" s="16">
        <f t="shared" si="11"/>
        <v>16.649999999999999</v>
      </c>
      <c r="M55" s="30">
        <f t="shared" si="9"/>
        <v>95.93</v>
      </c>
      <c r="N55" s="3">
        <f t="shared" si="3"/>
        <v>1528.2</v>
      </c>
      <c r="O55" s="1" t="s">
        <v>76</v>
      </c>
      <c r="P55" s="20">
        <v>44645</v>
      </c>
      <c r="Q55" s="16">
        <f t="shared" si="5"/>
        <v>42</v>
      </c>
    </row>
    <row r="56" spans="5:17" x14ac:dyDescent="0.25">
      <c r="E56" s="21">
        <v>45966</v>
      </c>
      <c r="F56">
        <v>53</v>
      </c>
      <c r="G56" s="8">
        <v>0</v>
      </c>
      <c r="H56" s="7">
        <f t="shared" si="0"/>
        <v>1137.3499999999999</v>
      </c>
      <c r="I56" s="3">
        <f t="shared" si="1"/>
        <v>117.51</v>
      </c>
      <c r="J56">
        <f t="shared" si="2"/>
        <v>1.1399999999999999</v>
      </c>
      <c r="K56" s="16">
        <f t="shared" si="10"/>
        <v>159.62</v>
      </c>
      <c r="L56" s="16">
        <f t="shared" si="11"/>
        <v>16.649999999999999</v>
      </c>
      <c r="M56" s="30">
        <f t="shared" si="9"/>
        <v>98.13</v>
      </c>
      <c r="N56" s="3">
        <f t="shared" si="3"/>
        <v>1530.4</v>
      </c>
      <c r="O56" s="1" t="s">
        <v>76</v>
      </c>
      <c r="P56" s="20">
        <v>44645</v>
      </c>
      <c r="Q56" s="16">
        <f t="shared" si="5"/>
        <v>43</v>
      </c>
    </row>
    <row r="57" spans="5:17" x14ac:dyDescent="0.25">
      <c r="E57" s="21">
        <v>45996</v>
      </c>
      <c r="F57">
        <v>54</v>
      </c>
      <c r="G57" s="8">
        <v>0</v>
      </c>
      <c r="H57" s="7">
        <f t="shared" si="0"/>
        <v>1137.3499999999999</v>
      </c>
      <c r="I57" s="3">
        <f t="shared" si="1"/>
        <v>117.51</v>
      </c>
      <c r="J57">
        <f t="shared" si="2"/>
        <v>1.1399999999999999</v>
      </c>
      <c r="K57" s="16">
        <f t="shared" si="10"/>
        <v>159.62</v>
      </c>
      <c r="L57" s="16">
        <f t="shared" si="11"/>
        <v>16.649999999999999</v>
      </c>
      <c r="M57" s="30">
        <f t="shared" si="9"/>
        <v>100.34</v>
      </c>
      <c r="N57" s="3">
        <f t="shared" si="3"/>
        <v>1532.61</v>
      </c>
      <c r="O57" s="1" t="s">
        <v>76</v>
      </c>
      <c r="P57" s="20">
        <v>44645</v>
      </c>
      <c r="Q57" s="16">
        <f t="shared" si="5"/>
        <v>44</v>
      </c>
    </row>
    <row r="58" spans="5:17" x14ac:dyDescent="0.25">
      <c r="E58" s="21">
        <v>46027</v>
      </c>
      <c r="F58">
        <v>55</v>
      </c>
      <c r="G58" s="8">
        <v>0</v>
      </c>
      <c r="H58" s="7">
        <f t="shared" si="0"/>
        <v>1137.3499999999999</v>
      </c>
      <c r="I58" s="3">
        <f t="shared" si="1"/>
        <v>117.51</v>
      </c>
      <c r="J58">
        <f t="shared" si="2"/>
        <v>1.1399999999999999</v>
      </c>
      <c r="K58" s="16">
        <f t="shared" si="10"/>
        <v>159.62</v>
      </c>
      <c r="L58" s="16">
        <f t="shared" si="11"/>
        <v>16.649999999999999</v>
      </c>
      <c r="M58" s="30">
        <f t="shared" si="9"/>
        <v>102.53</v>
      </c>
      <c r="N58" s="3">
        <f t="shared" si="3"/>
        <v>1534.8</v>
      </c>
      <c r="O58" s="1" t="s">
        <v>76</v>
      </c>
      <c r="P58" s="20">
        <v>44645</v>
      </c>
      <c r="Q58" s="16">
        <f t="shared" si="5"/>
        <v>45</v>
      </c>
    </row>
    <row r="59" spans="5:17" x14ac:dyDescent="0.25">
      <c r="E59" s="21">
        <v>46058</v>
      </c>
      <c r="F59">
        <v>56</v>
      </c>
      <c r="G59" s="8">
        <v>0</v>
      </c>
      <c r="H59" s="7">
        <f t="shared" si="0"/>
        <v>1137.3499999999999</v>
      </c>
      <c r="I59" s="3">
        <f t="shared" si="1"/>
        <v>117.51</v>
      </c>
      <c r="J59">
        <f t="shared" si="2"/>
        <v>1.1399999999999999</v>
      </c>
      <c r="K59" s="16">
        <f t="shared" si="10"/>
        <v>159.62</v>
      </c>
      <c r="L59" s="16">
        <f t="shared" si="11"/>
        <v>16.649999999999999</v>
      </c>
      <c r="M59" s="30">
        <f t="shared" si="9"/>
        <v>104.73</v>
      </c>
      <c r="N59" s="3">
        <f t="shared" si="3"/>
        <v>1537</v>
      </c>
      <c r="O59" s="1" t="s">
        <v>76</v>
      </c>
      <c r="P59" s="20">
        <v>44645</v>
      </c>
      <c r="Q59" s="16">
        <f t="shared" si="5"/>
        <v>46</v>
      </c>
    </row>
    <row r="60" spans="5:17" x14ac:dyDescent="0.25">
      <c r="E60" s="21">
        <v>46086</v>
      </c>
      <c r="F60">
        <v>57</v>
      </c>
      <c r="G60" s="8">
        <v>0</v>
      </c>
      <c r="H60" s="7">
        <f t="shared" si="0"/>
        <v>1137.3499999999999</v>
      </c>
      <c r="I60" s="3">
        <f t="shared" si="1"/>
        <v>117.51</v>
      </c>
      <c r="J60">
        <f t="shared" si="2"/>
        <v>1.1399999999999999</v>
      </c>
      <c r="K60" s="16">
        <f t="shared" si="10"/>
        <v>159.62</v>
      </c>
      <c r="L60" s="16">
        <f t="shared" si="11"/>
        <v>16.649999999999999</v>
      </c>
      <c r="M60" s="30">
        <f t="shared" si="9"/>
        <v>106.91</v>
      </c>
      <c r="N60" s="3">
        <f t="shared" si="3"/>
        <v>1539.18</v>
      </c>
      <c r="O60" s="1" t="s">
        <v>76</v>
      </c>
      <c r="P60" s="20">
        <v>44645</v>
      </c>
      <c r="Q60" s="16">
        <f t="shared" si="5"/>
        <v>47</v>
      </c>
    </row>
    <row r="61" spans="5:17" x14ac:dyDescent="0.25">
      <c r="E61" s="21">
        <v>46117</v>
      </c>
      <c r="F61">
        <v>58</v>
      </c>
      <c r="G61" s="8">
        <v>0</v>
      </c>
      <c r="H61" s="7">
        <f t="shared" si="0"/>
        <v>1137.3499999999999</v>
      </c>
      <c r="I61" s="3">
        <f t="shared" si="1"/>
        <v>117.51</v>
      </c>
      <c r="J61">
        <f t="shared" si="2"/>
        <v>1.1399999999999999</v>
      </c>
      <c r="K61" s="16">
        <f t="shared" si="10"/>
        <v>159.62</v>
      </c>
      <c r="L61" s="16">
        <f t="shared" si="11"/>
        <v>16.649999999999999</v>
      </c>
      <c r="M61" s="30">
        <f t="shared" si="9"/>
        <v>109.1</v>
      </c>
      <c r="N61" s="3">
        <f t="shared" si="3"/>
        <v>1541.37</v>
      </c>
      <c r="O61" s="1" t="s">
        <v>76</v>
      </c>
      <c r="P61" s="20">
        <v>44645</v>
      </c>
      <c r="Q61" s="16">
        <f t="shared" si="5"/>
        <v>48</v>
      </c>
    </row>
    <row r="62" spans="5:17" x14ac:dyDescent="0.25">
      <c r="E62" s="21">
        <v>46147</v>
      </c>
      <c r="F62">
        <v>59</v>
      </c>
      <c r="G62" s="8">
        <v>0</v>
      </c>
      <c r="H62" s="7">
        <f t="shared" si="0"/>
        <v>1137.3499999999999</v>
      </c>
      <c r="I62" s="3">
        <f t="shared" si="1"/>
        <v>117.51</v>
      </c>
      <c r="J62">
        <f t="shared" si="2"/>
        <v>1.1399999999999999</v>
      </c>
      <c r="K62" s="16">
        <f t="shared" si="10"/>
        <v>159.62</v>
      </c>
      <c r="L62" s="16">
        <f t="shared" si="11"/>
        <v>16.649999999999999</v>
      </c>
      <c r="M62" s="30">
        <f t="shared" si="9"/>
        <v>111.28</v>
      </c>
      <c r="N62" s="3">
        <f t="shared" si="3"/>
        <v>1543.55</v>
      </c>
      <c r="O62" s="1" t="s">
        <v>76</v>
      </c>
      <c r="P62" s="20">
        <v>44645</v>
      </c>
      <c r="Q62" s="16">
        <f t="shared" si="5"/>
        <v>49</v>
      </c>
    </row>
    <row r="63" spans="5:17" x14ac:dyDescent="0.25">
      <c r="E63" s="21">
        <v>46178</v>
      </c>
      <c r="F63">
        <v>60</v>
      </c>
      <c r="G63" s="8">
        <v>0</v>
      </c>
      <c r="H63" s="7">
        <f t="shared" si="0"/>
        <v>1137.3499999999999</v>
      </c>
      <c r="I63" s="3">
        <f t="shared" si="1"/>
        <v>117.51</v>
      </c>
      <c r="J63">
        <f t="shared" si="2"/>
        <v>1.1399999999999999</v>
      </c>
      <c r="K63" s="16">
        <f t="shared" si="10"/>
        <v>159.62</v>
      </c>
      <c r="L63" s="16">
        <f t="shared" si="11"/>
        <v>16.649999999999999</v>
      </c>
      <c r="M63" s="30">
        <f t="shared" si="9"/>
        <v>113.46</v>
      </c>
      <c r="N63" s="3">
        <f t="shared" si="3"/>
        <v>1545.73</v>
      </c>
      <c r="O63" s="1" t="s">
        <v>76</v>
      </c>
      <c r="P63" s="20">
        <v>44645</v>
      </c>
      <c r="Q63" s="16">
        <f t="shared" si="5"/>
        <v>50</v>
      </c>
    </row>
    <row r="64" spans="5:17" x14ac:dyDescent="0.25">
      <c r="E64" s="21">
        <v>46208</v>
      </c>
      <c r="F64">
        <v>61</v>
      </c>
      <c r="G64" s="8">
        <v>0</v>
      </c>
      <c r="H64" s="7">
        <f t="shared" si="0"/>
        <v>1137.3499999999999</v>
      </c>
      <c r="I64" s="3">
        <f t="shared" si="1"/>
        <v>117.51</v>
      </c>
      <c r="J64">
        <f t="shared" si="2"/>
        <v>1.1399999999999999</v>
      </c>
      <c r="K64" s="16">
        <f t="shared" si="10"/>
        <v>159.62</v>
      </c>
      <c r="L64" s="16">
        <f t="shared" si="11"/>
        <v>16.649999999999999</v>
      </c>
      <c r="M64" s="30">
        <f t="shared" si="9"/>
        <v>115.64</v>
      </c>
      <c r="N64" s="3">
        <f t="shared" si="3"/>
        <v>1547.91</v>
      </c>
      <c r="O64" s="1" t="s">
        <v>76</v>
      </c>
      <c r="P64" s="20">
        <v>44645</v>
      </c>
      <c r="Q64" s="16">
        <f t="shared" si="5"/>
        <v>51</v>
      </c>
    </row>
    <row r="65" spans="5:17" x14ac:dyDescent="0.25">
      <c r="E65" s="21">
        <v>46239</v>
      </c>
      <c r="F65">
        <v>62</v>
      </c>
      <c r="G65" s="8">
        <v>0</v>
      </c>
      <c r="H65" s="7">
        <f t="shared" si="0"/>
        <v>1137.3499999999999</v>
      </c>
      <c r="I65" s="3">
        <f t="shared" si="1"/>
        <v>117.51</v>
      </c>
      <c r="J65">
        <f t="shared" si="2"/>
        <v>1.1399999999999999</v>
      </c>
      <c r="K65" s="16">
        <f t="shared" si="10"/>
        <v>159.62</v>
      </c>
      <c r="L65" s="16">
        <f t="shared" si="11"/>
        <v>16.649999999999999</v>
      </c>
      <c r="M65" s="30">
        <f t="shared" si="9"/>
        <v>117.81</v>
      </c>
      <c r="N65" s="3">
        <f t="shared" si="3"/>
        <v>1550.08</v>
      </c>
      <c r="O65" s="1" t="s">
        <v>76</v>
      </c>
      <c r="P65" s="20">
        <v>44645</v>
      </c>
      <c r="Q65" s="16">
        <f t="shared" si="5"/>
        <v>52</v>
      </c>
    </row>
    <row r="66" spans="5:17" x14ac:dyDescent="0.25">
      <c r="E66" s="21">
        <v>46270</v>
      </c>
      <c r="F66">
        <v>63</v>
      </c>
      <c r="G66" s="8">
        <v>0</v>
      </c>
      <c r="H66" s="7">
        <f t="shared" si="0"/>
        <v>1137.3499999999999</v>
      </c>
      <c r="I66" s="3">
        <f t="shared" si="1"/>
        <v>117.51</v>
      </c>
      <c r="J66">
        <f t="shared" si="2"/>
        <v>1.1399999999999999</v>
      </c>
      <c r="K66" s="16">
        <f t="shared" si="10"/>
        <v>159.62</v>
      </c>
      <c r="L66" s="16">
        <f t="shared" si="11"/>
        <v>16.649999999999999</v>
      </c>
      <c r="M66" s="30">
        <f t="shared" si="9"/>
        <v>119.98</v>
      </c>
      <c r="N66" s="3">
        <f t="shared" si="3"/>
        <v>1552.25</v>
      </c>
      <c r="O66" s="1" t="s">
        <v>76</v>
      </c>
      <c r="P66" s="20">
        <v>44645</v>
      </c>
      <c r="Q66" s="16">
        <f t="shared" si="5"/>
        <v>53</v>
      </c>
    </row>
    <row r="67" spans="5:17" x14ac:dyDescent="0.25">
      <c r="E67" s="21">
        <v>46300</v>
      </c>
      <c r="F67">
        <v>64</v>
      </c>
      <c r="G67" s="8">
        <v>0</v>
      </c>
      <c r="H67" s="7">
        <f t="shared" si="0"/>
        <v>1137.3499999999999</v>
      </c>
      <c r="I67" s="3">
        <f t="shared" si="1"/>
        <v>117.51</v>
      </c>
      <c r="J67">
        <f t="shared" si="2"/>
        <v>1.1399999999999999</v>
      </c>
      <c r="K67" s="16">
        <f t="shared" si="10"/>
        <v>159.62</v>
      </c>
      <c r="L67" s="16">
        <f t="shared" si="11"/>
        <v>16.649999999999999</v>
      </c>
      <c r="M67" s="30">
        <f t="shared" si="9"/>
        <v>122.14</v>
      </c>
      <c r="N67" s="3">
        <f t="shared" si="3"/>
        <v>1554.41</v>
      </c>
      <c r="O67" s="1" t="s">
        <v>76</v>
      </c>
      <c r="P67" s="20">
        <v>44645</v>
      </c>
      <c r="Q67" s="16">
        <f t="shared" si="5"/>
        <v>54</v>
      </c>
    </row>
    <row r="68" spans="5:17" x14ac:dyDescent="0.25">
      <c r="E68" s="21">
        <v>46331</v>
      </c>
      <c r="F68">
        <v>65</v>
      </c>
      <c r="G68" s="8">
        <v>0</v>
      </c>
      <c r="H68" s="7">
        <f t="shared" ref="H68:H123" si="12">($B$17-(I68+J68))</f>
        <v>1137.3499999999999</v>
      </c>
      <c r="I68" s="3">
        <f t="shared" si="1"/>
        <v>117.51</v>
      </c>
      <c r="J68">
        <f t="shared" si="2"/>
        <v>1.1399999999999999</v>
      </c>
      <c r="K68" s="16">
        <f t="shared" si="10"/>
        <v>159.62</v>
      </c>
      <c r="L68" s="16">
        <f t="shared" si="11"/>
        <v>16.649999999999999</v>
      </c>
      <c r="M68" s="30">
        <f t="shared" si="9"/>
        <v>124.3</v>
      </c>
      <c r="N68" s="3">
        <f t="shared" si="3"/>
        <v>1556.57</v>
      </c>
      <c r="O68" s="1" t="s">
        <v>76</v>
      </c>
      <c r="P68" s="20">
        <v>44645</v>
      </c>
      <c r="Q68" s="16">
        <f t="shared" si="5"/>
        <v>55</v>
      </c>
    </row>
    <row r="69" spans="5:17" x14ac:dyDescent="0.25">
      <c r="E69" s="21">
        <v>46361</v>
      </c>
      <c r="F69">
        <v>66</v>
      </c>
      <c r="G69" s="8">
        <v>0</v>
      </c>
      <c r="H69" s="7">
        <f t="shared" si="12"/>
        <v>1137.3499999999999</v>
      </c>
      <c r="I69" s="3">
        <f t="shared" ref="I69:I123" si="13">ROUND(($B$18/120),2)</f>
        <v>117.51</v>
      </c>
      <c r="J69">
        <f t="shared" ref="J69:J123" si="14">ROUND(($B$11/120),2)</f>
        <v>1.1399999999999999</v>
      </c>
      <c r="K69" s="16">
        <f t="shared" si="10"/>
        <v>159.62</v>
      </c>
      <c r="L69" s="16">
        <f t="shared" si="11"/>
        <v>16.649999999999999</v>
      </c>
      <c r="M69" s="30">
        <f t="shared" si="9"/>
        <v>126.46</v>
      </c>
      <c r="N69" s="3">
        <f t="shared" ref="N69:N123" si="15">SUM(G69:M69)</f>
        <v>1558.73</v>
      </c>
      <c r="O69" s="1" t="s">
        <v>76</v>
      </c>
      <c r="P69" s="20">
        <v>44645</v>
      </c>
      <c r="Q69" s="16">
        <f t="shared" si="5"/>
        <v>56</v>
      </c>
    </row>
    <row r="70" spans="5:17" x14ac:dyDescent="0.25">
      <c r="E70" s="21">
        <v>46392</v>
      </c>
      <c r="F70">
        <v>67</v>
      </c>
      <c r="G70" s="8">
        <v>0</v>
      </c>
      <c r="H70" s="7">
        <f t="shared" si="12"/>
        <v>1137.3499999999999</v>
      </c>
      <c r="I70" s="3">
        <f t="shared" si="13"/>
        <v>117.51</v>
      </c>
      <c r="J70">
        <f t="shared" si="14"/>
        <v>1.1399999999999999</v>
      </c>
      <c r="K70" s="16">
        <f t="shared" si="10"/>
        <v>159.62</v>
      </c>
      <c r="L70" s="16">
        <f t="shared" si="11"/>
        <v>16.649999999999999</v>
      </c>
      <c r="M70" s="30">
        <f t="shared" si="9"/>
        <v>128.61000000000001</v>
      </c>
      <c r="N70" s="3">
        <f t="shared" si="15"/>
        <v>1560.88</v>
      </c>
      <c r="O70" s="1" t="s">
        <v>76</v>
      </c>
      <c r="P70" s="20">
        <v>44645</v>
      </c>
      <c r="Q70" s="16">
        <f t="shared" si="5"/>
        <v>57</v>
      </c>
    </row>
    <row r="71" spans="5:17" x14ac:dyDescent="0.25">
      <c r="E71" s="21">
        <v>46423</v>
      </c>
      <c r="F71">
        <v>68</v>
      </c>
      <c r="G71" s="8">
        <v>0</v>
      </c>
      <c r="H71" s="7">
        <f t="shared" si="12"/>
        <v>1137.3499999999999</v>
      </c>
      <c r="I71" s="3">
        <f t="shared" si="13"/>
        <v>117.51</v>
      </c>
      <c r="J71">
        <f t="shared" si="14"/>
        <v>1.1399999999999999</v>
      </c>
      <c r="K71" s="16">
        <f t="shared" si="10"/>
        <v>159.62</v>
      </c>
      <c r="L71" s="16">
        <f t="shared" si="11"/>
        <v>16.649999999999999</v>
      </c>
      <c r="M71" s="30">
        <f t="shared" si="9"/>
        <v>130.76</v>
      </c>
      <c r="N71" s="3">
        <f t="shared" si="15"/>
        <v>1563.03</v>
      </c>
      <c r="O71" s="1" t="s">
        <v>76</v>
      </c>
      <c r="P71" s="20">
        <v>44645</v>
      </c>
      <c r="Q71" s="16">
        <f t="shared" si="5"/>
        <v>58</v>
      </c>
    </row>
    <row r="72" spans="5:17" x14ac:dyDescent="0.25">
      <c r="E72" s="21">
        <v>46451</v>
      </c>
      <c r="F72">
        <v>69</v>
      </c>
      <c r="G72" s="8">
        <v>0</v>
      </c>
      <c r="H72" s="7">
        <f t="shared" si="12"/>
        <v>1137.3499999999999</v>
      </c>
      <c r="I72" s="3">
        <f t="shared" si="13"/>
        <v>117.51</v>
      </c>
      <c r="J72">
        <f t="shared" si="14"/>
        <v>1.1399999999999999</v>
      </c>
      <c r="K72" s="16">
        <f t="shared" si="10"/>
        <v>159.62</v>
      </c>
      <c r="L72" s="16">
        <f t="shared" si="11"/>
        <v>16.649999999999999</v>
      </c>
      <c r="M72" s="30">
        <f t="shared" si="9"/>
        <v>132.91</v>
      </c>
      <c r="N72" s="3">
        <f t="shared" si="15"/>
        <v>1565.18</v>
      </c>
      <c r="O72" s="1" t="s">
        <v>76</v>
      </c>
      <c r="P72" s="20">
        <v>44645</v>
      </c>
      <c r="Q72" s="16">
        <f t="shared" si="5"/>
        <v>59</v>
      </c>
    </row>
    <row r="73" spans="5:17" x14ac:dyDescent="0.25">
      <c r="E73" s="21">
        <v>46482</v>
      </c>
      <c r="F73">
        <v>70</v>
      </c>
      <c r="G73" s="8">
        <v>0</v>
      </c>
      <c r="H73" s="7">
        <f t="shared" si="12"/>
        <v>1137.3499999999999</v>
      </c>
      <c r="I73" s="3">
        <f t="shared" si="13"/>
        <v>117.51</v>
      </c>
      <c r="J73">
        <f t="shared" si="14"/>
        <v>1.1399999999999999</v>
      </c>
      <c r="K73" s="16">
        <f t="shared" si="10"/>
        <v>159.62</v>
      </c>
      <c r="L73" s="16">
        <f t="shared" si="11"/>
        <v>16.649999999999999</v>
      </c>
      <c r="M73" s="30">
        <f t="shared" si="9"/>
        <v>135.05000000000001</v>
      </c>
      <c r="N73" s="3">
        <f t="shared" si="15"/>
        <v>1567.32</v>
      </c>
      <c r="O73" s="1" t="s">
        <v>76</v>
      </c>
      <c r="P73" s="20">
        <v>44645</v>
      </c>
      <c r="Q73" s="16">
        <f t="shared" si="5"/>
        <v>60</v>
      </c>
    </row>
    <row r="74" spans="5:17" x14ac:dyDescent="0.25">
      <c r="E74" s="21">
        <v>46512</v>
      </c>
      <c r="F74">
        <v>71</v>
      </c>
      <c r="G74" s="8">
        <v>0</v>
      </c>
      <c r="H74" s="7">
        <f t="shared" si="12"/>
        <v>1137.3499999999999</v>
      </c>
      <c r="I74" s="3">
        <f t="shared" si="13"/>
        <v>117.51</v>
      </c>
      <c r="J74">
        <f t="shared" si="14"/>
        <v>1.1399999999999999</v>
      </c>
      <c r="K74" s="16">
        <f t="shared" si="10"/>
        <v>159.62</v>
      </c>
      <c r="L74" s="16">
        <f t="shared" si="11"/>
        <v>16.649999999999999</v>
      </c>
      <c r="M74" s="30">
        <f t="shared" si="9"/>
        <v>137.19</v>
      </c>
      <c r="N74" s="3">
        <f t="shared" si="15"/>
        <v>1569.46</v>
      </c>
      <c r="O74" s="1" t="s">
        <v>76</v>
      </c>
      <c r="P74" s="20">
        <v>44645</v>
      </c>
      <c r="Q74" s="16">
        <f t="shared" si="5"/>
        <v>61</v>
      </c>
    </row>
    <row r="75" spans="5:17" x14ac:dyDescent="0.25">
      <c r="E75" s="21">
        <v>46543</v>
      </c>
      <c r="F75">
        <v>72</v>
      </c>
      <c r="G75" s="8">
        <v>0</v>
      </c>
      <c r="H75" s="7">
        <f t="shared" si="12"/>
        <v>1137.3499999999999</v>
      </c>
      <c r="I75" s="3">
        <f t="shared" si="13"/>
        <v>117.51</v>
      </c>
      <c r="J75">
        <f t="shared" si="14"/>
        <v>1.1399999999999999</v>
      </c>
      <c r="K75" s="16">
        <f t="shared" si="10"/>
        <v>159.62</v>
      </c>
      <c r="L75" s="16">
        <f t="shared" si="11"/>
        <v>16.649999999999999</v>
      </c>
      <c r="M75" s="30">
        <f t="shared" si="9"/>
        <v>139.33000000000001</v>
      </c>
      <c r="N75" s="3">
        <f t="shared" si="15"/>
        <v>1571.6</v>
      </c>
      <c r="O75" s="1" t="s">
        <v>76</v>
      </c>
      <c r="P75" s="20">
        <v>44645</v>
      </c>
      <c r="Q75" s="16">
        <f t="shared" si="5"/>
        <v>62</v>
      </c>
    </row>
    <row r="76" spans="5:17" x14ac:dyDescent="0.25">
      <c r="E76" s="21">
        <v>46573</v>
      </c>
      <c r="F76">
        <v>73</v>
      </c>
      <c r="G76" s="8">
        <v>0</v>
      </c>
      <c r="H76" s="7">
        <f t="shared" si="12"/>
        <v>1137.3499999999999</v>
      </c>
      <c r="I76" s="3">
        <f t="shared" si="13"/>
        <v>117.51</v>
      </c>
      <c r="J76">
        <f t="shared" si="14"/>
        <v>1.1399999999999999</v>
      </c>
      <c r="K76" s="16">
        <f t="shared" si="10"/>
        <v>159.62</v>
      </c>
      <c r="L76" s="16">
        <f t="shared" si="11"/>
        <v>16.649999999999999</v>
      </c>
      <c r="M76" s="30">
        <f t="shared" si="9"/>
        <v>141.46</v>
      </c>
      <c r="N76" s="3">
        <f t="shared" si="15"/>
        <v>1573.73</v>
      </c>
      <c r="O76" s="1" t="s">
        <v>76</v>
      </c>
      <c r="P76" s="20">
        <v>44645</v>
      </c>
      <c r="Q76" s="16">
        <f t="shared" si="5"/>
        <v>63</v>
      </c>
    </row>
    <row r="77" spans="5:17" x14ac:dyDescent="0.25">
      <c r="E77" s="21">
        <v>46604</v>
      </c>
      <c r="F77">
        <v>74</v>
      </c>
      <c r="G77" s="8">
        <v>0</v>
      </c>
      <c r="H77" s="7">
        <f t="shared" si="12"/>
        <v>1137.3499999999999</v>
      </c>
      <c r="I77" s="3">
        <f t="shared" si="13"/>
        <v>117.51</v>
      </c>
      <c r="J77">
        <f t="shared" si="14"/>
        <v>1.1399999999999999</v>
      </c>
      <c r="K77" s="16">
        <f t="shared" si="10"/>
        <v>159.62</v>
      </c>
      <c r="L77" s="16">
        <f t="shared" si="11"/>
        <v>16.649999999999999</v>
      </c>
      <c r="M77" s="30">
        <f t="shared" si="9"/>
        <v>143.59</v>
      </c>
      <c r="N77" s="3">
        <f t="shared" si="15"/>
        <v>1575.86</v>
      </c>
      <c r="O77" s="1" t="s">
        <v>76</v>
      </c>
      <c r="P77" s="20">
        <v>44645</v>
      </c>
      <c r="Q77" s="16">
        <f t="shared" si="5"/>
        <v>64</v>
      </c>
    </row>
    <row r="78" spans="5:17" x14ac:dyDescent="0.25">
      <c r="E78" s="21">
        <v>46635</v>
      </c>
      <c r="F78">
        <v>75</v>
      </c>
      <c r="G78" s="8">
        <v>0</v>
      </c>
      <c r="H78" s="7">
        <f t="shared" si="12"/>
        <v>1137.3499999999999</v>
      </c>
      <c r="I78" s="3">
        <f t="shared" si="13"/>
        <v>117.51</v>
      </c>
      <c r="J78">
        <f t="shared" si="14"/>
        <v>1.1399999999999999</v>
      </c>
      <c r="K78" s="16">
        <f t="shared" si="10"/>
        <v>159.62</v>
      </c>
      <c r="L78" s="16">
        <f t="shared" si="11"/>
        <v>16.649999999999999</v>
      </c>
      <c r="M78" s="30">
        <f t="shared" si="9"/>
        <v>145.71</v>
      </c>
      <c r="N78" s="3">
        <f t="shared" si="15"/>
        <v>1577.98</v>
      </c>
      <c r="O78" s="1" t="s">
        <v>76</v>
      </c>
      <c r="P78" s="20">
        <v>44645</v>
      </c>
      <c r="Q78" s="16">
        <f t="shared" ref="Q78:Q123" si="16">DATEDIF(P78,E78,"m")</f>
        <v>65</v>
      </c>
    </row>
    <row r="79" spans="5:17" x14ac:dyDescent="0.25">
      <c r="E79" s="21">
        <v>46665</v>
      </c>
      <c r="F79">
        <v>76</v>
      </c>
      <c r="G79" s="8">
        <v>0</v>
      </c>
      <c r="H79" s="7">
        <f t="shared" si="12"/>
        <v>1137.3499999999999</v>
      </c>
      <c r="I79" s="3">
        <f t="shared" si="13"/>
        <v>117.51</v>
      </c>
      <c r="J79">
        <f t="shared" si="14"/>
        <v>1.1399999999999999</v>
      </c>
      <c r="K79" s="16">
        <f t="shared" si="10"/>
        <v>159.62</v>
      </c>
      <c r="L79" s="16">
        <f t="shared" si="11"/>
        <v>16.649999999999999</v>
      </c>
      <c r="M79" s="30">
        <f t="shared" si="9"/>
        <v>147.84</v>
      </c>
      <c r="N79" s="3">
        <f t="shared" si="15"/>
        <v>1580.11</v>
      </c>
      <c r="O79" s="1" t="s">
        <v>76</v>
      </c>
      <c r="P79" s="20">
        <v>44645</v>
      </c>
      <c r="Q79" s="16">
        <f t="shared" si="16"/>
        <v>66</v>
      </c>
    </row>
    <row r="80" spans="5:17" x14ac:dyDescent="0.25">
      <c r="E80" s="21">
        <v>46696</v>
      </c>
      <c r="F80">
        <v>77</v>
      </c>
      <c r="G80" s="8">
        <v>0</v>
      </c>
      <c r="H80" s="7">
        <f t="shared" si="12"/>
        <v>1137.3499999999999</v>
      </c>
      <c r="I80" s="3">
        <f t="shared" si="13"/>
        <v>117.51</v>
      </c>
      <c r="J80">
        <f t="shared" si="14"/>
        <v>1.1399999999999999</v>
      </c>
      <c r="K80" s="16">
        <f t="shared" si="10"/>
        <v>159.62</v>
      </c>
      <c r="L80" s="16">
        <f t="shared" si="11"/>
        <v>16.649999999999999</v>
      </c>
      <c r="M80" s="30">
        <f t="shared" si="9"/>
        <v>149.94999999999999</v>
      </c>
      <c r="N80" s="3">
        <f t="shared" si="15"/>
        <v>1582.22</v>
      </c>
      <c r="O80" s="1" t="s">
        <v>76</v>
      </c>
      <c r="P80" s="20">
        <v>44645</v>
      </c>
      <c r="Q80" s="16">
        <f t="shared" si="16"/>
        <v>67</v>
      </c>
    </row>
    <row r="81" spans="5:17" x14ac:dyDescent="0.25">
      <c r="E81" s="21">
        <v>46726</v>
      </c>
      <c r="F81">
        <v>78</v>
      </c>
      <c r="G81" s="8">
        <v>0</v>
      </c>
      <c r="H81" s="7">
        <f t="shared" si="12"/>
        <v>1137.3499999999999</v>
      </c>
      <c r="I81" s="3">
        <f t="shared" si="13"/>
        <v>117.51</v>
      </c>
      <c r="J81">
        <f t="shared" si="14"/>
        <v>1.1399999999999999</v>
      </c>
      <c r="K81" s="16">
        <f t="shared" si="10"/>
        <v>159.62</v>
      </c>
      <c r="L81" s="16">
        <f t="shared" si="11"/>
        <v>16.649999999999999</v>
      </c>
      <c r="M81" s="30">
        <f t="shared" si="9"/>
        <v>152.07</v>
      </c>
      <c r="N81" s="3">
        <f t="shared" si="15"/>
        <v>1584.34</v>
      </c>
      <c r="O81" s="1" t="s">
        <v>76</v>
      </c>
      <c r="P81" s="20">
        <v>44645</v>
      </c>
      <c r="Q81" s="16">
        <f t="shared" si="16"/>
        <v>68</v>
      </c>
    </row>
    <row r="82" spans="5:17" x14ac:dyDescent="0.25">
      <c r="E82" s="21">
        <v>46757</v>
      </c>
      <c r="F82">
        <v>79</v>
      </c>
      <c r="G82" s="8">
        <v>0</v>
      </c>
      <c r="H82" s="7">
        <f t="shared" si="12"/>
        <v>1137.3499999999999</v>
      </c>
      <c r="I82" s="3">
        <f t="shared" si="13"/>
        <v>117.51</v>
      </c>
      <c r="J82">
        <f t="shared" si="14"/>
        <v>1.1399999999999999</v>
      </c>
      <c r="K82" s="16">
        <f t="shared" si="10"/>
        <v>159.62</v>
      </c>
      <c r="L82" s="16">
        <f t="shared" si="11"/>
        <v>16.649999999999999</v>
      </c>
      <c r="M82" s="30">
        <f t="shared" si="9"/>
        <v>154.18</v>
      </c>
      <c r="N82" s="3">
        <f t="shared" si="15"/>
        <v>1586.45</v>
      </c>
      <c r="O82" s="1" t="s">
        <v>76</v>
      </c>
      <c r="P82" s="20">
        <v>44645</v>
      </c>
      <c r="Q82" s="16">
        <f t="shared" si="16"/>
        <v>69</v>
      </c>
    </row>
    <row r="83" spans="5:17" x14ac:dyDescent="0.25">
      <c r="E83" s="21">
        <v>46788</v>
      </c>
      <c r="F83">
        <v>80</v>
      </c>
      <c r="G83" s="8">
        <v>0</v>
      </c>
      <c r="H83" s="7">
        <f t="shared" si="12"/>
        <v>1137.3499999999999</v>
      </c>
      <c r="I83" s="3">
        <f t="shared" si="13"/>
        <v>117.51</v>
      </c>
      <c r="J83">
        <f t="shared" si="14"/>
        <v>1.1399999999999999</v>
      </c>
      <c r="K83" s="16">
        <f t="shared" si="10"/>
        <v>159.62</v>
      </c>
      <c r="L83" s="16">
        <f t="shared" si="11"/>
        <v>16.649999999999999</v>
      </c>
      <c r="M83" s="30">
        <f t="shared" si="9"/>
        <v>156.29</v>
      </c>
      <c r="N83" s="3">
        <f t="shared" si="15"/>
        <v>1588.56</v>
      </c>
      <c r="O83" s="1" t="s">
        <v>76</v>
      </c>
      <c r="P83" s="20">
        <v>44645</v>
      </c>
      <c r="Q83" s="16">
        <f t="shared" si="16"/>
        <v>70</v>
      </c>
    </row>
    <row r="84" spans="5:17" x14ac:dyDescent="0.25">
      <c r="E84" s="21">
        <v>46817</v>
      </c>
      <c r="F84">
        <v>81</v>
      </c>
      <c r="G84" s="8">
        <v>0</v>
      </c>
      <c r="H84" s="7">
        <f t="shared" si="12"/>
        <v>1137.3499999999999</v>
      </c>
      <c r="I84" s="3">
        <f t="shared" si="13"/>
        <v>117.51</v>
      </c>
      <c r="J84">
        <f t="shared" si="14"/>
        <v>1.1399999999999999</v>
      </c>
      <c r="K84" s="16">
        <f t="shared" si="10"/>
        <v>159.62</v>
      </c>
      <c r="L84" s="16">
        <f t="shared" si="11"/>
        <v>16.649999999999999</v>
      </c>
      <c r="M84" s="30">
        <f t="shared" si="9"/>
        <v>158.38999999999999</v>
      </c>
      <c r="N84" s="3">
        <f t="shared" si="15"/>
        <v>1590.6599999999999</v>
      </c>
      <c r="O84" s="1" t="s">
        <v>76</v>
      </c>
      <c r="P84" s="20">
        <v>44645</v>
      </c>
      <c r="Q84" s="16">
        <f t="shared" si="16"/>
        <v>71</v>
      </c>
    </row>
    <row r="85" spans="5:17" x14ac:dyDescent="0.25">
      <c r="E85" s="21">
        <v>46848</v>
      </c>
      <c r="F85">
        <v>82</v>
      </c>
      <c r="G85" s="8">
        <v>0</v>
      </c>
      <c r="H85" s="7">
        <f t="shared" si="12"/>
        <v>1137.3499999999999</v>
      </c>
      <c r="I85" s="3">
        <f t="shared" si="13"/>
        <v>117.51</v>
      </c>
      <c r="J85">
        <f t="shared" si="14"/>
        <v>1.1399999999999999</v>
      </c>
      <c r="K85" s="16">
        <f t="shared" si="10"/>
        <v>159.62</v>
      </c>
      <c r="L85" s="16">
        <f t="shared" si="11"/>
        <v>16.649999999999999</v>
      </c>
      <c r="M85" s="30">
        <f t="shared" si="9"/>
        <v>160.49</v>
      </c>
      <c r="N85" s="3">
        <f t="shared" si="15"/>
        <v>1592.76</v>
      </c>
      <c r="O85" s="1" t="s">
        <v>76</v>
      </c>
      <c r="P85" s="20">
        <v>44645</v>
      </c>
      <c r="Q85" s="16">
        <f t="shared" si="16"/>
        <v>72</v>
      </c>
    </row>
    <row r="86" spans="5:17" x14ac:dyDescent="0.25">
      <c r="E86" s="21">
        <v>46878</v>
      </c>
      <c r="F86">
        <v>83</v>
      </c>
      <c r="G86" s="8">
        <v>0</v>
      </c>
      <c r="H86" s="7">
        <f t="shared" si="12"/>
        <v>1137.3499999999999</v>
      </c>
      <c r="I86" s="3">
        <f t="shared" si="13"/>
        <v>117.51</v>
      </c>
      <c r="J86">
        <f t="shared" si="14"/>
        <v>1.1399999999999999</v>
      </c>
      <c r="K86" s="16">
        <f t="shared" si="10"/>
        <v>159.62</v>
      </c>
      <c r="L86" s="16">
        <f t="shared" si="11"/>
        <v>16.649999999999999</v>
      </c>
      <c r="M86" s="30">
        <f t="shared" si="9"/>
        <v>162.59</v>
      </c>
      <c r="N86" s="3">
        <f t="shared" si="15"/>
        <v>1594.86</v>
      </c>
      <c r="O86" s="1" t="s">
        <v>76</v>
      </c>
      <c r="P86" s="20">
        <v>44645</v>
      </c>
      <c r="Q86" s="16">
        <f t="shared" si="16"/>
        <v>73</v>
      </c>
    </row>
    <row r="87" spans="5:17" x14ac:dyDescent="0.25">
      <c r="E87" s="21">
        <v>46909</v>
      </c>
      <c r="F87">
        <v>84</v>
      </c>
      <c r="G87" s="8">
        <v>0</v>
      </c>
      <c r="H87" s="7">
        <f t="shared" si="12"/>
        <v>1137.3499999999999</v>
      </c>
      <c r="I87" s="3">
        <f t="shared" si="13"/>
        <v>117.51</v>
      </c>
      <c r="J87">
        <f t="shared" si="14"/>
        <v>1.1399999999999999</v>
      </c>
      <c r="K87" s="16">
        <f t="shared" si="10"/>
        <v>159.62</v>
      </c>
      <c r="L87" s="16">
        <f t="shared" si="11"/>
        <v>16.649999999999999</v>
      </c>
      <c r="M87" s="30">
        <f t="shared" si="9"/>
        <v>164.69</v>
      </c>
      <c r="N87" s="3">
        <f t="shared" si="15"/>
        <v>1596.96</v>
      </c>
      <c r="O87" s="1" t="s">
        <v>76</v>
      </c>
      <c r="P87" s="20">
        <v>44645</v>
      </c>
      <c r="Q87" s="16">
        <f t="shared" si="16"/>
        <v>74</v>
      </c>
    </row>
    <row r="88" spans="5:17" x14ac:dyDescent="0.25">
      <c r="E88" s="21">
        <v>46939</v>
      </c>
      <c r="F88">
        <v>85</v>
      </c>
      <c r="G88" s="8">
        <v>0</v>
      </c>
      <c r="H88" s="7">
        <f t="shared" si="12"/>
        <v>1137.3499999999999</v>
      </c>
      <c r="I88" s="3">
        <f t="shared" si="13"/>
        <v>117.51</v>
      </c>
      <c r="J88">
        <f t="shared" si="14"/>
        <v>1.1399999999999999</v>
      </c>
      <c r="K88" s="16">
        <f t="shared" si="10"/>
        <v>159.62</v>
      </c>
      <c r="L88" s="16">
        <f t="shared" si="11"/>
        <v>16.649999999999999</v>
      </c>
      <c r="M88" s="30">
        <f t="shared" si="9"/>
        <v>166.78</v>
      </c>
      <c r="N88" s="3">
        <f t="shared" si="15"/>
        <v>1599.05</v>
      </c>
      <c r="O88" s="1" t="s">
        <v>76</v>
      </c>
      <c r="P88" s="20">
        <v>44645</v>
      </c>
      <c r="Q88" s="16">
        <f t="shared" si="16"/>
        <v>75</v>
      </c>
    </row>
    <row r="89" spans="5:17" x14ac:dyDescent="0.25">
      <c r="E89" s="21">
        <v>46970</v>
      </c>
      <c r="F89">
        <v>86</v>
      </c>
      <c r="G89" s="8">
        <v>0</v>
      </c>
      <c r="H89" s="7">
        <f t="shared" si="12"/>
        <v>1137.3499999999999</v>
      </c>
      <c r="I89" s="3">
        <f t="shared" si="13"/>
        <v>117.51</v>
      </c>
      <c r="J89">
        <f t="shared" si="14"/>
        <v>1.1399999999999999</v>
      </c>
      <c r="K89" s="16">
        <f t="shared" si="10"/>
        <v>159.62</v>
      </c>
      <c r="L89" s="16">
        <f t="shared" si="11"/>
        <v>16.649999999999999</v>
      </c>
      <c r="M89" s="30">
        <f t="shared" ref="M89:M123" si="17">ROUND((SUM(G89:L89))-PV($B$15,Q89,0,-(SUM(G89:L89))),2)</f>
        <v>168.86</v>
      </c>
      <c r="N89" s="3">
        <f t="shared" si="15"/>
        <v>1601.13</v>
      </c>
      <c r="O89" s="1" t="s">
        <v>76</v>
      </c>
      <c r="P89" s="20">
        <v>44645</v>
      </c>
      <c r="Q89" s="16">
        <f t="shared" si="16"/>
        <v>76</v>
      </c>
    </row>
    <row r="90" spans="5:17" x14ac:dyDescent="0.25">
      <c r="E90" s="21">
        <v>47001</v>
      </c>
      <c r="F90">
        <v>87</v>
      </c>
      <c r="G90" s="8">
        <v>0</v>
      </c>
      <c r="H90" s="7">
        <f t="shared" si="12"/>
        <v>1137.3499999999999</v>
      </c>
      <c r="I90" s="3">
        <f t="shared" si="13"/>
        <v>117.51</v>
      </c>
      <c r="J90">
        <f t="shared" si="14"/>
        <v>1.1399999999999999</v>
      </c>
      <c r="K90" s="16">
        <f t="shared" ref="K90:K123" si="18">ROUND((((H90/$B$20)*$B$22)-H90),2)</f>
        <v>159.62</v>
      </c>
      <c r="L90" s="16">
        <f t="shared" ref="L90:L123" si="19">ROUND(((((SUM(I90:J90))/$B$20)*$B$22)-(SUM(I90:J90))),2)</f>
        <v>16.649999999999999</v>
      </c>
      <c r="M90" s="30">
        <f t="shared" si="17"/>
        <v>170.95</v>
      </c>
      <c r="N90" s="3">
        <f t="shared" si="15"/>
        <v>1603.22</v>
      </c>
      <c r="O90" s="1" t="s">
        <v>76</v>
      </c>
      <c r="P90" s="20">
        <v>44645</v>
      </c>
      <c r="Q90" s="16">
        <f t="shared" si="16"/>
        <v>77</v>
      </c>
    </row>
    <row r="91" spans="5:17" x14ac:dyDescent="0.25">
      <c r="E91" s="21">
        <v>47031</v>
      </c>
      <c r="F91">
        <v>88</v>
      </c>
      <c r="G91" s="8">
        <v>0</v>
      </c>
      <c r="H91" s="7">
        <f t="shared" si="12"/>
        <v>1137.3499999999999</v>
      </c>
      <c r="I91" s="3">
        <f t="shared" si="13"/>
        <v>117.51</v>
      </c>
      <c r="J91">
        <f t="shared" si="14"/>
        <v>1.1399999999999999</v>
      </c>
      <c r="K91" s="16">
        <f t="shared" si="18"/>
        <v>159.62</v>
      </c>
      <c r="L91" s="16">
        <f t="shared" si="19"/>
        <v>16.649999999999999</v>
      </c>
      <c r="M91" s="30">
        <f t="shared" si="17"/>
        <v>173.03</v>
      </c>
      <c r="N91" s="3">
        <f t="shared" si="15"/>
        <v>1605.3</v>
      </c>
      <c r="O91" s="1" t="s">
        <v>76</v>
      </c>
      <c r="P91" s="20">
        <v>44645</v>
      </c>
      <c r="Q91" s="16">
        <f t="shared" si="16"/>
        <v>78</v>
      </c>
    </row>
    <row r="92" spans="5:17" x14ac:dyDescent="0.25">
      <c r="E92" s="21">
        <v>47062</v>
      </c>
      <c r="F92">
        <v>89</v>
      </c>
      <c r="G92" s="8">
        <v>0</v>
      </c>
      <c r="H92" s="7">
        <f t="shared" si="12"/>
        <v>1137.3499999999999</v>
      </c>
      <c r="I92" s="3">
        <f t="shared" si="13"/>
        <v>117.51</v>
      </c>
      <c r="J92">
        <f t="shared" si="14"/>
        <v>1.1399999999999999</v>
      </c>
      <c r="K92" s="16">
        <f t="shared" si="18"/>
        <v>159.62</v>
      </c>
      <c r="L92" s="16">
        <f t="shared" si="19"/>
        <v>16.649999999999999</v>
      </c>
      <c r="M92" s="30">
        <f t="shared" si="17"/>
        <v>175.1</v>
      </c>
      <c r="N92" s="3">
        <f t="shared" si="15"/>
        <v>1607.37</v>
      </c>
      <c r="O92" s="1" t="s">
        <v>76</v>
      </c>
      <c r="P92" s="20">
        <v>44645</v>
      </c>
      <c r="Q92" s="16">
        <f t="shared" si="16"/>
        <v>79</v>
      </c>
    </row>
    <row r="93" spans="5:17" x14ac:dyDescent="0.25">
      <c r="E93" s="21">
        <v>47092</v>
      </c>
      <c r="F93">
        <v>90</v>
      </c>
      <c r="G93" s="8">
        <v>0</v>
      </c>
      <c r="H93" s="7">
        <f t="shared" si="12"/>
        <v>1137.3499999999999</v>
      </c>
      <c r="I93" s="3">
        <f t="shared" si="13"/>
        <v>117.51</v>
      </c>
      <c r="J93">
        <f t="shared" si="14"/>
        <v>1.1399999999999999</v>
      </c>
      <c r="K93" s="16">
        <f t="shared" si="18"/>
        <v>159.62</v>
      </c>
      <c r="L93" s="16">
        <f t="shared" si="19"/>
        <v>16.649999999999999</v>
      </c>
      <c r="M93" s="30">
        <f t="shared" si="17"/>
        <v>177.18</v>
      </c>
      <c r="N93" s="3">
        <f t="shared" si="15"/>
        <v>1609.45</v>
      </c>
      <c r="O93" s="1" t="s">
        <v>76</v>
      </c>
      <c r="P93" s="20">
        <v>44645</v>
      </c>
      <c r="Q93" s="16">
        <f t="shared" si="16"/>
        <v>80</v>
      </c>
    </row>
    <row r="94" spans="5:17" x14ac:dyDescent="0.25">
      <c r="E94" s="21">
        <v>47123</v>
      </c>
      <c r="F94">
        <v>91</v>
      </c>
      <c r="G94" s="8">
        <v>0</v>
      </c>
      <c r="H94" s="7">
        <f t="shared" si="12"/>
        <v>1137.3499999999999</v>
      </c>
      <c r="I94" s="3">
        <f t="shared" si="13"/>
        <v>117.51</v>
      </c>
      <c r="J94">
        <f t="shared" si="14"/>
        <v>1.1399999999999999</v>
      </c>
      <c r="K94" s="16">
        <f t="shared" si="18"/>
        <v>159.62</v>
      </c>
      <c r="L94" s="16">
        <f t="shared" si="19"/>
        <v>16.649999999999999</v>
      </c>
      <c r="M94" s="30">
        <f t="shared" si="17"/>
        <v>179.25</v>
      </c>
      <c r="N94" s="3">
        <f t="shared" si="15"/>
        <v>1611.52</v>
      </c>
      <c r="O94" s="1" t="s">
        <v>76</v>
      </c>
      <c r="P94" s="20">
        <v>44645</v>
      </c>
      <c r="Q94" s="16">
        <f t="shared" si="16"/>
        <v>81</v>
      </c>
    </row>
    <row r="95" spans="5:17" x14ac:dyDescent="0.25">
      <c r="E95" s="21">
        <v>47154</v>
      </c>
      <c r="F95">
        <v>92</v>
      </c>
      <c r="G95" s="8">
        <v>0</v>
      </c>
      <c r="H95" s="7">
        <f t="shared" si="12"/>
        <v>1137.3499999999999</v>
      </c>
      <c r="I95" s="3">
        <f t="shared" si="13"/>
        <v>117.51</v>
      </c>
      <c r="J95">
        <f t="shared" si="14"/>
        <v>1.1399999999999999</v>
      </c>
      <c r="K95" s="16">
        <f t="shared" si="18"/>
        <v>159.62</v>
      </c>
      <c r="L95" s="16">
        <f t="shared" si="19"/>
        <v>16.649999999999999</v>
      </c>
      <c r="M95" s="30">
        <f t="shared" si="17"/>
        <v>181.31</v>
      </c>
      <c r="N95" s="3">
        <f t="shared" si="15"/>
        <v>1613.58</v>
      </c>
      <c r="O95" s="1" t="s">
        <v>76</v>
      </c>
      <c r="P95" s="20">
        <v>44645</v>
      </c>
      <c r="Q95" s="16">
        <f t="shared" si="16"/>
        <v>82</v>
      </c>
    </row>
    <row r="96" spans="5:17" x14ac:dyDescent="0.25">
      <c r="E96" s="21">
        <v>47182</v>
      </c>
      <c r="F96">
        <v>93</v>
      </c>
      <c r="G96" s="8">
        <v>0</v>
      </c>
      <c r="H96" s="7">
        <f t="shared" si="12"/>
        <v>1137.3499999999999</v>
      </c>
      <c r="I96" s="3">
        <f t="shared" si="13"/>
        <v>117.51</v>
      </c>
      <c r="J96">
        <f t="shared" si="14"/>
        <v>1.1399999999999999</v>
      </c>
      <c r="K96" s="16">
        <f t="shared" si="18"/>
        <v>159.62</v>
      </c>
      <c r="L96" s="16">
        <f t="shared" si="19"/>
        <v>16.649999999999999</v>
      </c>
      <c r="M96" s="30">
        <f t="shared" si="17"/>
        <v>183.38</v>
      </c>
      <c r="N96" s="3">
        <f t="shared" si="15"/>
        <v>1615.65</v>
      </c>
      <c r="O96" s="1" t="s">
        <v>76</v>
      </c>
      <c r="P96" s="20">
        <v>44645</v>
      </c>
      <c r="Q96" s="16">
        <f t="shared" si="16"/>
        <v>83</v>
      </c>
    </row>
    <row r="97" spans="5:17" x14ac:dyDescent="0.25">
      <c r="E97" s="21">
        <v>47213</v>
      </c>
      <c r="F97">
        <v>94</v>
      </c>
      <c r="G97" s="8">
        <v>0</v>
      </c>
      <c r="H97" s="7">
        <f t="shared" si="12"/>
        <v>1137.3499999999999</v>
      </c>
      <c r="I97" s="3">
        <f t="shared" si="13"/>
        <v>117.51</v>
      </c>
      <c r="J97">
        <f t="shared" si="14"/>
        <v>1.1399999999999999</v>
      </c>
      <c r="K97" s="16">
        <f t="shared" si="18"/>
        <v>159.62</v>
      </c>
      <c r="L97" s="16">
        <f t="shared" si="19"/>
        <v>16.649999999999999</v>
      </c>
      <c r="M97" s="30">
        <f t="shared" si="17"/>
        <v>185.44</v>
      </c>
      <c r="N97" s="3">
        <f t="shared" si="15"/>
        <v>1617.71</v>
      </c>
      <c r="O97" s="1" t="s">
        <v>76</v>
      </c>
      <c r="P97" s="20">
        <v>44645</v>
      </c>
      <c r="Q97" s="16">
        <f t="shared" si="16"/>
        <v>84</v>
      </c>
    </row>
    <row r="98" spans="5:17" x14ac:dyDescent="0.25">
      <c r="E98" s="21">
        <v>47243</v>
      </c>
      <c r="F98">
        <v>95</v>
      </c>
      <c r="G98" s="8">
        <v>0</v>
      </c>
      <c r="H98" s="7">
        <f t="shared" si="12"/>
        <v>1137.3499999999999</v>
      </c>
      <c r="I98" s="3">
        <f t="shared" si="13"/>
        <v>117.51</v>
      </c>
      <c r="J98">
        <f t="shared" si="14"/>
        <v>1.1399999999999999</v>
      </c>
      <c r="K98" s="16">
        <f t="shared" si="18"/>
        <v>159.62</v>
      </c>
      <c r="L98" s="16">
        <f t="shared" si="19"/>
        <v>16.649999999999999</v>
      </c>
      <c r="M98" s="30">
        <f t="shared" si="17"/>
        <v>187.49</v>
      </c>
      <c r="N98" s="3">
        <f t="shared" si="15"/>
        <v>1619.76</v>
      </c>
      <c r="O98" s="1" t="s">
        <v>76</v>
      </c>
      <c r="P98" s="20">
        <v>44645</v>
      </c>
      <c r="Q98" s="16">
        <f t="shared" si="16"/>
        <v>85</v>
      </c>
    </row>
    <row r="99" spans="5:17" x14ac:dyDescent="0.25">
      <c r="E99" s="21">
        <v>47274</v>
      </c>
      <c r="F99">
        <v>96</v>
      </c>
      <c r="G99" s="8">
        <v>0</v>
      </c>
      <c r="H99" s="7">
        <f t="shared" si="12"/>
        <v>1137.3499999999999</v>
      </c>
      <c r="I99" s="3">
        <f t="shared" si="13"/>
        <v>117.51</v>
      </c>
      <c r="J99">
        <f t="shared" si="14"/>
        <v>1.1399999999999999</v>
      </c>
      <c r="K99" s="16">
        <f t="shared" si="18"/>
        <v>159.62</v>
      </c>
      <c r="L99" s="16">
        <f t="shared" si="19"/>
        <v>16.649999999999999</v>
      </c>
      <c r="M99" s="30">
        <f t="shared" si="17"/>
        <v>189.55</v>
      </c>
      <c r="N99" s="3">
        <f t="shared" si="15"/>
        <v>1621.82</v>
      </c>
      <c r="O99" s="1" t="s">
        <v>76</v>
      </c>
      <c r="P99" s="20">
        <v>44645</v>
      </c>
      <c r="Q99" s="16">
        <f t="shared" si="16"/>
        <v>86</v>
      </c>
    </row>
    <row r="100" spans="5:17" x14ac:dyDescent="0.25">
      <c r="E100" s="21">
        <v>47304</v>
      </c>
      <c r="F100">
        <v>97</v>
      </c>
      <c r="G100" s="8">
        <v>0</v>
      </c>
      <c r="H100" s="7">
        <f t="shared" si="12"/>
        <v>1137.3499999999999</v>
      </c>
      <c r="I100" s="3">
        <f t="shared" si="13"/>
        <v>117.51</v>
      </c>
      <c r="J100">
        <f t="shared" si="14"/>
        <v>1.1399999999999999</v>
      </c>
      <c r="K100" s="16">
        <f t="shared" si="18"/>
        <v>159.62</v>
      </c>
      <c r="L100" s="16">
        <f t="shared" si="19"/>
        <v>16.649999999999999</v>
      </c>
      <c r="M100" s="30">
        <f t="shared" si="17"/>
        <v>191.6</v>
      </c>
      <c r="N100" s="3">
        <f t="shared" si="15"/>
        <v>1623.87</v>
      </c>
      <c r="O100" s="1" t="s">
        <v>76</v>
      </c>
      <c r="P100" s="20">
        <v>44645</v>
      </c>
      <c r="Q100" s="16">
        <f t="shared" si="16"/>
        <v>87</v>
      </c>
    </row>
    <row r="101" spans="5:17" x14ac:dyDescent="0.25">
      <c r="E101" s="21">
        <v>47335</v>
      </c>
      <c r="F101">
        <v>98</v>
      </c>
      <c r="G101" s="8">
        <v>0</v>
      </c>
      <c r="H101" s="7">
        <f t="shared" si="12"/>
        <v>1137.3499999999999</v>
      </c>
      <c r="I101" s="3">
        <f t="shared" si="13"/>
        <v>117.51</v>
      </c>
      <c r="J101">
        <f t="shared" si="14"/>
        <v>1.1399999999999999</v>
      </c>
      <c r="K101" s="16">
        <f t="shared" si="18"/>
        <v>159.62</v>
      </c>
      <c r="L101" s="16">
        <f t="shared" si="19"/>
        <v>16.649999999999999</v>
      </c>
      <c r="M101" s="30">
        <f t="shared" si="17"/>
        <v>193.64</v>
      </c>
      <c r="N101" s="3">
        <f t="shared" si="15"/>
        <v>1625.9099999999999</v>
      </c>
      <c r="O101" s="1" t="s">
        <v>76</v>
      </c>
      <c r="P101" s="20">
        <v>44645</v>
      </c>
      <c r="Q101" s="16">
        <f t="shared" si="16"/>
        <v>88</v>
      </c>
    </row>
    <row r="102" spans="5:17" x14ac:dyDescent="0.25">
      <c r="E102" s="21">
        <v>47366</v>
      </c>
      <c r="F102">
        <v>99</v>
      </c>
      <c r="G102" s="8">
        <v>0</v>
      </c>
      <c r="H102" s="7">
        <f t="shared" si="12"/>
        <v>1137.3499999999999</v>
      </c>
      <c r="I102" s="3">
        <f t="shared" si="13"/>
        <v>117.51</v>
      </c>
      <c r="J102">
        <f t="shared" si="14"/>
        <v>1.1399999999999999</v>
      </c>
      <c r="K102" s="16">
        <f t="shared" si="18"/>
        <v>159.62</v>
      </c>
      <c r="L102" s="16">
        <f t="shared" si="19"/>
        <v>16.649999999999999</v>
      </c>
      <c r="M102" s="30">
        <f t="shared" si="17"/>
        <v>195.68</v>
      </c>
      <c r="N102" s="3">
        <f t="shared" si="15"/>
        <v>1627.95</v>
      </c>
      <c r="O102" s="1" t="s">
        <v>76</v>
      </c>
      <c r="P102" s="20">
        <v>44645</v>
      </c>
      <c r="Q102" s="16">
        <f t="shared" si="16"/>
        <v>89</v>
      </c>
    </row>
    <row r="103" spans="5:17" x14ac:dyDescent="0.25">
      <c r="E103" s="21">
        <v>47396</v>
      </c>
      <c r="F103">
        <v>100</v>
      </c>
      <c r="G103" s="8">
        <v>0</v>
      </c>
      <c r="H103" s="7">
        <f t="shared" si="12"/>
        <v>1137.3499999999999</v>
      </c>
      <c r="I103" s="3">
        <f t="shared" si="13"/>
        <v>117.51</v>
      </c>
      <c r="J103">
        <f t="shared" si="14"/>
        <v>1.1399999999999999</v>
      </c>
      <c r="K103" s="16">
        <f t="shared" si="18"/>
        <v>159.62</v>
      </c>
      <c r="L103" s="16">
        <f t="shared" si="19"/>
        <v>16.649999999999999</v>
      </c>
      <c r="M103" s="30">
        <f t="shared" si="17"/>
        <v>197.72</v>
      </c>
      <c r="N103" s="3">
        <f t="shared" si="15"/>
        <v>1629.99</v>
      </c>
      <c r="O103" s="1" t="s">
        <v>76</v>
      </c>
      <c r="P103" s="20">
        <v>44645</v>
      </c>
      <c r="Q103" s="16">
        <f t="shared" si="16"/>
        <v>90</v>
      </c>
    </row>
    <row r="104" spans="5:17" x14ac:dyDescent="0.25">
      <c r="E104" s="21">
        <v>47427</v>
      </c>
      <c r="F104">
        <v>101</v>
      </c>
      <c r="G104" s="8">
        <v>0</v>
      </c>
      <c r="H104" s="7">
        <f t="shared" si="12"/>
        <v>1137.3499999999999</v>
      </c>
      <c r="I104" s="3">
        <f t="shared" si="13"/>
        <v>117.51</v>
      </c>
      <c r="J104">
        <f t="shared" si="14"/>
        <v>1.1399999999999999</v>
      </c>
      <c r="K104" s="16">
        <f t="shared" si="18"/>
        <v>159.62</v>
      </c>
      <c r="L104" s="16">
        <f t="shared" si="19"/>
        <v>16.649999999999999</v>
      </c>
      <c r="M104" s="30">
        <f t="shared" si="17"/>
        <v>199.76</v>
      </c>
      <c r="N104" s="3">
        <f t="shared" si="15"/>
        <v>1632.03</v>
      </c>
      <c r="O104" s="1" t="s">
        <v>76</v>
      </c>
      <c r="P104" s="20">
        <v>44645</v>
      </c>
      <c r="Q104" s="16">
        <f t="shared" si="16"/>
        <v>91</v>
      </c>
    </row>
    <row r="105" spans="5:17" x14ac:dyDescent="0.25">
      <c r="E105" s="21">
        <v>47457</v>
      </c>
      <c r="F105">
        <v>102</v>
      </c>
      <c r="G105" s="8">
        <v>0</v>
      </c>
      <c r="H105" s="7">
        <f t="shared" si="12"/>
        <v>1137.3499999999999</v>
      </c>
      <c r="I105" s="3">
        <f t="shared" si="13"/>
        <v>117.51</v>
      </c>
      <c r="J105">
        <f t="shared" si="14"/>
        <v>1.1399999999999999</v>
      </c>
      <c r="K105" s="16">
        <f t="shared" si="18"/>
        <v>159.62</v>
      </c>
      <c r="L105" s="16">
        <f t="shared" si="19"/>
        <v>16.649999999999999</v>
      </c>
      <c r="M105" s="30">
        <f t="shared" si="17"/>
        <v>201.79</v>
      </c>
      <c r="N105" s="3">
        <f t="shared" si="15"/>
        <v>1634.06</v>
      </c>
      <c r="O105" s="1" t="s">
        <v>76</v>
      </c>
      <c r="P105" s="20">
        <v>44645</v>
      </c>
      <c r="Q105" s="16">
        <f t="shared" si="16"/>
        <v>92</v>
      </c>
    </row>
    <row r="106" spans="5:17" x14ac:dyDescent="0.25">
      <c r="E106" s="21">
        <v>47488</v>
      </c>
      <c r="F106">
        <v>103</v>
      </c>
      <c r="G106" s="8">
        <v>0</v>
      </c>
      <c r="H106" s="7">
        <f t="shared" si="12"/>
        <v>1137.3499999999999</v>
      </c>
      <c r="I106" s="3">
        <f t="shared" si="13"/>
        <v>117.51</v>
      </c>
      <c r="J106">
        <f t="shared" si="14"/>
        <v>1.1399999999999999</v>
      </c>
      <c r="K106" s="16">
        <f t="shared" si="18"/>
        <v>159.62</v>
      </c>
      <c r="L106" s="16">
        <f t="shared" si="19"/>
        <v>16.649999999999999</v>
      </c>
      <c r="M106" s="30">
        <f t="shared" si="17"/>
        <v>203.82</v>
      </c>
      <c r="N106" s="3">
        <f t="shared" si="15"/>
        <v>1636.09</v>
      </c>
      <c r="O106" s="1" t="s">
        <v>76</v>
      </c>
      <c r="P106" s="20">
        <v>44645</v>
      </c>
      <c r="Q106" s="16">
        <f t="shared" si="16"/>
        <v>93</v>
      </c>
    </row>
    <row r="107" spans="5:17" x14ac:dyDescent="0.25">
      <c r="E107" s="21">
        <v>47519</v>
      </c>
      <c r="F107">
        <v>104</v>
      </c>
      <c r="G107" s="8">
        <v>0</v>
      </c>
      <c r="H107" s="7">
        <f t="shared" si="12"/>
        <v>1137.3499999999999</v>
      </c>
      <c r="I107" s="3">
        <f t="shared" si="13"/>
        <v>117.51</v>
      </c>
      <c r="J107">
        <f t="shared" si="14"/>
        <v>1.1399999999999999</v>
      </c>
      <c r="K107" s="16">
        <f t="shared" si="18"/>
        <v>159.62</v>
      </c>
      <c r="L107" s="16">
        <f t="shared" si="19"/>
        <v>16.649999999999999</v>
      </c>
      <c r="M107" s="30">
        <f t="shared" si="17"/>
        <v>205.85</v>
      </c>
      <c r="N107" s="3">
        <f t="shared" si="15"/>
        <v>1638.12</v>
      </c>
      <c r="O107" s="1" t="s">
        <v>76</v>
      </c>
      <c r="P107" s="20">
        <v>44645</v>
      </c>
      <c r="Q107" s="16">
        <f t="shared" si="16"/>
        <v>94</v>
      </c>
    </row>
    <row r="108" spans="5:17" x14ac:dyDescent="0.25">
      <c r="E108" s="21">
        <v>47547</v>
      </c>
      <c r="F108">
        <v>105</v>
      </c>
      <c r="G108" s="8">
        <v>0</v>
      </c>
      <c r="H108" s="7">
        <f t="shared" si="12"/>
        <v>1137.3499999999999</v>
      </c>
      <c r="I108" s="3">
        <f t="shared" si="13"/>
        <v>117.51</v>
      </c>
      <c r="J108">
        <f t="shared" si="14"/>
        <v>1.1399999999999999</v>
      </c>
      <c r="K108" s="16">
        <f t="shared" si="18"/>
        <v>159.62</v>
      </c>
      <c r="L108" s="16">
        <f t="shared" si="19"/>
        <v>16.649999999999999</v>
      </c>
      <c r="M108" s="30">
        <f t="shared" si="17"/>
        <v>207.87</v>
      </c>
      <c r="N108" s="3">
        <f t="shared" si="15"/>
        <v>1640.1399999999999</v>
      </c>
      <c r="O108" s="1" t="s">
        <v>76</v>
      </c>
      <c r="P108" s="20">
        <v>44645</v>
      </c>
      <c r="Q108" s="16">
        <f t="shared" si="16"/>
        <v>95</v>
      </c>
    </row>
    <row r="109" spans="5:17" x14ac:dyDescent="0.25">
      <c r="E109" s="21">
        <v>47578</v>
      </c>
      <c r="F109">
        <v>106</v>
      </c>
      <c r="G109" s="8">
        <v>0</v>
      </c>
      <c r="H109" s="7">
        <f t="shared" si="12"/>
        <v>1137.3499999999999</v>
      </c>
      <c r="I109" s="3">
        <f t="shared" si="13"/>
        <v>117.51</v>
      </c>
      <c r="J109">
        <f t="shared" si="14"/>
        <v>1.1399999999999999</v>
      </c>
      <c r="K109" s="16">
        <f t="shared" si="18"/>
        <v>159.62</v>
      </c>
      <c r="L109" s="16">
        <f t="shared" si="19"/>
        <v>16.649999999999999</v>
      </c>
      <c r="M109" s="30">
        <f t="shared" si="17"/>
        <v>209.89</v>
      </c>
      <c r="N109" s="3">
        <f t="shared" si="15"/>
        <v>1642.1599999999999</v>
      </c>
      <c r="O109" s="1" t="s">
        <v>76</v>
      </c>
      <c r="P109" s="20">
        <v>44645</v>
      </c>
      <c r="Q109" s="16">
        <f t="shared" si="16"/>
        <v>96</v>
      </c>
    </row>
    <row r="110" spans="5:17" x14ac:dyDescent="0.25">
      <c r="E110" s="21">
        <v>47608</v>
      </c>
      <c r="F110">
        <v>107</v>
      </c>
      <c r="G110" s="8">
        <v>0</v>
      </c>
      <c r="H110" s="7">
        <f t="shared" si="12"/>
        <v>1137.3499999999999</v>
      </c>
      <c r="I110" s="3">
        <f t="shared" si="13"/>
        <v>117.51</v>
      </c>
      <c r="J110">
        <f t="shared" si="14"/>
        <v>1.1399999999999999</v>
      </c>
      <c r="K110" s="16">
        <f t="shared" si="18"/>
        <v>159.62</v>
      </c>
      <c r="L110" s="16">
        <f t="shared" si="19"/>
        <v>16.649999999999999</v>
      </c>
      <c r="M110" s="30">
        <f t="shared" si="17"/>
        <v>211.91</v>
      </c>
      <c r="N110" s="3">
        <f t="shared" si="15"/>
        <v>1644.18</v>
      </c>
      <c r="O110" s="1" t="s">
        <v>76</v>
      </c>
      <c r="P110" s="20">
        <v>44645</v>
      </c>
      <c r="Q110" s="16">
        <f t="shared" si="16"/>
        <v>97</v>
      </c>
    </row>
    <row r="111" spans="5:17" x14ac:dyDescent="0.25">
      <c r="E111" s="21">
        <v>47639</v>
      </c>
      <c r="F111">
        <v>108</v>
      </c>
      <c r="G111" s="8">
        <v>0</v>
      </c>
      <c r="H111" s="7">
        <f t="shared" si="12"/>
        <v>1137.3499999999999</v>
      </c>
      <c r="I111" s="3">
        <f t="shared" si="13"/>
        <v>117.51</v>
      </c>
      <c r="J111">
        <f t="shared" si="14"/>
        <v>1.1399999999999999</v>
      </c>
      <c r="K111" s="16">
        <f t="shared" si="18"/>
        <v>159.62</v>
      </c>
      <c r="L111" s="16">
        <f t="shared" si="19"/>
        <v>16.649999999999999</v>
      </c>
      <c r="M111" s="30">
        <f t="shared" si="17"/>
        <v>213.92</v>
      </c>
      <c r="N111" s="3">
        <f t="shared" si="15"/>
        <v>1646.19</v>
      </c>
      <c r="O111" s="1" t="s">
        <v>76</v>
      </c>
      <c r="P111" s="20">
        <v>44645</v>
      </c>
      <c r="Q111" s="16">
        <f t="shared" si="16"/>
        <v>98</v>
      </c>
    </row>
    <row r="112" spans="5:17" x14ac:dyDescent="0.25">
      <c r="E112" s="21">
        <v>47669</v>
      </c>
      <c r="F112">
        <v>109</v>
      </c>
      <c r="G112" s="8">
        <v>0</v>
      </c>
      <c r="H112" s="7">
        <f t="shared" si="12"/>
        <v>1137.3499999999999</v>
      </c>
      <c r="I112" s="3">
        <f t="shared" si="13"/>
        <v>117.51</v>
      </c>
      <c r="J112">
        <f t="shared" si="14"/>
        <v>1.1399999999999999</v>
      </c>
      <c r="K112" s="16">
        <f t="shared" si="18"/>
        <v>159.62</v>
      </c>
      <c r="L112" s="16">
        <f t="shared" si="19"/>
        <v>16.649999999999999</v>
      </c>
      <c r="M112" s="30">
        <f t="shared" si="17"/>
        <v>215.93</v>
      </c>
      <c r="N112" s="3">
        <f t="shared" si="15"/>
        <v>1648.2</v>
      </c>
      <c r="O112" s="1" t="s">
        <v>76</v>
      </c>
      <c r="P112" s="20">
        <v>44645</v>
      </c>
      <c r="Q112" s="16">
        <f t="shared" si="16"/>
        <v>99</v>
      </c>
    </row>
    <row r="113" spans="5:17" x14ac:dyDescent="0.25">
      <c r="E113" s="21">
        <v>47700</v>
      </c>
      <c r="F113">
        <v>110</v>
      </c>
      <c r="G113" s="8">
        <v>0</v>
      </c>
      <c r="H113" s="7">
        <f t="shared" si="12"/>
        <v>1137.3499999999999</v>
      </c>
      <c r="I113" s="3">
        <f t="shared" si="13"/>
        <v>117.51</v>
      </c>
      <c r="J113">
        <f t="shared" si="14"/>
        <v>1.1399999999999999</v>
      </c>
      <c r="K113" s="16">
        <f t="shared" si="18"/>
        <v>159.62</v>
      </c>
      <c r="L113" s="16">
        <f t="shared" si="19"/>
        <v>16.649999999999999</v>
      </c>
      <c r="M113" s="30">
        <f t="shared" si="17"/>
        <v>217.93</v>
      </c>
      <c r="N113" s="3">
        <f t="shared" si="15"/>
        <v>1650.2</v>
      </c>
      <c r="O113" s="1" t="s">
        <v>76</v>
      </c>
      <c r="P113" s="20">
        <v>44645</v>
      </c>
      <c r="Q113" s="16">
        <f t="shared" si="16"/>
        <v>100</v>
      </c>
    </row>
    <row r="114" spans="5:17" x14ac:dyDescent="0.25">
      <c r="E114" s="21">
        <v>47731</v>
      </c>
      <c r="F114">
        <v>111</v>
      </c>
      <c r="G114" s="8">
        <v>0</v>
      </c>
      <c r="H114" s="7">
        <f t="shared" si="12"/>
        <v>1137.3499999999999</v>
      </c>
      <c r="I114" s="3">
        <f t="shared" si="13"/>
        <v>117.51</v>
      </c>
      <c r="J114">
        <f t="shared" si="14"/>
        <v>1.1399999999999999</v>
      </c>
      <c r="K114" s="16">
        <f t="shared" si="18"/>
        <v>159.62</v>
      </c>
      <c r="L114" s="16">
        <f t="shared" si="19"/>
        <v>16.649999999999999</v>
      </c>
      <c r="M114" s="30">
        <f t="shared" si="17"/>
        <v>219.94</v>
      </c>
      <c r="N114" s="3">
        <f t="shared" si="15"/>
        <v>1652.21</v>
      </c>
      <c r="O114" s="1" t="s">
        <v>76</v>
      </c>
      <c r="P114" s="20">
        <v>44645</v>
      </c>
      <c r="Q114" s="16">
        <f t="shared" si="16"/>
        <v>101</v>
      </c>
    </row>
    <row r="115" spans="5:17" x14ac:dyDescent="0.25">
      <c r="E115" s="21">
        <v>47761</v>
      </c>
      <c r="F115">
        <v>112</v>
      </c>
      <c r="G115" s="8">
        <v>0</v>
      </c>
      <c r="H115" s="7">
        <f t="shared" si="12"/>
        <v>1137.3499999999999</v>
      </c>
      <c r="I115" s="3">
        <f t="shared" si="13"/>
        <v>117.51</v>
      </c>
      <c r="J115">
        <f t="shared" si="14"/>
        <v>1.1399999999999999</v>
      </c>
      <c r="K115" s="16">
        <f t="shared" si="18"/>
        <v>159.62</v>
      </c>
      <c r="L115" s="16">
        <f t="shared" si="19"/>
        <v>16.649999999999999</v>
      </c>
      <c r="M115" s="30">
        <f t="shared" si="17"/>
        <v>221.94</v>
      </c>
      <c r="N115" s="3">
        <f t="shared" si="15"/>
        <v>1654.21</v>
      </c>
      <c r="O115" s="1" t="s">
        <v>76</v>
      </c>
      <c r="P115" s="20">
        <v>44645</v>
      </c>
      <c r="Q115" s="16">
        <f t="shared" si="16"/>
        <v>102</v>
      </c>
    </row>
    <row r="116" spans="5:17" x14ac:dyDescent="0.25">
      <c r="E116" s="21">
        <v>47792</v>
      </c>
      <c r="F116">
        <v>113</v>
      </c>
      <c r="G116" s="8">
        <v>0</v>
      </c>
      <c r="H116" s="7">
        <f t="shared" si="12"/>
        <v>1137.3499999999999</v>
      </c>
      <c r="I116" s="3">
        <f t="shared" si="13"/>
        <v>117.51</v>
      </c>
      <c r="J116">
        <f t="shared" si="14"/>
        <v>1.1399999999999999</v>
      </c>
      <c r="K116" s="16">
        <f t="shared" si="18"/>
        <v>159.62</v>
      </c>
      <c r="L116" s="16">
        <f t="shared" si="19"/>
        <v>16.649999999999999</v>
      </c>
      <c r="M116" s="30">
        <f t="shared" si="17"/>
        <v>223.93</v>
      </c>
      <c r="N116" s="3">
        <f t="shared" si="15"/>
        <v>1656.2</v>
      </c>
      <c r="O116" s="1" t="s">
        <v>76</v>
      </c>
      <c r="P116" s="20">
        <v>44645</v>
      </c>
      <c r="Q116" s="16">
        <f t="shared" si="16"/>
        <v>103</v>
      </c>
    </row>
    <row r="117" spans="5:17" x14ac:dyDescent="0.25">
      <c r="E117" s="21">
        <v>47822</v>
      </c>
      <c r="F117">
        <v>114</v>
      </c>
      <c r="G117" s="8">
        <v>0</v>
      </c>
      <c r="H117" s="7">
        <f t="shared" si="12"/>
        <v>1137.3499999999999</v>
      </c>
      <c r="I117" s="3">
        <f t="shared" si="13"/>
        <v>117.51</v>
      </c>
      <c r="J117">
        <f t="shared" si="14"/>
        <v>1.1399999999999999</v>
      </c>
      <c r="K117" s="16">
        <f t="shared" si="18"/>
        <v>159.62</v>
      </c>
      <c r="L117" s="16">
        <f t="shared" si="19"/>
        <v>16.649999999999999</v>
      </c>
      <c r="M117" s="30">
        <f t="shared" si="17"/>
        <v>225.93</v>
      </c>
      <c r="N117" s="3">
        <f t="shared" si="15"/>
        <v>1658.2</v>
      </c>
      <c r="O117" s="1" t="s">
        <v>76</v>
      </c>
      <c r="P117" s="20">
        <v>44645</v>
      </c>
      <c r="Q117" s="16">
        <f t="shared" si="16"/>
        <v>104</v>
      </c>
    </row>
    <row r="118" spans="5:17" x14ac:dyDescent="0.25">
      <c r="E118" s="21">
        <v>47853</v>
      </c>
      <c r="F118">
        <v>115</v>
      </c>
      <c r="G118" s="8">
        <v>0</v>
      </c>
      <c r="H118" s="7">
        <f t="shared" si="12"/>
        <v>1137.3499999999999</v>
      </c>
      <c r="I118" s="3">
        <f t="shared" si="13"/>
        <v>117.51</v>
      </c>
      <c r="J118">
        <f t="shared" si="14"/>
        <v>1.1399999999999999</v>
      </c>
      <c r="K118" s="16">
        <f t="shared" si="18"/>
        <v>159.62</v>
      </c>
      <c r="L118" s="16">
        <f t="shared" si="19"/>
        <v>16.649999999999999</v>
      </c>
      <c r="M118" s="30">
        <f t="shared" si="17"/>
        <v>227.92</v>
      </c>
      <c r="N118" s="3">
        <f t="shared" si="15"/>
        <v>1660.19</v>
      </c>
      <c r="O118" s="1" t="s">
        <v>76</v>
      </c>
      <c r="P118" s="20">
        <v>44645</v>
      </c>
      <c r="Q118" s="16">
        <f t="shared" si="16"/>
        <v>105</v>
      </c>
    </row>
    <row r="119" spans="5:17" x14ac:dyDescent="0.25">
      <c r="E119" s="21">
        <v>47884</v>
      </c>
      <c r="F119">
        <v>116</v>
      </c>
      <c r="G119" s="8">
        <v>0</v>
      </c>
      <c r="H119" s="7">
        <f t="shared" si="12"/>
        <v>1137.3499999999999</v>
      </c>
      <c r="I119" s="3">
        <f t="shared" si="13"/>
        <v>117.51</v>
      </c>
      <c r="J119">
        <f t="shared" si="14"/>
        <v>1.1399999999999999</v>
      </c>
      <c r="K119" s="16">
        <f t="shared" si="18"/>
        <v>159.62</v>
      </c>
      <c r="L119" s="16">
        <f t="shared" si="19"/>
        <v>16.649999999999999</v>
      </c>
      <c r="M119" s="30">
        <f t="shared" si="17"/>
        <v>229.9</v>
      </c>
      <c r="N119" s="3">
        <f t="shared" si="15"/>
        <v>1662.17</v>
      </c>
      <c r="O119" s="1" t="s">
        <v>76</v>
      </c>
      <c r="P119" s="20">
        <v>44645</v>
      </c>
      <c r="Q119" s="16">
        <f t="shared" si="16"/>
        <v>106</v>
      </c>
    </row>
    <row r="120" spans="5:17" x14ac:dyDescent="0.25">
      <c r="E120" s="21">
        <v>47912</v>
      </c>
      <c r="F120">
        <v>117</v>
      </c>
      <c r="G120" s="8">
        <v>0</v>
      </c>
      <c r="H120" s="7">
        <f t="shared" si="12"/>
        <v>1137.3499999999999</v>
      </c>
      <c r="I120" s="3">
        <f t="shared" si="13"/>
        <v>117.51</v>
      </c>
      <c r="J120">
        <f t="shared" si="14"/>
        <v>1.1399999999999999</v>
      </c>
      <c r="K120" s="16">
        <f t="shared" si="18"/>
        <v>159.62</v>
      </c>
      <c r="L120" s="16">
        <f t="shared" si="19"/>
        <v>16.649999999999999</v>
      </c>
      <c r="M120" s="30">
        <f t="shared" si="17"/>
        <v>231.88</v>
      </c>
      <c r="N120" s="3">
        <f t="shared" si="15"/>
        <v>1664.15</v>
      </c>
      <c r="O120" s="1" t="s">
        <v>76</v>
      </c>
      <c r="P120" s="20">
        <v>44645</v>
      </c>
      <c r="Q120" s="16">
        <f t="shared" si="16"/>
        <v>107</v>
      </c>
    </row>
    <row r="121" spans="5:17" x14ac:dyDescent="0.25">
      <c r="E121" s="21">
        <v>47943</v>
      </c>
      <c r="F121">
        <v>118</v>
      </c>
      <c r="G121" s="8">
        <v>0</v>
      </c>
      <c r="H121" s="7">
        <f t="shared" si="12"/>
        <v>1137.3499999999999</v>
      </c>
      <c r="I121" s="3">
        <f t="shared" si="13"/>
        <v>117.51</v>
      </c>
      <c r="J121">
        <f t="shared" si="14"/>
        <v>1.1399999999999999</v>
      </c>
      <c r="K121" s="16">
        <f t="shared" si="18"/>
        <v>159.62</v>
      </c>
      <c r="L121" s="16">
        <f t="shared" si="19"/>
        <v>16.649999999999999</v>
      </c>
      <c r="M121" s="30">
        <f t="shared" si="17"/>
        <v>233.86</v>
      </c>
      <c r="N121" s="3">
        <f t="shared" si="15"/>
        <v>1666.13</v>
      </c>
      <c r="O121" s="1" t="s">
        <v>76</v>
      </c>
      <c r="P121" s="20">
        <v>44645</v>
      </c>
      <c r="Q121" s="16">
        <f t="shared" si="16"/>
        <v>108</v>
      </c>
    </row>
    <row r="122" spans="5:17" x14ac:dyDescent="0.25">
      <c r="E122" s="21">
        <v>47973</v>
      </c>
      <c r="F122">
        <v>119</v>
      </c>
      <c r="G122" s="8">
        <v>0</v>
      </c>
      <c r="H122" s="7">
        <f t="shared" si="12"/>
        <v>1137.3499999999999</v>
      </c>
      <c r="I122" s="3">
        <f t="shared" si="13"/>
        <v>117.51</v>
      </c>
      <c r="J122">
        <f t="shared" si="14"/>
        <v>1.1399999999999999</v>
      </c>
      <c r="K122" s="16">
        <f t="shared" si="18"/>
        <v>159.62</v>
      </c>
      <c r="L122" s="16">
        <f t="shared" si="19"/>
        <v>16.649999999999999</v>
      </c>
      <c r="M122" s="30">
        <f t="shared" si="17"/>
        <v>235.84</v>
      </c>
      <c r="N122" s="3">
        <f t="shared" si="15"/>
        <v>1668.11</v>
      </c>
      <c r="O122" s="1" t="s">
        <v>76</v>
      </c>
      <c r="P122" s="20">
        <v>44645</v>
      </c>
      <c r="Q122" s="16">
        <f t="shared" si="16"/>
        <v>109</v>
      </c>
    </row>
    <row r="123" spans="5:17" x14ac:dyDescent="0.25">
      <c r="E123" s="21">
        <v>48004</v>
      </c>
      <c r="F123">
        <v>120</v>
      </c>
      <c r="G123" s="8">
        <v>0</v>
      </c>
      <c r="H123" s="7">
        <f t="shared" si="12"/>
        <v>1137.3499999999999</v>
      </c>
      <c r="I123" s="3">
        <f t="shared" si="13"/>
        <v>117.51</v>
      </c>
      <c r="J123">
        <f t="shared" si="14"/>
        <v>1.1399999999999999</v>
      </c>
      <c r="K123" s="16">
        <f t="shared" si="18"/>
        <v>159.62</v>
      </c>
      <c r="L123" s="16">
        <f t="shared" si="19"/>
        <v>16.649999999999999</v>
      </c>
      <c r="M123" s="30">
        <f t="shared" si="17"/>
        <v>237.81</v>
      </c>
      <c r="N123" s="3">
        <f t="shared" si="15"/>
        <v>1670.08</v>
      </c>
      <c r="O123" s="1" t="s">
        <v>76</v>
      </c>
      <c r="P123" s="20">
        <v>44645</v>
      </c>
      <c r="Q123" s="16">
        <f t="shared" si="16"/>
        <v>110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6E6C-B5A3-43E9-82CE-DED3BE112C54}">
  <dimension ref="A1:Q123"/>
  <sheetViews>
    <sheetView workbookViewId="0">
      <selection activeCell="B36" sqref="B36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435028</v>
      </c>
      <c r="H1" s="7"/>
    </row>
    <row r="2" spans="1:17" x14ac:dyDescent="0.25">
      <c r="A2" t="s">
        <v>1</v>
      </c>
      <c r="B2" s="1" t="s">
        <v>26</v>
      </c>
      <c r="H2" s="7"/>
    </row>
    <row r="3" spans="1:17" x14ac:dyDescent="0.25">
      <c r="A3" t="s">
        <v>53</v>
      </c>
      <c r="B3" s="20">
        <v>44664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44701</v>
      </c>
      <c r="F4">
        <v>1</v>
      </c>
      <c r="G4" s="8">
        <v>0</v>
      </c>
      <c r="H4" s="7">
        <f t="shared" ref="H4:H7" si="0">($B$17-(I4+J4))</f>
        <v>919.55</v>
      </c>
      <c r="I4" s="3">
        <f>ROUND(($B$18/120),2)</f>
        <v>95.01</v>
      </c>
      <c r="J4">
        <f>ROUND(($B$11/120),2)</f>
        <v>0.92</v>
      </c>
      <c r="N4" s="3">
        <f>SUM(G4:M4)</f>
        <v>1015.4799999999999</v>
      </c>
      <c r="O4" s="1" t="s">
        <v>77</v>
      </c>
    </row>
    <row r="5" spans="1:17" x14ac:dyDescent="0.25">
      <c r="A5" t="s">
        <v>3</v>
      </c>
      <c r="B5" s="2">
        <v>114477.44</v>
      </c>
      <c r="E5" s="21">
        <v>44732</v>
      </c>
      <c r="F5">
        <v>2</v>
      </c>
      <c r="G5" s="8">
        <v>0</v>
      </c>
      <c r="H5" s="7">
        <f t="shared" si="0"/>
        <v>919.55</v>
      </c>
      <c r="I5" s="3">
        <f t="shared" ref="I5:I68" si="1">ROUND(($B$18/120),2)</f>
        <v>95.01</v>
      </c>
      <c r="J5">
        <f t="shared" ref="J5:J68" si="2">ROUND(($B$11/120),2)</f>
        <v>0.92</v>
      </c>
      <c r="N5" s="3">
        <f t="shared" ref="N5:N68" si="3">SUM(G5:M5)</f>
        <v>1015.4799999999999</v>
      </c>
      <c r="O5" s="1" t="s">
        <v>77</v>
      </c>
    </row>
    <row r="6" spans="1:17" x14ac:dyDescent="0.25">
      <c r="A6" t="s">
        <v>4</v>
      </c>
      <c r="B6" s="2">
        <v>6868.65</v>
      </c>
      <c r="E6" s="21">
        <v>44762</v>
      </c>
      <c r="F6">
        <v>3</v>
      </c>
      <c r="G6" s="8">
        <v>0</v>
      </c>
      <c r="H6" s="7">
        <f t="shared" si="0"/>
        <v>919.55</v>
      </c>
      <c r="I6" s="3">
        <f t="shared" si="1"/>
        <v>95.01</v>
      </c>
      <c r="J6">
        <f t="shared" si="2"/>
        <v>0.92</v>
      </c>
      <c r="K6" s="16"/>
      <c r="L6" s="16"/>
      <c r="M6" s="30">
        <f t="shared" ref="M6" si="4">ROUND((SUM(G6:L6))-PV($B$15,Q6,0,-(SUM(G6:L6))),2)</f>
        <v>3.35</v>
      </c>
      <c r="N6" s="3">
        <f t="shared" si="3"/>
        <v>1018.8299999999999</v>
      </c>
      <c r="O6" s="1" t="s">
        <v>76</v>
      </c>
      <c r="P6" s="20">
        <v>44698</v>
      </c>
      <c r="Q6" s="16">
        <f t="shared" ref="Q6" si="5">DATEDIF(P6,E6,"m")</f>
        <v>2</v>
      </c>
    </row>
    <row r="7" spans="1:17" x14ac:dyDescent="0.25">
      <c r="A7" t="s">
        <v>6</v>
      </c>
      <c r="B7" s="2">
        <f>SUM(B5:B6)</f>
        <v>121346.09</v>
      </c>
      <c r="E7" s="21">
        <v>44793</v>
      </c>
      <c r="F7">
        <v>4</v>
      </c>
      <c r="G7" s="8">
        <v>0</v>
      </c>
      <c r="H7" s="7">
        <f t="shared" si="0"/>
        <v>919.55</v>
      </c>
      <c r="I7" s="3">
        <f t="shared" si="1"/>
        <v>95.01</v>
      </c>
      <c r="J7">
        <f t="shared" si="2"/>
        <v>0.92</v>
      </c>
      <c r="N7" s="3">
        <f t="shared" si="3"/>
        <v>1015.4799999999999</v>
      </c>
      <c r="O7" s="1" t="s">
        <v>77</v>
      </c>
    </row>
    <row r="8" spans="1:17" x14ac:dyDescent="0.25">
      <c r="A8" t="s">
        <v>5</v>
      </c>
      <c r="B8" s="2">
        <v>11000</v>
      </c>
      <c r="E8" s="21">
        <v>44824</v>
      </c>
      <c r="F8">
        <v>5</v>
      </c>
      <c r="G8" s="8">
        <v>0</v>
      </c>
      <c r="H8" s="7">
        <f t="shared" ref="H8:H9" si="6">($B$17-(I8+J8))</f>
        <v>919.55</v>
      </c>
      <c r="I8" s="3">
        <f t="shared" si="1"/>
        <v>95.01</v>
      </c>
      <c r="J8">
        <f t="shared" si="2"/>
        <v>0.92</v>
      </c>
      <c r="N8" s="3">
        <f>SUM(G8:M8)</f>
        <v>1015.4799999999999</v>
      </c>
      <c r="O8" s="1" t="s">
        <v>77</v>
      </c>
    </row>
    <row r="9" spans="1:17" x14ac:dyDescent="0.25">
      <c r="B9" s="2"/>
      <c r="E9" s="21">
        <v>44854</v>
      </c>
      <c r="F9">
        <v>6</v>
      </c>
      <c r="G9" s="8">
        <v>0</v>
      </c>
      <c r="H9" s="7">
        <f t="shared" si="6"/>
        <v>919.55</v>
      </c>
      <c r="I9" s="3">
        <f t="shared" si="1"/>
        <v>95.01</v>
      </c>
      <c r="J9">
        <f t="shared" si="2"/>
        <v>0.92</v>
      </c>
      <c r="N9" s="3">
        <f t="shared" si="3"/>
        <v>1015.4799999999999</v>
      </c>
      <c r="O9" s="1" t="s">
        <v>77</v>
      </c>
    </row>
    <row r="10" spans="1:17" x14ac:dyDescent="0.25">
      <c r="A10" t="s">
        <v>7</v>
      </c>
      <c r="B10" s="2">
        <f xml:space="preserve"> B7-B8</f>
        <v>110346.09</v>
      </c>
      <c r="E10" s="21">
        <v>44885</v>
      </c>
      <c r="F10">
        <v>7</v>
      </c>
      <c r="G10" s="8">
        <v>0</v>
      </c>
      <c r="H10" s="7">
        <f>($B$17-(I10+J10))</f>
        <v>919.55</v>
      </c>
      <c r="I10" s="3">
        <f t="shared" si="1"/>
        <v>95.01</v>
      </c>
      <c r="J10">
        <f t="shared" si="2"/>
        <v>0.92</v>
      </c>
      <c r="N10" s="3">
        <f t="shared" si="3"/>
        <v>1015.4799999999999</v>
      </c>
      <c r="O10" s="1" t="s">
        <v>77</v>
      </c>
    </row>
    <row r="11" spans="1:17" x14ac:dyDescent="0.25">
      <c r="A11" t="s">
        <v>8</v>
      </c>
      <c r="B11" s="2">
        <f>ROUND(B10/999,2)</f>
        <v>110.46</v>
      </c>
      <c r="E11" s="21">
        <v>44915</v>
      </c>
      <c r="F11">
        <v>8</v>
      </c>
      <c r="G11" s="8">
        <v>0</v>
      </c>
      <c r="H11" s="7">
        <f t="shared" ref="H11:H74" si="7">($B$17-(I11+J11))</f>
        <v>919.55</v>
      </c>
      <c r="I11" s="3">
        <f t="shared" si="1"/>
        <v>95.01</v>
      </c>
      <c r="J11">
        <f t="shared" si="2"/>
        <v>0.92</v>
      </c>
      <c r="N11" s="3">
        <f t="shared" si="3"/>
        <v>1015.4799999999999</v>
      </c>
      <c r="O11" s="1" t="s">
        <v>77</v>
      </c>
    </row>
    <row r="12" spans="1:17" x14ac:dyDescent="0.25">
      <c r="A12" t="s">
        <v>9</v>
      </c>
      <c r="B12" s="2">
        <f>B10+B11</f>
        <v>110456.55</v>
      </c>
      <c r="C12" s="15"/>
      <c r="E12" s="21">
        <v>44946</v>
      </c>
      <c r="F12">
        <v>9</v>
      </c>
      <c r="G12" s="8">
        <v>0</v>
      </c>
      <c r="H12" s="7">
        <f t="shared" si="7"/>
        <v>919.55</v>
      </c>
      <c r="I12" s="3">
        <f t="shared" si="1"/>
        <v>95.01</v>
      </c>
      <c r="J12">
        <f t="shared" si="2"/>
        <v>0.92</v>
      </c>
      <c r="N12" s="3">
        <f t="shared" si="3"/>
        <v>1015.4799999999999</v>
      </c>
      <c r="O12" s="1" t="s">
        <v>77</v>
      </c>
    </row>
    <row r="13" spans="1:17" x14ac:dyDescent="0.25">
      <c r="B13" s="3"/>
      <c r="E13" s="21">
        <v>44977</v>
      </c>
      <c r="F13">
        <v>10</v>
      </c>
      <c r="G13" s="8">
        <v>0</v>
      </c>
      <c r="H13" s="7">
        <f t="shared" si="7"/>
        <v>919.55</v>
      </c>
      <c r="I13" s="3">
        <f t="shared" si="1"/>
        <v>95.01</v>
      </c>
      <c r="J13">
        <f t="shared" si="2"/>
        <v>0.92</v>
      </c>
      <c r="N13" s="3">
        <f t="shared" si="3"/>
        <v>1015.4799999999999</v>
      </c>
      <c r="O13" s="1" t="s">
        <v>77</v>
      </c>
    </row>
    <row r="14" spans="1:17" x14ac:dyDescent="0.25">
      <c r="A14" t="s">
        <v>10</v>
      </c>
      <c r="B14" s="4">
        <v>120</v>
      </c>
      <c r="E14" s="21">
        <v>45005</v>
      </c>
      <c r="F14">
        <v>11</v>
      </c>
      <c r="G14" s="8">
        <v>0</v>
      </c>
      <c r="H14" s="7">
        <f t="shared" si="7"/>
        <v>919.55</v>
      </c>
      <c r="I14" s="3">
        <f t="shared" si="1"/>
        <v>95.01</v>
      </c>
      <c r="J14">
        <f t="shared" si="2"/>
        <v>0.92</v>
      </c>
      <c r="N14" s="3">
        <f t="shared" si="3"/>
        <v>1015.4799999999999</v>
      </c>
      <c r="O14" s="1" t="s">
        <v>77</v>
      </c>
    </row>
    <row r="15" spans="1:17" x14ac:dyDescent="0.25">
      <c r="A15" t="s">
        <v>11</v>
      </c>
      <c r="B15" s="5">
        <v>1.652E-3</v>
      </c>
      <c r="E15" s="21">
        <v>45036</v>
      </c>
      <c r="F15">
        <v>12</v>
      </c>
      <c r="G15" s="8">
        <v>0</v>
      </c>
      <c r="H15" s="7">
        <f t="shared" si="7"/>
        <v>919.55</v>
      </c>
      <c r="I15" s="3">
        <f t="shared" si="1"/>
        <v>95.01</v>
      </c>
      <c r="J15">
        <f t="shared" si="2"/>
        <v>0.92</v>
      </c>
      <c r="N15" s="3">
        <f t="shared" si="3"/>
        <v>1015.4799999999999</v>
      </c>
      <c r="O15" s="1" t="s">
        <v>77</v>
      </c>
    </row>
    <row r="16" spans="1:17" x14ac:dyDescent="0.25">
      <c r="B16" s="3"/>
      <c r="E16" s="21">
        <v>45066</v>
      </c>
      <c r="F16">
        <v>13</v>
      </c>
      <c r="G16" s="8">
        <v>0</v>
      </c>
      <c r="H16" s="7">
        <f t="shared" si="7"/>
        <v>919.55</v>
      </c>
      <c r="I16" s="3">
        <f t="shared" si="1"/>
        <v>95.01</v>
      </c>
      <c r="J16">
        <f t="shared" si="2"/>
        <v>0.92</v>
      </c>
      <c r="N16" s="3">
        <f t="shared" si="3"/>
        <v>1015.4799999999999</v>
      </c>
      <c r="O16" s="1" t="s">
        <v>77</v>
      </c>
    </row>
    <row r="17" spans="1:15" x14ac:dyDescent="0.25">
      <c r="A17" t="s">
        <v>12</v>
      </c>
      <c r="B17" s="6">
        <f>ROUND(PMT(B15,B14,-B12),2)</f>
        <v>1015.48</v>
      </c>
      <c r="E17" s="21">
        <v>45097</v>
      </c>
      <c r="F17">
        <v>14</v>
      </c>
      <c r="G17" s="8">
        <v>0</v>
      </c>
      <c r="H17" s="7">
        <f t="shared" si="7"/>
        <v>919.55</v>
      </c>
      <c r="I17" s="3">
        <f t="shared" si="1"/>
        <v>95.01</v>
      </c>
      <c r="J17">
        <f t="shared" si="2"/>
        <v>0.92</v>
      </c>
      <c r="N17" s="3">
        <f t="shared" si="3"/>
        <v>1015.4799999999999</v>
      </c>
      <c r="O17" s="1" t="s">
        <v>77</v>
      </c>
    </row>
    <row r="18" spans="1:15" x14ac:dyDescent="0.25">
      <c r="A18" t="s">
        <v>15</v>
      </c>
      <c r="B18" s="3">
        <f>ROUND((B14*B17)-B12,2)</f>
        <v>11401.05</v>
      </c>
      <c r="E18" s="21">
        <v>45127</v>
      </c>
      <c r="F18">
        <v>15</v>
      </c>
      <c r="G18" s="8">
        <v>0</v>
      </c>
      <c r="H18" s="7">
        <f t="shared" si="7"/>
        <v>919.55</v>
      </c>
      <c r="I18" s="3">
        <f t="shared" si="1"/>
        <v>95.01</v>
      </c>
      <c r="J18">
        <f t="shared" si="2"/>
        <v>0.92</v>
      </c>
      <c r="N18" s="3">
        <f t="shared" si="3"/>
        <v>1015.4799999999999</v>
      </c>
      <c r="O18" s="1" t="s">
        <v>77</v>
      </c>
    </row>
    <row r="19" spans="1:15" x14ac:dyDescent="0.25">
      <c r="B19" s="3"/>
      <c r="E19" s="21">
        <v>45158</v>
      </c>
      <c r="F19">
        <v>16</v>
      </c>
      <c r="G19" s="8">
        <v>0</v>
      </c>
      <c r="H19" s="7">
        <f t="shared" si="7"/>
        <v>919.55</v>
      </c>
      <c r="I19" s="3">
        <f t="shared" si="1"/>
        <v>95.01</v>
      </c>
      <c r="J19">
        <f t="shared" si="2"/>
        <v>0.92</v>
      </c>
      <c r="N19" s="3">
        <f t="shared" si="3"/>
        <v>1015.4799999999999</v>
      </c>
      <c r="O19" s="1" t="s">
        <v>77</v>
      </c>
    </row>
    <row r="20" spans="1:15" x14ac:dyDescent="0.25">
      <c r="A20" t="s">
        <v>96</v>
      </c>
      <c r="B20" s="3">
        <v>1158.54</v>
      </c>
      <c r="E20" s="21">
        <v>45189</v>
      </c>
      <c r="F20">
        <v>17</v>
      </c>
      <c r="G20" s="8">
        <v>0</v>
      </c>
      <c r="H20" s="7">
        <f t="shared" si="7"/>
        <v>919.55</v>
      </c>
      <c r="I20" s="3">
        <f t="shared" si="1"/>
        <v>95.01</v>
      </c>
      <c r="J20">
        <f t="shared" si="2"/>
        <v>0.92</v>
      </c>
      <c r="N20" s="3">
        <f t="shared" si="3"/>
        <v>1015.4799999999999</v>
      </c>
      <c r="O20" s="1" t="s">
        <v>77</v>
      </c>
    </row>
    <row r="21" spans="1:15" x14ac:dyDescent="0.25">
      <c r="B21" s="3"/>
      <c r="E21" s="21">
        <v>45219</v>
      </c>
      <c r="F21">
        <v>18</v>
      </c>
      <c r="G21" s="8">
        <v>0</v>
      </c>
      <c r="H21" s="7">
        <f t="shared" si="7"/>
        <v>919.55</v>
      </c>
      <c r="I21" s="3">
        <f t="shared" si="1"/>
        <v>95.01</v>
      </c>
      <c r="J21">
        <f t="shared" si="2"/>
        <v>0.92</v>
      </c>
      <c r="N21" s="3">
        <f t="shared" si="3"/>
        <v>1015.4799999999999</v>
      </c>
      <c r="O21" s="1" t="s">
        <v>77</v>
      </c>
    </row>
    <row r="22" spans="1:15" x14ac:dyDescent="0.25">
      <c r="B22" s="3"/>
      <c r="E22" s="21">
        <v>45250</v>
      </c>
      <c r="F22">
        <v>19</v>
      </c>
      <c r="G22" s="8">
        <v>0</v>
      </c>
      <c r="H22" s="7">
        <f t="shared" si="7"/>
        <v>919.55</v>
      </c>
      <c r="I22" s="3">
        <f t="shared" si="1"/>
        <v>95.01</v>
      </c>
      <c r="J22">
        <f t="shared" si="2"/>
        <v>0.92</v>
      </c>
      <c r="N22" s="3">
        <f t="shared" si="3"/>
        <v>1015.4799999999999</v>
      </c>
      <c r="O22" s="1" t="s">
        <v>77</v>
      </c>
    </row>
    <row r="23" spans="1:15" x14ac:dyDescent="0.25">
      <c r="B23" s="3"/>
      <c r="E23" s="21">
        <v>45280</v>
      </c>
      <c r="F23">
        <v>20</v>
      </c>
      <c r="G23" s="8">
        <v>0</v>
      </c>
      <c r="H23" s="7">
        <f t="shared" si="7"/>
        <v>919.55</v>
      </c>
      <c r="I23" s="3">
        <f t="shared" si="1"/>
        <v>95.01</v>
      </c>
      <c r="J23">
        <f t="shared" si="2"/>
        <v>0.92</v>
      </c>
      <c r="N23" s="3">
        <f t="shared" si="3"/>
        <v>1015.4799999999999</v>
      </c>
      <c r="O23" s="1" t="s">
        <v>77</v>
      </c>
    </row>
    <row r="24" spans="1:15" x14ac:dyDescent="0.25">
      <c r="B24" s="3"/>
      <c r="E24" s="21">
        <v>45311</v>
      </c>
      <c r="F24">
        <v>21</v>
      </c>
      <c r="G24" s="8">
        <v>0</v>
      </c>
      <c r="H24" s="7">
        <f t="shared" si="7"/>
        <v>919.55</v>
      </c>
      <c r="I24" s="3">
        <f t="shared" si="1"/>
        <v>95.01</v>
      </c>
      <c r="J24">
        <f t="shared" si="2"/>
        <v>0.92</v>
      </c>
      <c r="N24" s="3">
        <f t="shared" si="3"/>
        <v>1015.4799999999999</v>
      </c>
      <c r="O24" s="1" t="s">
        <v>77</v>
      </c>
    </row>
    <row r="25" spans="1:15" x14ac:dyDescent="0.25">
      <c r="B25" s="3"/>
      <c r="E25" s="21">
        <v>45342</v>
      </c>
      <c r="F25">
        <v>22</v>
      </c>
      <c r="G25" s="8">
        <v>0</v>
      </c>
      <c r="H25" s="7">
        <f t="shared" si="7"/>
        <v>919.55</v>
      </c>
      <c r="I25" s="3">
        <f t="shared" si="1"/>
        <v>95.01</v>
      </c>
      <c r="J25">
        <f t="shared" si="2"/>
        <v>0.92</v>
      </c>
      <c r="N25" s="3">
        <f t="shared" si="3"/>
        <v>1015.4799999999999</v>
      </c>
      <c r="O25" s="1" t="s">
        <v>77</v>
      </c>
    </row>
    <row r="26" spans="1:15" x14ac:dyDescent="0.25">
      <c r="B26" s="3"/>
      <c r="E26" s="21">
        <v>45371</v>
      </c>
      <c r="F26">
        <v>23</v>
      </c>
      <c r="G26" s="8">
        <v>0</v>
      </c>
      <c r="H26" s="7">
        <f t="shared" si="7"/>
        <v>919.55</v>
      </c>
      <c r="I26" s="3">
        <f t="shared" si="1"/>
        <v>95.01</v>
      </c>
      <c r="J26">
        <f t="shared" si="2"/>
        <v>0.92</v>
      </c>
      <c r="N26" s="3">
        <f t="shared" si="3"/>
        <v>1015.4799999999999</v>
      </c>
      <c r="O26" s="1" t="s">
        <v>77</v>
      </c>
    </row>
    <row r="27" spans="1:15" x14ac:dyDescent="0.25">
      <c r="B27" s="3"/>
      <c r="E27" s="21">
        <v>45402</v>
      </c>
      <c r="F27">
        <v>24</v>
      </c>
      <c r="G27" s="8">
        <v>0</v>
      </c>
      <c r="H27" s="7">
        <f t="shared" si="7"/>
        <v>919.55</v>
      </c>
      <c r="I27" s="3">
        <f t="shared" si="1"/>
        <v>95.01</v>
      </c>
      <c r="J27">
        <f t="shared" si="2"/>
        <v>0.92</v>
      </c>
      <c r="N27" s="3">
        <f t="shared" si="3"/>
        <v>1015.4799999999999</v>
      </c>
      <c r="O27" s="1" t="s">
        <v>77</v>
      </c>
    </row>
    <row r="28" spans="1:15" x14ac:dyDescent="0.25">
      <c r="B28" s="3"/>
      <c r="E28" s="21">
        <v>45432</v>
      </c>
      <c r="F28">
        <v>25</v>
      </c>
      <c r="G28" s="8">
        <v>0</v>
      </c>
      <c r="H28" s="7">
        <f t="shared" si="7"/>
        <v>919.55</v>
      </c>
      <c r="I28" s="3">
        <f t="shared" si="1"/>
        <v>95.01</v>
      </c>
      <c r="J28">
        <f t="shared" si="2"/>
        <v>0.92</v>
      </c>
      <c r="N28" s="3">
        <f t="shared" si="3"/>
        <v>1015.4799999999999</v>
      </c>
      <c r="O28" s="1" t="s">
        <v>77</v>
      </c>
    </row>
    <row r="29" spans="1:15" x14ac:dyDescent="0.25">
      <c r="B29" s="3"/>
      <c r="E29" s="21">
        <v>45463</v>
      </c>
      <c r="F29">
        <v>26</v>
      </c>
      <c r="G29" s="8">
        <v>0</v>
      </c>
      <c r="H29" s="7">
        <f t="shared" si="7"/>
        <v>919.55</v>
      </c>
      <c r="I29" s="3">
        <f t="shared" si="1"/>
        <v>95.01</v>
      </c>
      <c r="J29">
        <f t="shared" si="2"/>
        <v>0.92</v>
      </c>
      <c r="N29" s="3">
        <f t="shared" si="3"/>
        <v>1015.4799999999999</v>
      </c>
      <c r="O29" s="1" t="s">
        <v>77</v>
      </c>
    </row>
    <row r="30" spans="1:15" x14ac:dyDescent="0.25">
      <c r="B30" s="3"/>
      <c r="E30" s="21">
        <v>45493</v>
      </c>
      <c r="F30">
        <v>27</v>
      </c>
      <c r="G30" s="8">
        <v>0</v>
      </c>
      <c r="H30" s="7">
        <f t="shared" si="7"/>
        <v>919.55</v>
      </c>
      <c r="I30" s="3">
        <f t="shared" si="1"/>
        <v>95.01</v>
      </c>
      <c r="J30">
        <f t="shared" si="2"/>
        <v>0.92</v>
      </c>
      <c r="N30" s="3">
        <f t="shared" si="3"/>
        <v>1015.4799999999999</v>
      </c>
      <c r="O30" s="1" t="s">
        <v>77</v>
      </c>
    </row>
    <row r="31" spans="1:15" x14ac:dyDescent="0.25">
      <c r="B31" s="3"/>
      <c r="E31" s="21">
        <v>45524</v>
      </c>
      <c r="F31">
        <v>28</v>
      </c>
      <c r="G31" s="8">
        <v>0</v>
      </c>
      <c r="H31" s="7">
        <f t="shared" si="7"/>
        <v>919.55</v>
      </c>
      <c r="I31" s="3">
        <f t="shared" si="1"/>
        <v>95.01</v>
      </c>
      <c r="J31">
        <f t="shared" si="2"/>
        <v>0.92</v>
      </c>
      <c r="N31" s="3">
        <f t="shared" si="3"/>
        <v>1015.4799999999999</v>
      </c>
      <c r="O31" s="1" t="s">
        <v>77</v>
      </c>
    </row>
    <row r="32" spans="1:15" x14ac:dyDescent="0.25">
      <c r="B32" s="3"/>
      <c r="E32" s="21">
        <v>45555</v>
      </c>
      <c r="F32">
        <v>29</v>
      </c>
      <c r="G32" s="8">
        <v>0</v>
      </c>
      <c r="H32" s="7">
        <f t="shared" si="7"/>
        <v>919.55</v>
      </c>
      <c r="I32" s="3">
        <f t="shared" si="1"/>
        <v>95.01</v>
      </c>
      <c r="J32">
        <f t="shared" si="2"/>
        <v>0.92</v>
      </c>
      <c r="N32" s="3">
        <f t="shared" si="3"/>
        <v>1015.4799999999999</v>
      </c>
      <c r="O32" s="1" t="s">
        <v>77</v>
      </c>
    </row>
    <row r="33" spans="2:15" x14ac:dyDescent="0.25">
      <c r="B33" s="3"/>
      <c r="E33" s="21">
        <v>45585</v>
      </c>
      <c r="F33">
        <v>30</v>
      </c>
      <c r="G33" s="8">
        <v>0</v>
      </c>
      <c r="H33" s="7">
        <f t="shared" si="7"/>
        <v>919.55</v>
      </c>
      <c r="I33" s="3">
        <f t="shared" si="1"/>
        <v>95.01</v>
      </c>
      <c r="J33">
        <f t="shared" si="2"/>
        <v>0.92</v>
      </c>
      <c r="N33" s="3">
        <f t="shared" si="3"/>
        <v>1015.4799999999999</v>
      </c>
      <c r="O33" s="1" t="s">
        <v>77</v>
      </c>
    </row>
    <row r="34" spans="2:15" x14ac:dyDescent="0.25">
      <c r="B34" s="3"/>
      <c r="E34" s="21">
        <v>45616</v>
      </c>
      <c r="F34">
        <v>31</v>
      </c>
      <c r="G34" s="8">
        <v>0</v>
      </c>
      <c r="H34" s="7">
        <f t="shared" si="7"/>
        <v>919.55</v>
      </c>
      <c r="I34" s="3">
        <f t="shared" si="1"/>
        <v>95.01</v>
      </c>
      <c r="J34">
        <f t="shared" si="2"/>
        <v>0.92</v>
      </c>
      <c r="N34" s="3">
        <f t="shared" si="3"/>
        <v>1015.4799999999999</v>
      </c>
      <c r="O34" s="1" t="s">
        <v>77</v>
      </c>
    </row>
    <row r="35" spans="2:15" x14ac:dyDescent="0.25">
      <c r="B35" s="3"/>
      <c r="E35" s="21">
        <v>45646</v>
      </c>
      <c r="F35">
        <v>32</v>
      </c>
      <c r="G35" s="8">
        <v>0</v>
      </c>
      <c r="H35" s="7">
        <f t="shared" si="7"/>
        <v>919.55</v>
      </c>
      <c r="I35" s="3">
        <f t="shared" si="1"/>
        <v>95.01</v>
      </c>
      <c r="J35">
        <f t="shared" si="2"/>
        <v>0.92</v>
      </c>
      <c r="N35" s="3">
        <f t="shared" si="3"/>
        <v>1015.4799999999999</v>
      </c>
      <c r="O35" s="1" t="s">
        <v>77</v>
      </c>
    </row>
    <row r="36" spans="2:15" x14ac:dyDescent="0.25">
      <c r="B36" s="3"/>
      <c r="E36" s="21">
        <v>45677</v>
      </c>
      <c r="F36">
        <v>33</v>
      </c>
      <c r="G36" s="8">
        <v>0</v>
      </c>
      <c r="H36" s="7">
        <f t="shared" si="7"/>
        <v>919.55</v>
      </c>
      <c r="I36" s="3">
        <f t="shared" si="1"/>
        <v>95.01</v>
      </c>
      <c r="J36">
        <f t="shared" si="2"/>
        <v>0.92</v>
      </c>
      <c r="N36" s="3">
        <f t="shared" si="3"/>
        <v>1015.4799999999999</v>
      </c>
      <c r="O36" s="1" t="s">
        <v>77</v>
      </c>
    </row>
    <row r="37" spans="2:15" x14ac:dyDescent="0.25">
      <c r="B37" s="3"/>
      <c r="E37" s="21">
        <v>45708</v>
      </c>
      <c r="F37">
        <v>34</v>
      </c>
      <c r="G37" s="8">
        <v>0</v>
      </c>
      <c r="H37" s="7">
        <f t="shared" si="7"/>
        <v>919.55</v>
      </c>
      <c r="I37" s="3">
        <f t="shared" si="1"/>
        <v>95.01</v>
      </c>
      <c r="J37">
        <f t="shared" si="2"/>
        <v>0.92</v>
      </c>
      <c r="N37" s="3">
        <f t="shared" si="3"/>
        <v>1015.4799999999999</v>
      </c>
      <c r="O37" s="1" t="s">
        <v>77</v>
      </c>
    </row>
    <row r="38" spans="2:15" x14ac:dyDescent="0.25">
      <c r="B38" s="3"/>
      <c r="E38" s="21">
        <v>45736</v>
      </c>
      <c r="F38">
        <v>35</v>
      </c>
      <c r="G38" s="8">
        <v>0</v>
      </c>
      <c r="H38" s="7">
        <f t="shared" si="7"/>
        <v>919.55</v>
      </c>
      <c r="I38" s="3">
        <f t="shared" si="1"/>
        <v>95.01</v>
      </c>
      <c r="J38">
        <f t="shared" si="2"/>
        <v>0.92</v>
      </c>
      <c r="N38" s="3">
        <f t="shared" si="3"/>
        <v>1015.4799999999999</v>
      </c>
      <c r="O38" s="1" t="s">
        <v>77</v>
      </c>
    </row>
    <row r="39" spans="2:15" x14ac:dyDescent="0.25">
      <c r="B39" s="3"/>
      <c r="E39" s="21">
        <v>45767</v>
      </c>
      <c r="F39">
        <v>36</v>
      </c>
      <c r="G39" s="8">
        <v>0</v>
      </c>
      <c r="H39" s="7">
        <f t="shared" si="7"/>
        <v>919.55</v>
      </c>
      <c r="I39" s="3">
        <f t="shared" si="1"/>
        <v>95.01</v>
      </c>
      <c r="J39">
        <f t="shared" si="2"/>
        <v>0.92</v>
      </c>
      <c r="N39" s="3">
        <f t="shared" si="3"/>
        <v>1015.4799999999999</v>
      </c>
      <c r="O39" s="1" t="s">
        <v>77</v>
      </c>
    </row>
    <row r="40" spans="2:15" x14ac:dyDescent="0.25">
      <c r="B40" s="3"/>
      <c r="E40" s="21">
        <v>45797</v>
      </c>
      <c r="F40">
        <v>37</v>
      </c>
      <c r="G40" s="8">
        <v>0</v>
      </c>
      <c r="H40" s="7">
        <f t="shared" si="7"/>
        <v>919.55</v>
      </c>
      <c r="I40" s="3">
        <f t="shared" si="1"/>
        <v>95.01</v>
      </c>
      <c r="J40">
        <f t="shared" si="2"/>
        <v>0.92</v>
      </c>
      <c r="N40" s="3">
        <f t="shared" si="3"/>
        <v>1015.4799999999999</v>
      </c>
      <c r="O40" s="1" t="s">
        <v>77</v>
      </c>
    </row>
    <row r="41" spans="2:15" x14ac:dyDescent="0.25">
      <c r="B41" s="3"/>
      <c r="E41" s="21">
        <v>45828</v>
      </c>
      <c r="F41">
        <v>38</v>
      </c>
      <c r="G41" s="8">
        <v>0</v>
      </c>
      <c r="H41" s="7">
        <f t="shared" si="7"/>
        <v>919.55</v>
      </c>
      <c r="I41" s="3">
        <f t="shared" si="1"/>
        <v>95.01</v>
      </c>
      <c r="J41">
        <f t="shared" si="2"/>
        <v>0.92</v>
      </c>
      <c r="N41" s="3">
        <f t="shared" si="3"/>
        <v>1015.4799999999999</v>
      </c>
      <c r="O41" s="1" t="s">
        <v>77</v>
      </c>
    </row>
    <row r="42" spans="2:15" x14ac:dyDescent="0.25">
      <c r="B42" s="3"/>
      <c r="E42" s="21">
        <v>45858</v>
      </c>
      <c r="F42">
        <v>39</v>
      </c>
      <c r="G42" s="8">
        <v>0</v>
      </c>
      <c r="H42" s="7">
        <f t="shared" si="7"/>
        <v>919.55</v>
      </c>
      <c r="I42" s="3">
        <f t="shared" si="1"/>
        <v>95.01</v>
      </c>
      <c r="J42">
        <f t="shared" si="2"/>
        <v>0.92</v>
      </c>
      <c r="N42" s="3">
        <f t="shared" si="3"/>
        <v>1015.4799999999999</v>
      </c>
      <c r="O42" s="1" t="s">
        <v>77</v>
      </c>
    </row>
    <row r="43" spans="2:15" x14ac:dyDescent="0.25">
      <c r="B43" s="3"/>
      <c r="E43" s="21">
        <v>45889</v>
      </c>
      <c r="F43">
        <v>40</v>
      </c>
      <c r="G43" s="8">
        <v>0</v>
      </c>
      <c r="H43" s="7">
        <f t="shared" si="7"/>
        <v>919.55</v>
      </c>
      <c r="I43" s="3">
        <f t="shared" si="1"/>
        <v>95.01</v>
      </c>
      <c r="J43">
        <f t="shared" si="2"/>
        <v>0.92</v>
      </c>
      <c r="N43" s="3">
        <f t="shared" si="3"/>
        <v>1015.4799999999999</v>
      </c>
      <c r="O43" s="1" t="s">
        <v>77</v>
      </c>
    </row>
    <row r="44" spans="2:15" x14ac:dyDescent="0.25">
      <c r="B44" s="3"/>
      <c r="E44" s="21">
        <v>45920</v>
      </c>
      <c r="F44">
        <v>41</v>
      </c>
      <c r="G44" s="8">
        <v>0</v>
      </c>
      <c r="H44" s="7">
        <f t="shared" si="7"/>
        <v>919.55</v>
      </c>
      <c r="I44" s="3">
        <f t="shared" si="1"/>
        <v>95.01</v>
      </c>
      <c r="J44">
        <f t="shared" si="2"/>
        <v>0.92</v>
      </c>
      <c r="N44" s="3">
        <f t="shared" si="3"/>
        <v>1015.4799999999999</v>
      </c>
      <c r="O44" s="1" t="s">
        <v>77</v>
      </c>
    </row>
    <row r="45" spans="2:15" x14ac:dyDescent="0.25">
      <c r="E45" s="21">
        <v>45950</v>
      </c>
      <c r="F45">
        <v>42</v>
      </c>
      <c r="G45" s="8">
        <v>0</v>
      </c>
      <c r="H45" s="7">
        <f t="shared" si="7"/>
        <v>919.55</v>
      </c>
      <c r="I45" s="3">
        <f t="shared" si="1"/>
        <v>95.01</v>
      </c>
      <c r="J45">
        <f t="shared" si="2"/>
        <v>0.92</v>
      </c>
      <c r="N45" s="3">
        <f t="shared" si="3"/>
        <v>1015.4799999999999</v>
      </c>
      <c r="O45" s="1" t="s">
        <v>77</v>
      </c>
    </row>
    <row r="46" spans="2:15" x14ac:dyDescent="0.25">
      <c r="E46" s="21">
        <v>45981</v>
      </c>
      <c r="F46">
        <v>43</v>
      </c>
      <c r="G46" s="8">
        <v>0</v>
      </c>
      <c r="H46" s="7">
        <f t="shared" si="7"/>
        <v>919.55</v>
      </c>
      <c r="I46" s="3">
        <f t="shared" si="1"/>
        <v>95.01</v>
      </c>
      <c r="J46">
        <f t="shared" si="2"/>
        <v>0.92</v>
      </c>
      <c r="N46" s="3">
        <f t="shared" si="3"/>
        <v>1015.4799999999999</v>
      </c>
      <c r="O46" s="1" t="s">
        <v>77</v>
      </c>
    </row>
    <row r="47" spans="2:15" x14ac:dyDescent="0.25">
      <c r="E47" s="21">
        <v>46011</v>
      </c>
      <c r="F47">
        <v>44</v>
      </c>
      <c r="G47" s="8">
        <v>0</v>
      </c>
      <c r="H47" s="7">
        <f t="shared" si="7"/>
        <v>919.55</v>
      </c>
      <c r="I47" s="3">
        <f t="shared" si="1"/>
        <v>95.01</v>
      </c>
      <c r="J47">
        <f t="shared" si="2"/>
        <v>0.92</v>
      </c>
      <c r="N47" s="3">
        <f t="shared" si="3"/>
        <v>1015.4799999999999</v>
      </c>
      <c r="O47" s="1" t="s">
        <v>77</v>
      </c>
    </row>
    <row r="48" spans="2:15" x14ac:dyDescent="0.25">
      <c r="E48" s="21">
        <v>46042</v>
      </c>
      <c r="F48">
        <v>45</v>
      </c>
      <c r="G48" s="8">
        <v>0</v>
      </c>
      <c r="H48" s="7">
        <f t="shared" si="7"/>
        <v>919.55</v>
      </c>
      <c r="I48" s="3">
        <f t="shared" si="1"/>
        <v>95.01</v>
      </c>
      <c r="J48">
        <f t="shared" si="2"/>
        <v>0.92</v>
      </c>
      <c r="N48" s="3">
        <f t="shared" si="3"/>
        <v>1015.4799999999999</v>
      </c>
      <c r="O48" s="1" t="s">
        <v>77</v>
      </c>
    </row>
    <row r="49" spans="5:15" x14ac:dyDescent="0.25">
      <c r="E49" s="21">
        <v>46073</v>
      </c>
      <c r="F49">
        <v>46</v>
      </c>
      <c r="G49" s="8">
        <v>0</v>
      </c>
      <c r="H49" s="7">
        <f t="shared" si="7"/>
        <v>919.55</v>
      </c>
      <c r="I49" s="3">
        <f t="shared" si="1"/>
        <v>95.01</v>
      </c>
      <c r="J49">
        <f t="shared" si="2"/>
        <v>0.92</v>
      </c>
      <c r="N49" s="3">
        <f t="shared" si="3"/>
        <v>1015.4799999999999</v>
      </c>
      <c r="O49" s="1" t="s">
        <v>77</v>
      </c>
    </row>
    <row r="50" spans="5:15" x14ac:dyDescent="0.25">
      <c r="E50" s="21">
        <v>46101</v>
      </c>
      <c r="F50">
        <v>47</v>
      </c>
      <c r="G50" s="8">
        <v>0</v>
      </c>
      <c r="H50" s="7">
        <f t="shared" si="7"/>
        <v>919.55</v>
      </c>
      <c r="I50" s="3">
        <f t="shared" si="1"/>
        <v>95.01</v>
      </c>
      <c r="J50">
        <f t="shared" si="2"/>
        <v>0.92</v>
      </c>
      <c r="N50" s="3">
        <f t="shared" si="3"/>
        <v>1015.4799999999999</v>
      </c>
      <c r="O50" s="1" t="s">
        <v>77</v>
      </c>
    </row>
    <row r="51" spans="5:15" x14ac:dyDescent="0.25">
      <c r="E51" s="21">
        <v>46132</v>
      </c>
      <c r="F51">
        <v>48</v>
      </c>
      <c r="G51" s="8">
        <v>0</v>
      </c>
      <c r="H51" s="7">
        <f t="shared" si="7"/>
        <v>919.55</v>
      </c>
      <c r="I51" s="3">
        <f t="shared" si="1"/>
        <v>95.01</v>
      </c>
      <c r="J51">
        <f t="shared" si="2"/>
        <v>0.92</v>
      </c>
      <c r="N51" s="3">
        <f t="shared" si="3"/>
        <v>1015.4799999999999</v>
      </c>
      <c r="O51" s="1" t="s">
        <v>77</v>
      </c>
    </row>
    <row r="52" spans="5:15" x14ac:dyDescent="0.25">
      <c r="E52" s="21">
        <v>46162</v>
      </c>
      <c r="F52">
        <v>49</v>
      </c>
      <c r="G52" s="8">
        <v>0</v>
      </c>
      <c r="H52" s="7">
        <f t="shared" si="7"/>
        <v>919.55</v>
      </c>
      <c r="I52" s="3">
        <f t="shared" si="1"/>
        <v>95.01</v>
      </c>
      <c r="J52">
        <f t="shared" si="2"/>
        <v>0.92</v>
      </c>
      <c r="N52" s="3">
        <f t="shared" si="3"/>
        <v>1015.4799999999999</v>
      </c>
      <c r="O52" s="1" t="s">
        <v>77</v>
      </c>
    </row>
    <row r="53" spans="5:15" x14ac:dyDescent="0.25">
      <c r="E53" s="21">
        <v>46193</v>
      </c>
      <c r="F53">
        <v>50</v>
      </c>
      <c r="G53" s="8">
        <v>0</v>
      </c>
      <c r="H53" s="7">
        <f t="shared" si="7"/>
        <v>919.55</v>
      </c>
      <c r="I53" s="3">
        <f t="shared" si="1"/>
        <v>95.01</v>
      </c>
      <c r="J53">
        <f t="shared" si="2"/>
        <v>0.92</v>
      </c>
      <c r="N53" s="3">
        <f t="shared" si="3"/>
        <v>1015.4799999999999</v>
      </c>
      <c r="O53" s="1" t="s">
        <v>77</v>
      </c>
    </row>
    <row r="54" spans="5:15" x14ac:dyDescent="0.25">
      <c r="E54" s="21">
        <v>46223</v>
      </c>
      <c r="F54">
        <v>51</v>
      </c>
      <c r="G54" s="8">
        <v>0</v>
      </c>
      <c r="H54" s="7">
        <f t="shared" si="7"/>
        <v>919.55</v>
      </c>
      <c r="I54" s="3">
        <f t="shared" si="1"/>
        <v>95.01</v>
      </c>
      <c r="J54">
        <f t="shared" si="2"/>
        <v>0.92</v>
      </c>
      <c r="N54" s="3">
        <f t="shared" si="3"/>
        <v>1015.4799999999999</v>
      </c>
      <c r="O54" s="1" t="s">
        <v>77</v>
      </c>
    </row>
    <row r="55" spans="5:15" x14ac:dyDescent="0.25">
      <c r="E55" s="21">
        <v>46254</v>
      </c>
      <c r="F55">
        <v>52</v>
      </c>
      <c r="G55" s="8">
        <v>0</v>
      </c>
      <c r="H55" s="7">
        <f t="shared" si="7"/>
        <v>919.55</v>
      </c>
      <c r="I55" s="3">
        <f t="shared" si="1"/>
        <v>95.01</v>
      </c>
      <c r="J55">
        <f t="shared" si="2"/>
        <v>0.92</v>
      </c>
      <c r="N55" s="3">
        <f t="shared" si="3"/>
        <v>1015.4799999999999</v>
      </c>
      <c r="O55" s="1" t="s">
        <v>77</v>
      </c>
    </row>
    <row r="56" spans="5:15" x14ac:dyDescent="0.25">
      <c r="E56" s="21">
        <v>46285</v>
      </c>
      <c r="F56">
        <v>53</v>
      </c>
      <c r="G56" s="8">
        <v>0</v>
      </c>
      <c r="H56" s="7">
        <f t="shared" si="7"/>
        <v>919.55</v>
      </c>
      <c r="I56" s="3">
        <f t="shared" si="1"/>
        <v>95.01</v>
      </c>
      <c r="J56">
        <f t="shared" si="2"/>
        <v>0.92</v>
      </c>
      <c r="N56" s="3">
        <f t="shared" si="3"/>
        <v>1015.4799999999999</v>
      </c>
      <c r="O56" s="1" t="s">
        <v>77</v>
      </c>
    </row>
    <row r="57" spans="5:15" x14ac:dyDescent="0.25">
      <c r="E57" s="21">
        <v>46315</v>
      </c>
      <c r="F57">
        <v>54</v>
      </c>
      <c r="G57" s="8">
        <v>0</v>
      </c>
      <c r="H57" s="7">
        <f t="shared" si="7"/>
        <v>919.55</v>
      </c>
      <c r="I57" s="3">
        <f t="shared" si="1"/>
        <v>95.01</v>
      </c>
      <c r="J57">
        <f t="shared" si="2"/>
        <v>0.92</v>
      </c>
      <c r="N57" s="3">
        <f t="shared" si="3"/>
        <v>1015.4799999999999</v>
      </c>
      <c r="O57" s="1" t="s">
        <v>77</v>
      </c>
    </row>
    <row r="58" spans="5:15" x14ac:dyDescent="0.25">
      <c r="E58" s="21">
        <v>46346</v>
      </c>
      <c r="F58">
        <v>55</v>
      </c>
      <c r="G58" s="8">
        <v>0</v>
      </c>
      <c r="H58" s="7">
        <f t="shared" si="7"/>
        <v>919.55</v>
      </c>
      <c r="I58" s="3">
        <f t="shared" si="1"/>
        <v>95.01</v>
      </c>
      <c r="J58">
        <f t="shared" si="2"/>
        <v>0.92</v>
      </c>
      <c r="N58" s="3">
        <f t="shared" si="3"/>
        <v>1015.4799999999999</v>
      </c>
      <c r="O58" s="1" t="s">
        <v>77</v>
      </c>
    </row>
    <row r="59" spans="5:15" x14ac:dyDescent="0.25">
      <c r="E59" s="21">
        <v>46376</v>
      </c>
      <c r="F59">
        <v>56</v>
      </c>
      <c r="G59" s="8">
        <v>0</v>
      </c>
      <c r="H59" s="7">
        <f t="shared" si="7"/>
        <v>919.55</v>
      </c>
      <c r="I59" s="3">
        <f t="shared" si="1"/>
        <v>95.01</v>
      </c>
      <c r="J59">
        <f t="shared" si="2"/>
        <v>0.92</v>
      </c>
      <c r="N59" s="3">
        <f t="shared" si="3"/>
        <v>1015.4799999999999</v>
      </c>
      <c r="O59" s="1" t="s">
        <v>77</v>
      </c>
    </row>
    <row r="60" spans="5:15" x14ac:dyDescent="0.25">
      <c r="E60" s="21">
        <v>46407</v>
      </c>
      <c r="F60">
        <v>57</v>
      </c>
      <c r="G60" s="8">
        <v>0</v>
      </c>
      <c r="H60" s="7">
        <f t="shared" si="7"/>
        <v>919.55</v>
      </c>
      <c r="I60" s="3">
        <f t="shared" si="1"/>
        <v>95.01</v>
      </c>
      <c r="J60">
        <f t="shared" si="2"/>
        <v>0.92</v>
      </c>
      <c r="N60" s="3">
        <f t="shared" si="3"/>
        <v>1015.4799999999999</v>
      </c>
      <c r="O60" s="1" t="s">
        <v>77</v>
      </c>
    </row>
    <row r="61" spans="5:15" x14ac:dyDescent="0.25">
      <c r="E61" s="21">
        <v>46438</v>
      </c>
      <c r="F61">
        <v>58</v>
      </c>
      <c r="G61" s="8">
        <v>0</v>
      </c>
      <c r="H61" s="7">
        <f t="shared" si="7"/>
        <v>919.55</v>
      </c>
      <c r="I61" s="3">
        <f t="shared" si="1"/>
        <v>95.01</v>
      </c>
      <c r="J61">
        <f t="shared" si="2"/>
        <v>0.92</v>
      </c>
      <c r="N61" s="3">
        <f t="shared" si="3"/>
        <v>1015.4799999999999</v>
      </c>
      <c r="O61" s="1" t="s">
        <v>77</v>
      </c>
    </row>
    <row r="62" spans="5:15" x14ac:dyDescent="0.25">
      <c r="E62" s="21">
        <v>46466</v>
      </c>
      <c r="F62">
        <v>59</v>
      </c>
      <c r="G62" s="8">
        <v>0</v>
      </c>
      <c r="H62" s="7">
        <f t="shared" si="7"/>
        <v>919.55</v>
      </c>
      <c r="I62" s="3">
        <f t="shared" si="1"/>
        <v>95.01</v>
      </c>
      <c r="J62">
        <f t="shared" si="2"/>
        <v>0.92</v>
      </c>
      <c r="N62" s="3">
        <f t="shared" si="3"/>
        <v>1015.4799999999999</v>
      </c>
      <c r="O62" s="1" t="s">
        <v>77</v>
      </c>
    </row>
    <row r="63" spans="5:15" x14ac:dyDescent="0.25">
      <c r="E63" s="21">
        <v>46497</v>
      </c>
      <c r="F63">
        <v>60</v>
      </c>
      <c r="G63" s="8">
        <v>0</v>
      </c>
      <c r="H63" s="7">
        <f t="shared" si="7"/>
        <v>919.55</v>
      </c>
      <c r="I63" s="3">
        <f t="shared" si="1"/>
        <v>95.01</v>
      </c>
      <c r="J63">
        <f t="shared" si="2"/>
        <v>0.92</v>
      </c>
      <c r="N63" s="3">
        <f t="shared" si="3"/>
        <v>1015.4799999999999</v>
      </c>
      <c r="O63" s="1" t="s">
        <v>77</v>
      </c>
    </row>
    <row r="64" spans="5:15" x14ac:dyDescent="0.25">
      <c r="E64" s="21">
        <v>46527</v>
      </c>
      <c r="F64">
        <v>61</v>
      </c>
      <c r="G64" s="8">
        <v>0</v>
      </c>
      <c r="H64" s="7">
        <f t="shared" si="7"/>
        <v>919.55</v>
      </c>
      <c r="I64" s="3">
        <f t="shared" si="1"/>
        <v>95.01</v>
      </c>
      <c r="J64">
        <f t="shared" si="2"/>
        <v>0.92</v>
      </c>
      <c r="N64" s="3">
        <f t="shared" si="3"/>
        <v>1015.4799999999999</v>
      </c>
      <c r="O64" s="1" t="s">
        <v>77</v>
      </c>
    </row>
    <row r="65" spans="5:15" x14ac:dyDescent="0.25">
      <c r="E65" s="21">
        <v>46558</v>
      </c>
      <c r="F65">
        <v>62</v>
      </c>
      <c r="G65" s="8">
        <v>0</v>
      </c>
      <c r="H65" s="7">
        <f t="shared" si="7"/>
        <v>919.55</v>
      </c>
      <c r="I65" s="3">
        <f t="shared" si="1"/>
        <v>95.01</v>
      </c>
      <c r="J65">
        <f t="shared" si="2"/>
        <v>0.92</v>
      </c>
      <c r="N65" s="3">
        <f t="shared" si="3"/>
        <v>1015.4799999999999</v>
      </c>
      <c r="O65" s="1" t="s">
        <v>77</v>
      </c>
    </row>
    <row r="66" spans="5:15" x14ac:dyDescent="0.25">
      <c r="E66" s="21">
        <v>46588</v>
      </c>
      <c r="F66">
        <v>63</v>
      </c>
      <c r="G66" s="8">
        <v>0</v>
      </c>
      <c r="H66" s="7">
        <f t="shared" si="7"/>
        <v>919.55</v>
      </c>
      <c r="I66" s="3">
        <f t="shared" si="1"/>
        <v>95.01</v>
      </c>
      <c r="J66">
        <f t="shared" si="2"/>
        <v>0.92</v>
      </c>
      <c r="N66" s="3">
        <f t="shared" si="3"/>
        <v>1015.4799999999999</v>
      </c>
      <c r="O66" s="1" t="s">
        <v>77</v>
      </c>
    </row>
    <row r="67" spans="5:15" x14ac:dyDescent="0.25">
      <c r="E67" s="21">
        <v>46619</v>
      </c>
      <c r="F67">
        <v>64</v>
      </c>
      <c r="G67" s="8">
        <v>0</v>
      </c>
      <c r="H67" s="7">
        <f t="shared" si="7"/>
        <v>919.55</v>
      </c>
      <c r="I67" s="3">
        <f t="shared" si="1"/>
        <v>95.01</v>
      </c>
      <c r="J67">
        <f t="shared" si="2"/>
        <v>0.92</v>
      </c>
      <c r="N67" s="3">
        <f t="shared" si="3"/>
        <v>1015.4799999999999</v>
      </c>
      <c r="O67" s="1" t="s">
        <v>77</v>
      </c>
    </row>
    <row r="68" spans="5:15" x14ac:dyDescent="0.25">
      <c r="E68" s="21">
        <v>46650</v>
      </c>
      <c r="F68">
        <v>65</v>
      </c>
      <c r="G68" s="8">
        <v>0</v>
      </c>
      <c r="H68" s="7">
        <f t="shared" si="7"/>
        <v>919.55</v>
      </c>
      <c r="I68" s="3">
        <f t="shared" si="1"/>
        <v>95.01</v>
      </c>
      <c r="J68">
        <f t="shared" si="2"/>
        <v>0.92</v>
      </c>
      <c r="N68" s="3">
        <f t="shared" si="3"/>
        <v>1015.4799999999999</v>
      </c>
      <c r="O68" s="1" t="s">
        <v>77</v>
      </c>
    </row>
    <row r="69" spans="5:15" x14ac:dyDescent="0.25">
      <c r="E69" s="21">
        <v>46680</v>
      </c>
      <c r="F69">
        <v>66</v>
      </c>
      <c r="G69" s="8">
        <v>0</v>
      </c>
      <c r="H69" s="7">
        <f t="shared" si="7"/>
        <v>919.55</v>
      </c>
      <c r="I69" s="3">
        <f t="shared" ref="I69:I123" si="8">ROUND(($B$18/120),2)</f>
        <v>95.01</v>
      </c>
      <c r="J69">
        <f t="shared" ref="J69:J123" si="9">ROUND(($B$11/120),2)</f>
        <v>0.92</v>
      </c>
      <c r="N69" s="3">
        <f t="shared" ref="N69:N123" si="10">SUM(G69:M69)</f>
        <v>1015.4799999999999</v>
      </c>
      <c r="O69" s="1" t="s">
        <v>77</v>
      </c>
    </row>
    <row r="70" spans="5:15" x14ac:dyDescent="0.25">
      <c r="E70" s="21">
        <v>46711</v>
      </c>
      <c r="F70">
        <v>67</v>
      </c>
      <c r="G70" s="8">
        <v>0</v>
      </c>
      <c r="H70" s="7">
        <f t="shared" si="7"/>
        <v>919.55</v>
      </c>
      <c r="I70" s="3">
        <f t="shared" si="8"/>
        <v>95.01</v>
      </c>
      <c r="J70">
        <f t="shared" si="9"/>
        <v>0.92</v>
      </c>
      <c r="N70" s="3">
        <f t="shared" si="10"/>
        <v>1015.4799999999999</v>
      </c>
      <c r="O70" s="1" t="s">
        <v>77</v>
      </c>
    </row>
    <row r="71" spans="5:15" x14ac:dyDescent="0.25">
      <c r="E71" s="21">
        <v>46741</v>
      </c>
      <c r="F71">
        <v>68</v>
      </c>
      <c r="G71" s="8">
        <v>0</v>
      </c>
      <c r="H71" s="7">
        <f t="shared" si="7"/>
        <v>919.55</v>
      </c>
      <c r="I71" s="3">
        <f t="shared" si="8"/>
        <v>95.01</v>
      </c>
      <c r="J71">
        <f t="shared" si="9"/>
        <v>0.92</v>
      </c>
      <c r="N71" s="3">
        <f t="shared" si="10"/>
        <v>1015.4799999999999</v>
      </c>
      <c r="O71" s="1" t="s">
        <v>77</v>
      </c>
    </row>
    <row r="72" spans="5:15" x14ac:dyDescent="0.25">
      <c r="E72" s="21">
        <v>46772</v>
      </c>
      <c r="F72">
        <v>69</v>
      </c>
      <c r="G72" s="8">
        <v>0</v>
      </c>
      <c r="H72" s="7">
        <f t="shared" si="7"/>
        <v>919.55</v>
      </c>
      <c r="I72" s="3">
        <f t="shared" si="8"/>
        <v>95.01</v>
      </c>
      <c r="J72">
        <f t="shared" si="9"/>
        <v>0.92</v>
      </c>
      <c r="N72" s="3">
        <f t="shared" si="10"/>
        <v>1015.4799999999999</v>
      </c>
      <c r="O72" s="1" t="s">
        <v>77</v>
      </c>
    </row>
    <row r="73" spans="5:15" x14ac:dyDescent="0.25">
      <c r="E73" s="21">
        <v>46803</v>
      </c>
      <c r="F73">
        <v>70</v>
      </c>
      <c r="G73" s="8">
        <v>0</v>
      </c>
      <c r="H73" s="7">
        <f t="shared" si="7"/>
        <v>919.55</v>
      </c>
      <c r="I73" s="3">
        <f t="shared" si="8"/>
        <v>95.01</v>
      </c>
      <c r="J73">
        <f t="shared" si="9"/>
        <v>0.92</v>
      </c>
      <c r="N73" s="3">
        <f t="shared" si="10"/>
        <v>1015.4799999999999</v>
      </c>
      <c r="O73" s="1" t="s">
        <v>77</v>
      </c>
    </row>
    <row r="74" spans="5:15" x14ac:dyDescent="0.25">
      <c r="E74" s="21">
        <v>46832</v>
      </c>
      <c r="F74">
        <v>71</v>
      </c>
      <c r="G74" s="8">
        <v>0</v>
      </c>
      <c r="H74" s="7">
        <f t="shared" si="7"/>
        <v>919.55</v>
      </c>
      <c r="I74" s="3">
        <f t="shared" si="8"/>
        <v>95.01</v>
      </c>
      <c r="J74">
        <f t="shared" si="9"/>
        <v>0.92</v>
      </c>
      <c r="N74" s="3">
        <f t="shared" si="10"/>
        <v>1015.4799999999999</v>
      </c>
      <c r="O74" s="1" t="s">
        <v>77</v>
      </c>
    </row>
    <row r="75" spans="5:15" x14ac:dyDescent="0.25">
      <c r="E75" s="21">
        <v>46863</v>
      </c>
      <c r="F75">
        <v>72</v>
      </c>
      <c r="G75" s="8">
        <v>0</v>
      </c>
      <c r="H75" s="7">
        <f t="shared" ref="H75:H123" si="11">($B$17-(I75+J75))</f>
        <v>919.55</v>
      </c>
      <c r="I75" s="3">
        <f t="shared" si="8"/>
        <v>95.01</v>
      </c>
      <c r="J75">
        <f t="shared" si="9"/>
        <v>0.92</v>
      </c>
      <c r="N75" s="3">
        <f t="shared" si="10"/>
        <v>1015.4799999999999</v>
      </c>
      <c r="O75" s="1" t="s">
        <v>77</v>
      </c>
    </row>
    <row r="76" spans="5:15" x14ac:dyDescent="0.25">
      <c r="E76" s="21">
        <v>46893</v>
      </c>
      <c r="F76">
        <v>73</v>
      </c>
      <c r="G76" s="8">
        <v>0</v>
      </c>
      <c r="H76" s="7">
        <f t="shared" si="11"/>
        <v>919.55</v>
      </c>
      <c r="I76" s="3">
        <f t="shared" si="8"/>
        <v>95.01</v>
      </c>
      <c r="J76">
        <f t="shared" si="9"/>
        <v>0.92</v>
      </c>
      <c r="N76" s="3">
        <f t="shared" si="10"/>
        <v>1015.4799999999999</v>
      </c>
      <c r="O76" s="1" t="s">
        <v>77</v>
      </c>
    </row>
    <row r="77" spans="5:15" x14ac:dyDescent="0.25">
      <c r="E77" s="21">
        <v>46924</v>
      </c>
      <c r="F77">
        <v>74</v>
      </c>
      <c r="G77" s="8">
        <v>0</v>
      </c>
      <c r="H77" s="7">
        <f t="shared" si="11"/>
        <v>919.55</v>
      </c>
      <c r="I77" s="3">
        <f t="shared" si="8"/>
        <v>95.01</v>
      </c>
      <c r="J77">
        <f t="shared" si="9"/>
        <v>0.92</v>
      </c>
      <c r="N77" s="3">
        <f t="shared" si="10"/>
        <v>1015.4799999999999</v>
      </c>
      <c r="O77" s="1" t="s">
        <v>77</v>
      </c>
    </row>
    <row r="78" spans="5:15" x14ac:dyDescent="0.25">
      <c r="E78" s="21">
        <v>46954</v>
      </c>
      <c r="F78">
        <v>75</v>
      </c>
      <c r="G78" s="8">
        <v>0</v>
      </c>
      <c r="H78" s="7">
        <f t="shared" si="11"/>
        <v>919.55</v>
      </c>
      <c r="I78" s="3">
        <f t="shared" si="8"/>
        <v>95.01</v>
      </c>
      <c r="J78">
        <f t="shared" si="9"/>
        <v>0.92</v>
      </c>
      <c r="N78" s="3">
        <f t="shared" si="10"/>
        <v>1015.4799999999999</v>
      </c>
      <c r="O78" s="1" t="s">
        <v>77</v>
      </c>
    </row>
    <row r="79" spans="5:15" x14ac:dyDescent="0.25">
      <c r="E79" s="21">
        <v>46985</v>
      </c>
      <c r="F79">
        <v>76</v>
      </c>
      <c r="G79" s="8">
        <v>0</v>
      </c>
      <c r="H79" s="7">
        <f t="shared" si="11"/>
        <v>919.55</v>
      </c>
      <c r="I79" s="3">
        <f t="shared" si="8"/>
        <v>95.01</v>
      </c>
      <c r="J79">
        <f t="shared" si="9"/>
        <v>0.92</v>
      </c>
      <c r="N79" s="3">
        <f t="shared" si="10"/>
        <v>1015.4799999999999</v>
      </c>
      <c r="O79" s="1" t="s">
        <v>77</v>
      </c>
    </row>
    <row r="80" spans="5:15" x14ac:dyDescent="0.25">
      <c r="E80" s="21">
        <v>47016</v>
      </c>
      <c r="F80">
        <v>77</v>
      </c>
      <c r="G80" s="8">
        <v>0</v>
      </c>
      <c r="H80" s="7">
        <f t="shared" si="11"/>
        <v>919.55</v>
      </c>
      <c r="I80" s="3">
        <f t="shared" si="8"/>
        <v>95.01</v>
      </c>
      <c r="J80">
        <f t="shared" si="9"/>
        <v>0.92</v>
      </c>
      <c r="N80" s="3">
        <f t="shared" si="10"/>
        <v>1015.4799999999999</v>
      </c>
      <c r="O80" s="1" t="s">
        <v>77</v>
      </c>
    </row>
    <row r="81" spans="5:15" x14ac:dyDescent="0.25">
      <c r="E81" s="21">
        <v>47046</v>
      </c>
      <c r="F81">
        <v>78</v>
      </c>
      <c r="G81" s="8">
        <v>0</v>
      </c>
      <c r="H81" s="7">
        <f t="shared" si="11"/>
        <v>919.55</v>
      </c>
      <c r="I81" s="3">
        <f t="shared" si="8"/>
        <v>95.01</v>
      </c>
      <c r="J81">
        <f t="shared" si="9"/>
        <v>0.92</v>
      </c>
      <c r="N81" s="3">
        <f t="shared" si="10"/>
        <v>1015.4799999999999</v>
      </c>
      <c r="O81" s="1" t="s">
        <v>77</v>
      </c>
    </row>
    <row r="82" spans="5:15" x14ac:dyDescent="0.25">
      <c r="E82" s="21">
        <v>47077</v>
      </c>
      <c r="F82">
        <v>79</v>
      </c>
      <c r="G82" s="8">
        <v>0</v>
      </c>
      <c r="H82" s="7">
        <f t="shared" si="11"/>
        <v>919.55</v>
      </c>
      <c r="I82" s="3">
        <f t="shared" si="8"/>
        <v>95.01</v>
      </c>
      <c r="J82">
        <f t="shared" si="9"/>
        <v>0.92</v>
      </c>
      <c r="N82" s="3">
        <f t="shared" si="10"/>
        <v>1015.4799999999999</v>
      </c>
      <c r="O82" s="1" t="s">
        <v>77</v>
      </c>
    </row>
    <row r="83" spans="5:15" x14ac:dyDescent="0.25">
      <c r="E83" s="21">
        <v>47107</v>
      </c>
      <c r="F83">
        <v>80</v>
      </c>
      <c r="G83" s="8">
        <v>0</v>
      </c>
      <c r="H83" s="7">
        <f t="shared" si="11"/>
        <v>919.55</v>
      </c>
      <c r="I83" s="3">
        <f t="shared" si="8"/>
        <v>95.01</v>
      </c>
      <c r="J83">
        <f t="shared" si="9"/>
        <v>0.92</v>
      </c>
      <c r="N83" s="3">
        <f t="shared" si="10"/>
        <v>1015.4799999999999</v>
      </c>
      <c r="O83" s="1" t="s">
        <v>77</v>
      </c>
    </row>
    <row r="84" spans="5:15" x14ac:dyDescent="0.25">
      <c r="E84" s="21">
        <v>47138</v>
      </c>
      <c r="F84">
        <v>81</v>
      </c>
      <c r="G84" s="8">
        <v>0</v>
      </c>
      <c r="H84" s="7">
        <f t="shared" si="11"/>
        <v>919.55</v>
      </c>
      <c r="I84" s="3">
        <f t="shared" si="8"/>
        <v>95.01</v>
      </c>
      <c r="J84">
        <f t="shared" si="9"/>
        <v>0.92</v>
      </c>
      <c r="N84" s="3">
        <f t="shared" si="10"/>
        <v>1015.4799999999999</v>
      </c>
      <c r="O84" s="1" t="s">
        <v>77</v>
      </c>
    </row>
    <row r="85" spans="5:15" x14ac:dyDescent="0.25">
      <c r="E85" s="21">
        <v>47169</v>
      </c>
      <c r="F85">
        <v>82</v>
      </c>
      <c r="G85" s="8">
        <v>0</v>
      </c>
      <c r="H85" s="7">
        <f t="shared" si="11"/>
        <v>919.55</v>
      </c>
      <c r="I85" s="3">
        <f t="shared" si="8"/>
        <v>95.01</v>
      </c>
      <c r="J85">
        <f t="shared" si="9"/>
        <v>0.92</v>
      </c>
      <c r="N85" s="3">
        <f t="shared" si="10"/>
        <v>1015.4799999999999</v>
      </c>
      <c r="O85" s="1" t="s">
        <v>77</v>
      </c>
    </row>
    <row r="86" spans="5:15" x14ac:dyDescent="0.25">
      <c r="E86" s="21">
        <v>47197</v>
      </c>
      <c r="F86">
        <v>83</v>
      </c>
      <c r="G86" s="8">
        <v>0</v>
      </c>
      <c r="H86" s="7">
        <f t="shared" si="11"/>
        <v>919.55</v>
      </c>
      <c r="I86" s="3">
        <f t="shared" si="8"/>
        <v>95.01</v>
      </c>
      <c r="J86">
        <f t="shared" si="9"/>
        <v>0.92</v>
      </c>
      <c r="N86" s="3">
        <f t="shared" si="10"/>
        <v>1015.4799999999999</v>
      </c>
      <c r="O86" s="1" t="s">
        <v>77</v>
      </c>
    </row>
    <row r="87" spans="5:15" x14ac:dyDescent="0.25">
      <c r="E87" s="21">
        <v>47228</v>
      </c>
      <c r="F87">
        <v>84</v>
      </c>
      <c r="G87" s="8">
        <v>0</v>
      </c>
      <c r="H87" s="7">
        <f t="shared" si="11"/>
        <v>919.55</v>
      </c>
      <c r="I87" s="3">
        <f t="shared" si="8"/>
        <v>95.01</v>
      </c>
      <c r="J87">
        <f t="shared" si="9"/>
        <v>0.92</v>
      </c>
      <c r="N87" s="3">
        <f t="shared" si="10"/>
        <v>1015.4799999999999</v>
      </c>
      <c r="O87" s="1" t="s">
        <v>77</v>
      </c>
    </row>
    <row r="88" spans="5:15" x14ac:dyDescent="0.25">
      <c r="E88" s="21">
        <v>47258</v>
      </c>
      <c r="F88">
        <v>85</v>
      </c>
      <c r="G88" s="8">
        <v>0</v>
      </c>
      <c r="H88" s="7">
        <f t="shared" si="11"/>
        <v>919.55</v>
      </c>
      <c r="I88" s="3">
        <f t="shared" si="8"/>
        <v>95.01</v>
      </c>
      <c r="J88">
        <f t="shared" si="9"/>
        <v>0.92</v>
      </c>
      <c r="N88" s="3">
        <f t="shared" si="10"/>
        <v>1015.4799999999999</v>
      </c>
      <c r="O88" s="1" t="s">
        <v>77</v>
      </c>
    </row>
    <row r="89" spans="5:15" x14ac:dyDescent="0.25">
      <c r="E89" s="21">
        <v>47289</v>
      </c>
      <c r="F89">
        <v>86</v>
      </c>
      <c r="G89" s="8">
        <v>0</v>
      </c>
      <c r="H89" s="7">
        <f t="shared" si="11"/>
        <v>919.55</v>
      </c>
      <c r="I89" s="3">
        <f t="shared" si="8"/>
        <v>95.01</v>
      </c>
      <c r="J89">
        <f t="shared" si="9"/>
        <v>0.92</v>
      </c>
      <c r="N89" s="3">
        <f t="shared" si="10"/>
        <v>1015.4799999999999</v>
      </c>
      <c r="O89" s="1" t="s">
        <v>77</v>
      </c>
    </row>
    <row r="90" spans="5:15" x14ac:dyDescent="0.25">
      <c r="E90" s="21">
        <v>47319</v>
      </c>
      <c r="F90">
        <v>87</v>
      </c>
      <c r="G90" s="8">
        <v>0</v>
      </c>
      <c r="H90" s="7">
        <f t="shared" si="11"/>
        <v>919.55</v>
      </c>
      <c r="I90" s="3">
        <f t="shared" si="8"/>
        <v>95.01</v>
      </c>
      <c r="J90">
        <f t="shared" si="9"/>
        <v>0.92</v>
      </c>
      <c r="N90" s="3">
        <f t="shared" si="10"/>
        <v>1015.4799999999999</v>
      </c>
      <c r="O90" s="1" t="s">
        <v>77</v>
      </c>
    </row>
    <row r="91" spans="5:15" x14ac:dyDescent="0.25">
      <c r="E91" s="21">
        <v>47350</v>
      </c>
      <c r="F91">
        <v>88</v>
      </c>
      <c r="G91" s="8">
        <v>0</v>
      </c>
      <c r="H91" s="7">
        <f t="shared" si="11"/>
        <v>919.55</v>
      </c>
      <c r="I91" s="3">
        <f t="shared" si="8"/>
        <v>95.01</v>
      </c>
      <c r="J91">
        <f t="shared" si="9"/>
        <v>0.92</v>
      </c>
      <c r="N91" s="3">
        <f t="shared" si="10"/>
        <v>1015.4799999999999</v>
      </c>
      <c r="O91" s="1" t="s">
        <v>77</v>
      </c>
    </row>
    <row r="92" spans="5:15" x14ac:dyDescent="0.25">
      <c r="E92" s="21">
        <v>47381</v>
      </c>
      <c r="F92">
        <v>89</v>
      </c>
      <c r="G92" s="8">
        <v>0</v>
      </c>
      <c r="H92" s="7">
        <f t="shared" si="11"/>
        <v>919.55</v>
      </c>
      <c r="I92" s="3">
        <f t="shared" si="8"/>
        <v>95.01</v>
      </c>
      <c r="J92">
        <f t="shared" si="9"/>
        <v>0.92</v>
      </c>
      <c r="N92" s="3">
        <f t="shared" si="10"/>
        <v>1015.4799999999999</v>
      </c>
      <c r="O92" s="1" t="s">
        <v>77</v>
      </c>
    </row>
    <row r="93" spans="5:15" x14ac:dyDescent="0.25">
      <c r="E93" s="21">
        <v>47411</v>
      </c>
      <c r="F93">
        <v>90</v>
      </c>
      <c r="G93" s="8">
        <v>0</v>
      </c>
      <c r="H93" s="7">
        <f t="shared" si="11"/>
        <v>919.55</v>
      </c>
      <c r="I93" s="3">
        <f t="shared" si="8"/>
        <v>95.01</v>
      </c>
      <c r="J93">
        <f t="shared" si="9"/>
        <v>0.92</v>
      </c>
      <c r="N93" s="3">
        <f t="shared" si="10"/>
        <v>1015.4799999999999</v>
      </c>
      <c r="O93" s="1" t="s">
        <v>77</v>
      </c>
    </row>
    <row r="94" spans="5:15" x14ac:dyDescent="0.25">
      <c r="E94" s="21">
        <v>47442</v>
      </c>
      <c r="F94">
        <v>91</v>
      </c>
      <c r="G94" s="8">
        <v>0</v>
      </c>
      <c r="H94" s="7">
        <f t="shared" si="11"/>
        <v>919.55</v>
      </c>
      <c r="I94" s="3">
        <f t="shared" si="8"/>
        <v>95.01</v>
      </c>
      <c r="J94">
        <f t="shared" si="9"/>
        <v>0.92</v>
      </c>
      <c r="N94" s="3">
        <f t="shared" si="10"/>
        <v>1015.4799999999999</v>
      </c>
      <c r="O94" s="1" t="s">
        <v>77</v>
      </c>
    </row>
    <row r="95" spans="5:15" x14ac:dyDescent="0.25">
      <c r="E95" s="21">
        <v>47472</v>
      </c>
      <c r="F95">
        <v>92</v>
      </c>
      <c r="G95" s="8">
        <v>0</v>
      </c>
      <c r="H95" s="7">
        <f t="shared" si="11"/>
        <v>919.55</v>
      </c>
      <c r="I95" s="3">
        <f t="shared" si="8"/>
        <v>95.01</v>
      </c>
      <c r="J95">
        <f t="shared" si="9"/>
        <v>0.92</v>
      </c>
      <c r="N95" s="3">
        <f t="shared" si="10"/>
        <v>1015.4799999999999</v>
      </c>
      <c r="O95" s="1" t="s">
        <v>77</v>
      </c>
    </row>
    <row r="96" spans="5:15" x14ac:dyDescent="0.25">
      <c r="E96" s="21">
        <v>47503</v>
      </c>
      <c r="F96">
        <v>93</v>
      </c>
      <c r="G96" s="8">
        <v>0</v>
      </c>
      <c r="H96" s="7">
        <f t="shared" si="11"/>
        <v>919.55</v>
      </c>
      <c r="I96" s="3">
        <f t="shared" si="8"/>
        <v>95.01</v>
      </c>
      <c r="J96">
        <f t="shared" si="9"/>
        <v>0.92</v>
      </c>
      <c r="N96" s="3">
        <f t="shared" si="10"/>
        <v>1015.4799999999999</v>
      </c>
      <c r="O96" s="1" t="s">
        <v>77</v>
      </c>
    </row>
    <row r="97" spans="5:15" x14ac:dyDescent="0.25">
      <c r="E97" s="21">
        <v>47534</v>
      </c>
      <c r="F97">
        <v>94</v>
      </c>
      <c r="G97" s="8">
        <v>0</v>
      </c>
      <c r="H97" s="7">
        <f t="shared" si="11"/>
        <v>919.55</v>
      </c>
      <c r="I97" s="3">
        <f t="shared" si="8"/>
        <v>95.01</v>
      </c>
      <c r="J97">
        <f t="shared" si="9"/>
        <v>0.92</v>
      </c>
      <c r="N97" s="3">
        <f t="shared" si="10"/>
        <v>1015.4799999999999</v>
      </c>
      <c r="O97" s="1" t="s">
        <v>77</v>
      </c>
    </row>
    <row r="98" spans="5:15" x14ac:dyDescent="0.25">
      <c r="E98" s="21">
        <v>47562</v>
      </c>
      <c r="F98">
        <v>95</v>
      </c>
      <c r="G98" s="8">
        <v>0</v>
      </c>
      <c r="H98" s="7">
        <f t="shared" si="11"/>
        <v>919.55</v>
      </c>
      <c r="I98" s="3">
        <f t="shared" si="8"/>
        <v>95.01</v>
      </c>
      <c r="J98">
        <f t="shared" si="9"/>
        <v>0.92</v>
      </c>
      <c r="N98" s="3">
        <f t="shared" si="10"/>
        <v>1015.4799999999999</v>
      </c>
      <c r="O98" s="1" t="s">
        <v>77</v>
      </c>
    </row>
    <row r="99" spans="5:15" x14ac:dyDescent="0.25">
      <c r="E99" s="21">
        <v>47593</v>
      </c>
      <c r="F99">
        <v>96</v>
      </c>
      <c r="G99" s="8">
        <v>0</v>
      </c>
      <c r="H99" s="7">
        <f t="shared" si="11"/>
        <v>919.55</v>
      </c>
      <c r="I99" s="3">
        <f t="shared" si="8"/>
        <v>95.01</v>
      </c>
      <c r="J99">
        <f t="shared" si="9"/>
        <v>0.92</v>
      </c>
      <c r="N99" s="3">
        <f t="shared" si="10"/>
        <v>1015.4799999999999</v>
      </c>
      <c r="O99" s="1" t="s">
        <v>77</v>
      </c>
    </row>
    <row r="100" spans="5:15" x14ac:dyDescent="0.25">
      <c r="E100" s="21">
        <v>47623</v>
      </c>
      <c r="F100">
        <v>97</v>
      </c>
      <c r="G100" s="8">
        <v>0</v>
      </c>
      <c r="H100" s="7">
        <f t="shared" si="11"/>
        <v>919.55</v>
      </c>
      <c r="I100" s="3">
        <f t="shared" si="8"/>
        <v>95.01</v>
      </c>
      <c r="J100">
        <f t="shared" si="9"/>
        <v>0.92</v>
      </c>
      <c r="N100" s="3">
        <f t="shared" si="10"/>
        <v>1015.4799999999999</v>
      </c>
      <c r="O100" s="1" t="s">
        <v>77</v>
      </c>
    </row>
    <row r="101" spans="5:15" x14ac:dyDescent="0.25">
      <c r="E101" s="21">
        <v>47654</v>
      </c>
      <c r="F101">
        <v>98</v>
      </c>
      <c r="G101" s="8">
        <v>0</v>
      </c>
      <c r="H101" s="7">
        <f t="shared" si="11"/>
        <v>919.55</v>
      </c>
      <c r="I101" s="3">
        <f t="shared" si="8"/>
        <v>95.01</v>
      </c>
      <c r="J101">
        <f t="shared" si="9"/>
        <v>0.92</v>
      </c>
      <c r="N101" s="3">
        <f t="shared" si="10"/>
        <v>1015.4799999999999</v>
      </c>
      <c r="O101" s="1" t="s">
        <v>77</v>
      </c>
    </row>
    <row r="102" spans="5:15" x14ac:dyDescent="0.25">
      <c r="E102" s="21">
        <v>47684</v>
      </c>
      <c r="F102">
        <v>99</v>
      </c>
      <c r="G102" s="8">
        <v>0</v>
      </c>
      <c r="H102" s="7">
        <f t="shared" si="11"/>
        <v>919.55</v>
      </c>
      <c r="I102" s="3">
        <f t="shared" si="8"/>
        <v>95.01</v>
      </c>
      <c r="J102">
        <f t="shared" si="9"/>
        <v>0.92</v>
      </c>
      <c r="N102" s="3">
        <f t="shared" si="10"/>
        <v>1015.4799999999999</v>
      </c>
      <c r="O102" s="1" t="s">
        <v>77</v>
      </c>
    </row>
    <row r="103" spans="5:15" x14ac:dyDescent="0.25">
      <c r="E103" s="21">
        <v>47715</v>
      </c>
      <c r="F103">
        <v>100</v>
      </c>
      <c r="G103" s="8">
        <v>0</v>
      </c>
      <c r="H103" s="7">
        <f t="shared" si="11"/>
        <v>919.55</v>
      </c>
      <c r="I103" s="3">
        <f t="shared" si="8"/>
        <v>95.01</v>
      </c>
      <c r="J103">
        <f t="shared" si="9"/>
        <v>0.92</v>
      </c>
      <c r="N103" s="3">
        <f t="shared" si="10"/>
        <v>1015.4799999999999</v>
      </c>
      <c r="O103" s="1" t="s">
        <v>77</v>
      </c>
    </row>
    <row r="104" spans="5:15" x14ac:dyDescent="0.25">
      <c r="E104" s="21">
        <v>47746</v>
      </c>
      <c r="F104">
        <v>101</v>
      </c>
      <c r="G104" s="8">
        <v>0</v>
      </c>
      <c r="H104" s="7">
        <f t="shared" si="11"/>
        <v>919.55</v>
      </c>
      <c r="I104" s="3">
        <f t="shared" si="8"/>
        <v>95.01</v>
      </c>
      <c r="J104">
        <f t="shared" si="9"/>
        <v>0.92</v>
      </c>
      <c r="N104" s="3">
        <f t="shared" si="10"/>
        <v>1015.4799999999999</v>
      </c>
      <c r="O104" s="1" t="s">
        <v>77</v>
      </c>
    </row>
    <row r="105" spans="5:15" x14ac:dyDescent="0.25">
      <c r="E105" s="21">
        <v>47776</v>
      </c>
      <c r="F105">
        <v>102</v>
      </c>
      <c r="G105" s="8">
        <v>0</v>
      </c>
      <c r="H105" s="7">
        <f t="shared" si="11"/>
        <v>919.55</v>
      </c>
      <c r="I105" s="3">
        <f t="shared" si="8"/>
        <v>95.01</v>
      </c>
      <c r="J105">
        <f t="shared" si="9"/>
        <v>0.92</v>
      </c>
      <c r="N105" s="3">
        <f t="shared" si="10"/>
        <v>1015.4799999999999</v>
      </c>
      <c r="O105" s="1" t="s">
        <v>77</v>
      </c>
    </row>
    <row r="106" spans="5:15" x14ac:dyDescent="0.25">
      <c r="E106" s="21">
        <v>47807</v>
      </c>
      <c r="F106">
        <v>103</v>
      </c>
      <c r="G106" s="8">
        <v>0</v>
      </c>
      <c r="H106" s="7">
        <f t="shared" si="11"/>
        <v>919.55</v>
      </c>
      <c r="I106" s="3">
        <f t="shared" si="8"/>
        <v>95.01</v>
      </c>
      <c r="J106">
        <f t="shared" si="9"/>
        <v>0.92</v>
      </c>
      <c r="N106" s="3">
        <f t="shared" si="10"/>
        <v>1015.4799999999999</v>
      </c>
      <c r="O106" s="1" t="s">
        <v>77</v>
      </c>
    </row>
    <row r="107" spans="5:15" x14ac:dyDescent="0.25">
      <c r="E107" s="21">
        <v>47837</v>
      </c>
      <c r="F107">
        <v>104</v>
      </c>
      <c r="G107" s="8">
        <v>0</v>
      </c>
      <c r="H107" s="7">
        <f t="shared" si="11"/>
        <v>919.55</v>
      </c>
      <c r="I107" s="3">
        <f t="shared" si="8"/>
        <v>95.01</v>
      </c>
      <c r="J107">
        <f t="shared" si="9"/>
        <v>0.92</v>
      </c>
      <c r="N107" s="3">
        <f t="shared" si="10"/>
        <v>1015.4799999999999</v>
      </c>
      <c r="O107" s="1" t="s">
        <v>77</v>
      </c>
    </row>
    <row r="108" spans="5:15" x14ac:dyDescent="0.25">
      <c r="E108" s="21">
        <v>47868</v>
      </c>
      <c r="F108">
        <v>105</v>
      </c>
      <c r="G108" s="8">
        <v>0</v>
      </c>
      <c r="H108" s="7">
        <f t="shared" si="11"/>
        <v>919.55</v>
      </c>
      <c r="I108" s="3">
        <f t="shared" si="8"/>
        <v>95.01</v>
      </c>
      <c r="J108">
        <f t="shared" si="9"/>
        <v>0.92</v>
      </c>
      <c r="N108" s="3">
        <f t="shared" si="10"/>
        <v>1015.4799999999999</v>
      </c>
      <c r="O108" s="1" t="s">
        <v>77</v>
      </c>
    </row>
    <row r="109" spans="5:15" x14ac:dyDescent="0.25">
      <c r="E109" s="21">
        <v>47899</v>
      </c>
      <c r="F109">
        <v>106</v>
      </c>
      <c r="G109" s="8">
        <v>0</v>
      </c>
      <c r="H109" s="7">
        <f t="shared" si="11"/>
        <v>919.55</v>
      </c>
      <c r="I109" s="3">
        <f t="shared" si="8"/>
        <v>95.01</v>
      </c>
      <c r="J109">
        <f t="shared" si="9"/>
        <v>0.92</v>
      </c>
      <c r="N109" s="3">
        <f t="shared" si="10"/>
        <v>1015.4799999999999</v>
      </c>
      <c r="O109" s="1" t="s">
        <v>77</v>
      </c>
    </row>
    <row r="110" spans="5:15" x14ac:dyDescent="0.25">
      <c r="E110" s="21">
        <v>47927</v>
      </c>
      <c r="F110">
        <v>107</v>
      </c>
      <c r="G110" s="8">
        <v>0</v>
      </c>
      <c r="H110" s="7">
        <f t="shared" si="11"/>
        <v>919.55</v>
      </c>
      <c r="I110" s="3">
        <f t="shared" si="8"/>
        <v>95.01</v>
      </c>
      <c r="J110">
        <f t="shared" si="9"/>
        <v>0.92</v>
      </c>
      <c r="N110" s="3">
        <f t="shared" si="10"/>
        <v>1015.4799999999999</v>
      </c>
      <c r="O110" s="1" t="s">
        <v>77</v>
      </c>
    </row>
    <row r="111" spans="5:15" x14ac:dyDescent="0.25">
      <c r="E111" s="21">
        <v>47958</v>
      </c>
      <c r="F111">
        <v>108</v>
      </c>
      <c r="G111" s="8">
        <v>0</v>
      </c>
      <c r="H111" s="7">
        <f t="shared" si="11"/>
        <v>919.55</v>
      </c>
      <c r="I111" s="3">
        <f t="shared" si="8"/>
        <v>95.01</v>
      </c>
      <c r="J111">
        <f t="shared" si="9"/>
        <v>0.92</v>
      </c>
      <c r="N111" s="3">
        <f t="shared" si="10"/>
        <v>1015.4799999999999</v>
      </c>
      <c r="O111" s="1" t="s">
        <v>77</v>
      </c>
    </row>
    <row r="112" spans="5:15" x14ac:dyDescent="0.25">
      <c r="E112" s="21">
        <v>47988</v>
      </c>
      <c r="F112">
        <v>109</v>
      </c>
      <c r="G112" s="8">
        <v>0</v>
      </c>
      <c r="H112" s="7">
        <f t="shared" si="11"/>
        <v>919.55</v>
      </c>
      <c r="I112" s="3">
        <f t="shared" si="8"/>
        <v>95.01</v>
      </c>
      <c r="J112">
        <f t="shared" si="9"/>
        <v>0.92</v>
      </c>
      <c r="N112" s="3">
        <f t="shared" si="10"/>
        <v>1015.4799999999999</v>
      </c>
      <c r="O112" s="1" t="s">
        <v>77</v>
      </c>
    </row>
    <row r="113" spans="5:15" x14ac:dyDescent="0.25">
      <c r="E113" s="21">
        <v>48019</v>
      </c>
      <c r="F113">
        <v>110</v>
      </c>
      <c r="G113" s="8">
        <v>0</v>
      </c>
      <c r="H113" s="7">
        <f t="shared" si="11"/>
        <v>919.55</v>
      </c>
      <c r="I113" s="3">
        <f t="shared" si="8"/>
        <v>95.01</v>
      </c>
      <c r="J113">
        <f t="shared" si="9"/>
        <v>0.92</v>
      </c>
      <c r="N113" s="3">
        <f t="shared" si="10"/>
        <v>1015.4799999999999</v>
      </c>
      <c r="O113" s="1" t="s">
        <v>77</v>
      </c>
    </row>
    <row r="114" spans="5:15" x14ac:dyDescent="0.25">
      <c r="E114" s="21">
        <v>48049</v>
      </c>
      <c r="F114">
        <v>111</v>
      </c>
      <c r="G114" s="8">
        <v>0</v>
      </c>
      <c r="H114" s="7">
        <f t="shared" si="11"/>
        <v>919.55</v>
      </c>
      <c r="I114" s="3">
        <f t="shared" si="8"/>
        <v>95.01</v>
      </c>
      <c r="J114">
        <f t="shared" si="9"/>
        <v>0.92</v>
      </c>
      <c r="N114" s="3">
        <f t="shared" si="10"/>
        <v>1015.4799999999999</v>
      </c>
      <c r="O114" s="1" t="s">
        <v>77</v>
      </c>
    </row>
    <row r="115" spans="5:15" x14ac:dyDescent="0.25">
      <c r="E115" s="21">
        <v>48080</v>
      </c>
      <c r="F115">
        <v>112</v>
      </c>
      <c r="G115" s="8">
        <v>0</v>
      </c>
      <c r="H115" s="7">
        <f t="shared" si="11"/>
        <v>919.55</v>
      </c>
      <c r="I115" s="3">
        <f t="shared" si="8"/>
        <v>95.01</v>
      </c>
      <c r="J115">
        <f t="shared" si="9"/>
        <v>0.92</v>
      </c>
      <c r="N115" s="3">
        <f t="shared" si="10"/>
        <v>1015.4799999999999</v>
      </c>
      <c r="O115" s="1" t="s">
        <v>77</v>
      </c>
    </row>
    <row r="116" spans="5:15" x14ac:dyDescent="0.25">
      <c r="E116" s="21">
        <v>48111</v>
      </c>
      <c r="F116">
        <v>113</v>
      </c>
      <c r="G116" s="8">
        <v>0</v>
      </c>
      <c r="H116" s="7">
        <f t="shared" si="11"/>
        <v>919.55</v>
      </c>
      <c r="I116" s="3">
        <f t="shared" si="8"/>
        <v>95.01</v>
      </c>
      <c r="J116">
        <f t="shared" si="9"/>
        <v>0.92</v>
      </c>
      <c r="N116" s="3">
        <f t="shared" si="10"/>
        <v>1015.4799999999999</v>
      </c>
      <c r="O116" s="1" t="s">
        <v>77</v>
      </c>
    </row>
    <row r="117" spans="5:15" x14ac:dyDescent="0.25">
      <c r="E117" s="21">
        <v>48141</v>
      </c>
      <c r="F117">
        <v>114</v>
      </c>
      <c r="G117" s="8">
        <v>0</v>
      </c>
      <c r="H117" s="7">
        <f t="shared" si="11"/>
        <v>919.55</v>
      </c>
      <c r="I117" s="3">
        <f t="shared" si="8"/>
        <v>95.01</v>
      </c>
      <c r="J117">
        <f t="shared" si="9"/>
        <v>0.92</v>
      </c>
      <c r="N117" s="3">
        <f t="shared" si="10"/>
        <v>1015.4799999999999</v>
      </c>
      <c r="O117" s="1" t="s">
        <v>77</v>
      </c>
    </row>
    <row r="118" spans="5:15" x14ac:dyDescent="0.25">
      <c r="E118" s="21">
        <v>48172</v>
      </c>
      <c r="F118">
        <v>115</v>
      </c>
      <c r="G118" s="8">
        <v>0</v>
      </c>
      <c r="H118" s="7">
        <f t="shared" si="11"/>
        <v>919.55</v>
      </c>
      <c r="I118" s="3">
        <f t="shared" si="8"/>
        <v>95.01</v>
      </c>
      <c r="J118">
        <f t="shared" si="9"/>
        <v>0.92</v>
      </c>
      <c r="N118" s="3">
        <f t="shared" si="10"/>
        <v>1015.4799999999999</v>
      </c>
      <c r="O118" s="1" t="s">
        <v>77</v>
      </c>
    </row>
    <row r="119" spans="5:15" x14ac:dyDescent="0.25">
      <c r="E119" s="21">
        <v>48202</v>
      </c>
      <c r="F119">
        <v>116</v>
      </c>
      <c r="G119" s="8">
        <v>0</v>
      </c>
      <c r="H119" s="7">
        <f t="shared" si="11"/>
        <v>919.55</v>
      </c>
      <c r="I119" s="3">
        <f t="shared" si="8"/>
        <v>95.01</v>
      </c>
      <c r="J119">
        <f t="shared" si="9"/>
        <v>0.92</v>
      </c>
      <c r="N119" s="3">
        <f t="shared" si="10"/>
        <v>1015.4799999999999</v>
      </c>
      <c r="O119" s="1" t="s">
        <v>77</v>
      </c>
    </row>
    <row r="120" spans="5:15" x14ac:dyDescent="0.25">
      <c r="E120" s="21">
        <v>48233</v>
      </c>
      <c r="F120">
        <v>117</v>
      </c>
      <c r="G120" s="8">
        <v>0</v>
      </c>
      <c r="H120" s="7">
        <f t="shared" si="11"/>
        <v>919.55</v>
      </c>
      <c r="I120" s="3">
        <f t="shared" si="8"/>
        <v>95.01</v>
      </c>
      <c r="J120">
        <f t="shared" si="9"/>
        <v>0.92</v>
      </c>
      <c r="N120" s="3">
        <f t="shared" si="10"/>
        <v>1015.4799999999999</v>
      </c>
      <c r="O120" s="1" t="s">
        <v>77</v>
      </c>
    </row>
    <row r="121" spans="5:15" x14ac:dyDescent="0.25">
      <c r="E121" s="21">
        <v>48264</v>
      </c>
      <c r="F121">
        <v>118</v>
      </c>
      <c r="G121" s="8">
        <v>0</v>
      </c>
      <c r="H121" s="7">
        <f t="shared" si="11"/>
        <v>919.55</v>
      </c>
      <c r="I121" s="3">
        <f t="shared" si="8"/>
        <v>95.01</v>
      </c>
      <c r="J121">
        <f t="shared" si="9"/>
        <v>0.92</v>
      </c>
      <c r="N121" s="3">
        <f t="shared" si="10"/>
        <v>1015.4799999999999</v>
      </c>
      <c r="O121" s="1" t="s">
        <v>77</v>
      </c>
    </row>
    <row r="122" spans="5:15" x14ac:dyDescent="0.25">
      <c r="E122" s="21">
        <v>48293</v>
      </c>
      <c r="F122">
        <v>119</v>
      </c>
      <c r="G122" s="8">
        <v>0</v>
      </c>
      <c r="H122" s="7">
        <f t="shared" si="11"/>
        <v>919.55</v>
      </c>
      <c r="I122" s="3">
        <f t="shared" si="8"/>
        <v>95.01</v>
      </c>
      <c r="J122">
        <f t="shared" si="9"/>
        <v>0.92</v>
      </c>
      <c r="N122" s="3">
        <f t="shared" si="10"/>
        <v>1015.4799999999999</v>
      </c>
      <c r="O122" s="1" t="s">
        <v>77</v>
      </c>
    </row>
    <row r="123" spans="5:15" x14ac:dyDescent="0.25">
      <c r="E123" s="21">
        <v>48324</v>
      </c>
      <c r="F123">
        <v>120</v>
      </c>
      <c r="G123" s="8">
        <v>0</v>
      </c>
      <c r="H123" s="7">
        <f t="shared" si="11"/>
        <v>919.55</v>
      </c>
      <c r="I123" s="3">
        <f t="shared" si="8"/>
        <v>95.01</v>
      </c>
      <c r="J123">
        <f t="shared" si="9"/>
        <v>0.92</v>
      </c>
      <c r="N123" s="3">
        <f t="shared" si="10"/>
        <v>1015.4799999999999</v>
      </c>
      <c r="O123" s="1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E0DF-8422-42DB-844D-E919062F6B54}">
  <dimension ref="A1:Q123"/>
  <sheetViews>
    <sheetView workbookViewId="0">
      <selection activeCell="K15" sqref="K15:L15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417879</v>
      </c>
      <c r="H1" s="7"/>
    </row>
    <row r="2" spans="1:17" x14ac:dyDescent="0.25">
      <c r="A2" t="s">
        <v>1</v>
      </c>
      <c r="B2" s="1" t="s">
        <v>27</v>
      </c>
      <c r="H2" s="7"/>
    </row>
    <row r="3" spans="1:17" x14ac:dyDescent="0.25">
      <c r="A3" t="s">
        <v>53</v>
      </c>
      <c r="B3" s="20">
        <v>44342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44387</v>
      </c>
      <c r="F4">
        <v>1</v>
      </c>
      <c r="G4" s="8">
        <v>1085.1400000000001</v>
      </c>
      <c r="H4" s="8">
        <f>$B$17-G4</f>
        <v>0</v>
      </c>
      <c r="I4" s="3">
        <v>0</v>
      </c>
      <c r="J4" s="7">
        <v>0</v>
      </c>
      <c r="N4" s="3">
        <f t="shared" ref="N4:N68" si="0">SUM(G4:M4)</f>
        <v>1085.1400000000001</v>
      </c>
      <c r="O4" s="1" t="s">
        <v>77</v>
      </c>
      <c r="P4" s="1"/>
    </row>
    <row r="5" spans="1:17" x14ac:dyDescent="0.25">
      <c r="A5" t="s">
        <v>3</v>
      </c>
      <c r="B5" s="2">
        <v>112365.44</v>
      </c>
      <c r="E5" s="21">
        <v>44418</v>
      </c>
      <c r="F5">
        <v>2</v>
      </c>
      <c r="G5" s="8">
        <v>1085.1400000000001</v>
      </c>
      <c r="H5" s="8">
        <f t="shared" ref="H5:H9" si="1">$B$17-G5</f>
        <v>0</v>
      </c>
      <c r="I5" s="3">
        <v>0</v>
      </c>
      <c r="J5" s="7">
        <v>0</v>
      </c>
      <c r="N5" s="3">
        <f t="shared" si="0"/>
        <v>1085.1400000000001</v>
      </c>
      <c r="O5" s="1" t="s">
        <v>77</v>
      </c>
      <c r="P5" s="1"/>
    </row>
    <row r="6" spans="1:17" x14ac:dyDescent="0.25">
      <c r="A6" t="s">
        <v>4</v>
      </c>
      <c r="B6" s="2">
        <v>6741.93</v>
      </c>
      <c r="E6" s="21">
        <v>44449</v>
      </c>
      <c r="F6">
        <v>3</v>
      </c>
      <c r="G6" s="8">
        <v>1085.1400000000001</v>
      </c>
      <c r="H6" s="8">
        <f t="shared" si="1"/>
        <v>0</v>
      </c>
      <c r="I6" s="3">
        <v>0</v>
      </c>
      <c r="J6" s="7">
        <v>0</v>
      </c>
      <c r="N6" s="3">
        <f t="shared" si="0"/>
        <v>1085.1400000000001</v>
      </c>
      <c r="O6" s="1" t="s">
        <v>77</v>
      </c>
      <c r="P6" s="1"/>
    </row>
    <row r="7" spans="1:17" x14ac:dyDescent="0.25">
      <c r="A7" t="s">
        <v>6</v>
      </c>
      <c r="B7" s="2">
        <f>SUM(B5:B6)</f>
        <v>119107.37</v>
      </c>
      <c r="E7" s="21">
        <v>44479</v>
      </c>
      <c r="F7">
        <v>4</v>
      </c>
      <c r="G7" s="8">
        <v>1085.1400000000001</v>
      </c>
      <c r="H7" s="8">
        <f t="shared" si="1"/>
        <v>0</v>
      </c>
      <c r="I7" s="3">
        <v>0</v>
      </c>
      <c r="J7" s="7">
        <v>0</v>
      </c>
      <c r="N7" s="3">
        <f t="shared" si="0"/>
        <v>1085.1400000000001</v>
      </c>
      <c r="O7" s="1" t="s">
        <v>77</v>
      </c>
      <c r="P7" s="1"/>
    </row>
    <row r="8" spans="1:17" x14ac:dyDescent="0.25">
      <c r="A8" t="s">
        <v>5</v>
      </c>
      <c r="B8" s="2">
        <v>1191.07</v>
      </c>
      <c r="E8" s="21">
        <v>44510</v>
      </c>
      <c r="F8">
        <v>5</v>
      </c>
      <c r="G8" s="8">
        <v>1085.1400000000001</v>
      </c>
      <c r="H8" s="8">
        <f t="shared" si="1"/>
        <v>0</v>
      </c>
      <c r="I8" s="3">
        <v>0</v>
      </c>
      <c r="J8" s="7">
        <v>0</v>
      </c>
      <c r="N8" s="3">
        <f t="shared" si="0"/>
        <v>1085.1400000000001</v>
      </c>
      <c r="O8" s="1" t="s">
        <v>77</v>
      </c>
      <c r="P8" s="1"/>
    </row>
    <row r="9" spans="1:17" x14ac:dyDescent="0.25">
      <c r="B9" s="2"/>
      <c r="E9" s="21">
        <v>44540</v>
      </c>
      <c r="F9">
        <v>6</v>
      </c>
      <c r="G9" s="8">
        <v>125.16</v>
      </c>
      <c r="H9" s="8">
        <f t="shared" si="1"/>
        <v>959.98000000000013</v>
      </c>
      <c r="I9" s="3">
        <v>0</v>
      </c>
      <c r="J9" s="7">
        <v>0</v>
      </c>
      <c r="N9" s="3">
        <f t="shared" si="0"/>
        <v>1085.1400000000001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117916.29999999999</v>
      </c>
      <c r="E10" s="21">
        <v>44571</v>
      </c>
      <c r="F10">
        <v>7</v>
      </c>
      <c r="G10" s="8">
        <v>0</v>
      </c>
      <c r="H10" s="7">
        <f>($B$17-(I10+J10))</f>
        <v>977.24000000000012</v>
      </c>
      <c r="I10" s="3">
        <f>ROUND(($B$18/114),2)</f>
        <v>106.86</v>
      </c>
      <c r="J10" s="7">
        <f>ROUND(($B$11/114),2)</f>
        <v>1.04</v>
      </c>
      <c r="N10" s="3">
        <f t="shared" si="0"/>
        <v>1085.1400000000001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118.03</v>
      </c>
      <c r="E11" s="21">
        <v>44602</v>
      </c>
      <c r="F11">
        <v>8</v>
      </c>
      <c r="G11" s="8">
        <v>0</v>
      </c>
      <c r="H11" s="7">
        <f t="shared" ref="H11:H74" si="2">($B$17-(I11+J11))</f>
        <v>977.24000000000012</v>
      </c>
      <c r="I11" s="3">
        <f t="shared" ref="I11:I74" si="3">ROUND(($B$18/114),2)</f>
        <v>106.86</v>
      </c>
      <c r="J11" s="7">
        <f t="shared" ref="J11:J74" si="4">ROUND(($B$11/114),2)</f>
        <v>1.04</v>
      </c>
      <c r="N11" s="3">
        <f t="shared" si="0"/>
        <v>1085.1400000000001</v>
      </c>
      <c r="O11" s="1" t="s">
        <v>77</v>
      </c>
      <c r="P11" s="1"/>
    </row>
    <row r="12" spans="1:17" x14ac:dyDescent="0.25">
      <c r="A12" t="s">
        <v>9</v>
      </c>
      <c r="B12" s="2">
        <f>B10+B11</f>
        <v>118034.32999999999</v>
      </c>
      <c r="C12" s="16"/>
      <c r="E12" s="21">
        <v>44630</v>
      </c>
      <c r="F12">
        <v>9</v>
      </c>
      <c r="G12" s="8">
        <v>0</v>
      </c>
      <c r="H12" s="7">
        <f t="shared" si="2"/>
        <v>977.24000000000012</v>
      </c>
      <c r="I12" s="3">
        <f t="shared" si="3"/>
        <v>106.86</v>
      </c>
      <c r="J12" s="7">
        <f t="shared" si="4"/>
        <v>1.04</v>
      </c>
      <c r="N12" s="3">
        <f t="shared" si="0"/>
        <v>1085.1400000000001</v>
      </c>
      <c r="O12" s="1" t="s">
        <v>77</v>
      </c>
      <c r="P12" s="1"/>
    </row>
    <row r="13" spans="1:17" x14ac:dyDescent="0.25">
      <c r="B13" s="3"/>
      <c r="E13" s="21">
        <v>44661</v>
      </c>
      <c r="F13">
        <v>10</v>
      </c>
      <c r="G13" s="8">
        <v>0</v>
      </c>
      <c r="H13" s="7">
        <f t="shared" si="2"/>
        <v>977.24000000000012</v>
      </c>
      <c r="I13" s="3">
        <f t="shared" si="3"/>
        <v>106.86</v>
      </c>
      <c r="J13" s="7">
        <f t="shared" si="4"/>
        <v>1.04</v>
      </c>
      <c r="N13" s="3">
        <f t="shared" si="0"/>
        <v>1085.1400000000001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44691</v>
      </c>
      <c r="F14">
        <v>11</v>
      </c>
      <c r="G14" s="8">
        <v>0</v>
      </c>
      <c r="H14" s="7">
        <f t="shared" si="2"/>
        <v>977.24000000000012</v>
      </c>
      <c r="I14" s="3">
        <f t="shared" si="3"/>
        <v>106.86</v>
      </c>
      <c r="J14" s="7">
        <f t="shared" si="4"/>
        <v>1.04</v>
      </c>
      <c r="K14" s="16">
        <f>ROUND((((H14/$B$20)*$B$23)-H14),2)</f>
        <v>144.32</v>
      </c>
      <c r="N14" s="3">
        <f t="shared" si="0"/>
        <v>1229.46</v>
      </c>
      <c r="O14" s="1" t="s">
        <v>77</v>
      </c>
      <c r="P14" s="1"/>
    </row>
    <row r="15" spans="1:17" x14ac:dyDescent="0.25">
      <c r="A15" t="s">
        <v>11</v>
      </c>
      <c r="B15" s="5">
        <v>1.652E-3</v>
      </c>
      <c r="E15" s="21">
        <v>44722</v>
      </c>
      <c r="F15">
        <v>12</v>
      </c>
      <c r="G15" s="8">
        <v>0</v>
      </c>
      <c r="H15" s="7">
        <f t="shared" si="2"/>
        <v>977.24000000000012</v>
      </c>
      <c r="I15" s="3">
        <f t="shared" si="3"/>
        <v>106.86</v>
      </c>
      <c r="J15" s="7">
        <f t="shared" si="4"/>
        <v>1.04</v>
      </c>
      <c r="K15" s="16">
        <f>ROUND((((H15/$B$20)*$B$23)-H15),2)</f>
        <v>144.32</v>
      </c>
      <c r="L15" s="16">
        <f>ROUND(((((SUM(I15:J15))/$B$20)*$B$23)-(SUM(I15:J15))),2)</f>
        <v>15.93</v>
      </c>
      <c r="M15" s="30">
        <f t="shared" ref="M15" si="5">ROUND((SUM(G15:L15))-PV($B$15,Q15,0,-(SUM(G15:L15))),2)</f>
        <v>2.0499999999999998</v>
      </c>
      <c r="N15" s="3">
        <f t="shared" si="0"/>
        <v>1247.44</v>
      </c>
      <c r="O15" s="1" t="s">
        <v>76</v>
      </c>
      <c r="P15" s="20">
        <v>44683</v>
      </c>
      <c r="Q15" s="16">
        <f t="shared" ref="Q15:Q78" si="6">DATEDIF(P15,E15,"m")</f>
        <v>1</v>
      </c>
    </row>
    <row r="16" spans="1:17" x14ac:dyDescent="0.25">
      <c r="B16" s="3"/>
      <c r="E16" s="21">
        <v>44752</v>
      </c>
      <c r="F16">
        <v>13</v>
      </c>
      <c r="G16" s="8">
        <v>0</v>
      </c>
      <c r="H16" s="7">
        <f t="shared" si="2"/>
        <v>977.24000000000012</v>
      </c>
      <c r="I16" s="3">
        <f t="shared" si="3"/>
        <v>106.86</v>
      </c>
      <c r="J16" s="7">
        <f t="shared" si="4"/>
        <v>1.04</v>
      </c>
      <c r="K16" s="16">
        <f t="shared" ref="K16:K25" si="7">ROUND((((H16/$B$20)*$B$23)-H16),2)</f>
        <v>144.32</v>
      </c>
      <c r="L16" s="16">
        <f t="shared" ref="L16:L25" si="8">ROUND(((((SUM(I16:J16))/$B$20)*$B$23)-(SUM(I16:J16))),2)</f>
        <v>15.93</v>
      </c>
      <c r="M16" s="30">
        <f t="shared" ref="M16:M25" si="9">ROUND((SUM(G16:L16))-PV($B$15,Q16,0,-(SUM(G16:L16))),2)</f>
        <v>4.0999999999999996</v>
      </c>
      <c r="N16" s="3">
        <f t="shared" si="0"/>
        <v>1249.49</v>
      </c>
      <c r="O16" s="1" t="s">
        <v>76</v>
      </c>
      <c r="P16" s="20">
        <v>44683</v>
      </c>
      <c r="Q16" s="16">
        <f t="shared" si="6"/>
        <v>2</v>
      </c>
    </row>
    <row r="17" spans="1:17" x14ac:dyDescent="0.25">
      <c r="A17" t="s">
        <v>12</v>
      </c>
      <c r="B17" s="6">
        <f>ROUND(PMT(B15,B14,-B12),2)</f>
        <v>1085.1400000000001</v>
      </c>
      <c r="E17" s="21">
        <v>44783</v>
      </c>
      <c r="F17">
        <v>14</v>
      </c>
      <c r="G17" s="8">
        <v>0</v>
      </c>
      <c r="H17" s="7">
        <f t="shared" si="2"/>
        <v>977.24000000000012</v>
      </c>
      <c r="I17" s="3">
        <f t="shared" si="3"/>
        <v>106.86</v>
      </c>
      <c r="J17" s="7">
        <f t="shared" si="4"/>
        <v>1.04</v>
      </c>
      <c r="K17" s="16">
        <f>ROUND((((H17/$B$20)*$B$23)-H17),2)</f>
        <v>144.32</v>
      </c>
      <c r="L17" s="16">
        <f t="shared" si="8"/>
        <v>15.93</v>
      </c>
      <c r="M17" s="30">
        <f t="shared" si="9"/>
        <v>6.15</v>
      </c>
      <c r="N17" s="3">
        <f t="shared" si="0"/>
        <v>1251.5400000000002</v>
      </c>
      <c r="O17" s="1" t="s">
        <v>76</v>
      </c>
      <c r="P17" s="20">
        <v>44683</v>
      </c>
      <c r="Q17" s="16">
        <f t="shared" si="6"/>
        <v>3</v>
      </c>
    </row>
    <row r="18" spans="1:17" x14ac:dyDescent="0.25">
      <c r="A18" t="s">
        <v>15</v>
      </c>
      <c r="B18" s="3">
        <f>ROUND((B14*B17)-B12,2)</f>
        <v>12182.47</v>
      </c>
      <c r="E18" s="21">
        <v>44814</v>
      </c>
      <c r="F18">
        <v>15</v>
      </c>
      <c r="G18" s="8">
        <v>0</v>
      </c>
      <c r="H18" s="7">
        <f t="shared" si="2"/>
        <v>977.24000000000012</v>
      </c>
      <c r="I18" s="3">
        <f t="shared" si="3"/>
        <v>106.86</v>
      </c>
      <c r="J18" s="7">
        <f t="shared" si="4"/>
        <v>1.04</v>
      </c>
      <c r="K18" s="16">
        <f t="shared" si="7"/>
        <v>144.32</v>
      </c>
      <c r="L18" s="16">
        <f t="shared" si="8"/>
        <v>15.93</v>
      </c>
      <c r="M18" s="30">
        <f t="shared" si="9"/>
        <v>8.1999999999999993</v>
      </c>
      <c r="N18" s="3">
        <f t="shared" si="0"/>
        <v>1253.5900000000001</v>
      </c>
      <c r="O18" s="1" t="s">
        <v>76</v>
      </c>
      <c r="P18" s="20">
        <v>44683</v>
      </c>
      <c r="Q18" s="16">
        <f t="shared" si="6"/>
        <v>4</v>
      </c>
    </row>
    <row r="19" spans="1:17" x14ac:dyDescent="0.25">
      <c r="B19" s="3"/>
      <c r="E19" s="21">
        <v>44844</v>
      </c>
      <c r="F19">
        <v>16</v>
      </c>
      <c r="G19" s="8">
        <v>0</v>
      </c>
      <c r="H19" s="7">
        <f t="shared" si="2"/>
        <v>977.24000000000012</v>
      </c>
      <c r="I19" s="3">
        <f t="shared" si="3"/>
        <v>106.86</v>
      </c>
      <c r="J19" s="7">
        <f t="shared" si="4"/>
        <v>1.04</v>
      </c>
      <c r="K19" s="16">
        <f t="shared" si="7"/>
        <v>144.32</v>
      </c>
      <c r="L19" s="16">
        <f t="shared" si="8"/>
        <v>15.93</v>
      </c>
      <c r="M19" s="30">
        <f t="shared" si="9"/>
        <v>10.24</v>
      </c>
      <c r="N19" s="3">
        <f t="shared" si="0"/>
        <v>1255.6300000000001</v>
      </c>
      <c r="O19" s="1" t="s">
        <v>76</v>
      </c>
      <c r="P19" s="20">
        <v>44683</v>
      </c>
      <c r="Q19" s="16">
        <f t="shared" si="6"/>
        <v>5</v>
      </c>
    </row>
    <row r="20" spans="1:17" x14ac:dyDescent="0.25">
      <c r="A20" t="s">
        <v>98</v>
      </c>
      <c r="B20" s="3">
        <v>1027.03</v>
      </c>
      <c r="E20" s="21">
        <v>44875</v>
      </c>
      <c r="F20">
        <v>17</v>
      </c>
      <c r="G20" s="8">
        <v>0</v>
      </c>
      <c r="H20" s="7">
        <f t="shared" si="2"/>
        <v>977.24000000000012</v>
      </c>
      <c r="I20" s="3">
        <f t="shared" si="3"/>
        <v>106.86</v>
      </c>
      <c r="J20" s="7">
        <f t="shared" si="4"/>
        <v>1.04</v>
      </c>
      <c r="K20" s="16">
        <f t="shared" si="7"/>
        <v>144.32</v>
      </c>
      <c r="L20" s="16">
        <f t="shared" si="8"/>
        <v>15.93</v>
      </c>
      <c r="M20" s="30">
        <f t="shared" si="9"/>
        <v>12.27</v>
      </c>
      <c r="N20" s="3">
        <f t="shared" si="0"/>
        <v>1257.6600000000001</v>
      </c>
      <c r="O20" s="1" t="s">
        <v>76</v>
      </c>
      <c r="P20" s="20">
        <v>44683</v>
      </c>
      <c r="Q20" s="16">
        <f t="shared" si="6"/>
        <v>6</v>
      </c>
    </row>
    <row r="21" spans="1:17" x14ac:dyDescent="0.25">
      <c r="A21" t="s">
        <v>103</v>
      </c>
      <c r="B21" s="3">
        <v>1137.72</v>
      </c>
      <c r="E21" s="21">
        <v>44905</v>
      </c>
      <c r="F21">
        <v>18</v>
      </c>
      <c r="G21" s="8">
        <v>0</v>
      </c>
      <c r="H21" s="7">
        <f t="shared" si="2"/>
        <v>977.24000000000012</v>
      </c>
      <c r="I21" s="3">
        <f t="shared" si="3"/>
        <v>106.86</v>
      </c>
      <c r="J21" s="7">
        <f t="shared" si="4"/>
        <v>1.04</v>
      </c>
      <c r="K21" s="16">
        <f t="shared" si="7"/>
        <v>144.32</v>
      </c>
      <c r="L21" s="16">
        <f t="shared" si="8"/>
        <v>15.93</v>
      </c>
      <c r="M21" s="30">
        <f t="shared" si="9"/>
        <v>14.31</v>
      </c>
      <c r="N21" s="3">
        <f t="shared" si="0"/>
        <v>1259.7</v>
      </c>
      <c r="O21" s="1" t="s">
        <v>76</v>
      </c>
      <c r="P21" s="20">
        <v>44683</v>
      </c>
      <c r="Q21" s="16">
        <f t="shared" si="6"/>
        <v>7</v>
      </c>
    </row>
    <row r="22" spans="1:17" x14ac:dyDescent="0.25">
      <c r="A22" t="s">
        <v>96</v>
      </c>
      <c r="B22" s="3">
        <v>1158.54</v>
      </c>
      <c r="E22" s="21">
        <v>44936</v>
      </c>
      <c r="F22">
        <v>19</v>
      </c>
      <c r="G22" s="8">
        <v>0</v>
      </c>
      <c r="H22" s="7">
        <f t="shared" si="2"/>
        <v>977.24000000000012</v>
      </c>
      <c r="I22" s="3">
        <f t="shared" si="3"/>
        <v>106.86</v>
      </c>
      <c r="J22" s="7">
        <f t="shared" si="4"/>
        <v>1.04</v>
      </c>
      <c r="K22" s="16">
        <f t="shared" si="7"/>
        <v>144.32</v>
      </c>
      <c r="L22" s="16">
        <f t="shared" si="8"/>
        <v>15.93</v>
      </c>
      <c r="M22" s="30">
        <f t="shared" si="9"/>
        <v>16.34</v>
      </c>
      <c r="N22" s="3">
        <f t="shared" si="0"/>
        <v>1261.73</v>
      </c>
      <c r="O22" s="1" t="s">
        <v>76</v>
      </c>
      <c r="P22" s="20">
        <v>44683</v>
      </c>
      <c r="Q22" s="16">
        <f t="shared" si="6"/>
        <v>8</v>
      </c>
    </row>
    <row r="23" spans="1:17" x14ac:dyDescent="0.25">
      <c r="A23" t="s">
        <v>99</v>
      </c>
      <c r="B23" s="3">
        <v>1178.7</v>
      </c>
      <c r="E23" s="21">
        <v>44967</v>
      </c>
      <c r="F23">
        <v>20</v>
      </c>
      <c r="G23" s="8">
        <v>0</v>
      </c>
      <c r="H23" s="7">
        <f t="shared" si="2"/>
        <v>977.24000000000012</v>
      </c>
      <c r="I23" s="3">
        <f t="shared" si="3"/>
        <v>106.86</v>
      </c>
      <c r="J23" s="7">
        <f t="shared" si="4"/>
        <v>1.04</v>
      </c>
      <c r="K23" s="16">
        <f t="shared" si="7"/>
        <v>144.32</v>
      </c>
      <c r="L23" s="16">
        <f t="shared" si="8"/>
        <v>15.93</v>
      </c>
      <c r="M23" s="30">
        <f t="shared" si="9"/>
        <v>18.36</v>
      </c>
      <c r="N23" s="3">
        <f t="shared" si="0"/>
        <v>1263.75</v>
      </c>
      <c r="O23" s="1" t="s">
        <v>76</v>
      </c>
      <c r="P23" s="20">
        <v>44683</v>
      </c>
      <c r="Q23" s="16">
        <f t="shared" si="6"/>
        <v>9</v>
      </c>
    </row>
    <row r="24" spans="1:17" x14ac:dyDescent="0.25">
      <c r="B24" s="3"/>
      <c r="E24" s="21">
        <v>44995</v>
      </c>
      <c r="F24">
        <v>21</v>
      </c>
      <c r="G24" s="8">
        <v>0</v>
      </c>
      <c r="H24" s="7">
        <f t="shared" si="2"/>
        <v>977.24000000000012</v>
      </c>
      <c r="I24" s="3">
        <f t="shared" si="3"/>
        <v>106.86</v>
      </c>
      <c r="J24" s="7">
        <f t="shared" si="4"/>
        <v>1.04</v>
      </c>
      <c r="K24" s="16">
        <f t="shared" si="7"/>
        <v>144.32</v>
      </c>
      <c r="L24" s="16">
        <f t="shared" si="8"/>
        <v>15.93</v>
      </c>
      <c r="M24" s="30">
        <f t="shared" si="9"/>
        <v>20.39</v>
      </c>
      <c r="N24" s="3">
        <f t="shared" si="0"/>
        <v>1265.7800000000002</v>
      </c>
      <c r="O24" s="1" t="s">
        <v>76</v>
      </c>
      <c r="P24" s="20">
        <v>44683</v>
      </c>
      <c r="Q24" s="16">
        <f t="shared" si="6"/>
        <v>10</v>
      </c>
    </row>
    <row r="25" spans="1:17" x14ac:dyDescent="0.25">
      <c r="B25" s="3"/>
      <c r="E25" s="21">
        <v>45026</v>
      </c>
      <c r="F25">
        <v>22</v>
      </c>
      <c r="G25" s="8">
        <v>0</v>
      </c>
      <c r="H25" s="7">
        <f t="shared" si="2"/>
        <v>977.24000000000012</v>
      </c>
      <c r="I25" s="3">
        <f t="shared" si="3"/>
        <v>106.86</v>
      </c>
      <c r="J25" s="7">
        <f t="shared" si="4"/>
        <v>1.04</v>
      </c>
      <c r="K25" s="16">
        <f t="shared" si="7"/>
        <v>144.32</v>
      </c>
      <c r="L25" s="16">
        <f t="shared" si="8"/>
        <v>15.93</v>
      </c>
      <c r="M25" s="30">
        <f t="shared" si="9"/>
        <v>22.41</v>
      </c>
      <c r="N25" s="3">
        <f t="shared" si="0"/>
        <v>1267.8000000000002</v>
      </c>
      <c r="O25" s="1" t="s">
        <v>76</v>
      </c>
      <c r="P25" s="20">
        <v>44683</v>
      </c>
      <c r="Q25" s="16">
        <f t="shared" si="6"/>
        <v>11</v>
      </c>
    </row>
    <row r="26" spans="1:17" x14ac:dyDescent="0.25">
      <c r="B26" s="3"/>
      <c r="E26" s="21">
        <v>45056</v>
      </c>
      <c r="F26">
        <v>23</v>
      </c>
      <c r="G26" s="8">
        <v>0</v>
      </c>
      <c r="H26" s="7">
        <f t="shared" si="2"/>
        <v>977.24000000000012</v>
      </c>
      <c r="I26" s="3">
        <f t="shared" si="3"/>
        <v>106.86</v>
      </c>
      <c r="J26" s="7">
        <f t="shared" si="4"/>
        <v>1.04</v>
      </c>
      <c r="K26" s="16">
        <f>ROUND((((H26/$B$20)*$B$22)-H26),2)</f>
        <v>125.13</v>
      </c>
      <c r="L26" s="16">
        <f>ROUND(((((SUM(I26:J26))/$B$20)*$B$22)-(SUM(I26:J26))),2)</f>
        <v>13.82</v>
      </c>
      <c r="M26" s="30">
        <f t="shared" ref="M26" si="10">ROUND((SUM(G26:L26))-PV($B$15,Q26,0,-(SUM(G26:L26))),2)</f>
        <v>24.01</v>
      </c>
      <c r="N26" s="3">
        <f t="shared" si="0"/>
        <v>1248.0999999999999</v>
      </c>
      <c r="O26" s="1" t="s">
        <v>76</v>
      </c>
      <c r="P26" s="20">
        <v>44678</v>
      </c>
      <c r="Q26" s="16">
        <f t="shared" si="6"/>
        <v>12</v>
      </c>
    </row>
    <row r="27" spans="1:17" x14ac:dyDescent="0.25">
      <c r="B27" s="3"/>
      <c r="E27" s="21">
        <v>45087</v>
      </c>
      <c r="F27">
        <v>24</v>
      </c>
      <c r="G27" s="8">
        <v>0</v>
      </c>
      <c r="H27" s="7">
        <f t="shared" si="2"/>
        <v>977.24000000000012</v>
      </c>
      <c r="I27" s="3">
        <f t="shared" si="3"/>
        <v>106.86</v>
      </c>
      <c r="J27" s="7">
        <f t="shared" si="4"/>
        <v>1.04</v>
      </c>
      <c r="K27" s="16">
        <f t="shared" ref="K27:K63" si="11">ROUND((((H27/$B$20)*$B$22)-H27),2)</f>
        <v>125.13</v>
      </c>
      <c r="L27" s="16">
        <f t="shared" ref="L27:L63" si="12">ROUND(((((SUM(I27:J27))/$B$20)*$B$22)-(SUM(I27:J27))),2)</f>
        <v>13.82</v>
      </c>
      <c r="M27" s="30">
        <f t="shared" ref="M27:M63" si="13">ROUND((SUM(G27:L27))-PV($B$15,Q27,0,-(SUM(G27:L27))),2)</f>
        <v>25.99</v>
      </c>
      <c r="N27" s="3">
        <f t="shared" si="0"/>
        <v>1250.08</v>
      </c>
      <c r="O27" s="1" t="s">
        <v>76</v>
      </c>
      <c r="P27" s="20">
        <v>44678</v>
      </c>
      <c r="Q27" s="16">
        <f t="shared" si="6"/>
        <v>13</v>
      </c>
    </row>
    <row r="28" spans="1:17" x14ac:dyDescent="0.25">
      <c r="B28" s="3"/>
      <c r="E28" s="21">
        <v>45117</v>
      </c>
      <c r="F28">
        <v>25</v>
      </c>
      <c r="G28" s="8">
        <v>0</v>
      </c>
      <c r="H28" s="7">
        <f t="shared" si="2"/>
        <v>977.24000000000012</v>
      </c>
      <c r="I28" s="3">
        <f t="shared" si="3"/>
        <v>106.86</v>
      </c>
      <c r="J28" s="7">
        <f t="shared" si="4"/>
        <v>1.04</v>
      </c>
      <c r="K28" s="16">
        <f t="shared" si="11"/>
        <v>125.13</v>
      </c>
      <c r="L28" s="16">
        <f t="shared" si="12"/>
        <v>13.82</v>
      </c>
      <c r="M28" s="30">
        <f t="shared" si="13"/>
        <v>27.96</v>
      </c>
      <c r="N28" s="3">
        <f t="shared" si="0"/>
        <v>1252.05</v>
      </c>
      <c r="O28" s="1" t="s">
        <v>76</v>
      </c>
      <c r="P28" s="20">
        <v>44678</v>
      </c>
      <c r="Q28" s="16">
        <f t="shared" si="6"/>
        <v>14</v>
      </c>
    </row>
    <row r="29" spans="1:17" x14ac:dyDescent="0.25">
      <c r="B29" s="3"/>
      <c r="E29" s="21">
        <v>45148</v>
      </c>
      <c r="F29">
        <v>26</v>
      </c>
      <c r="G29" s="8">
        <v>0</v>
      </c>
      <c r="H29" s="7">
        <f t="shared" si="2"/>
        <v>977.24000000000012</v>
      </c>
      <c r="I29" s="3">
        <f t="shared" si="3"/>
        <v>106.86</v>
      </c>
      <c r="J29" s="7">
        <f t="shared" si="4"/>
        <v>1.04</v>
      </c>
      <c r="K29" s="16">
        <f t="shared" si="11"/>
        <v>125.13</v>
      </c>
      <c r="L29" s="16">
        <f t="shared" si="12"/>
        <v>13.82</v>
      </c>
      <c r="M29" s="30">
        <f t="shared" si="13"/>
        <v>29.94</v>
      </c>
      <c r="N29" s="3">
        <f t="shared" si="0"/>
        <v>1254.03</v>
      </c>
      <c r="O29" s="1" t="s">
        <v>76</v>
      </c>
      <c r="P29" s="20">
        <v>44678</v>
      </c>
      <c r="Q29" s="16">
        <f t="shared" si="6"/>
        <v>15</v>
      </c>
    </row>
    <row r="30" spans="1:17" x14ac:dyDescent="0.25">
      <c r="B30" s="3"/>
      <c r="E30" s="21">
        <v>45179</v>
      </c>
      <c r="F30">
        <v>27</v>
      </c>
      <c r="G30" s="8">
        <v>0</v>
      </c>
      <c r="H30" s="7">
        <f t="shared" si="2"/>
        <v>977.24000000000012</v>
      </c>
      <c r="I30" s="3">
        <f t="shared" si="3"/>
        <v>106.86</v>
      </c>
      <c r="J30" s="7">
        <f t="shared" si="4"/>
        <v>1.04</v>
      </c>
      <c r="K30" s="16">
        <f t="shared" si="11"/>
        <v>125.13</v>
      </c>
      <c r="L30" s="16">
        <f t="shared" si="12"/>
        <v>13.82</v>
      </c>
      <c r="M30" s="30">
        <f t="shared" si="13"/>
        <v>31.91</v>
      </c>
      <c r="N30" s="3">
        <f t="shared" si="0"/>
        <v>1256</v>
      </c>
      <c r="O30" s="1" t="s">
        <v>76</v>
      </c>
      <c r="P30" s="20">
        <v>44678</v>
      </c>
      <c r="Q30" s="16">
        <f t="shared" si="6"/>
        <v>16</v>
      </c>
    </row>
    <row r="31" spans="1:17" x14ac:dyDescent="0.25">
      <c r="B31" s="3"/>
      <c r="E31" s="21">
        <v>45209</v>
      </c>
      <c r="F31">
        <v>28</v>
      </c>
      <c r="G31" s="8">
        <v>0</v>
      </c>
      <c r="H31" s="7">
        <f t="shared" si="2"/>
        <v>977.24000000000012</v>
      </c>
      <c r="I31" s="3">
        <f t="shared" si="3"/>
        <v>106.86</v>
      </c>
      <c r="J31" s="7">
        <f t="shared" si="4"/>
        <v>1.04</v>
      </c>
      <c r="K31" s="16">
        <f t="shared" si="11"/>
        <v>125.13</v>
      </c>
      <c r="L31" s="16">
        <f t="shared" si="12"/>
        <v>13.82</v>
      </c>
      <c r="M31" s="30">
        <f t="shared" si="13"/>
        <v>33.869999999999997</v>
      </c>
      <c r="N31" s="3">
        <f t="shared" si="0"/>
        <v>1257.9599999999998</v>
      </c>
      <c r="O31" s="1" t="s">
        <v>76</v>
      </c>
      <c r="P31" s="20">
        <v>44678</v>
      </c>
      <c r="Q31" s="16">
        <f t="shared" si="6"/>
        <v>17</v>
      </c>
    </row>
    <row r="32" spans="1:17" x14ac:dyDescent="0.25">
      <c r="B32" s="3"/>
      <c r="E32" s="21">
        <v>45240</v>
      </c>
      <c r="F32">
        <v>29</v>
      </c>
      <c r="G32" s="8">
        <v>0</v>
      </c>
      <c r="H32" s="7">
        <f t="shared" si="2"/>
        <v>977.24000000000012</v>
      </c>
      <c r="I32" s="3">
        <f t="shared" si="3"/>
        <v>106.86</v>
      </c>
      <c r="J32" s="7">
        <f t="shared" si="4"/>
        <v>1.04</v>
      </c>
      <c r="K32" s="16">
        <f t="shared" si="11"/>
        <v>125.13</v>
      </c>
      <c r="L32" s="16">
        <f t="shared" si="12"/>
        <v>13.82</v>
      </c>
      <c r="M32" s="30">
        <f t="shared" si="13"/>
        <v>35.83</v>
      </c>
      <c r="N32" s="3">
        <f t="shared" si="0"/>
        <v>1259.9199999999998</v>
      </c>
      <c r="O32" s="1" t="s">
        <v>76</v>
      </c>
      <c r="P32" s="20">
        <v>44678</v>
      </c>
      <c r="Q32" s="16">
        <f t="shared" si="6"/>
        <v>18</v>
      </c>
    </row>
    <row r="33" spans="2:17" x14ac:dyDescent="0.25">
      <c r="B33" s="3"/>
      <c r="E33" s="21">
        <v>45270</v>
      </c>
      <c r="F33">
        <v>30</v>
      </c>
      <c r="G33" s="8">
        <v>0</v>
      </c>
      <c r="H33" s="7">
        <f t="shared" si="2"/>
        <v>977.24000000000012</v>
      </c>
      <c r="I33" s="3">
        <f t="shared" si="3"/>
        <v>106.86</v>
      </c>
      <c r="J33" s="7">
        <f t="shared" si="4"/>
        <v>1.04</v>
      </c>
      <c r="K33" s="16">
        <f t="shared" si="11"/>
        <v>125.13</v>
      </c>
      <c r="L33" s="16">
        <f t="shared" si="12"/>
        <v>13.82</v>
      </c>
      <c r="M33" s="30">
        <f t="shared" si="13"/>
        <v>37.79</v>
      </c>
      <c r="N33" s="3">
        <f t="shared" si="0"/>
        <v>1261.8799999999999</v>
      </c>
      <c r="O33" s="1" t="s">
        <v>76</v>
      </c>
      <c r="P33" s="20">
        <v>44678</v>
      </c>
      <c r="Q33" s="16">
        <f t="shared" si="6"/>
        <v>19</v>
      </c>
    </row>
    <row r="34" spans="2:17" x14ac:dyDescent="0.25">
      <c r="B34" s="3"/>
      <c r="E34" s="21">
        <v>45301</v>
      </c>
      <c r="F34">
        <v>31</v>
      </c>
      <c r="G34" s="8">
        <v>0</v>
      </c>
      <c r="H34" s="7">
        <f t="shared" si="2"/>
        <v>977.24000000000012</v>
      </c>
      <c r="I34" s="3">
        <f t="shared" si="3"/>
        <v>106.86</v>
      </c>
      <c r="J34" s="7">
        <f t="shared" si="4"/>
        <v>1.04</v>
      </c>
      <c r="K34" s="16">
        <f t="shared" si="11"/>
        <v>125.13</v>
      </c>
      <c r="L34" s="16">
        <f t="shared" si="12"/>
        <v>13.82</v>
      </c>
      <c r="M34" s="30">
        <f t="shared" si="13"/>
        <v>39.75</v>
      </c>
      <c r="N34" s="3">
        <f t="shared" si="0"/>
        <v>1263.8399999999999</v>
      </c>
      <c r="O34" s="1" t="s">
        <v>76</v>
      </c>
      <c r="P34" s="20">
        <v>44678</v>
      </c>
      <c r="Q34" s="16">
        <f t="shared" si="6"/>
        <v>20</v>
      </c>
    </row>
    <row r="35" spans="2:17" x14ac:dyDescent="0.25">
      <c r="B35" s="3"/>
      <c r="E35" s="21">
        <v>45332</v>
      </c>
      <c r="F35">
        <v>32</v>
      </c>
      <c r="G35" s="8">
        <v>0</v>
      </c>
      <c r="H35" s="7">
        <f t="shared" si="2"/>
        <v>977.24000000000012</v>
      </c>
      <c r="I35" s="3">
        <f t="shared" si="3"/>
        <v>106.86</v>
      </c>
      <c r="J35" s="7">
        <f t="shared" si="4"/>
        <v>1.04</v>
      </c>
      <c r="K35" s="16">
        <f t="shared" si="11"/>
        <v>125.13</v>
      </c>
      <c r="L35" s="16">
        <f t="shared" si="12"/>
        <v>13.82</v>
      </c>
      <c r="M35" s="30">
        <f t="shared" si="13"/>
        <v>41.7</v>
      </c>
      <c r="N35" s="3">
        <f t="shared" si="0"/>
        <v>1265.79</v>
      </c>
      <c r="O35" s="1" t="s">
        <v>76</v>
      </c>
      <c r="P35" s="20">
        <v>44678</v>
      </c>
      <c r="Q35" s="16">
        <f t="shared" si="6"/>
        <v>21</v>
      </c>
    </row>
    <row r="36" spans="2:17" x14ac:dyDescent="0.25">
      <c r="B36" s="3"/>
      <c r="E36" s="21">
        <v>45361</v>
      </c>
      <c r="F36">
        <v>33</v>
      </c>
      <c r="G36" s="8">
        <v>0</v>
      </c>
      <c r="H36" s="7">
        <f t="shared" si="2"/>
        <v>977.24000000000012</v>
      </c>
      <c r="I36" s="3">
        <f t="shared" si="3"/>
        <v>106.86</v>
      </c>
      <c r="J36" s="7">
        <f t="shared" si="4"/>
        <v>1.04</v>
      </c>
      <c r="K36" s="16">
        <f t="shared" si="11"/>
        <v>125.13</v>
      </c>
      <c r="L36" s="16">
        <f t="shared" si="12"/>
        <v>13.82</v>
      </c>
      <c r="M36" s="30">
        <f t="shared" si="13"/>
        <v>43.65</v>
      </c>
      <c r="N36" s="3">
        <f t="shared" si="0"/>
        <v>1267.74</v>
      </c>
      <c r="O36" s="1" t="s">
        <v>76</v>
      </c>
      <c r="P36" s="20">
        <v>44678</v>
      </c>
      <c r="Q36" s="16">
        <f t="shared" si="6"/>
        <v>22</v>
      </c>
    </row>
    <row r="37" spans="2:17" x14ac:dyDescent="0.25">
      <c r="B37" s="3"/>
      <c r="E37" s="21">
        <v>45392</v>
      </c>
      <c r="F37">
        <v>34</v>
      </c>
      <c r="G37" s="8">
        <v>0</v>
      </c>
      <c r="H37" s="7">
        <f t="shared" si="2"/>
        <v>977.24000000000012</v>
      </c>
      <c r="I37" s="3">
        <f t="shared" si="3"/>
        <v>106.86</v>
      </c>
      <c r="J37" s="7">
        <f t="shared" si="4"/>
        <v>1.04</v>
      </c>
      <c r="K37" s="16">
        <f t="shared" si="11"/>
        <v>125.13</v>
      </c>
      <c r="L37" s="16">
        <f t="shared" si="12"/>
        <v>13.82</v>
      </c>
      <c r="M37" s="30">
        <f t="shared" si="13"/>
        <v>45.6</v>
      </c>
      <c r="N37" s="3">
        <f t="shared" si="0"/>
        <v>1269.6899999999998</v>
      </c>
      <c r="O37" s="1" t="s">
        <v>76</v>
      </c>
      <c r="P37" s="20">
        <v>44678</v>
      </c>
      <c r="Q37" s="16">
        <f t="shared" si="6"/>
        <v>23</v>
      </c>
    </row>
    <row r="38" spans="2:17" x14ac:dyDescent="0.25">
      <c r="B38" s="3"/>
      <c r="E38" s="21">
        <v>45422</v>
      </c>
      <c r="F38">
        <v>35</v>
      </c>
      <c r="G38" s="8">
        <v>0</v>
      </c>
      <c r="H38" s="7">
        <f t="shared" si="2"/>
        <v>977.24000000000012</v>
      </c>
      <c r="I38" s="3">
        <f t="shared" si="3"/>
        <v>106.86</v>
      </c>
      <c r="J38" s="7">
        <f t="shared" si="4"/>
        <v>1.04</v>
      </c>
      <c r="K38" s="16">
        <f t="shared" si="11"/>
        <v>125.13</v>
      </c>
      <c r="L38" s="16">
        <f t="shared" si="12"/>
        <v>13.82</v>
      </c>
      <c r="M38" s="30">
        <f t="shared" si="13"/>
        <v>47.54</v>
      </c>
      <c r="N38" s="3">
        <f t="shared" si="0"/>
        <v>1271.6299999999999</v>
      </c>
      <c r="O38" s="1" t="s">
        <v>76</v>
      </c>
      <c r="P38" s="20">
        <v>44678</v>
      </c>
      <c r="Q38" s="16">
        <f t="shared" si="6"/>
        <v>24</v>
      </c>
    </row>
    <row r="39" spans="2:17" x14ac:dyDescent="0.25">
      <c r="B39" s="3"/>
      <c r="E39" s="21">
        <v>45453</v>
      </c>
      <c r="F39">
        <v>36</v>
      </c>
      <c r="G39" s="8">
        <v>0</v>
      </c>
      <c r="H39" s="7">
        <f t="shared" si="2"/>
        <v>977.24000000000012</v>
      </c>
      <c r="I39" s="3">
        <f t="shared" si="3"/>
        <v>106.86</v>
      </c>
      <c r="J39" s="7">
        <f t="shared" si="4"/>
        <v>1.04</v>
      </c>
      <c r="K39" s="16">
        <f t="shared" si="11"/>
        <v>125.13</v>
      </c>
      <c r="L39" s="16">
        <f t="shared" si="12"/>
        <v>13.82</v>
      </c>
      <c r="M39" s="30">
        <f t="shared" si="13"/>
        <v>49.49</v>
      </c>
      <c r="N39" s="3">
        <f t="shared" si="0"/>
        <v>1273.58</v>
      </c>
      <c r="O39" s="1" t="s">
        <v>76</v>
      </c>
      <c r="P39" s="20">
        <v>44678</v>
      </c>
      <c r="Q39" s="16">
        <f t="shared" si="6"/>
        <v>25</v>
      </c>
    </row>
    <row r="40" spans="2:17" x14ac:dyDescent="0.25">
      <c r="B40" s="3"/>
      <c r="E40" s="21">
        <v>45483</v>
      </c>
      <c r="F40">
        <v>37</v>
      </c>
      <c r="G40" s="8">
        <v>0</v>
      </c>
      <c r="H40" s="7">
        <f t="shared" si="2"/>
        <v>977.24000000000012</v>
      </c>
      <c r="I40" s="3">
        <f t="shared" si="3"/>
        <v>106.86</v>
      </c>
      <c r="J40" s="7">
        <f t="shared" si="4"/>
        <v>1.04</v>
      </c>
      <c r="K40" s="16">
        <f t="shared" si="11"/>
        <v>125.13</v>
      </c>
      <c r="L40" s="16">
        <f t="shared" si="12"/>
        <v>13.82</v>
      </c>
      <c r="M40" s="30">
        <f t="shared" si="13"/>
        <v>51.42</v>
      </c>
      <c r="N40" s="3">
        <f t="shared" si="0"/>
        <v>1275.51</v>
      </c>
      <c r="O40" s="1" t="s">
        <v>76</v>
      </c>
      <c r="P40" s="20">
        <v>44678</v>
      </c>
      <c r="Q40" s="16">
        <f t="shared" si="6"/>
        <v>26</v>
      </c>
    </row>
    <row r="41" spans="2:17" x14ac:dyDescent="0.25">
      <c r="B41" s="3"/>
      <c r="E41" s="21">
        <v>45514</v>
      </c>
      <c r="F41">
        <v>38</v>
      </c>
      <c r="G41" s="8">
        <v>0</v>
      </c>
      <c r="H41" s="7">
        <f t="shared" si="2"/>
        <v>977.24000000000012</v>
      </c>
      <c r="I41" s="3">
        <f t="shared" si="3"/>
        <v>106.86</v>
      </c>
      <c r="J41" s="7">
        <f t="shared" si="4"/>
        <v>1.04</v>
      </c>
      <c r="K41" s="16">
        <f t="shared" si="11"/>
        <v>125.13</v>
      </c>
      <c r="L41" s="16">
        <f t="shared" si="12"/>
        <v>13.82</v>
      </c>
      <c r="M41" s="30">
        <f t="shared" si="13"/>
        <v>53.36</v>
      </c>
      <c r="N41" s="3">
        <f t="shared" si="0"/>
        <v>1277.4499999999998</v>
      </c>
      <c r="O41" s="1" t="s">
        <v>76</v>
      </c>
      <c r="P41" s="20">
        <v>44678</v>
      </c>
      <c r="Q41" s="16">
        <f t="shared" si="6"/>
        <v>27</v>
      </c>
    </row>
    <row r="42" spans="2:17" x14ac:dyDescent="0.25">
      <c r="B42" s="3"/>
      <c r="E42" s="21">
        <v>45545</v>
      </c>
      <c r="F42">
        <v>39</v>
      </c>
      <c r="G42" s="8">
        <v>0</v>
      </c>
      <c r="H42" s="7">
        <f t="shared" si="2"/>
        <v>977.24000000000012</v>
      </c>
      <c r="I42" s="3">
        <f t="shared" si="3"/>
        <v>106.86</v>
      </c>
      <c r="J42" s="7">
        <f t="shared" si="4"/>
        <v>1.04</v>
      </c>
      <c r="K42" s="16">
        <f t="shared" si="11"/>
        <v>125.13</v>
      </c>
      <c r="L42" s="16">
        <f t="shared" si="12"/>
        <v>13.82</v>
      </c>
      <c r="M42" s="30">
        <f t="shared" si="13"/>
        <v>55.29</v>
      </c>
      <c r="N42" s="3">
        <f t="shared" si="0"/>
        <v>1279.3799999999999</v>
      </c>
      <c r="O42" s="1" t="s">
        <v>76</v>
      </c>
      <c r="P42" s="20">
        <v>44678</v>
      </c>
      <c r="Q42" s="16">
        <f t="shared" si="6"/>
        <v>28</v>
      </c>
    </row>
    <row r="43" spans="2:17" x14ac:dyDescent="0.25">
      <c r="B43" s="3"/>
      <c r="E43" s="21">
        <v>45575</v>
      </c>
      <c r="F43">
        <v>40</v>
      </c>
      <c r="G43" s="8">
        <v>0</v>
      </c>
      <c r="H43" s="7">
        <f t="shared" si="2"/>
        <v>977.24000000000012</v>
      </c>
      <c r="I43" s="3">
        <f t="shared" si="3"/>
        <v>106.86</v>
      </c>
      <c r="J43" s="7">
        <f t="shared" si="4"/>
        <v>1.04</v>
      </c>
      <c r="K43" s="16">
        <f t="shared" si="11"/>
        <v>125.13</v>
      </c>
      <c r="L43" s="16">
        <f t="shared" si="12"/>
        <v>13.82</v>
      </c>
      <c r="M43" s="30">
        <f t="shared" si="13"/>
        <v>57.21</v>
      </c>
      <c r="N43" s="3">
        <f t="shared" si="0"/>
        <v>1281.3</v>
      </c>
      <c r="O43" s="1" t="s">
        <v>76</v>
      </c>
      <c r="P43" s="20">
        <v>44678</v>
      </c>
      <c r="Q43" s="16">
        <f t="shared" si="6"/>
        <v>29</v>
      </c>
    </row>
    <row r="44" spans="2:17" x14ac:dyDescent="0.25">
      <c r="B44" s="3"/>
      <c r="E44" s="21">
        <v>45606</v>
      </c>
      <c r="F44">
        <v>41</v>
      </c>
      <c r="G44" s="8">
        <v>0</v>
      </c>
      <c r="H44" s="7">
        <f t="shared" si="2"/>
        <v>977.24000000000012</v>
      </c>
      <c r="I44" s="3">
        <f t="shared" si="3"/>
        <v>106.86</v>
      </c>
      <c r="J44" s="7">
        <f t="shared" si="4"/>
        <v>1.04</v>
      </c>
      <c r="K44" s="16">
        <f t="shared" si="11"/>
        <v>125.13</v>
      </c>
      <c r="L44" s="16">
        <f t="shared" si="12"/>
        <v>13.82</v>
      </c>
      <c r="M44" s="30">
        <f t="shared" si="13"/>
        <v>59.14</v>
      </c>
      <c r="N44" s="3">
        <f t="shared" si="0"/>
        <v>1283.23</v>
      </c>
      <c r="O44" s="1" t="s">
        <v>76</v>
      </c>
      <c r="P44" s="20">
        <v>44678</v>
      </c>
      <c r="Q44" s="16">
        <f t="shared" si="6"/>
        <v>30</v>
      </c>
    </row>
    <row r="45" spans="2:17" x14ac:dyDescent="0.25">
      <c r="E45" s="21">
        <v>45636</v>
      </c>
      <c r="F45">
        <v>42</v>
      </c>
      <c r="G45" s="8">
        <v>0</v>
      </c>
      <c r="H45" s="7">
        <f t="shared" si="2"/>
        <v>977.24000000000012</v>
      </c>
      <c r="I45" s="3">
        <f t="shared" si="3"/>
        <v>106.86</v>
      </c>
      <c r="J45" s="7">
        <f t="shared" si="4"/>
        <v>1.04</v>
      </c>
      <c r="K45" s="16">
        <f t="shared" si="11"/>
        <v>125.13</v>
      </c>
      <c r="L45" s="16">
        <f t="shared" si="12"/>
        <v>13.82</v>
      </c>
      <c r="M45" s="30">
        <f t="shared" si="13"/>
        <v>61.06</v>
      </c>
      <c r="N45" s="3">
        <f t="shared" si="0"/>
        <v>1285.1499999999999</v>
      </c>
      <c r="O45" s="1" t="s">
        <v>76</v>
      </c>
      <c r="P45" s="20">
        <v>44678</v>
      </c>
      <c r="Q45" s="16">
        <f t="shared" si="6"/>
        <v>31</v>
      </c>
    </row>
    <row r="46" spans="2:17" x14ac:dyDescent="0.25">
      <c r="E46" s="21">
        <v>45667</v>
      </c>
      <c r="F46">
        <v>43</v>
      </c>
      <c r="G46" s="8">
        <v>0</v>
      </c>
      <c r="H46" s="7">
        <f t="shared" si="2"/>
        <v>977.24000000000012</v>
      </c>
      <c r="I46" s="3">
        <f t="shared" si="3"/>
        <v>106.86</v>
      </c>
      <c r="J46" s="7">
        <f t="shared" si="4"/>
        <v>1.04</v>
      </c>
      <c r="K46" s="16">
        <f t="shared" si="11"/>
        <v>125.13</v>
      </c>
      <c r="L46" s="16">
        <f t="shared" si="12"/>
        <v>13.82</v>
      </c>
      <c r="M46" s="30">
        <f t="shared" si="13"/>
        <v>62.98</v>
      </c>
      <c r="N46" s="3">
        <f t="shared" si="0"/>
        <v>1287.07</v>
      </c>
      <c r="O46" s="1" t="s">
        <v>76</v>
      </c>
      <c r="P46" s="20">
        <v>44678</v>
      </c>
      <c r="Q46" s="16">
        <f t="shared" si="6"/>
        <v>32</v>
      </c>
    </row>
    <row r="47" spans="2:17" x14ac:dyDescent="0.25">
      <c r="E47" s="21">
        <v>45698</v>
      </c>
      <c r="F47">
        <v>44</v>
      </c>
      <c r="G47" s="8">
        <v>0</v>
      </c>
      <c r="H47" s="7">
        <f t="shared" si="2"/>
        <v>977.24000000000012</v>
      </c>
      <c r="I47" s="3">
        <f t="shared" si="3"/>
        <v>106.86</v>
      </c>
      <c r="J47" s="7">
        <f t="shared" si="4"/>
        <v>1.04</v>
      </c>
      <c r="K47" s="16">
        <f t="shared" si="11"/>
        <v>125.13</v>
      </c>
      <c r="L47" s="16">
        <f t="shared" si="12"/>
        <v>13.82</v>
      </c>
      <c r="M47" s="30">
        <f t="shared" si="13"/>
        <v>64.89</v>
      </c>
      <c r="N47" s="3">
        <f t="shared" si="0"/>
        <v>1288.98</v>
      </c>
      <c r="O47" s="1" t="s">
        <v>76</v>
      </c>
      <c r="P47" s="20">
        <v>44678</v>
      </c>
      <c r="Q47" s="16">
        <f t="shared" si="6"/>
        <v>33</v>
      </c>
    </row>
    <row r="48" spans="2:17" x14ac:dyDescent="0.25">
      <c r="E48" s="21">
        <v>45726</v>
      </c>
      <c r="F48">
        <v>45</v>
      </c>
      <c r="G48" s="8">
        <v>0</v>
      </c>
      <c r="H48" s="7">
        <f t="shared" si="2"/>
        <v>977.24000000000012</v>
      </c>
      <c r="I48" s="3">
        <f t="shared" si="3"/>
        <v>106.86</v>
      </c>
      <c r="J48" s="7">
        <f t="shared" si="4"/>
        <v>1.04</v>
      </c>
      <c r="K48" s="16">
        <f t="shared" si="11"/>
        <v>125.13</v>
      </c>
      <c r="L48" s="16">
        <f t="shared" si="12"/>
        <v>13.82</v>
      </c>
      <c r="M48" s="30">
        <f t="shared" si="13"/>
        <v>66.81</v>
      </c>
      <c r="N48" s="3">
        <f t="shared" si="0"/>
        <v>1290.8999999999999</v>
      </c>
      <c r="O48" s="1" t="s">
        <v>76</v>
      </c>
      <c r="P48" s="20">
        <v>44678</v>
      </c>
      <c r="Q48" s="16">
        <f t="shared" si="6"/>
        <v>34</v>
      </c>
    </row>
    <row r="49" spans="5:17" x14ac:dyDescent="0.25">
      <c r="E49" s="21">
        <v>45757</v>
      </c>
      <c r="F49">
        <v>46</v>
      </c>
      <c r="G49" s="8">
        <v>0</v>
      </c>
      <c r="H49" s="7">
        <f t="shared" si="2"/>
        <v>977.24000000000012</v>
      </c>
      <c r="I49" s="3">
        <f t="shared" si="3"/>
        <v>106.86</v>
      </c>
      <c r="J49" s="7">
        <f t="shared" si="4"/>
        <v>1.04</v>
      </c>
      <c r="K49" s="16">
        <f t="shared" si="11"/>
        <v>125.13</v>
      </c>
      <c r="L49" s="16">
        <f t="shared" si="12"/>
        <v>13.82</v>
      </c>
      <c r="M49" s="30">
        <f t="shared" si="13"/>
        <v>68.709999999999994</v>
      </c>
      <c r="N49" s="3">
        <f t="shared" si="0"/>
        <v>1292.8</v>
      </c>
      <c r="O49" s="1" t="s">
        <v>76</v>
      </c>
      <c r="P49" s="20">
        <v>44678</v>
      </c>
      <c r="Q49" s="16">
        <f t="shared" si="6"/>
        <v>35</v>
      </c>
    </row>
    <row r="50" spans="5:17" x14ac:dyDescent="0.25">
      <c r="E50" s="21">
        <v>45787</v>
      </c>
      <c r="F50">
        <v>47</v>
      </c>
      <c r="G50" s="8">
        <v>0</v>
      </c>
      <c r="H50" s="7">
        <f t="shared" si="2"/>
        <v>977.24000000000012</v>
      </c>
      <c r="I50" s="3">
        <f t="shared" si="3"/>
        <v>106.86</v>
      </c>
      <c r="J50" s="7">
        <f t="shared" si="4"/>
        <v>1.04</v>
      </c>
      <c r="K50" s="16">
        <f t="shared" si="11"/>
        <v>125.13</v>
      </c>
      <c r="L50" s="16">
        <f t="shared" si="12"/>
        <v>13.82</v>
      </c>
      <c r="M50" s="30">
        <f t="shared" si="13"/>
        <v>70.62</v>
      </c>
      <c r="N50" s="3">
        <f t="shared" si="0"/>
        <v>1294.71</v>
      </c>
      <c r="O50" s="1" t="s">
        <v>76</v>
      </c>
      <c r="P50" s="20">
        <v>44678</v>
      </c>
      <c r="Q50" s="16">
        <f t="shared" si="6"/>
        <v>36</v>
      </c>
    </row>
    <row r="51" spans="5:17" x14ac:dyDescent="0.25">
      <c r="E51" s="21">
        <v>45818</v>
      </c>
      <c r="F51">
        <v>48</v>
      </c>
      <c r="G51" s="8">
        <v>0</v>
      </c>
      <c r="H51" s="7">
        <f t="shared" si="2"/>
        <v>977.24000000000012</v>
      </c>
      <c r="I51" s="3">
        <f t="shared" si="3"/>
        <v>106.86</v>
      </c>
      <c r="J51" s="7">
        <f t="shared" si="4"/>
        <v>1.04</v>
      </c>
      <c r="K51" s="16">
        <f t="shared" si="11"/>
        <v>125.13</v>
      </c>
      <c r="L51" s="16">
        <f t="shared" si="12"/>
        <v>13.82</v>
      </c>
      <c r="M51" s="30">
        <f t="shared" si="13"/>
        <v>72.52</v>
      </c>
      <c r="N51" s="3">
        <f t="shared" si="0"/>
        <v>1296.6099999999999</v>
      </c>
      <c r="O51" s="1" t="s">
        <v>76</v>
      </c>
      <c r="P51" s="20">
        <v>44678</v>
      </c>
      <c r="Q51" s="16">
        <f t="shared" si="6"/>
        <v>37</v>
      </c>
    </row>
    <row r="52" spans="5:17" x14ac:dyDescent="0.25">
      <c r="E52" s="21">
        <v>45848</v>
      </c>
      <c r="F52">
        <v>49</v>
      </c>
      <c r="G52" s="8">
        <v>0</v>
      </c>
      <c r="H52" s="7">
        <f t="shared" si="2"/>
        <v>977.24000000000012</v>
      </c>
      <c r="I52" s="3">
        <f t="shared" si="3"/>
        <v>106.86</v>
      </c>
      <c r="J52" s="7">
        <f t="shared" si="4"/>
        <v>1.04</v>
      </c>
      <c r="K52" s="16">
        <f t="shared" si="11"/>
        <v>125.13</v>
      </c>
      <c r="L52" s="16">
        <f t="shared" si="12"/>
        <v>13.82</v>
      </c>
      <c r="M52" s="30">
        <f t="shared" si="13"/>
        <v>74.42</v>
      </c>
      <c r="N52" s="3">
        <f t="shared" si="0"/>
        <v>1298.51</v>
      </c>
      <c r="O52" s="1" t="s">
        <v>76</v>
      </c>
      <c r="P52" s="20">
        <v>44678</v>
      </c>
      <c r="Q52" s="16">
        <f t="shared" si="6"/>
        <v>38</v>
      </c>
    </row>
    <row r="53" spans="5:17" x14ac:dyDescent="0.25">
      <c r="E53" s="21">
        <v>45879</v>
      </c>
      <c r="F53">
        <v>50</v>
      </c>
      <c r="G53" s="8">
        <v>0</v>
      </c>
      <c r="H53" s="7">
        <f t="shared" si="2"/>
        <v>977.24000000000012</v>
      </c>
      <c r="I53" s="3">
        <f t="shared" si="3"/>
        <v>106.86</v>
      </c>
      <c r="J53" s="7">
        <f t="shared" si="4"/>
        <v>1.04</v>
      </c>
      <c r="K53" s="16">
        <f t="shared" si="11"/>
        <v>125.13</v>
      </c>
      <c r="L53" s="16">
        <f t="shared" si="12"/>
        <v>13.82</v>
      </c>
      <c r="M53" s="30">
        <f t="shared" si="13"/>
        <v>76.319999999999993</v>
      </c>
      <c r="N53" s="3">
        <f t="shared" si="0"/>
        <v>1300.4099999999999</v>
      </c>
      <c r="O53" s="1" t="s">
        <v>76</v>
      </c>
      <c r="P53" s="20">
        <v>44678</v>
      </c>
      <c r="Q53" s="16">
        <f t="shared" si="6"/>
        <v>39</v>
      </c>
    </row>
    <row r="54" spans="5:17" x14ac:dyDescent="0.25">
      <c r="E54" s="21">
        <v>45910</v>
      </c>
      <c r="F54">
        <v>51</v>
      </c>
      <c r="G54" s="8">
        <v>0</v>
      </c>
      <c r="H54" s="7">
        <f t="shared" si="2"/>
        <v>977.24000000000012</v>
      </c>
      <c r="I54" s="3">
        <f t="shared" si="3"/>
        <v>106.86</v>
      </c>
      <c r="J54" s="7">
        <f t="shared" si="4"/>
        <v>1.04</v>
      </c>
      <c r="K54" s="16">
        <f t="shared" si="11"/>
        <v>125.13</v>
      </c>
      <c r="L54" s="16">
        <f t="shared" si="12"/>
        <v>13.82</v>
      </c>
      <c r="M54" s="30">
        <f t="shared" si="13"/>
        <v>78.209999999999994</v>
      </c>
      <c r="N54" s="3">
        <f t="shared" si="0"/>
        <v>1302.3</v>
      </c>
      <c r="O54" s="1" t="s">
        <v>76</v>
      </c>
      <c r="P54" s="20">
        <v>44678</v>
      </c>
      <c r="Q54" s="16">
        <f t="shared" si="6"/>
        <v>40</v>
      </c>
    </row>
    <row r="55" spans="5:17" x14ac:dyDescent="0.25">
      <c r="E55" s="21">
        <v>45940</v>
      </c>
      <c r="F55">
        <v>52</v>
      </c>
      <c r="G55" s="8">
        <v>0</v>
      </c>
      <c r="H55" s="7">
        <f t="shared" si="2"/>
        <v>977.24000000000012</v>
      </c>
      <c r="I55" s="3">
        <f t="shared" si="3"/>
        <v>106.86</v>
      </c>
      <c r="J55" s="7">
        <f t="shared" si="4"/>
        <v>1.04</v>
      </c>
      <c r="K55" s="16">
        <f t="shared" si="11"/>
        <v>125.13</v>
      </c>
      <c r="L55" s="16">
        <f t="shared" si="12"/>
        <v>13.82</v>
      </c>
      <c r="M55" s="30">
        <f t="shared" si="13"/>
        <v>80.099999999999994</v>
      </c>
      <c r="N55" s="3">
        <f t="shared" si="0"/>
        <v>1304.1899999999998</v>
      </c>
      <c r="O55" s="1" t="s">
        <v>76</v>
      </c>
      <c r="P55" s="20">
        <v>44678</v>
      </c>
      <c r="Q55" s="16">
        <f t="shared" si="6"/>
        <v>41</v>
      </c>
    </row>
    <row r="56" spans="5:17" x14ac:dyDescent="0.25">
      <c r="E56" s="21">
        <v>45971</v>
      </c>
      <c r="F56">
        <v>53</v>
      </c>
      <c r="G56" s="8">
        <v>0</v>
      </c>
      <c r="H56" s="7">
        <f t="shared" si="2"/>
        <v>977.24000000000012</v>
      </c>
      <c r="I56" s="3">
        <f t="shared" si="3"/>
        <v>106.86</v>
      </c>
      <c r="J56" s="7">
        <f t="shared" si="4"/>
        <v>1.04</v>
      </c>
      <c r="K56" s="16">
        <f t="shared" si="11"/>
        <v>125.13</v>
      </c>
      <c r="L56" s="16">
        <f t="shared" si="12"/>
        <v>13.82</v>
      </c>
      <c r="M56" s="30">
        <f t="shared" si="13"/>
        <v>81.99</v>
      </c>
      <c r="N56" s="3">
        <f t="shared" si="0"/>
        <v>1306.08</v>
      </c>
      <c r="O56" s="1" t="s">
        <v>76</v>
      </c>
      <c r="P56" s="20">
        <v>44678</v>
      </c>
      <c r="Q56" s="16">
        <f t="shared" si="6"/>
        <v>42</v>
      </c>
    </row>
    <row r="57" spans="5:17" x14ac:dyDescent="0.25">
      <c r="E57" s="21">
        <v>46001</v>
      </c>
      <c r="F57">
        <v>54</v>
      </c>
      <c r="G57" s="8">
        <v>0</v>
      </c>
      <c r="H57" s="7">
        <f t="shared" si="2"/>
        <v>977.24000000000012</v>
      </c>
      <c r="I57" s="3">
        <f t="shared" si="3"/>
        <v>106.86</v>
      </c>
      <c r="J57" s="7">
        <f t="shared" si="4"/>
        <v>1.04</v>
      </c>
      <c r="K57" s="16">
        <f t="shared" si="11"/>
        <v>125.13</v>
      </c>
      <c r="L57" s="16">
        <f t="shared" si="12"/>
        <v>13.82</v>
      </c>
      <c r="M57" s="30">
        <f t="shared" si="13"/>
        <v>83.87</v>
      </c>
      <c r="N57" s="3">
        <f t="shared" si="0"/>
        <v>1307.96</v>
      </c>
      <c r="O57" s="1" t="s">
        <v>76</v>
      </c>
      <c r="P57" s="20">
        <v>44678</v>
      </c>
      <c r="Q57" s="16">
        <f t="shared" si="6"/>
        <v>43</v>
      </c>
    </row>
    <row r="58" spans="5:17" x14ac:dyDescent="0.25">
      <c r="E58" s="21">
        <v>46032</v>
      </c>
      <c r="F58">
        <v>55</v>
      </c>
      <c r="G58" s="8">
        <v>0</v>
      </c>
      <c r="H58" s="7">
        <f t="shared" si="2"/>
        <v>977.24000000000012</v>
      </c>
      <c r="I58" s="3">
        <f t="shared" si="3"/>
        <v>106.86</v>
      </c>
      <c r="J58" s="7">
        <f t="shared" si="4"/>
        <v>1.04</v>
      </c>
      <c r="K58" s="16">
        <f t="shared" si="11"/>
        <v>125.13</v>
      </c>
      <c r="L58" s="16">
        <f t="shared" si="12"/>
        <v>13.82</v>
      </c>
      <c r="M58" s="30">
        <f t="shared" si="13"/>
        <v>85.75</v>
      </c>
      <c r="N58" s="3">
        <f t="shared" si="0"/>
        <v>1309.8399999999999</v>
      </c>
      <c r="O58" s="1" t="s">
        <v>76</v>
      </c>
      <c r="P58" s="20">
        <v>44678</v>
      </c>
      <c r="Q58" s="16">
        <f t="shared" si="6"/>
        <v>44</v>
      </c>
    </row>
    <row r="59" spans="5:17" x14ac:dyDescent="0.25">
      <c r="E59" s="21">
        <v>46063</v>
      </c>
      <c r="F59">
        <v>56</v>
      </c>
      <c r="G59" s="8">
        <v>0</v>
      </c>
      <c r="H59" s="7">
        <f t="shared" si="2"/>
        <v>977.24000000000012</v>
      </c>
      <c r="I59" s="3">
        <f t="shared" si="3"/>
        <v>106.86</v>
      </c>
      <c r="J59" s="7">
        <f t="shared" si="4"/>
        <v>1.04</v>
      </c>
      <c r="K59" s="16">
        <f t="shared" si="11"/>
        <v>125.13</v>
      </c>
      <c r="L59" s="16">
        <f t="shared" si="12"/>
        <v>13.82</v>
      </c>
      <c r="M59" s="30">
        <f t="shared" si="13"/>
        <v>87.63</v>
      </c>
      <c r="N59" s="3">
        <f t="shared" si="0"/>
        <v>1311.7199999999998</v>
      </c>
      <c r="O59" s="1" t="s">
        <v>76</v>
      </c>
      <c r="P59" s="20">
        <v>44678</v>
      </c>
      <c r="Q59" s="16">
        <f t="shared" si="6"/>
        <v>45</v>
      </c>
    </row>
    <row r="60" spans="5:17" x14ac:dyDescent="0.25">
      <c r="E60" s="21">
        <v>46091</v>
      </c>
      <c r="F60">
        <v>57</v>
      </c>
      <c r="G60" s="8">
        <v>0</v>
      </c>
      <c r="H60" s="7">
        <f t="shared" si="2"/>
        <v>977.24000000000012</v>
      </c>
      <c r="I60" s="3">
        <f t="shared" si="3"/>
        <v>106.86</v>
      </c>
      <c r="J60" s="7">
        <f t="shared" si="4"/>
        <v>1.04</v>
      </c>
      <c r="K60" s="16">
        <f t="shared" si="11"/>
        <v>125.13</v>
      </c>
      <c r="L60" s="16">
        <f t="shared" si="12"/>
        <v>13.82</v>
      </c>
      <c r="M60" s="30">
        <f t="shared" si="13"/>
        <v>89.5</v>
      </c>
      <c r="N60" s="3">
        <f t="shared" si="0"/>
        <v>1313.59</v>
      </c>
      <c r="O60" s="1" t="s">
        <v>76</v>
      </c>
      <c r="P60" s="20">
        <v>44678</v>
      </c>
      <c r="Q60" s="16">
        <f t="shared" si="6"/>
        <v>46</v>
      </c>
    </row>
    <row r="61" spans="5:17" x14ac:dyDescent="0.25">
      <c r="E61" s="21">
        <v>46122</v>
      </c>
      <c r="F61">
        <v>58</v>
      </c>
      <c r="G61" s="8">
        <v>0</v>
      </c>
      <c r="H61" s="7">
        <f t="shared" si="2"/>
        <v>977.24000000000012</v>
      </c>
      <c r="I61" s="3">
        <f t="shared" si="3"/>
        <v>106.86</v>
      </c>
      <c r="J61" s="7">
        <f t="shared" si="4"/>
        <v>1.04</v>
      </c>
      <c r="K61" s="16">
        <f t="shared" si="11"/>
        <v>125.13</v>
      </c>
      <c r="L61" s="16">
        <f t="shared" si="12"/>
        <v>13.82</v>
      </c>
      <c r="M61" s="30">
        <f t="shared" si="13"/>
        <v>91.37</v>
      </c>
      <c r="N61" s="3">
        <f t="shared" si="0"/>
        <v>1315.46</v>
      </c>
      <c r="O61" s="1" t="s">
        <v>76</v>
      </c>
      <c r="P61" s="20">
        <v>44678</v>
      </c>
      <c r="Q61" s="16">
        <f t="shared" si="6"/>
        <v>47</v>
      </c>
    </row>
    <row r="62" spans="5:17" x14ac:dyDescent="0.25">
      <c r="E62" s="21">
        <v>46152</v>
      </c>
      <c r="F62">
        <v>59</v>
      </c>
      <c r="G62" s="8">
        <v>0</v>
      </c>
      <c r="H62" s="7">
        <f t="shared" si="2"/>
        <v>977.24000000000012</v>
      </c>
      <c r="I62" s="3">
        <f t="shared" si="3"/>
        <v>106.86</v>
      </c>
      <c r="J62" s="7">
        <f t="shared" si="4"/>
        <v>1.04</v>
      </c>
      <c r="K62" s="16">
        <f t="shared" si="11"/>
        <v>125.13</v>
      </c>
      <c r="L62" s="16">
        <f t="shared" si="12"/>
        <v>13.82</v>
      </c>
      <c r="M62" s="30">
        <f t="shared" si="13"/>
        <v>93.24</v>
      </c>
      <c r="N62" s="3">
        <f t="shared" si="0"/>
        <v>1317.33</v>
      </c>
      <c r="O62" s="1" t="s">
        <v>76</v>
      </c>
      <c r="P62" s="20">
        <v>44678</v>
      </c>
      <c r="Q62" s="16">
        <f t="shared" si="6"/>
        <v>48</v>
      </c>
    </row>
    <row r="63" spans="5:17" x14ac:dyDescent="0.25">
      <c r="E63" s="21">
        <v>46183</v>
      </c>
      <c r="F63">
        <v>60</v>
      </c>
      <c r="G63" s="8">
        <v>0</v>
      </c>
      <c r="H63" s="7">
        <f t="shared" si="2"/>
        <v>977.24000000000012</v>
      </c>
      <c r="I63" s="3">
        <f t="shared" si="3"/>
        <v>106.86</v>
      </c>
      <c r="J63" s="7">
        <f t="shared" si="4"/>
        <v>1.04</v>
      </c>
      <c r="K63" s="16">
        <f>ROUND((((H63/$B$20)*$B$21)-H63),2)</f>
        <v>105.32</v>
      </c>
      <c r="L63" s="16">
        <f>ROUND(((((SUM(I63:J63))/$B$20)*$B$21)-(SUM(I63:J63))),2)</f>
        <v>11.63</v>
      </c>
      <c r="M63" s="30">
        <f t="shared" si="13"/>
        <v>95.23</v>
      </c>
      <c r="N63" s="3">
        <f t="shared" si="0"/>
        <v>1297.3200000000002</v>
      </c>
      <c r="O63" s="1" t="s">
        <v>76</v>
      </c>
      <c r="P63" s="20">
        <v>44643</v>
      </c>
      <c r="Q63" s="16">
        <f t="shared" si="6"/>
        <v>50</v>
      </c>
    </row>
    <row r="64" spans="5:17" x14ac:dyDescent="0.25">
      <c r="E64" s="21">
        <v>46213</v>
      </c>
      <c r="F64">
        <v>61</v>
      </c>
      <c r="G64" s="8">
        <v>0</v>
      </c>
      <c r="H64" s="7">
        <f t="shared" si="2"/>
        <v>977.24000000000012</v>
      </c>
      <c r="I64" s="3">
        <f t="shared" si="3"/>
        <v>106.86</v>
      </c>
      <c r="J64" s="7">
        <f t="shared" si="4"/>
        <v>1.04</v>
      </c>
      <c r="K64" s="16">
        <f t="shared" ref="K64:K114" si="14">ROUND((((H64/$B$20)*$B$21)-H64),2)</f>
        <v>105.32</v>
      </c>
      <c r="L64" s="16">
        <f t="shared" ref="L64:L114" si="15">ROUND(((((SUM(I64:J64))/$B$20)*$B$21)-(SUM(I64:J64))),2)</f>
        <v>11.63</v>
      </c>
      <c r="M64" s="30">
        <f t="shared" ref="M64:M114" si="16">ROUND((SUM(G64:L64))-PV($B$15,Q64,0,-(SUM(G64:L64))),2)</f>
        <v>97.05</v>
      </c>
      <c r="N64" s="3">
        <f t="shared" si="0"/>
        <v>1299.1400000000001</v>
      </c>
      <c r="O64" s="1" t="s">
        <v>76</v>
      </c>
      <c r="P64" s="20">
        <v>44643</v>
      </c>
      <c r="Q64" s="16">
        <f t="shared" si="6"/>
        <v>51</v>
      </c>
    </row>
    <row r="65" spans="5:17" x14ac:dyDescent="0.25">
      <c r="E65" s="21">
        <v>46244</v>
      </c>
      <c r="F65">
        <v>62</v>
      </c>
      <c r="G65" s="8">
        <v>0</v>
      </c>
      <c r="H65" s="7">
        <f t="shared" si="2"/>
        <v>977.24000000000012</v>
      </c>
      <c r="I65" s="3">
        <f t="shared" si="3"/>
        <v>106.86</v>
      </c>
      <c r="J65" s="7">
        <f t="shared" si="4"/>
        <v>1.04</v>
      </c>
      <c r="K65" s="16">
        <f t="shared" si="14"/>
        <v>105.32</v>
      </c>
      <c r="L65" s="16">
        <f t="shared" si="15"/>
        <v>11.63</v>
      </c>
      <c r="M65" s="30">
        <f t="shared" si="16"/>
        <v>98.88</v>
      </c>
      <c r="N65" s="3">
        <f t="shared" si="0"/>
        <v>1300.9700000000003</v>
      </c>
      <c r="O65" s="1" t="s">
        <v>76</v>
      </c>
      <c r="P65" s="20">
        <v>44643</v>
      </c>
      <c r="Q65" s="16">
        <f t="shared" si="6"/>
        <v>52</v>
      </c>
    </row>
    <row r="66" spans="5:17" x14ac:dyDescent="0.25">
      <c r="E66" s="21">
        <v>46275</v>
      </c>
      <c r="F66">
        <v>63</v>
      </c>
      <c r="G66" s="8">
        <v>0</v>
      </c>
      <c r="H66" s="7">
        <f t="shared" si="2"/>
        <v>977.24000000000012</v>
      </c>
      <c r="I66" s="3">
        <f t="shared" si="3"/>
        <v>106.86</v>
      </c>
      <c r="J66" s="7">
        <f t="shared" si="4"/>
        <v>1.04</v>
      </c>
      <c r="K66" s="16">
        <f t="shared" si="14"/>
        <v>105.32</v>
      </c>
      <c r="L66" s="16">
        <f t="shared" si="15"/>
        <v>11.63</v>
      </c>
      <c r="M66" s="30">
        <f t="shared" si="16"/>
        <v>100.69</v>
      </c>
      <c r="N66" s="3">
        <f t="shared" si="0"/>
        <v>1302.7800000000002</v>
      </c>
      <c r="O66" s="1" t="s">
        <v>76</v>
      </c>
      <c r="P66" s="20">
        <v>44643</v>
      </c>
      <c r="Q66" s="16">
        <f t="shared" si="6"/>
        <v>53</v>
      </c>
    </row>
    <row r="67" spans="5:17" x14ac:dyDescent="0.25">
      <c r="E67" s="21">
        <v>46305</v>
      </c>
      <c r="F67">
        <v>64</v>
      </c>
      <c r="G67" s="8">
        <v>0</v>
      </c>
      <c r="H67" s="7">
        <f t="shared" si="2"/>
        <v>977.24000000000012</v>
      </c>
      <c r="I67" s="3">
        <f t="shared" si="3"/>
        <v>106.86</v>
      </c>
      <c r="J67" s="7">
        <f t="shared" si="4"/>
        <v>1.04</v>
      </c>
      <c r="K67" s="16">
        <f t="shared" si="14"/>
        <v>105.32</v>
      </c>
      <c r="L67" s="16">
        <f t="shared" si="15"/>
        <v>11.63</v>
      </c>
      <c r="M67" s="30">
        <f t="shared" si="16"/>
        <v>102.51</v>
      </c>
      <c r="N67" s="3">
        <f t="shared" si="0"/>
        <v>1304.6000000000001</v>
      </c>
      <c r="O67" s="1" t="s">
        <v>76</v>
      </c>
      <c r="P67" s="20">
        <v>44643</v>
      </c>
      <c r="Q67" s="16">
        <f t="shared" si="6"/>
        <v>54</v>
      </c>
    </row>
    <row r="68" spans="5:17" x14ac:dyDescent="0.25">
      <c r="E68" s="21">
        <v>46336</v>
      </c>
      <c r="F68">
        <v>65</v>
      </c>
      <c r="G68" s="8">
        <v>0</v>
      </c>
      <c r="H68" s="7">
        <f t="shared" si="2"/>
        <v>977.24000000000012</v>
      </c>
      <c r="I68" s="3">
        <f t="shared" si="3"/>
        <v>106.86</v>
      </c>
      <c r="J68" s="7">
        <f t="shared" si="4"/>
        <v>1.04</v>
      </c>
      <c r="K68" s="16">
        <f t="shared" si="14"/>
        <v>105.32</v>
      </c>
      <c r="L68" s="16">
        <f t="shared" si="15"/>
        <v>11.63</v>
      </c>
      <c r="M68" s="30">
        <f t="shared" si="16"/>
        <v>104.32</v>
      </c>
      <c r="N68" s="3">
        <f t="shared" si="0"/>
        <v>1306.4100000000001</v>
      </c>
      <c r="O68" s="1" t="s">
        <v>76</v>
      </c>
      <c r="P68" s="20">
        <v>44643</v>
      </c>
      <c r="Q68" s="16">
        <f t="shared" si="6"/>
        <v>55</v>
      </c>
    </row>
    <row r="69" spans="5:17" x14ac:dyDescent="0.25">
      <c r="E69" s="21">
        <v>46366</v>
      </c>
      <c r="F69">
        <v>66</v>
      </c>
      <c r="G69" s="8">
        <v>0</v>
      </c>
      <c r="H69" s="7">
        <f t="shared" si="2"/>
        <v>977.24000000000012</v>
      </c>
      <c r="I69" s="3">
        <f t="shared" si="3"/>
        <v>106.86</v>
      </c>
      <c r="J69" s="7">
        <f t="shared" si="4"/>
        <v>1.04</v>
      </c>
      <c r="K69" s="16">
        <f t="shared" si="14"/>
        <v>105.32</v>
      </c>
      <c r="L69" s="16">
        <f t="shared" si="15"/>
        <v>11.63</v>
      </c>
      <c r="M69" s="30">
        <f t="shared" si="16"/>
        <v>106.14</v>
      </c>
      <c r="N69" s="3">
        <f t="shared" ref="N69:N123" si="17">SUM(G69:M69)</f>
        <v>1308.2300000000002</v>
      </c>
      <c r="O69" s="1" t="s">
        <v>76</v>
      </c>
      <c r="P69" s="20">
        <v>44643</v>
      </c>
      <c r="Q69" s="16">
        <f t="shared" si="6"/>
        <v>56</v>
      </c>
    </row>
    <row r="70" spans="5:17" x14ac:dyDescent="0.25">
      <c r="E70" s="21">
        <v>46397</v>
      </c>
      <c r="F70">
        <v>67</v>
      </c>
      <c r="G70" s="8">
        <v>0</v>
      </c>
      <c r="H70" s="7">
        <f t="shared" si="2"/>
        <v>977.24000000000012</v>
      </c>
      <c r="I70" s="3">
        <f t="shared" si="3"/>
        <v>106.86</v>
      </c>
      <c r="J70" s="7">
        <f t="shared" si="4"/>
        <v>1.04</v>
      </c>
      <c r="K70" s="16">
        <f t="shared" si="14"/>
        <v>105.32</v>
      </c>
      <c r="L70" s="16">
        <f t="shared" si="15"/>
        <v>11.63</v>
      </c>
      <c r="M70" s="30">
        <f t="shared" si="16"/>
        <v>107.94</v>
      </c>
      <c r="N70" s="3">
        <f t="shared" si="17"/>
        <v>1310.0300000000002</v>
      </c>
      <c r="O70" s="1" t="s">
        <v>76</v>
      </c>
      <c r="P70" s="20">
        <v>44643</v>
      </c>
      <c r="Q70" s="16">
        <f t="shared" si="6"/>
        <v>57</v>
      </c>
    </row>
    <row r="71" spans="5:17" x14ac:dyDescent="0.25">
      <c r="E71" s="21">
        <v>46428</v>
      </c>
      <c r="F71">
        <v>68</v>
      </c>
      <c r="G71" s="8">
        <v>0</v>
      </c>
      <c r="H71" s="7">
        <f t="shared" si="2"/>
        <v>977.24000000000012</v>
      </c>
      <c r="I71" s="3">
        <f t="shared" si="3"/>
        <v>106.86</v>
      </c>
      <c r="J71" s="7">
        <f t="shared" si="4"/>
        <v>1.04</v>
      </c>
      <c r="K71" s="16">
        <f t="shared" si="14"/>
        <v>105.32</v>
      </c>
      <c r="L71" s="16">
        <f t="shared" si="15"/>
        <v>11.63</v>
      </c>
      <c r="M71" s="30">
        <f t="shared" si="16"/>
        <v>109.75</v>
      </c>
      <c r="N71" s="3">
        <f t="shared" si="17"/>
        <v>1311.8400000000001</v>
      </c>
      <c r="O71" s="1" t="s">
        <v>76</v>
      </c>
      <c r="P71" s="20">
        <v>44643</v>
      </c>
      <c r="Q71" s="16">
        <f t="shared" si="6"/>
        <v>58</v>
      </c>
    </row>
    <row r="72" spans="5:17" x14ac:dyDescent="0.25">
      <c r="E72" s="21">
        <v>46456</v>
      </c>
      <c r="F72">
        <v>69</v>
      </c>
      <c r="G72" s="8">
        <v>0</v>
      </c>
      <c r="H72" s="7">
        <f t="shared" si="2"/>
        <v>977.24000000000012</v>
      </c>
      <c r="I72" s="3">
        <f t="shared" si="3"/>
        <v>106.86</v>
      </c>
      <c r="J72" s="7">
        <f t="shared" si="4"/>
        <v>1.04</v>
      </c>
      <c r="K72" s="16">
        <f t="shared" si="14"/>
        <v>105.32</v>
      </c>
      <c r="L72" s="16">
        <f t="shared" si="15"/>
        <v>11.63</v>
      </c>
      <c r="M72" s="30">
        <f t="shared" si="16"/>
        <v>111.55</v>
      </c>
      <c r="N72" s="3">
        <f t="shared" si="17"/>
        <v>1313.64</v>
      </c>
      <c r="O72" s="1" t="s">
        <v>76</v>
      </c>
      <c r="P72" s="20">
        <v>44643</v>
      </c>
      <c r="Q72" s="16">
        <f t="shared" si="6"/>
        <v>59</v>
      </c>
    </row>
    <row r="73" spans="5:17" x14ac:dyDescent="0.25">
      <c r="E73" s="21">
        <v>46487</v>
      </c>
      <c r="F73">
        <v>70</v>
      </c>
      <c r="G73" s="8">
        <v>0</v>
      </c>
      <c r="H73" s="7">
        <f t="shared" si="2"/>
        <v>977.24000000000012</v>
      </c>
      <c r="I73" s="3">
        <f t="shared" si="3"/>
        <v>106.86</v>
      </c>
      <c r="J73" s="7">
        <f t="shared" si="4"/>
        <v>1.04</v>
      </c>
      <c r="K73" s="16">
        <f t="shared" si="14"/>
        <v>105.32</v>
      </c>
      <c r="L73" s="16">
        <f t="shared" si="15"/>
        <v>11.63</v>
      </c>
      <c r="M73" s="30">
        <f t="shared" si="16"/>
        <v>113.35</v>
      </c>
      <c r="N73" s="3">
        <f t="shared" si="17"/>
        <v>1315.44</v>
      </c>
      <c r="O73" s="1" t="s">
        <v>76</v>
      </c>
      <c r="P73" s="20">
        <v>44643</v>
      </c>
      <c r="Q73" s="16">
        <f t="shared" si="6"/>
        <v>60</v>
      </c>
    </row>
    <row r="74" spans="5:17" x14ac:dyDescent="0.25">
      <c r="E74" s="21">
        <v>46517</v>
      </c>
      <c r="F74">
        <v>71</v>
      </c>
      <c r="G74" s="8">
        <v>0</v>
      </c>
      <c r="H74" s="7">
        <f t="shared" si="2"/>
        <v>977.24000000000012</v>
      </c>
      <c r="I74" s="3">
        <f t="shared" si="3"/>
        <v>106.86</v>
      </c>
      <c r="J74" s="7">
        <f t="shared" si="4"/>
        <v>1.04</v>
      </c>
      <c r="K74" s="16">
        <f t="shared" si="14"/>
        <v>105.32</v>
      </c>
      <c r="L74" s="16">
        <f t="shared" si="15"/>
        <v>11.63</v>
      </c>
      <c r="M74" s="30">
        <f t="shared" si="16"/>
        <v>115.14</v>
      </c>
      <c r="N74" s="3">
        <f t="shared" si="17"/>
        <v>1317.2300000000002</v>
      </c>
      <c r="O74" s="1" t="s">
        <v>76</v>
      </c>
      <c r="P74" s="20">
        <v>44643</v>
      </c>
      <c r="Q74" s="16">
        <f t="shared" si="6"/>
        <v>61</v>
      </c>
    </row>
    <row r="75" spans="5:17" x14ac:dyDescent="0.25">
      <c r="E75" s="21">
        <v>46548</v>
      </c>
      <c r="F75">
        <v>72</v>
      </c>
      <c r="G75" s="8">
        <v>0</v>
      </c>
      <c r="H75" s="7">
        <f t="shared" ref="H75:H123" si="18">($B$17-(I75+J75))</f>
        <v>977.24000000000012</v>
      </c>
      <c r="I75" s="3">
        <f t="shared" ref="I75:I123" si="19">ROUND(($B$18/114),2)</f>
        <v>106.86</v>
      </c>
      <c r="J75" s="7">
        <f t="shared" ref="J75:J123" si="20">ROUND(($B$11/114),2)</f>
        <v>1.04</v>
      </c>
      <c r="K75" s="16">
        <f t="shared" si="14"/>
        <v>105.32</v>
      </c>
      <c r="L75" s="16">
        <f t="shared" si="15"/>
        <v>11.63</v>
      </c>
      <c r="M75" s="30">
        <f t="shared" si="16"/>
        <v>116.94</v>
      </c>
      <c r="N75" s="3">
        <f t="shared" si="17"/>
        <v>1319.0300000000002</v>
      </c>
      <c r="O75" s="1" t="s">
        <v>76</v>
      </c>
      <c r="P75" s="20">
        <v>44643</v>
      </c>
      <c r="Q75" s="16">
        <f t="shared" si="6"/>
        <v>62</v>
      </c>
    </row>
    <row r="76" spans="5:17" x14ac:dyDescent="0.25">
      <c r="E76" s="21">
        <v>46578</v>
      </c>
      <c r="F76">
        <v>73</v>
      </c>
      <c r="G76" s="8">
        <v>0</v>
      </c>
      <c r="H76" s="7">
        <f t="shared" si="18"/>
        <v>977.24000000000012</v>
      </c>
      <c r="I76" s="3">
        <f t="shared" si="19"/>
        <v>106.86</v>
      </c>
      <c r="J76" s="7">
        <f t="shared" si="20"/>
        <v>1.04</v>
      </c>
      <c r="K76" s="16">
        <f t="shared" si="14"/>
        <v>105.32</v>
      </c>
      <c r="L76" s="16">
        <f t="shared" si="15"/>
        <v>11.63</v>
      </c>
      <c r="M76" s="30">
        <f t="shared" si="16"/>
        <v>118.73</v>
      </c>
      <c r="N76" s="3">
        <f t="shared" si="17"/>
        <v>1320.8200000000002</v>
      </c>
      <c r="O76" s="1" t="s">
        <v>76</v>
      </c>
      <c r="P76" s="20">
        <v>44643</v>
      </c>
      <c r="Q76" s="16">
        <f t="shared" si="6"/>
        <v>63</v>
      </c>
    </row>
    <row r="77" spans="5:17" x14ac:dyDescent="0.25">
      <c r="E77" s="21">
        <v>46609</v>
      </c>
      <c r="F77">
        <v>74</v>
      </c>
      <c r="G77" s="8">
        <v>0</v>
      </c>
      <c r="H77" s="7">
        <f t="shared" si="18"/>
        <v>977.24000000000012</v>
      </c>
      <c r="I77" s="3">
        <f t="shared" si="19"/>
        <v>106.86</v>
      </c>
      <c r="J77" s="7">
        <f t="shared" si="20"/>
        <v>1.04</v>
      </c>
      <c r="K77" s="16">
        <f t="shared" si="14"/>
        <v>105.32</v>
      </c>
      <c r="L77" s="16">
        <f t="shared" si="15"/>
        <v>11.63</v>
      </c>
      <c r="M77" s="30">
        <f t="shared" si="16"/>
        <v>120.51</v>
      </c>
      <c r="N77" s="3">
        <f t="shared" si="17"/>
        <v>1322.6000000000001</v>
      </c>
      <c r="O77" s="1" t="s">
        <v>76</v>
      </c>
      <c r="P77" s="20">
        <v>44643</v>
      </c>
      <c r="Q77" s="16">
        <f t="shared" si="6"/>
        <v>64</v>
      </c>
    </row>
    <row r="78" spans="5:17" x14ac:dyDescent="0.25">
      <c r="E78" s="21">
        <v>46640</v>
      </c>
      <c r="F78">
        <v>75</v>
      </c>
      <c r="G78" s="8">
        <v>0</v>
      </c>
      <c r="H78" s="7">
        <f t="shared" si="18"/>
        <v>977.24000000000012</v>
      </c>
      <c r="I78" s="3">
        <f t="shared" si="19"/>
        <v>106.86</v>
      </c>
      <c r="J78" s="7">
        <f t="shared" si="20"/>
        <v>1.04</v>
      </c>
      <c r="K78" s="16">
        <f t="shared" si="14"/>
        <v>105.32</v>
      </c>
      <c r="L78" s="16">
        <f t="shared" si="15"/>
        <v>11.63</v>
      </c>
      <c r="M78" s="30">
        <f t="shared" si="16"/>
        <v>122.3</v>
      </c>
      <c r="N78" s="3">
        <f t="shared" si="17"/>
        <v>1324.39</v>
      </c>
      <c r="O78" s="1" t="s">
        <v>76</v>
      </c>
      <c r="P78" s="20">
        <v>44643</v>
      </c>
      <c r="Q78" s="16">
        <f t="shared" si="6"/>
        <v>65</v>
      </c>
    </row>
    <row r="79" spans="5:17" x14ac:dyDescent="0.25">
      <c r="E79" s="21">
        <v>46670</v>
      </c>
      <c r="F79">
        <v>76</v>
      </c>
      <c r="G79" s="8">
        <v>0</v>
      </c>
      <c r="H79" s="7">
        <f t="shared" si="18"/>
        <v>977.24000000000012</v>
      </c>
      <c r="I79" s="3">
        <f t="shared" si="19"/>
        <v>106.86</v>
      </c>
      <c r="J79" s="7">
        <f t="shared" si="20"/>
        <v>1.04</v>
      </c>
      <c r="K79" s="16">
        <f t="shared" si="14"/>
        <v>105.32</v>
      </c>
      <c r="L79" s="16">
        <f t="shared" si="15"/>
        <v>11.63</v>
      </c>
      <c r="M79" s="30">
        <f t="shared" si="16"/>
        <v>124.08</v>
      </c>
      <c r="N79" s="3">
        <f t="shared" si="17"/>
        <v>1326.17</v>
      </c>
      <c r="O79" s="1" t="s">
        <v>76</v>
      </c>
      <c r="P79" s="20">
        <v>44643</v>
      </c>
      <c r="Q79" s="16">
        <f t="shared" ref="Q79:Q114" si="21">DATEDIF(P79,E79,"m")</f>
        <v>66</v>
      </c>
    </row>
    <row r="80" spans="5:17" x14ac:dyDescent="0.25">
      <c r="E80" s="21">
        <v>46701</v>
      </c>
      <c r="F80">
        <v>77</v>
      </c>
      <c r="G80" s="8">
        <v>0</v>
      </c>
      <c r="H80" s="7">
        <f t="shared" si="18"/>
        <v>977.24000000000012</v>
      </c>
      <c r="I80" s="3">
        <f t="shared" si="19"/>
        <v>106.86</v>
      </c>
      <c r="J80" s="7">
        <f t="shared" si="20"/>
        <v>1.04</v>
      </c>
      <c r="K80" s="16">
        <f t="shared" si="14"/>
        <v>105.32</v>
      </c>
      <c r="L80" s="16">
        <f t="shared" si="15"/>
        <v>11.63</v>
      </c>
      <c r="M80" s="30">
        <f t="shared" si="16"/>
        <v>125.85</v>
      </c>
      <c r="N80" s="3">
        <f t="shared" si="17"/>
        <v>1327.94</v>
      </c>
      <c r="O80" s="1" t="s">
        <v>76</v>
      </c>
      <c r="P80" s="20">
        <v>44643</v>
      </c>
      <c r="Q80" s="16">
        <f t="shared" si="21"/>
        <v>67</v>
      </c>
    </row>
    <row r="81" spans="5:17" x14ac:dyDescent="0.25">
      <c r="E81" s="21">
        <v>46731</v>
      </c>
      <c r="F81">
        <v>78</v>
      </c>
      <c r="G81" s="8">
        <v>0</v>
      </c>
      <c r="H81" s="7">
        <f t="shared" si="18"/>
        <v>977.24000000000012</v>
      </c>
      <c r="I81" s="3">
        <f t="shared" si="19"/>
        <v>106.86</v>
      </c>
      <c r="J81" s="7">
        <f t="shared" si="20"/>
        <v>1.04</v>
      </c>
      <c r="K81" s="16">
        <f t="shared" si="14"/>
        <v>105.32</v>
      </c>
      <c r="L81" s="16">
        <f t="shared" si="15"/>
        <v>11.63</v>
      </c>
      <c r="M81" s="30">
        <f t="shared" si="16"/>
        <v>127.63</v>
      </c>
      <c r="N81" s="3">
        <f t="shared" si="17"/>
        <v>1329.7200000000003</v>
      </c>
      <c r="O81" s="1" t="s">
        <v>76</v>
      </c>
      <c r="P81" s="20">
        <v>44643</v>
      </c>
      <c r="Q81" s="16">
        <f t="shared" si="21"/>
        <v>68</v>
      </c>
    </row>
    <row r="82" spans="5:17" x14ac:dyDescent="0.25">
      <c r="E82" s="21">
        <v>46762</v>
      </c>
      <c r="F82">
        <v>79</v>
      </c>
      <c r="G82" s="8">
        <v>0</v>
      </c>
      <c r="H82" s="7">
        <f t="shared" si="18"/>
        <v>977.24000000000012</v>
      </c>
      <c r="I82" s="3">
        <f t="shared" si="19"/>
        <v>106.86</v>
      </c>
      <c r="J82" s="7">
        <f t="shared" si="20"/>
        <v>1.04</v>
      </c>
      <c r="K82" s="16">
        <f t="shared" si="14"/>
        <v>105.32</v>
      </c>
      <c r="L82" s="16">
        <f t="shared" si="15"/>
        <v>11.63</v>
      </c>
      <c r="M82" s="30">
        <f t="shared" si="16"/>
        <v>129.4</v>
      </c>
      <c r="N82" s="3">
        <f t="shared" si="17"/>
        <v>1331.4900000000002</v>
      </c>
      <c r="O82" s="1" t="s">
        <v>76</v>
      </c>
      <c r="P82" s="20">
        <v>44643</v>
      </c>
      <c r="Q82" s="16">
        <f t="shared" si="21"/>
        <v>69</v>
      </c>
    </row>
    <row r="83" spans="5:17" x14ac:dyDescent="0.25">
      <c r="E83" s="21">
        <v>46793</v>
      </c>
      <c r="F83">
        <v>80</v>
      </c>
      <c r="G83" s="8">
        <v>0</v>
      </c>
      <c r="H83" s="7">
        <f t="shared" si="18"/>
        <v>977.24000000000012</v>
      </c>
      <c r="I83" s="3">
        <f t="shared" si="19"/>
        <v>106.86</v>
      </c>
      <c r="J83" s="7">
        <f t="shared" si="20"/>
        <v>1.04</v>
      </c>
      <c r="K83" s="16">
        <f t="shared" si="14"/>
        <v>105.32</v>
      </c>
      <c r="L83" s="16">
        <f t="shared" si="15"/>
        <v>11.63</v>
      </c>
      <c r="M83" s="30">
        <f t="shared" si="16"/>
        <v>131.16999999999999</v>
      </c>
      <c r="N83" s="3">
        <f t="shared" si="17"/>
        <v>1333.2600000000002</v>
      </c>
      <c r="O83" s="1" t="s">
        <v>76</v>
      </c>
      <c r="P83" s="20">
        <v>44643</v>
      </c>
      <c r="Q83" s="16">
        <f t="shared" si="21"/>
        <v>70</v>
      </c>
    </row>
    <row r="84" spans="5:17" x14ac:dyDescent="0.25">
      <c r="E84" s="21">
        <v>46822</v>
      </c>
      <c r="F84">
        <v>81</v>
      </c>
      <c r="G84" s="8">
        <v>0</v>
      </c>
      <c r="H84" s="7">
        <f t="shared" si="18"/>
        <v>977.24000000000012</v>
      </c>
      <c r="I84" s="3">
        <f t="shared" si="19"/>
        <v>106.86</v>
      </c>
      <c r="J84" s="7">
        <f t="shared" si="20"/>
        <v>1.04</v>
      </c>
      <c r="K84" s="16">
        <f t="shared" si="14"/>
        <v>105.32</v>
      </c>
      <c r="L84" s="16">
        <f t="shared" si="15"/>
        <v>11.63</v>
      </c>
      <c r="M84" s="30">
        <f t="shared" si="16"/>
        <v>132.94</v>
      </c>
      <c r="N84" s="3">
        <f t="shared" si="17"/>
        <v>1335.0300000000002</v>
      </c>
      <c r="O84" s="1" t="s">
        <v>76</v>
      </c>
      <c r="P84" s="20">
        <v>44643</v>
      </c>
      <c r="Q84" s="16">
        <f t="shared" si="21"/>
        <v>71</v>
      </c>
    </row>
    <row r="85" spans="5:17" x14ac:dyDescent="0.25">
      <c r="E85" s="21">
        <v>46853</v>
      </c>
      <c r="F85">
        <v>82</v>
      </c>
      <c r="G85" s="8">
        <v>0</v>
      </c>
      <c r="H85" s="7">
        <f t="shared" si="18"/>
        <v>977.24000000000012</v>
      </c>
      <c r="I85" s="3">
        <f t="shared" si="19"/>
        <v>106.86</v>
      </c>
      <c r="J85" s="7">
        <f t="shared" si="20"/>
        <v>1.04</v>
      </c>
      <c r="K85" s="16">
        <f t="shared" si="14"/>
        <v>105.32</v>
      </c>
      <c r="L85" s="16">
        <f t="shared" si="15"/>
        <v>11.63</v>
      </c>
      <c r="M85" s="30">
        <f t="shared" si="16"/>
        <v>134.69999999999999</v>
      </c>
      <c r="N85" s="3">
        <f t="shared" si="17"/>
        <v>1336.7900000000002</v>
      </c>
      <c r="O85" s="1" t="s">
        <v>76</v>
      </c>
      <c r="P85" s="20">
        <v>44643</v>
      </c>
      <c r="Q85" s="16">
        <f t="shared" si="21"/>
        <v>72</v>
      </c>
    </row>
    <row r="86" spans="5:17" x14ac:dyDescent="0.25">
      <c r="E86" s="21">
        <v>46883</v>
      </c>
      <c r="F86">
        <v>83</v>
      </c>
      <c r="G86" s="8">
        <v>0</v>
      </c>
      <c r="H86" s="7">
        <f t="shared" si="18"/>
        <v>977.24000000000012</v>
      </c>
      <c r="I86" s="3">
        <f t="shared" si="19"/>
        <v>106.86</v>
      </c>
      <c r="J86" s="7">
        <f t="shared" si="20"/>
        <v>1.04</v>
      </c>
      <c r="K86" s="16">
        <f t="shared" si="14"/>
        <v>105.32</v>
      </c>
      <c r="L86" s="16">
        <f t="shared" si="15"/>
        <v>11.63</v>
      </c>
      <c r="M86" s="30">
        <f t="shared" si="16"/>
        <v>136.46</v>
      </c>
      <c r="N86" s="3">
        <f t="shared" si="17"/>
        <v>1338.5500000000002</v>
      </c>
      <c r="O86" s="1" t="s">
        <v>76</v>
      </c>
      <c r="P86" s="20">
        <v>44643</v>
      </c>
      <c r="Q86" s="16">
        <f t="shared" si="21"/>
        <v>73</v>
      </c>
    </row>
    <row r="87" spans="5:17" x14ac:dyDescent="0.25">
      <c r="E87" s="21">
        <v>46914</v>
      </c>
      <c r="F87">
        <v>84</v>
      </c>
      <c r="G87" s="8">
        <v>0</v>
      </c>
      <c r="H87" s="7">
        <f t="shared" si="18"/>
        <v>977.24000000000012</v>
      </c>
      <c r="I87" s="3">
        <f t="shared" si="19"/>
        <v>106.86</v>
      </c>
      <c r="J87" s="7">
        <f t="shared" si="20"/>
        <v>1.04</v>
      </c>
      <c r="K87" s="16">
        <f t="shared" si="14"/>
        <v>105.32</v>
      </c>
      <c r="L87" s="16">
        <f t="shared" si="15"/>
        <v>11.63</v>
      </c>
      <c r="M87" s="30">
        <f t="shared" si="16"/>
        <v>138.22</v>
      </c>
      <c r="N87" s="3">
        <f t="shared" si="17"/>
        <v>1340.3100000000002</v>
      </c>
      <c r="O87" s="1" t="s">
        <v>76</v>
      </c>
      <c r="P87" s="20">
        <v>44643</v>
      </c>
      <c r="Q87" s="16">
        <f t="shared" si="21"/>
        <v>74</v>
      </c>
    </row>
    <row r="88" spans="5:17" x14ac:dyDescent="0.25">
      <c r="E88" s="21">
        <v>46944</v>
      </c>
      <c r="F88">
        <v>85</v>
      </c>
      <c r="G88" s="8">
        <v>0</v>
      </c>
      <c r="H88" s="7">
        <f t="shared" si="18"/>
        <v>977.24000000000012</v>
      </c>
      <c r="I88" s="3">
        <f t="shared" si="19"/>
        <v>106.86</v>
      </c>
      <c r="J88" s="7">
        <f t="shared" si="20"/>
        <v>1.04</v>
      </c>
      <c r="K88" s="16">
        <f t="shared" si="14"/>
        <v>105.32</v>
      </c>
      <c r="L88" s="16">
        <f t="shared" si="15"/>
        <v>11.63</v>
      </c>
      <c r="M88" s="30">
        <f t="shared" si="16"/>
        <v>139.97</v>
      </c>
      <c r="N88" s="3">
        <f t="shared" si="17"/>
        <v>1342.0600000000002</v>
      </c>
      <c r="O88" s="1" t="s">
        <v>76</v>
      </c>
      <c r="P88" s="20">
        <v>44643</v>
      </c>
      <c r="Q88" s="16">
        <f t="shared" si="21"/>
        <v>75</v>
      </c>
    </row>
    <row r="89" spans="5:17" x14ac:dyDescent="0.25">
      <c r="E89" s="21">
        <v>46975</v>
      </c>
      <c r="F89">
        <v>86</v>
      </c>
      <c r="G89" s="8">
        <v>0</v>
      </c>
      <c r="H89" s="7">
        <f t="shared" si="18"/>
        <v>977.24000000000012</v>
      </c>
      <c r="I89" s="3">
        <f t="shared" si="19"/>
        <v>106.86</v>
      </c>
      <c r="J89" s="7">
        <f t="shared" si="20"/>
        <v>1.04</v>
      </c>
      <c r="K89" s="16">
        <f t="shared" si="14"/>
        <v>105.32</v>
      </c>
      <c r="L89" s="16">
        <f t="shared" si="15"/>
        <v>11.63</v>
      </c>
      <c r="M89" s="30">
        <f t="shared" si="16"/>
        <v>141.72</v>
      </c>
      <c r="N89" s="3">
        <f t="shared" si="17"/>
        <v>1343.8100000000002</v>
      </c>
      <c r="O89" s="1" t="s">
        <v>76</v>
      </c>
      <c r="P89" s="20">
        <v>44643</v>
      </c>
      <c r="Q89" s="16">
        <f t="shared" si="21"/>
        <v>76</v>
      </c>
    </row>
    <row r="90" spans="5:17" x14ac:dyDescent="0.25">
      <c r="E90" s="21">
        <v>47006</v>
      </c>
      <c r="F90">
        <v>87</v>
      </c>
      <c r="G90" s="8">
        <v>0</v>
      </c>
      <c r="H90" s="7">
        <f t="shared" si="18"/>
        <v>977.24000000000012</v>
      </c>
      <c r="I90" s="3">
        <f t="shared" si="19"/>
        <v>106.86</v>
      </c>
      <c r="J90" s="7">
        <f t="shared" si="20"/>
        <v>1.04</v>
      </c>
      <c r="K90" s="16">
        <f t="shared" si="14"/>
        <v>105.32</v>
      </c>
      <c r="L90" s="16">
        <f t="shared" si="15"/>
        <v>11.63</v>
      </c>
      <c r="M90" s="30">
        <f t="shared" si="16"/>
        <v>143.47</v>
      </c>
      <c r="N90" s="3">
        <f t="shared" si="17"/>
        <v>1345.5600000000002</v>
      </c>
      <c r="O90" s="1" t="s">
        <v>76</v>
      </c>
      <c r="P90" s="20">
        <v>44643</v>
      </c>
      <c r="Q90" s="16">
        <f t="shared" si="21"/>
        <v>77</v>
      </c>
    </row>
    <row r="91" spans="5:17" x14ac:dyDescent="0.25">
      <c r="E91" s="21">
        <v>47036</v>
      </c>
      <c r="F91">
        <v>88</v>
      </c>
      <c r="G91" s="8">
        <v>0</v>
      </c>
      <c r="H91" s="7">
        <f t="shared" si="18"/>
        <v>977.24000000000012</v>
      </c>
      <c r="I91" s="3">
        <f t="shared" si="19"/>
        <v>106.86</v>
      </c>
      <c r="J91" s="7">
        <f t="shared" si="20"/>
        <v>1.04</v>
      </c>
      <c r="K91" s="16">
        <f t="shared" si="14"/>
        <v>105.32</v>
      </c>
      <c r="L91" s="16">
        <f t="shared" si="15"/>
        <v>11.63</v>
      </c>
      <c r="M91" s="30">
        <f t="shared" si="16"/>
        <v>145.22</v>
      </c>
      <c r="N91" s="3">
        <f t="shared" si="17"/>
        <v>1347.3100000000002</v>
      </c>
      <c r="O91" s="1" t="s">
        <v>76</v>
      </c>
      <c r="P91" s="20">
        <v>44643</v>
      </c>
      <c r="Q91" s="16">
        <f t="shared" si="21"/>
        <v>78</v>
      </c>
    </row>
    <row r="92" spans="5:17" x14ac:dyDescent="0.25">
      <c r="E92" s="21">
        <v>47067</v>
      </c>
      <c r="F92">
        <v>89</v>
      </c>
      <c r="G92" s="8">
        <v>0</v>
      </c>
      <c r="H92" s="7">
        <f t="shared" si="18"/>
        <v>977.24000000000012</v>
      </c>
      <c r="I92" s="3">
        <f t="shared" si="19"/>
        <v>106.86</v>
      </c>
      <c r="J92" s="7">
        <f t="shared" si="20"/>
        <v>1.04</v>
      </c>
      <c r="K92" s="16">
        <f t="shared" si="14"/>
        <v>105.32</v>
      </c>
      <c r="L92" s="16">
        <f t="shared" si="15"/>
        <v>11.63</v>
      </c>
      <c r="M92" s="30">
        <f t="shared" si="16"/>
        <v>146.96</v>
      </c>
      <c r="N92" s="3">
        <f t="shared" si="17"/>
        <v>1349.0500000000002</v>
      </c>
      <c r="O92" s="1" t="s">
        <v>76</v>
      </c>
      <c r="P92" s="20">
        <v>44643</v>
      </c>
      <c r="Q92" s="16">
        <f t="shared" si="21"/>
        <v>79</v>
      </c>
    </row>
    <row r="93" spans="5:17" x14ac:dyDescent="0.25">
      <c r="E93" s="21">
        <v>47097</v>
      </c>
      <c r="F93">
        <v>90</v>
      </c>
      <c r="G93" s="8">
        <v>0</v>
      </c>
      <c r="H93" s="7">
        <f t="shared" si="18"/>
        <v>977.24000000000012</v>
      </c>
      <c r="I93" s="3">
        <f t="shared" si="19"/>
        <v>106.86</v>
      </c>
      <c r="J93" s="7">
        <f t="shared" si="20"/>
        <v>1.04</v>
      </c>
      <c r="K93" s="16">
        <f t="shared" si="14"/>
        <v>105.32</v>
      </c>
      <c r="L93" s="16">
        <f t="shared" si="15"/>
        <v>11.63</v>
      </c>
      <c r="M93" s="30">
        <f t="shared" si="16"/>
        <v>148.69999999999999</v>
      </c>
      <c r="N93" s="3">
        <f t="shared" si="17"/>
        <v>1350.7900000000002</v>
      </c>
      <c r="O93" s="1" t="s">
        <v>76</v>
      </c>
      <c r="P93" s="20">
        <v>44643</v>
      </c>
      <c r="Q93" s="16">
        <f t="shared" si="21"/>
        <v>80</v>
      </c>
    </row>
    <row r="94" spans="5:17" x14ac:dyDescent="0.25">
      <c r="E94" s="21">
        <v>47128</v>
      </c>
      <c r="F94">
        <v>91</v>
      </c>
      <c r="G94" s="8">
        <v>0</v>
      </c>
      <c r="H94" s="7">
        <f t="shared" si="18"/>
        <v>977.24000000000012</v>
      </c>
      <c r="I94" s="3">
        <f t="shared" si="19"/>
        <v>106.86</v>
      </c>
      <c r="J94" s="7">
        <f t="shared" si="20"/>
        <v>1.04</v>
      </c>
      <c r="K94" s="16">
        <f t="shared" si="14"/>
        <v>105.32</v>
      </c>
      <c r="L94" s="16">
        <f t="shared" si="15"/>
        <v>11.63</v>
      </c>
      <c r="M94" s="30">
        <f t="shared" si="16"/>
        <v>150.44</v>
      </c>
      <c r="N94" s="3">
        <f t="shared" si="17"/>
        <v>1352.5300000000002</v>
      </c>
      <c r="O94" s="1" t="s">
        <v>76</v>
      </c>
      <c r="P94" s="20">
        <v>44643</v>
      </c>
      <c r="Q94" s="16">
        <f t="shared" si="21"/>
        <v>81</v>
      </c>
    </row>
    <row r="95" spans="5:17" x14ac:dyDescent="0.25">
      <c r="E95" s="21">
        <v>47159</v>
      </c>
      <c r="F95">
        <v>92</v>
      </c>
      <c r="G95" s="8">
        <v>0</v>
      </c>
      <c r="H95" s="7">
        <f t="shared" si="18"/>
        <v>977.24000000000012</v>
      </c>
      <c r="I95" s="3">
        <f t="shared" si="19"/>
        <v>106.86</v>
      </c>
      <c r="J95" s="7">
        <f t="shared" si="20"/>
        <v>1.04</v>
      </c>
      <c r="K95" s="16">
        <f t="shared" si="14"/>
        <v>105.32</v>
      </c>
      <c r="L95" s="16">
        <f t="shared" si="15"/>
        <v>11.63</v>
      </c>
      <c r="M95" s="30">
        <f t="shared" si="16"/>
        <v>152.16999999999999</v>
      </c>
      <c r="N95" s="3">
        <f t="shared" si="17"/>
        <v>1354.2600000000002</v>
      </c>
      <c r="O95" s="1" t="s">
        <v>76</v>
      </c>
      <c r="P95" s="20">
        <v>44643</v>
      </c>
      <c r="Q95" s="16">
        <f t="shared" si="21"/>
        <v>82</v>
      </c>
    </row>
    <row r="96" spans="5:17" x14ac:dyDescent="0.25">
      <c r="E96" s="21">
        <v>47187</v>
      </c>
      <c r="F96">
        <v>93</v>
      </c>
      <c r="G96" s="8">
        <v>0</v>
      </c>
      <c r="H96" s="7">
        <f t="shared" si="18"/>
        <v>977.24000000000012</v>
      </c>
      <c r="I96" s="3">
        <f t="shared" si="19"/>
        <v>106.86</v>
      </c>
      <c r="J96" s="7">
        <f t="shared" si="20"/>
        <v>1.04</v>
      </c>
      <c r="K96" s="16">
        <f t="shared" si="14"/>
        <v>105.32</v>
      </c>
      <c r="L96" s="16">
        <f t="shared" si="15"/>
        <v>11.63</v>
      </c>
      <c r="M96" s="30">
        <f t="shared" si="16"/>
        <v>153.91</v>
      </c>
      <c r="N96" s="3">
        <f t="shared" si="17"/>
        <v>1356.0000000000002</v>
      </c>
      <c r="O96" s="1" t="s">
        <v>76</v>
      </c>
      <c r="P96" s="20">
        <v>44643</v>
      </c>
      <c r="Q96" s="16">
        <f t="shared" si="21"/>
        <v>83</v>
      </c>
    </row>
    <row r="97" spans="5:17" x14ac:dyDescent="0.25">
      <c r="E97" s="21">
        <v>47218</v>
      </c>
      <c r="F97">
        <v>94</v>
      </c>
      <c r="G97" s="8">
        <v>0</v>
      </c>
      <c r="H97" s="7">
        <f t="shared" si="18"/>
        <v>977.24000000000012</v>
      </c>
      <c r="I97" s="3">
        <f t="shared" si="19"/>
        <v>106.86</v>
      </c>
      <c r="J97" s="7">
        <f t="shared" si="20"/>
        <v>1.04</v>
      </c>
      <c r="K97" s="16">
        <f t="shared" si="14"/>
        <v>105.32</v>
      </c>
      <c r="L97" s="16">
        <f t="shared" si="15"/>
        <v>11.63</v>
      </c>
      <c r="M97" s="30">
        <f t="shared" si="16"/>
        <v>155.63999999999999</v>
      </c>
      <c r="N97" s="3">
        <f t="shared" si="17"/>
        <v>1357.73</v>
      </c>
      <c r="O97" s="1" t="s">
        <v>76</v>
      </c>
      <c r="P97" s="20">
        <v>44643</v>
      </c>
      <c r="Q97" s="16">
        <f t="shared" si="21"/>
        <v>84</v>
      </c>
    </row>
    <row r="98" spans="5:17" x14ac:dyDescent="0.25">
      <c r="E98" s="21">
        <v>47248</v>
      </c>
      <c r="F98">
        <v>95</v>
      </c>
      <c r="G98" s="8">
        <v>0</v>
      </c>
      <c r="H98" s="7">
        <f t="shared" si="18"/>
        <v>977.24000000000012</v>
      </c>
      <c r="I98" s="3">
        <f t="shared" si="19"/>
        <v>106.86</v>
      </c>
      <c r="J98" s="7">
        <f t="shared" si="20"/>
        <v>1.04</v>
      </c>
      <c r="K98" s="16">
        <f t="shared" si="14"/>
        <v>105.32</v>
      </c>
      <c r="L98" s="16">
        <f t="shared" si="15"/>
        <v>11.63</v>
      </c>
      <c r="M98" s="30">
        <f t="shared" si="16"/>
        <v>157.36000000000001</v>
      </c>
      <c r="N98" s="3">
        <f t="shared" si="17"/>
        <v>1359.4500000000003</v>
      </c>
      <c r="O98" s="1" t="s">
        <v>76</v>
      </c>
      <c r="P98" s="20">
        <v>44643</v>
      </c>
      <c r="Q98" s="16">
        <f t="shared" si="21"/>
        <v>85</v>
      </c>
    </row>
    <row r="99" spans="5:17" x14ac:dyDescent="0.25">
      <c r="E99" s="21">
        <v>47279</v>
      </c>
      <c r="F99">
        <v>96</v>
      </c>
      <c r="G99" s="8">
        <v>0</v>
      </c>
      <c r="H99" s="7">
        <f t="shared" si="18"/>
        <v>977.24000000000012</v>
      </c>
      <c r="I99" s="3">
        <f t="shared" si="19"/>
        <v>106.86</v>
      </c>
      <c r="J99" s="7">
        <f t="shared" si="20"/>
        <v>1.04</v>
      </c>
      <c r="K99" s="16">
        <f t="shared" si="14"/>
        <v>105.32</v>
      </c>
      <c r="L99" s="16">
        <f t="shared" si="15"/>
        <v>11.63</v>
      </c>
      <c r="M99" s="30">
        <f t="shared" si="16"/>
        <v>159.08000000000001</v>
      </c>
      <c r="N99" s="3">
        <f t="shared" si="17"/>
        <v>1361.17</v>
      </c>
      <c r="O99" s="1" t="s">
        <v>76</v>
      </c>
      <c r="P99" s="20">
        <v>44643</v>
      </c>
      <c r="Q99" s="16">
        <f t="shared" si="21"/>
        <v>86</v>
      </c>
    </row>
    <row r="100" spans="5:17" x14ac:dyDescent="0.25">
      <c r="E100" s="21">
        <v>47309</v>
      </c>
      <c r="F100">
        <v>97</v>
      </c>
      <c r="G100" s="8">
        <v>0</v>
      </c>
      <c r="H100" s="7">
        <f t="shared" si="18"/>
        <v>977.24000000000012</v>
      </c>
      <c r="I100" s="3">
        <f t="shared" si="19"/>
        <v>106.86</v>
      </c>
      <c r="J100" s="7">
        <f t="shared" si="20"/>
        <v>1.04</v>
      </c>
      <c r="K100" s="16">
        <f t="shared" si="14"/>
        <v>105.32</v>
      </c>
      <c r="L100" s="16">
        <f t="shared" si="15"/>
        <v>11.63</v>
      </c>
      <c r="M100" s="30">
        <f t="shared" si="16"/>
        <v>160.80000000000001</v>
      </c>
      <c r="N100" s="3">
        <f t="shared" si="17"/>
        <v>1362.89</v>
      </c>
      <c r="O100" s="1" t="s">
        <v>76</v>
      </c>
      <c r="P100" s="20">
        <v>44643</v>
      </c>
      <c r="Q100" s="16">
        <f t="shared" si="21"/>
        <v>87</v>
      </c>
    </row>
    <row r="101" spans="5:17" x14ac:dyDescent="0.25">
      <c r="E101" s="21">
        <v>47340</v>
      </c>
      <c r="F101">
        <v>98</v>
      </c>
      <c r="G101" s="8">
        <v>0</v>
      </c>
      <c r="H101" s="7">
        <f t="shared" si="18"/>
        <v>977.24000000000012</v>
      </c>
      <c r="I101" s="3">
        <f t="shared" si="19"/>
        <v>106.86</v>
      </c>
      <c r="J101" s="7">
        <f t="shared" si="20"/>
        <v>1.04</v>
      </c>
      <c r="K101" s="16">
        <f t="shared" si="14"/>
        <v>105.32</v>
      </c>
      <c r="L101" s="16">
        <f t="shared" si="15"/>
        <v>11.63</v>
      </c>
      <c r="M101" s="30">
        <f t="shared" si="16"/>
        <v>162.52000000000001</v>
      </c>
      <c r="N101" s="3">
        <f t="shared" si="17"/>
        <v>1364.6100000000001</v>
      </c>
      <c r="O101" s="1" t="s">
        <v>76</v>
      </c>
      <c r="P101" s="20">
        <v>44643</v>
      </c>
      <c r="Q101" s="16">
        <f t="shared" si="21"/>
        <v>88</v>
      </c>
    </row>
    <row r="102" spans="5:17" x14ac:dyDescent="0.25">
      <c r="E102" s="21">
        <v>47371</v>
      </c>
      <c r="F102">
        <v>99</v>
      </c>
      <c r="G102" s="8">
        <v>0</v>
      </c>
      <c r="H102" s="7">
        <f t="shared" si="18"/>
        <v>977.24000000000012</v>
      </c>
      <c r="I102" s="3">
        <f t="shared" si="19"/>
        <v>106.86</v>
      </c>
      <c r="J102" s="7">
        <f t="shared" si="20"/>
        <v>1.04</v>
      </c>
      <c r="K102" s="16">
        <f t="shared" si="14"/>
        <v>105.32</v>
      </c>
      <c r="L102" s="16">
        <f t="shared" si="15"/>
        <v>11.63</v>
      </c>
      <c r="M102" s="30">
        <f t="shared" si="16"/>
        <v>164.24</v>
      </c>
      <c r="N102" s="3">
        <f t="shared" si="17"/>
        <v>1366.3300000000002</v>
      </c>
      <c r="O102" s="1" t="s">
        <v>76</v>
      </c>
      <c r="P102" s="20">
        <v>44643</v>
      </c>
      <c r="Q102" s="16">
        <f t="shared" si="21"/>
        <v>89</v>
      </c>
    </row>
    <row r="103" spans="5:17" x14ac:dyDescent="0.25">
      <c r="E103" s="21">
        <v>47401</v>
      </c>
      <c r="F103">
        <v>100</v>
      </c>
      <c r="G103" s="8">
        <v>0</v>
      </c>
      <c r="H103" s="7">
        <f t="shared" si="18"/>
        <v>977.24000000000012</v>
      </c>
      <c r="I103" s="3">
        <f t="shared" si="19"/>
        <v>106.86</v>
      </c>
      <c r="J103" s="7">
        <f t="shared" si="20"/>
        <v>1.04</v>
      </c>
      <c r="K103" s="16">
        <f t="shared" si="14"/>
        <v>105.32</v>
      </c>
      <c r="L103" s="16">
        <f t="shared" si="15"/>
        <v>11.63</v>
      </c>
      <c r="M103" s="30">
        <f t="shared" si="16"/>
        <v>165.95</v>
      </c>
      <c r="N103" s="3">
        <f t="shared" si="17"/>
        <v>1368.0400000000002</v>
      </c>
      <c r="O103" s="1" t="s">
        <v>76</v>
      </c>
      <c r="P103" s="20">
        <v>44643</v>
      </c>
      <c r="Q103" s="16">
        <f t="shared" si="21"/>
        <v>90</v>
      </c>
    </row>
    <row r="104" spans="5:17" x14ac:dyDescent="0.25">
      <c r="E104" s="21">
        <v>47432</v>
      </c>
      <c r="F104">
        <v>101</v>
      </c>
      <c r="G104" s="8">
        <v>0</v>
      </c>
      <c r="H104" s="7">
        <f t="shared" si="18"/>
        <v>977.24000000000012</v>
      </c>
      <c r="I104" s="3">
        <f t="shared" si="19"/>
        <v>106.86</v>
      </c>
      <c r="J104" s="7">
        <f t="shared" si="20"/>
        <v>1.04</v>
      </c>
      <c r="K104" s="16">
        <f t="shared" si="14"/>
        <v>105.32</v>
      </c>
      <c r="L104" s="16">
        <f t="shared" si="15"/>
        <v>11.63</v>
      </c>
      <c r="M104" s="30">
        <f t="shared" si="16"/>
        <v>167.66</v>
      </c>
      <c r="N104" s="3">
        <f t="shared" si="17"/>
        <v>1369.7500000000002</v>
      </c>
      <c r="O104" s="1" t="s">
        <v>76</v>
      </c>
      <c r="P104" s="20">
        <v>44643</v>
      </c>
      <c r="Q104" s="16">
        <f t="shared" si="21"/>
        <v>91</v>
      </c>
    </row>
    <row r="105" spans="5:17" x14ac:dyDescent="0.25">
      <c r="E105" s="21">
        <v>47462</v>
      </c>
      <c r="F105">
        <v>102</v>
      </c>
      <c r="G105" s="8">
        <v>0</v>
      </c>
      <c r="H105" s="7">
        <f t="shared" si="18"/>
        <v>977.24000000000012</v>
      </c>
      <c r="I105" s="3">
        <f t="shared" si="19"/>
        <v>106.86</v>
      </c>
      <c r="J105" s="7">
        <f t="shared" si="20"/>
        <v>1.04</v>
      </c>
      <c r="K105" s="16">
        <f t="shared" si="14"/>
        <v>105.32</v>
      </c>
      <c r="L105" s="16">
        <f t="shared" si="15"/>
        <v>11.63</v>
      </c>
      <c r="M105" s="30">
        <f t="shared" si="16"/>
        <v>169.36</v>
      </c>
      <c r="N105" s="3">
        <f t="shared" si="17"/>
        <v>1371.4500000000003</v>
      </c>
      <c r="O105" s="1" t="s">
        <v>76</v>
      </c>
      <c r="P105" s="20">
        <v>44643</v>
      </c>
      <c r="Q105" s="16">
        <f t="shared" si="21"/>
        <v>92</v>
      </c>
    </row>
    <row r="106" spans="5:17" x14ac:dyDescent="0.25">
      <c r="E106" s="21">
        <v>47493</v>
      </c>
      <c r="F106">
        <v>103</v>
      </c>
      <c r="G106" s="8">
        <v>0</v>
      </c>
      <c r="H106" s="7">
        <f t="shared" si="18"/>
        <v>977.24000000000012</v>
      </c>
      <c r="I106" s="3">
        <f t="shared" si="19"/>
        <v>106.86</v>
      </c>
      <c r="J106" s="7">
        <f t="shared" si="20"/>
        <v>1.04</v>
      </c>
      <c r="K106" s="16">
        <f t="shared" si="14"/>
        <v>105.32</v>
      </c>
      <c r="L106" s="16">
        <f t="shared" si="15"/>
        <v>11.63</v>
      </c>
      <c r="M106" s="30">
        <f t="shared" si="16"/>
        <v>171.07</v>
      </c>
      <c r="N106" s="3">
        <f t="shared" si="17"/>
        <v>1373.16</v>
      </c>
      <c r="O106" s="1" t="s">
        <v>76</v>
      </c>
      <c r="P106" s="20">
        <v>44643</v>
      </c>
      <c r="Q106" s="16">
        <f t="shared" si="21"/>
        <v>93</v>
      </c>
    </row>
    <row r="107" spans="5:17" x14ac:dyDescent="0.25">
      <c r="E107" s="21">
        <v>47524</v>
      </c>
      <c r="F107">
        <v>104</v>
      </c>
      <c r="G107" s="8">
        <v>0</v>
      </c>
      <c r="H107" s="7">
        <f t="shared" si="18"/>
        <v>977.24000000000012</v>
      </c>
      <c r="I107" s="3">
        <f t="shared" si="19"/>
        <v>106.86</v>
      </c>
      <c r="J107" s="7">
        <f t="shared" si="20"/>
        <v>1.04</v>
      </c>
      <c r="K107" s="16">
        <f t="shared" si="14"/>
        <v>105.32</v>
      </c>
      <c r="L107" s="16">
        <f t="shared" si="15"/>
        <v>11.63</v>
      </c>
      <c r="M107" s="30">
        <f t="shared" si="16"/>
        <v>172.77</v>
      </c>
      <c r="N107" s="3">
        <f t="shared" si="17"/>
        <v>1374.8600000000001</v>
      </c>
      <c r="O107" s="1" t="s">
        <v>76</v>
      </c>
      <c r="P107" s="20">
        <v>44643</v>
      </c>
      <c r="Q107" s="16">
        <f t="shared" si="21"/>
        <v>94</v>
      </c>
    </row>
    <row r="108" spans="5:17" x14ac:dyDescent="0.25">
      <c r="E108" s="21">
        <v>47552</v>
      </c>
      <c r="F108">
        <v>105</v>
      </c>
      <c r="G108" s="8">
        <v>0</v>
      </c>
      <c r="H108" s="7">
        <f t="shared" si="18"/>
        <v>977.24000000000012</v>
      </c>
      <c r="I108" s="3">
        <f t="shared" si="19"/>
        <v>106.86</v>
      </c>
      <c r="J108" s="7">
        <f t="shared" si="20"/>
        <v>1.04</v>
      </c>
      <c r="K108" s="16">
        <f t="shared" si="14"/>
        <v>105.32</v>
      </c>
      <c r="L108" s="16">
        <f t="shared" si="15"/>
        <v>11.63</v>
      </c>
      <c r="M108" s="30">
        <f t="shared" si="16"/>
        <v>174.46</v>
      </c>
      <c r="N108" s="3">
        <f t="shared" si="17"/>
        <v>1376.5500000000002</v>
      </c>
      <c r="O108" s="1" t="s">
        <v>76</v>
      </c>
      <c r="P108" s="20">
        <v>44643</v>
      </c>
      <c r="Q108" s="16">
        <f t="shared" si="21"/>
        <v>95</v>
      </c>
    </row>
    <row r="109" spans="5:17" x14ac:dyDescent="0.25">
      <c r="E109" s="21">
        <v>47583</v>
      </c>
      <c r="F109">
        <v>106</v>
      </c>
      <c r="G109" s="8">
        <v>0</v>
      </c>
      <c r="H109" s="7">
        <f t="shared" si="18"/>
        <v>977.24000000000012</v>
      </c>
      <c r="I109" s="3">
        <f t="shared" si="19"/>
        <v>106.86</v>
      </c>
      <c r="J109" s="7">
        <f t="shared" si="20"/>
        <v>1.04</v>
      </c>
      <c r="K109" s="16">
        <f t="shared" si="14"/>
        <v>105.32</v>
      </c>
      <c r="L109" s="16">
        <f t="shared" si="15"/>
        <v>11.63</v>
      </c>
      <c r="M109" s="30">
        <f t="shared" si="16"/>
        <v>176.16</v>
      </c>
      <c r="N109" s="3">
        <f t="shared" si="17"/>
        <v>1378.2500000000002</v>
      </c>
      <c r="O109" s="1" t="s">
        <v>76</v>
      </c>
      <c r="P109" s="20">
        <v>44643</v>
      </c>
      <c r="Q109" s="16">
        <f t="shared" si="21"/>
        <v>96</v>
      </c>
    </row>
    <row r="110" spans="5:17" x14ac:dyDescent="0.25">
      <c r="E110" s="21">
        <v>47613</v>
      </c>
      <c r="F110">
        <v>107</v>
      </c>
      <c r="G110" s="8">
        <v>0</v>
      </c>
      <c r="H110" s="7">
        <f t="shared" si="18"/>
        <v>977.24000000000012</v>
      </c>
      <c r="I110" s="3">
        <f t="shared" si="19"/>
        <v>106.86</v>
      </c>
      <c r="J110" s="7">
        <f t="shared" si="20"/>
        <v>1.04</v>
      </c>
      <c r="K110" s="16">
        <f t="shared" si="14"/>
        <v>105.32</v>
      </c>
      <c r="L110" s="16">
        <f t="shared" si="15"/>
        <v>11.63</v>
      </c>
      <c r="M110" s="30">
        <f t="shared" si="16"/>
        <v>177.85</v>
      </c>
      <c r="N110" s="3">
        <f t="shared" si="17"/>
        <v>1379.94</v>
      </c>
      <c r="O110" s="1" t="s">
        <v>76</v>
      </c>
      <c r="P110" s="20">
        <v>44643</v>
      </c>
      <c r="Q110" s="16">
        <f t="shared" si="21"/>
        <v>97</v>
      </c>
    </row>
    <row r="111" spans="5:17" x14ac:dyDescent="0.25">
      <c r="E111" s="21">
        <v>47644</v>
      </c>
      <c r="F111">
        <v>108</v>
      </c>
      <c r="G111" s="8">
        <v>0</v>
      </c>
      <c r="H111" s="7">
        <f t="shared" si="18"/>
        <v>977.24000000000012</v>
      </c>
      <c r="I111" s="3">
        <f t="shared" si="19"/>
        <v>106.86</v>
      </c>
      <c r="J111" s="7">
        <f t="shared" si="20"/>
        <v>1.04</v>
      </c>
      <c r="K111" s="16">
        <f t="shared" si="14"/>
        <v>105.32</v>
      </c>
      <c r="L111" s="16">
        <f t="shared" si="15"/>
        <v>11.63</v>
      </c>
      <c r="M111" s="30">
        <f t="shared" si="16"/>
        <v>179.54</v>
      </c>
      <c r="N111" s="3">
        <f t="shared" si="17"/>
        <v>1381.63</v>
      </c>
      <c r="O111" s="1" t="s">
        <v>76</v>
      </c>
      <c r="P111" s="20">
        <v>44643</v>
      </c>
      <c r="Q111" s="16">
        <f t="shared" si="21"/>
        <v>98</v>
      </c>
    </row>
    <row r="112" spans="5:17" x14ac:dyDescent="0.25">
      <c r="E112" s="21">
        <v>47674</v>
      </c>
      <c r="F112">
        <v>109</v>
      </c>
      <c r="G112" s="8">
        <v>0</v>
      </c>
      <c r="H112" s="7">
        <f t="shared" si="18"/>
        <v>977.24000000000012</v>
      </c>
      <c r="I112" s="3">
        <f t="shared" si="19"/>
        <v>106.86</v>
      </c>
      <c r="J112" s="7">
        <f t="shared" si="20"/>
        <v>1.04</v>
      </c>
      <c r="K112" s="16">
        <f t="shared" si="14"/>
        <v>105.32</v>
      </c>
      <c r="L112" s="16">
        <f t="shared" si="15"/>
        <v>11.63</v>
      </c>
      <c r="M112" s="30">
        <f t="shared" si="16"/>
        <v>181.23</v>
      </c>
      <c r="N112" s="3">
        <f t="shared" si="17"/>
        <v>1383.3200000000002</v>
      </c>
      <c r="O112" s="1" t="s">
        <v>76</v>
      </c>
      <c r="P112" s="20">
        <v>44643</v>
      </c>
      <c r="Q112" s="16">
        <f t="shared" si="21"/>
        <v>99</v>
      </c>
    </row>
    <row r="113" spans="5:17" x14ac:dyDescent="0.25">
      <c r="E113" s="21">
        <v>47705</v>
      </c>
      <c r="F113">
        <v>110</v>
      </c>
      <c r="G113" s="8">
        <v>0</v>
      </c>
      <c r="H113" s="7">
        <f t="shared" si="18"/>
        <v>977.24000000000012</v>
      </c>
      <c r="I113" s="3">
        <f t="shared" si="19"/>
        <v>106.86</v>
      </c>
      <c r="J113" s="7">
        <f t="shared" si="20"/>
        <v>1.04</v>
      </c>
      <c r="K113" s="16">
        <f t="shared" si="14"/>
        <v>105.32</v>
      </c>
      <c r="L113" s="16">
        <f t="shared" si="15"/>
        <v>11.63</v>
      </c>
      <c r="M113" s="30">
        <f t="shared" si="16"/>
        <v>182.91</v>
      </c>
      <c r="N113" s="3">
        <f t="shared" si="17"/>
        <v>1385.0000000000002</v>
      </c>
      <c r="O113" s="1" t="s">
        <v>76</v>
      </c>
      <c r="P113" s="20">
        <v>44643</v>
      </c>
      <c r="Q113" s="16">
        <f t="shared" si="21"/>
        <v>100</v>
      </c>
    </row>
    <row r="114" spans="5:17" x14ac:dyDescent="0.25">
      <c r="E114" s="21">
        <v>47736</v>
      </c>
      <c r="F114">
        <v>111</v>
      </c>
      <c r="G114" s="8">
        <v>0</v>
      </c>
      <c r="H114" s="7">
        <f t="shared" si="18"/>
        <v>977.24000000000012</v>
      </c>
      <c r="I114" s="3">
        <f t="shared" si="19"/>
        <v>106.86</v>
      </c>
      <c r="J114" s="7">
        <f t="shared" si="20"/>
        <v>1.04</v>
      </c>
      <c r="K114" s="16">
        <f t="shared" si="14"/>
        <v>105.32</v>
      </c>
      <c r="L114" s="16">
        <f t="shared" si="15"/>
        <v>11.63</v>
      </c>
      <c r="M114" s="30">
        <f t="shared" si="16"/>
        <v>184.59</v>
      </c>
      <c r="N114" s="3">
        <f t="shared" si="17"/>
        <v>1386.68</v>
      </c>
      <c r="O114" s="1" t="s">
        <v>76</v>
      </c>
      <c r="P114" s="20">
        <v>44643</v>
      </c>
      <c r="Q114" s="16">
        <f t="shared" si="21"/>
        <v>101</v>
      </c>
    </row>
    <row r="115" spans="5:17" x14ac:dyDescent="0.25">
      <c r="E115" s="21">
        <v>47766</v>
      </c>
      <c r="F115">
        <v>112</v>
      </c>
      <c r="G115" s="8">
        <v>0</v>
      </c>
      <c r="H115" s="7">
        <f t="shared" si="18"/>
        <v>977.24000000000012</v>
      </c>
      <c r="I115" s="3">
        <f t="shared" si="19"/>
        <v>106.86</v>
      </c>
      <c r="J115" s="7">
        <f t="shared" si="20"/>
        <v>1.04</v>
      </c>
      <c r="N115" s="3">
        <f t="shared" si="17"/>
        <v>1085.1400000000001</v>
      </c>
      <c r="O115" s="1" t="s">
        <v>77</v>
      </c>
    </row>
    <row r="116" spans="5:17" x14ac:dyDescent="0.25">
      <c r="E116" s="21">
        <v>47797</v>
      </c>
      <c r="F116">
        <v>113</v>
      </c>
      <c r="G116" s="8">
        <v>0</v>
      </c>
      <c r="H116" s="7">
        <f t="shared" si="18"/>
        <v>977.24000000000012</v>
      </c>
      <c r="I116" s="3">
        <f t="shared" si="19"/>
        <v>106.86</v>
      </c>
      <c r="J116" s="7">
        <f t="shared" si="20"/>
        <v>1.04</v>
      </c>
      <c r="N116" s="3">
        <f t="shared" si="17"/>
        <v>1085.1400000000001</v>
      </c>
      <c r="O116" s="1" t="s">
        <v>77</v>
      </c>
    </row>
    <row r="117" spans="5:17" x14ac:dyDescent="0.25">
      <c r="E117" s="21">
        <v>47827</v>
      </c>
      <c r="F117">
        <v>114</v>
      </c>
      <c r="G117" s="8">
        <v>0</v>
      </c>
      <c r="H117" s="7">
        <f t="shared" si="18"/>
        <v>977.24000000000012</v>
      </c>
      <c r="I117" s="3">
        <f t="shared" si="19"/>
        <v>106.86</v>
      </c>
      <c r="J117" s="7">
        <f t="shared" si="20"/>
        <v>1.04</v>
      </c>
      <c r="N117" s="3">
        <f t="shared" si="17"/>
        <v>1085.1400000000001</v>
      </c>
      <c r="O117" s="1" t="s">
        <v>77</v>
      </c>
    </row>
    <row r="118" spans="5:17" x14ac:dyDescent="0.25">
      <c r="E118" s="21">
        <v>47858</v>
      </c>
      <c r="F118">
        <v>115</v>
      </c>
      <c r="G118" s="8">
        <v>0</v>
      </c>
      <c r="H118" s="7">
        <f t="shared" si="18"/>
        <v>977.24000000000012</v>
      </c>
      <c r="I118" s="3">
        <f t="shared" si="19"/>
        <v>106.86</v>
      </c>
      <c r="J118" s="7">
        <f t="shared" si="20"/>
        <v>1.04</v>
      </c>
      <c r="N118" s="3">
        <f t="shared" si="17"/>
        <v>1085.1400000000001</v>
      </c>
      <c r="O118" s="1" t="s">
        <v>77</v>
      </c>
    </row>
    <row r="119" spans="5:17" x14ac:dyDescent="0.25">
      <c r="E119" s="21">
        <v>47889</v>
      </c>
      <c r="F119">
        <v>116</v>
      </c>
      <c r="G119" s="8">
        <v>0</v>
      </c>
      <c r="H119" s="7">
        <f t="shared" si="18"/>
        <v>977.24000000000012</v>
      </c>
      <c r="I119" s="3">
        <f t="shared" si="19"/>
        <v>106.86</v>
      </c>
      <c r="J119" s="7">
        <f t="shared" si="20"/>
        <v>1.04</v>
      </c>
      <c r="N119" s="3">
        <f t="shared" si="17"/>
        <v>1085.1400000000001</v>
      </c>
      <c r="O119" s="1" t="s">
        <v>77</v>
      </c>
    </row>
    <row r="120" spans="5:17" x14ac:dyDescent="0.25">
      <c r="E120" s="21">
        <v>47917</v>
      </c>
      <c r="F120">
        <v>117</v>
      </c>
      <c r="G120" s="8">
        <v>0</v>
      </c>
      <c r="H120" s="7">
        <f t="shared" si="18"/>
        <v>977.24000000000012</v>
      </c>
      <c r="I120" s="3">
        <f t="shared" si="19"/>
        <v>106.86</v>
      </c>
      <c r="J120" s="7">
        <f t="shared" si="20"/>
        <v>1.04</v>
      </c>
      <c r="N120" s="3">
        <f t="shared" si="17"/>
        <v>1085.1400000000001</v>
      </c>
      <c r="O120" s="1" t="s">
        <v>77</v>
      </c>
    </row>
    <row r="121" spans="5:17" x14ac:dyDescent="0.25">
      <c r="E121" s="21">
        <v>47948</v>
      </c>
      <c r="F121">
        <v>118</v>
      </c>
      <c r="G121" s="8">
        <v>0</v>
      </c>
      <c r="H121" s="7">
        <f t="shared" si="18"/>
        <v>977.24000000000012</v>
      </c>
      <c r="I121" s="3">
        <f t="shared" si="19"/>
        <v>106.86</v>
      </c>
      <c r="J121" s="7">
        <f t="shared" si="20"/>
        <v>1.04</v>
      </c>
      <c r="N121" s="3">
        <f t="shared" si="17"/>
        <v>1085.1400000000001</v>
      </c>
      <c r="O121" s="1" t="s">
        <v>77</v>
      </c>
    </row>
    <row r="122" spans="5:17" x14ac:dyDescent="0.25">
      <c r="E122" s="21">
        <v>47978</v>
      </c>
      <c r="F122">
        <v>119</v>
      </c>
      <c r="G122" s="8">
        <v>0</v>
      </c>
      <c r="H122" s="7">
        <f t="shared" si="18"/>
        <v>977.24000000000012</v>
      </c>
      <c r="I122" s="3">
        <f t="shared" si="19"/>
        <v>106.86</v>
      </c>
      <c r="J122" s="7">
        <f t="shared" si="20"/>
        <v>1.04</v>
      </c>
      <c r="N122" s="3">
        <f t="shared" si="17"/>
        <v>1085.1400000000001</v>
      </c>
      <c r="O122" s="1" t="s">
        <v>77</v>
      </c>
    </row>
    <row r="123" spans="5:17" x14ac:dyDescent="0.25">
      <c r="E123" s="21">
        <v>48009</v>
      </c>
      <c r="F123">
        <v>120</v>
      </c>
      <c r="G123" s="8">
        <v>0</v>
      </c>
      <c r="H123" s="7">
        <f t="shared" si="18"/>
        <v>977.24000000000012</v>
      </c>
      <c r="I123" s="3">
        <f t="shared" si="19"/>
        <v>106.86</v>
      </c>
      <c r="J123" s="7">
        <f t="shared" si="20"/>
        <v>1.04</v>
      </c>
      <c r="N123" s="3">
        <f t="shared" si="17"/>
        <v>1085.1400000000001</v>
      </c>
      <c r="O123" s="1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880-3ABF-40C4-B206-7B8ED412D301}">
  <dimension ref="A1:Q123"/>
  <sheetViews>
    <sheetView workbookViewId="0">
      <selection activeCell="M7" sqref="M7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433007</v>
      </c>
      <c r="H1" s="7"/>
    </row>
    <row r="2" spans="1:17" x14ac:dyDescent="0.25">
      <c r="A2" t="s">
        <v>1</v>
      </c>
      <c r="B2" s="1" t="s">
        <v>28</v>
      </c>
      <c r="H2" s="7"/>
    </row>
    <row r="3" spans="1:17" x14ac:dyDescent="0.25">
      <c r="A3" t="s">
        <v>53</v>
      </c>
      <c r="B3" s="20">
        <v>44592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44650</v>
      </c>
      <c r="F4">
        <v>1</v>
      </c>
      <c r="G4" s="8">
        <v>1019.76</v>
      </c>
      <c r="H4" s="8">
        <f>$B$17-G4</f>
        <v>29.3900000000001</v>
      </c>
      <c r="I4" s="3">
        <v>0</v>
      </c>
      <c r="J4" s="7">
        <v>0</v>
      </c>
      <c r="N4" s="3">
        <f t="shared" ref="N4:N68" si="0">SUM(G4:M4)</f>
        <v>1049.1500000000001</v>
      </c>
      <c r="O4" s="1" t="s">
        <v>77</v>
      </c>
      <c r="P4" s="1"/>
    </row>
    <row r="5" spans="1:17" x14ac:dyDescent="0.25">
      <c r="A5" t="s">
        <v>3</v>
      </c>
      <c r="B5" s="2">
        <v>113306.6</v>
      </c>
      <c r="E5" s="21">
        <v>44681</v>
      </c>
      <c r="F5">
        <v>2</v>
      </c>
      <c r="G5" s="8">
        <v>1019.76</v>
      </c>
      <c r="H5" s="8">
        <f t="shared" ref="H5:H6" si="1">$B$17-G5</f>
        <v>29.3900000000001</v>
      </c>
      <c r="I5" s="3">
        <v>0</v>
      </c>
      <c r="J5" s="7">
        <v>0</v>
      </c>
      <c r="N5" s="3">
        <f t="shared" si="0"/>
        <v>1049.1500000000001</v>
      </c>
      <c r="O5" s="1" t="s">
        <v>77</v>
      </c>
      <c r="P5" s="1"/>
    </row>
    <row r="6" spans="1:17" x14ac:dyDescent="0.25">
      <c r="A6" t="s">
        <v>4</v>
      </c>
      <c r="B6" s="2">
        <v>6798.4</v>
      </c>
      <c r="E6" s="21">
        <v>44711</v>
      </c>
      <c r="F6">
        <v>3</v>
      </c>
      <c r="G6" s="8">
        <v>1019.76</v>
      </c>
      <c r="H6" s="8">
        <f t="shared" si="1"/>
        <v>29.3900000000001</v>
      </c>
      <c r="I6" s="3">
        <v>0</v>
      </c>
      <c r="J6" s="7">
        <v>0</v>
      </c>
      <c r="N6" s="3">
        <f t="shared" si="0"/>
        <v>1049.1500000000001</v>
      </c>
      <c r="O6" s="1" t="s">
        <v>77</v>
      </c>
      <c r="P6" s="1"/>
    </row>
    <row r="7" spans="1:17" x14ac:dyDescent="0.25">
      <c r="A7" t="s">
        <v>6</v>
      </c>
      <c r="B7" s="2">
        <f>SUM(B5:B6)</f>
        <v>120105</v>
      </c>
      <c r="E7" s="21">
        <v>44742</v>
      </c>
      <c r="F7">
        <v>4</v>
      </c>
      <c r="G7" s="8">
        <v>0</v>
      </c>
      <c r="H7" s="7">
        <f t="shared" ref="H7:H9" si="2">($B$17-(I7+J7))</f>
        <v>947.50000000000011</v>
      </c>
      <c r="I7" s="3">
        <f>ROUND(($B$18/117),2)</f>
        <v>100.67</v>
      </c>
      <c r="J7" s="7">
        <f>ROUND(($B$11/117),2)</f>
        <v>0.98</v>
      </c>
      <c r="M7" s="30">
        <f t="shared" ref="M7:M12" si="3">ROUND((SUM(G7:L7))-PV($B$15,Q7,0,-(SUM(G7:L7))),2)</f>
        <v>1.73</v>
      </c>
      <c r="N7" s="3">
        <f t="shared" si="0"/>
        <v>1050.8800000000001</v>
      </c>
      <c r="O7" s="1" t="s">
        <v>76</v>
      </c>
      <c r="P7" s="20">
        <v>44683</v>
      </c>
      <c r="Q7" s="16">
        <f t="shared" ref="Q7:Q12" si="4">DATEDIF(P7,E7,"m")</f>
        <v>1</v>
      </c>
    </row>
    <row r="8" spans="1:17" x14ac:dyDescent="0.25">
      <c r="A8" t="s">
        <v>5</v>
      </c>
      <c r="B8" s="2">
        <v>6100</v>
      </c>
      <c r="E8" s="21">
        <v>44772</v>
      </c>
      <c r="F8">
        <v>5</v>
      </c>
      <c r="G8" s="8">
        <v>0</v>
      </c>
      <c r="H8" s="7">
        <f t="shared" si="2"/>
        <v>947.50000000000011</v>
      </c>
      <c r="I8" s="3">
        <f t="shared" ref="I8:I71" si="5">ROUND(($B$18/117),2)</f>
        <v>100.67</v>
      </c>
      <c r="J8" s="7">
        <f t="shared" ref="J8:J71" si="6">ROUND(($B$11/117),2)</f>
        <v>0.98</v>
      </c>
      <c r="M8" s="30">
        <f t="shared" si="3"/>
        <v>3.46</v>
      </c>
      <c r="N8" s="3">
        <f t="shared" si="0"/>
        <v>1052.6100000000001</v>
      </c>
      <c r="O8" s="1" t="s">
        <v>76</v>
      </c>
      <c r="P8" s="20">
        <v>44684</v>
      </c>
      <c r="Q8" s="16">
        <f t="shared" si="4"/>
        <v>2</v>
      </c>
    </row>
    <row r="9" spans="1:17" x14ac:dyDescent="0.25">
      <c r="B9" s="2"/>
      <c r="E9" s="21">
        <v>44803</v>
      </c>
      <c r="F9">
        <v>6</v>
      </c>
      <c r="G9" s="8">
        <v>0</v>
      </c>
      <c r="H9" s="7">
        <f t="shared" si="2"/>
        <v>947.50000000000011</v>
      </c>
      <c r="I9" s="3">
        <f t="shared" si="5"/>
        <v>100.67</v>
      </c>
      <c r="J9" s="7">
        <f t="shared" si="6"/>
        <v>0.98</v>
      </c>
      <c r="M9" s="30">
        <f t="shared" si="3"/>
        <v>5.18</v>
      </c>
      <c r="N9" s="3">
        <f t="shared" si="0"/>
        <v>1054.3300000000002</v>
      </c>
      <c r="O9" s="1" t="s">
        <v>76</v>
      </c>
      <c r="P9" s="20">
        <v>44685</v>
      </c>
      <c r="Q9" s="16">
        <f t="shared" si="4"/>
        <v>3</v>
      </c>
    </row>
    <row r="10" spans="1:17" x14ac:dyDescent="0.25">
      <c r="A10" t="s">
        <v>7</v>
      </c>
      <c r="B10" s="2">
        <f xml:space="preserve"> B7-B8</f>
        <v>114005</v>
      </c>
      <c r="E10" s="21">
        <v>44834</v>
      </c>
      <c r="F10">
        <v>7</v>
      </c>
      <c r="G10" s="8">
        <v>0</v>
      </c>
      <c r="H10" s="7">
        <f>($B$17-(I10+J10))</f>
        <v>947.50000000000011</v>
      </c>
      <c r="I10" s="3">
        <f t="shared" si="5"/>
        <v>100.67</v>
      </c>
      <c r="J10" s="7">
        <f t="shared" si="6"/>
        <v>0.98</v>
      </c>
      <c r="M10" s="30">
        <f t="shared" si="3"/>
        <v>6.9</v>
      </c>
      <c r="N10" s="3">
        <f t="shared" si="0"/>
        <v>1056.0500000000002</v>
      </c>
      <c r="O10" s="1" t="s">
        <v>76</v>
      </c>
      <c r="P10" s="20">
        <v>44686</v>
      </c>
      <c r="Q10" s="16">
        <f t="shared" si="4"/>
        <v>4</v>
      </c>
    </row>
    <row r="11" spans="1:17" x14ac:dyDescent="0.25">
      <c r="A11" t="s">
        <v>8</v>
      </c>
      <c r="B11" s="2">
        <f>ROUND(B10/999,2)</f>
        <v>114.12</v>
      </c>
      <c r="E11" s="21">
        <v>44864</v>
      </c>
      <c r="F11">
        <v>8</v>
      </c>
      <c r="G11" s="8">
        <v>0</v>
      </c>
      <c r="H11" s="7">
        <f t="shared" ref="H11:H74" si="7">($B$17-(I11+J11))</f>
        <v>947.50000000000011</v>
      </c>
      <c r="I11" s="3">
        <f t="shared" si="5"/>
        <v>100.67</v>
      </c>
      <c r="J11" s="7">
        <f t="shared" si="6"/>
        <v>0.98</v>
      </c>
      <c r="M11" s="30">
        <f t="shared" si="3"/>
        <v>8.6199999999999992</v>
      </c>
      <c r="N11" s="3">
        <f t="shared" si="0"/>
        <v>1057.77</v>
      </c>
      <c r="O11" s="1" t="s">
        <v>76</v>
      </c>
      <c r="P11" s="20">
        <v>44687</v>
      </c>
      <c r="Q11" s="16">
        <f t="shared" si="4"/>
        <v>5</v>
      </c>
    </row>
    <row r="12" spans="1:17" x14ac:dyDescent="0.25">
      <c r="A12" t="s">
        <v>9</v>
      </c>
      <c r="B12" s="2">
        <f>B10+B11</f>
        <v>114119.12</v>
      </c>
      <c r="C12" s="16"/>
      <c r="E12" s="21">
        <v>44895</v>
      </c>
      <c r="F12">
        <v>9</v>
      </c>
      <c r="G12" s="8">
        <v>0</v>
      </c>
      <c r="H12" s="7">
        <f t="shared" si="7"/>
        <v>947.50000000000011</v>
      </c>
      <c r="I12" s="3">
        <f t="shared" si="5"/>
        <v>100.67</v>
      </c>
      <c r="J12" s="7">
        <f t="shared" si="6"/>
        <v>0.98</v>
      </c>
      <c r="M12" s="30">
        <f t="shared" si="3"/>
        <v>10.34</v>
      </c>
      <c r="N12" s="3">
        <f t="shared" si="0"/>
        <v>1059.49</v>
      </c>
      <c r="O12" s="1" t="s">
        <v>76</v>
      </c>
      <c r="P12" s="20">
        <v>44688</v>
      </c>
      <c r="Q12" s="16">
        <f t="shared" si="4"/>
        <v>6</v>
      </c>
    </row>
    <row r="13" spans="1:17" x14ac:dyDescent="0.25">
      <c r="B13" s="3"/>
      <c r="E13" s="21">
        <v>44925</v>
      </c>
      <c r="F13">
        <v>10</v>
      </c>
      <c r="G13" s="8">
        <v>0</v>
      </c>
      <c r="H13" s="7">
        <f t="shared" si="7"/>
        <v>947.50000000000011</v>
      </c>
      <c r="I13" s="3">
        <f t="shared" si="5"/>
        <v>100.67</v>
      </c>
      <c r="J13" s="7">
        <f t="shared" si="6"/>
        <v>0.98</v>
      </c>
      <c r="N13" s="3">
        <f t="shared" si="0"/>
        <v>1049.1500000000001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44956</v>
      </c>
      <c r="F14">
        <v>11</v>
      </c>
      <c r="G14" s="8">
        <v>0</v>
      </c>
      <c r="H14" s="7">
        <f t="shared" si="7"/>
        <v>947.50000000000011</v>
      </c>
      <c r="I14" s="3">
        <f t="shared" si="5"/>
        <v>100.67</v>
      </c>
      <c r="J14" s="7">
        <f t="shared" si="6"/>
        <v>0.98</v>
      </c>
      <c r="N14" s="3">
        <f t="shared" si="0"/>
        <v>1049.1500000000001</v>
      </c>
      <c r="O14" s="1" t="s">
        <v>77</v>
      </c>
      <c r="P14" s="1"/>
    </row>
    <row r="15" spans="1:17" x14ac:dyDescent="0.25">
      <c r="A15" t="s">
        <v>11</v>
      </c>
      <c r="B15" s="5">
        <v>1.652E-3</v>
      </c>
      <c r="E15" s="21">
        <v>44985</v>
      </c>
      <c r="F15">
        <v>12</v>
      </c>
      <c r="G15" s="8">
        <v>0</v>
      </c>
      <c r="H15" s="7">
        <f t="shared" si="7"/>
        <v>947.50000000000011</v>
      </c>
      <c r="I15" s="3">
        <f t="shared" si="5"/>
        <v>100.67</v>
      </c>
      <c r="J15" s="7">
        <f t="shared" si="6"/>
        <v>0.98</v>
      </c>
      <c r="N15" s="3">
        <f t="shared" si="0"/>
        <v>1049.1500000000001</v>
      </c>
      <c r="O15" s="1" t="s">
        <v>77</v>
      </c>
      <c r="P15" s="1"/>
    </row>
    <row r="16" spans="1:17" x14ac:dyDescent="0.25">
      <c r="B16" s="3"/>
      <c r="E16" s="21">
        <v>45015</v>
      </c>
      <c r="F16">
        <v>13</v>
      </c>
      <c r="G16" s="8">
        <v>0</v>
      </c>
      <c r="H16" s="7">
        <f t="shared" si="7"/>
        <v>947.50000000000011</v>
      </c>
      <c r="I16" s="3">
        <f t="shared" si="5"/>
        <v>100.67</v>
      </c>
      <c r="J16" s="7">
        <f t="shared" si="6"/>
        <v>0.98</v>
      </c>
      <c r="N16" s="3">
        <f t="shared" si="0"/>
        <v>1049.1500000000001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1049.1500000000001</v>
      </c>
      <c r="E17" s="21">
        <v>45046</v>
      </c>
      <c r="F17">
        <v>14</v>
      </c>
      <c r="G17" s="8">
        <v>0</v>
      </c>
      <c r="H17" s="7">
        <f t="shared" si="7"/>
        <v>947.50000000000011</v>
      </c>
      <c r="I17" s="3">
        <f t="shared" si="5"/>
        <v>100.67</v>
      </c>
      <c r="J17" s="7">
        <f t="shared" si="6"/>
        <v>0.98</v>
      </c>
      <c r="N17" s="3">
        <f t="shared" si="0"/>
        <v>1049.1500000000001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11778.88</v>
      </c>
      <c r="E18" s="21">
        <v>45076</v>
      </c>
      <c r="F18">
        <v>15</v>
      </c>
      <c r="G18" s="8">
        <v>0</v>
      </c>
      <c r="H18" s="7">
        <f t="shared" si="7"/>
        <v>947.50000000000011</v>
      </c>
      <c r="I18" s="3">
        <f t="shared" si="5"/>
        <v>100.67</v>
      </c>
      <c r="J18" s="7">
        <f t="shared" si="6"/>
        <v>0.98</v>
      </c>
      <c r="N18" s="3">
        <f t="shared" si="0"/>
        <v>1049.1500000000001</v>
      </c>
      <c r="O18" s="1" t="s">
        <v>77</v>
      </c>
      <c r="P18" s="1"/>
    </row>
    <row r="19" spans="1:16" x14ac:dyDescent="0.25">
      <c r="B19" s="3"/>
      <c r="E19" s="21">
        <v>45107</v>
      </c>
      <c r="F19">
        <v>16</v>
      </c>
      <c r="G19" s="8">
        <v>0</v>
      </c>
      <c r="H19" s="7">
        <f t="shared" si="7"/>
        <v>947.50000000000011</v>
      </c>
      <c r="I19" s="3">
        <f t="shared" si="5"/>
        <v>100.67</v>
      </c>
      <c r="J19" s="7">
        <f t="shared" si="6"/>
        <v>0.98</v>
      </c>
      <c r="N19" s="3">
        <f t="shared" si="0"/>
        <v>1049.1500000000001</v>
      </c>
      <c r="O19" s="1" t="s">
        <v>77</v>
      </c>
      <c r="P19" s="1"/>
    </row>
    <row r="20" spans="1:16" x14ac:dyDescent="0.25">
      <c r="A20" t="s">
        <v>87</v>
      </c>
      <c r="B20" s="3">
        <v>1107.74</v>
      </c>
      <c r="E20" s="21">
        <v>45137</v>
      </c>
      <c r="F20">
        <v>17</v>
      </c>
      <c r="G20" s="8">
        <v>0</v>
      </c>
      <c r="H20" s="7">
        <f t="shared" si="7"/>
        <v>947.50000000000011</v>
      </c>
      <c r="I20" s="3">
        <f t="shared" si="5"/>
        <v>100.67</v>
      </c>
      <c r="J20" s="7">
        <f t="shared" si="6"/>
        <v>0.98</v>
      </c>
      <c r="N20" s="3">
        <f t="shared" si="0"/>
        <v>1049.1500000000001</v>
      </c>
      <c r="O20" s="1" t="s">
        <v>77</v>
      </c>
      <c r="P20" s="1"/>
    </row>
    <row r="21" spans="1:16" x14ac:dyDescent="0.25">
      <c r="B21" s="3"/>
      <c r="E21" s="21">
        <v>45168</v>
      </c>
      <c r="F21">
        <v>18</v>
      </c>
      <c r="G21" s="8">
        <v>0</v>
      </c>
      <c r="H21" s="7">
        <f t="shared" si="7"/>
        <v>947.50000000000011</v>
      </c>
      <c r="I21" s="3">
        <f t="shared" si="5"/>
        <v>100.67</v>
      </c>
      <c r="J21" s="7">
        <f t="shared" si="6"/>
        <v>0.98</v>
      </c>
      <c r="N21" s="3">
        <f t="shared" si="0"/>
        <v>1049.1500000000001</v>
      </c>
      <c r="O21" s="1" t="s">
        <v>77</v>
      </c>
      <c r="P21" s="1"/>
    </row>
    <row r="22" spans="1:16" x14ac:dyDescent="0.25">
      <c r="B22" s="3"/>
      <c r="E22" s="21">
        <v>45199</v>
      </c>
      <c r="F22">
        <v>19</v>
      </c>
      <c r="G22" s="8">
        <v>0</v>
      </c>
      <c r="H22" s="7">
        <f t="shared" si="7"/>
        <v>947.50000000000011</v>
      </c>
      <c r="I22" s="3">
        <f t="shared" si="5"/>
        <v>100.67</v>
      </c>
      <c r="J22" s="7">
        <f t="shared" si="6"/>
        <v>0.98</v>
      </c>
      <c r="N22" s="3">
        <f t="shared" si="0"/>
        <v>1049.1500000000001</v>
      </c>
      <c r="O22" s="1" t="s">
        <v>77</v>
      </c>
      <c r="P22" s="1"/>
    </row>
    <row r="23" spans="1:16" x14ac:dyDescent="0.25">
      <c r="B23" s="3"/>
      <c r="E23" s="21">
        <v>45229</v>
      </c>
      <c r="F23">
        <v>20</v>
      </c>
      <c r="G23" s="8">
        <v>0</v>
      </c>
      <c r="H23" s="7">
        <f t="shared" si="7"/>
        <v>947.50000000000011</v>
      </c>
      <c r="I23" s="3">
        <f t="shared" si="5"/>
        <v>100.67</v>
      </c>
      <c r="J23" s="7">
        <f t="shared" si="6"/>
        <v>0.98</v>
      </c>
      <c r="N23" s="3">
        <f t="shared" si="0"/>
        <v>1049.1500000000001</v>
      </c>
      <c r="O23" s="1" t="s">
        <v>77</v>
      </c>
      <c r="P23" s="1"/>
    </row>
    <row r="24" spans="1:16" x14ac:dyDescent="0.25">
      <c r="B24" s="3"/>
      <c r="E24" s="21">
        <v>45260</v>
      </c>
      <c r="F24">
        <v>21</v>
      </c>
      <c r="G24" s="8">
        <v>0</v>
      </c>
      <c r="H24" s="7">
        <f t="shared" si="7"/>
        <v>947.50000000000011</v>
      </c>
      <c r="I24" s="3">
        <f t="shared" si="5"/>
        <v>100.67</v>
      </c>
      <c r="J24" s="7">
        <f t="shared" si="6"/>
        <v>0.98</v>
      </c>
      <c r="N24" s="3">
        <f t="shared" si="0"/>
        <v>1049.1500000000001</v>
      </c>
      <c r="O24" s="1" t="s">
        <v>77</v>
      </c>
      <c r="P24" s="1"/>
    </row>
    <row r="25" spans="1:16" x14ac:dyDescent="0.25">
      <c r="B25" s="3"/>
      <c r="E25" s="21">
        <v>45290</v>
      </c>
      <c r="F25">
        <v>22</v>
      </c>
      <c r="G25" s="8">
        <v>0</v>
      </c>
      <c r="H25" s="7">
        <f t="shared" si="7"/>
        <v>947.50000000000011</v>
      </c>
      <c r="I25" s="3">
        <f t="shared" si="5"/>
        <v>100.67</v>
      </c>
      <c r="J25" s="7">
        <f t="shared" si="6"/>
        <v>0.98</v>
      </c>
      <c r="N25" s="3">
        <f t="shared" si="0"/>
        <v>1049.1500000000001</v>
      </c>
      <c r="O25" s="1" t="s">
        <v>77</v>
      </c>
      <c r="P25" s="1"/>
    </row>
    <row r="26" spans="1:16" x14ac:dyDescent="0.25">
      <c r="B26" s="3"/>
      <c r="E26" s="21">
        <v>45321</v>
      </c>
      <c r="F26">
        <v>23</v>
      </c>
      <c r="G26" s="8">
        <v>0</v>
      </c>
      <c r="H26" s="7">
        <f t="shared" si="7"/>
        <v>947.50000000000011</v>
      </c>
      <c r="I26" s="3">
        <f t="shared" si="5"/>
        <v>100.67</v>
      </c>
      <c r="J26" s="7">
        <f t="shared" si="6"/>
        <v>0.98</v>
      </c>
      <c r="N26" s="3">
        <f t="shared" si="0"/>
        <v>1049.1500000000001</v>
      </c>
      <c r="O26" s="1" t="s">
        <v>77</v>
      </c>
      <c r="P26" s="1"/>
    </row>
    <row r="27" spans="1:16" x14ac:dyDescent="0.25">
      <c r="B27" s="3"/>
      <c r="E27" s="21">
        <v>45351</v>
      </c>
      <c r="F27">
        <v>24</v>
      </c>
      <c r="G27" s="8">
        <v>0</v>
      </c>
      <c r="H27" s="7">
        <f t="shared" si="7"/>
        <v>947.50000000000011</v>
      </c>
      <c r="I27" s="3">
        <f t="shared" si="5"/>
        <v>100.67</v>
      </c>
      <c r="J27" s="7">
        <f t="shared" si="6"/>
        <v>0.98</v>
      </c>
      <c r="N27" s="3">
        <f t="shared" si="0"/>
        <v>1049.1500000000001</v>
      </c>
      <c r="O27" s="1" t="s">
        <v>77</v>
      </c>
      <c r="P27" s="1"/>
    </row>
    <row r="28" spans="1:16" x14ac:dyDescent="0.25">
      <c r="B28" s="3"/>
      <c r="E28" s="21">
        <v>45381</v>
      </c>
      <c r="F28">
        <v>25</v>
      </c>
      <c r="G28" s="8">
        <v>0</v>
      </c>
      <c r="H28" s="7">
        <f t="shared" si="7"/>
        <v>947.50000000000011</v>
      </c>
      <c r="I28" s="3">
        <f t="shared" si="5"/>
        <v>100.67</v>
      </c>
      <c r="J28" s="7">
        <f t="shared" si="6"/>
        <v>0.98</v>
      </c>
      <c r="N28" s="3">
        <f t="shared" si="0"/>
        <v>1049.1500000000001</v>
      </c>
      <c r="O28" s="1" t="s">
        <v>77</v>
      </c>
      <c r="P28" s="1"/>
    </row>
    <row r="29" spans="1:16" x14ac:dyDescent="0.25">
      <c r="B29" s="3"/>
      <c r="E29" s="21">
        <v>45412</v>
      </c>
      <c r="F29">
        <v>26</v>
      </c>
      <c r="G29" s="8">
        <v>0</v>
      </c>
      <c r="H29" s="7">
        <f t="shared" si="7"/>
        <v>947.50000000000011</v>
      </c>
      <c r="I29" s="3">
        <f t="shared" si="5"/>
        <v>100.67</v>
      </c>
      <c r="J29" s="7">
        <f t="shared" si="6"/>
        <v>0.98</v>
      </c>
      <c r="N29" s="3">
        <f t="shared" si="0"/>
        <v>1049.1500000000001</v>
      </c>
      <c r="O29" s="1" t="s">
        <v>77</v>
      </c>
      <c r="P29" s="1"/>
    </row>
    <row r="30" spans="1:16" x14ac:dyDescent="0.25">
      <c r="B30" s="3"/>
      <c r="E30" s="21">
        <v>45442</v>
      </c>
      <c r="F30">
        <v>27</v>
      </c>
      <c r="G30" s="8">
        <v>0</v>
      </c>
      <c r="H30" s="7">
        <f t="shared" si="7"/>
        <v>947.50000000000011</v>
      </c>
      <c r="I30" s="3">
        <f t="shared" si="5"/>
        <v>100.67</v>
      </c>
      <c r="J30" s="7">
        <f t="shared" si="6"/>
        <v>0.98</v>
      </c>
      <c r="N30" s="3">
        <f t="shared" si="0"/>
        <v>1049.1500000000001</v>
      </c>
      <c r="O30" s="1" t="s">
        <v>77</v>
      </c>
      <c r="P30" s="1"/>
    </row>
    <row r="31" spans="1:16" x14ac:dyDescent="0.25">
      <c r="B31" s="3"/>
      <c r="E31" s="21">
        <v>45473</v>
      </c>
      <c r="F31">
        <v>28</v>
      </c>
      <c r="G31" s="8">
        <v>0</v>
      </c>
      <c r="H31" s="7">
        <f t="shared" si="7"/>
        <v>947.50000000000011</v>
      </c>
      <c r="I31" s="3">
        <f t="shared" si="5"/>
        <v>100.67</v>
      </c>
      <c r="J31" s="7">
        <f t="shared" si="6"/>
        <v>0.98</v>
      </c>
      <c r="N31" s="3">
        <f t="shared" si="0"/>
        <v>1049.1500000000001</v>
      </c>
      <c r="O31" s="1" t="s">
        <v>77</v>
      </c>
      <c r="P31" s="1"/>
    </row>
    <row r="32" spans="1:16" x14ac:dyDescent="0.25">
      <c r="B32" s="3"/>
      <c r="E32" s="21">
        <v>45503</v>
      </c>
      <c r="F32">
        <v>29</v>
      </c>
      <c r="G32" s="8">
        <v>0</v>
      </c>
      <c r="H32" s="7">
        <f t="shared" si="7"/>
        <v>947.50000000000011</v>
      </c>
      <c r="I32" s="3">
        <f t="shared" si="5"/>
        <v>100.67</v>
      </c>
      <c r="J32" s="7">
        <f t="shared" si="6"/>
        <v>0.98</v>
      </c>
      <c r="N32" s="3">
        <f t="shared" si="0"/>
        <v>1049.1500000000001</v>
      </c>
      <c r="O32" s="1" t="s">
        <v>77</v>
      </c>
      <c r="P32" s="1"/>
    </row>
    <row r="33" spans="2:16" x14ac:dyDescent="0.25">
      <c r="B33" s="3"/>
      <c r="E33" s="21">
        <v>45534</v>
      </c>
      <c r="F33">
        <v>30</v>
      </c>
      <c r="G33" s="8">
        <v>0</v>
      </c>
      <c r="H33" s="7">
        <f t="shared" si="7"/>
        <v>947.50000000000011</v>
      </c>
      <c r="I33" s="3">
        <f t="shared" si="5"/>
        <v>100.67</v>
      </c>
      <c r="J33" s="7">
        <f t="shared" si="6"/>
        <v>0.98</v>
      </c>
      <c r="N33" s="3">
        <f t="shared" si="0"/>
        <v>1049.1500000000001</v>
      </c>
      <c r="O33" s="1" t="s">
        <v>77</v>
      </c>
      <c r="P33" s="1"/>
    </row>
    <row r="34" spans="2:16" x14ac:dyDescent="0.25">
      <c r="B34" s="3"/>
      <c r="E34" s="21">
        <v>45565</v>
      </c>
      <c r="F34">
        <v>31</v>
      </c>
      <c r="G34" s="8">
        <v>0</v>
      </c>
      <c r="H34" s="7">
        <f t="shared" si="7"/>
        <v>947.50000000000011</v>
      </c>
      <c r="I34" s="3">
        <f t="shared" si="5"/>
        <v>100.67</v>
      </c>
      <c r="J34" s="7">
        <f t="shared" si="6"/>
        <v>0.98</v>
      </c>
      <c r="N34" s="3">
        <f t="shared" si="0"/>
        <v>1049.1500000000001</v>
      </c>
      <c r="O34" s="1" t="s">
        <v>77</v>
      </c>
      <c r="P34" s="1"/>
    </row>
    <row r="35" spans="2:16" x14ac:dyDescent="0.25">
      <c r="B35" s="3"/>
      <c r="E35" s="21">
        <v>45595</v>
      </c>
      <c r="F35">
        <v>32</v>
      </c>
      <c r="G35" s="8">
        <v>0</v>
      </c>
      <c r="H35" s="7">
        <f t="shared" si="7"/>
        <v>947.50000000000011</v>
      </c>
      <c r="I35" s="3">
        <f t="shared" si="5"/>
        <v>100.67</v>
      </c>
      <c r="J35" s="7">
        <f t="shared" si="6"/>
        <v>0.98</v>
      </c>
      <c r="N35" s="3">
        <f t="shared" si="0"/>
        <v>1049.1500000000001</v>
      </c>
      <c r="O35" s="1" t="s">
        <v>77</v>
      </c>
      <c r="P35" s="1"/>
    </row>
    <row r="36" spans="2:16" x14ac:dyDescent="0.25">
      <c r="B36" s="3"/>
      <c r="E36" s="21">
        <v>45626</v>
      </c>
      <c r="F36">
        <v>33</v>
      </c>
      <c r="G36" s="8">
        <v>0</v>
      </c>
      <c r="H36" s="7">
        <f t="shared" si="7"/>
        <v>947.50000000000011</v>
      </c>
      <c r="I36" s="3">
        <f t="shared" si="5"/>
        <v>100.67</v>
      </c>
      <c r="J36" s="7">
        <f t="shared" si="6"/>
        <v>0.98</v>
      </c>
      <c r="N36" s="3">
        <f t="shared" si="0"/>
        <v>1049.1500000000001</v>
      </c>
      <c r="O36" s="1" t="s">
        <v>77</v>
      </c>
      <c r="P36" s="1"/>
    </row>
    <row r="37" spans="2:16" x14ac:dyDescent="0.25">
      <c r="B37" s="3"/>
      <c r="E37" s="21">
        <v>45656</v>
      </c>
      <c r="F37">
        <v>34</v>
      </c>
      <c r="G37" s="8">
        <v>0</v>
      </c>
      <c r="H37" s="7">
        <f t="shared" si="7"/>
        <v>947.50000000000011</v>
      </c>
      <c r="I37" s="3">
        <f t="shared" si="5"/>
        <v>100.67</v>
      </c>
      <c r="J37" s="7">
        <f t="shared" si="6"/>
        <v>0.98</v>
      </c>
      <c r="N37" s="3">
        <f t="shared" si="0"/>
        <v>1049.1500000000001</v>
      </c>
      <c r="O37" s="1" t="s">
        <v>77</v>
      </c>
      <c r="P37" s="1"/>
    </row>
    <row r="38" spans="2:16" x14ac:dyDescent="0.25">
      <c r="B38" s="3"/>
      <c r="E38" s="21">
        <v>45687</v>
      </c>
      <c r="F38">
        <v>35</v>
      </c>
      <c r="G38" s="8">
        <v>0</v>
      </c>
      <c r="H38" s="7">
        <f t="shared" si="7"/>
        <v>947.50000000000011</v>
      </c>
      <c r="I38" s="3">
        <f t="shared" si="5"/>
        <v>100.67</v>
      </c>
      <c r="J38" s="7">
        <f t="shared" si="6"/>
        <v>0.98</v>
      </c>
      <c r="N38" s="3">
        <f t="shared" si="0"/>
        <v>1049.1500000000001</v>
      </c>
      <c r="O38" s="1" t="s">
        <v>77</v>
      </c>
      <c r="P38" s="1"/>
    </row>
    <row r="39" spans="2:16" x14ac:dyDescent="0.25">
      <c r="B39" s="3"/>
      <c r="E39" s="21">
        <v>45716</v>
      </c>
      <c r="F39">
        <v>36</v>
      </c>
      <c r="G39" s="8">
        <v>0</v>
      </c>
      <c r="H39" s="7">
        <f t="shared" si="7"/>
        <v>947.50000000000011</v>
      </c>
      <c r="I39" s="3">
        <f t="shared" si="5"/>
        <v>100.67</v>
      </c>
      <c r="J39" s="7">
        <f t="shared" si="6"/>
        <v>0.98</v>
      </c>
      <c r="N39" s="3">
        <f t="shared" si="0"/>
        <v>1049.1500000000001</v>
      </c>
      <c r="O39" s="1" t="s">
        <v>77</v>
      </c>
      <c r="P39" s="1"/>
    </row>
    <row r="40" spans="2:16" x14ac:dyDescent="0.25">
      <c r="B40" s="3"/>
      <c r="E40" s="21">
        <v>45746</v>
      </c>
      <c r="F40">
        <v>37</v>
      </c>
      <c r="G40" s="8">
        <v>0</v>
      </c>
      <c r="H40" s="7">
        <f t="shared" si="7"/>
        <v>947.50000000000011</v>
      </c>
      <c r="I40" s="3">
        <f t="shared" si="5"/>
        <v>100.67</v>
      </c>
      <c r="J40" s="7">
        <f t="shared" si="6"/>
        <v>0.98</v>
      </c>
      <c r="N40" s="3">
        <f t="shared" si="0"/>
        <v>1049.1500000000001</v>
      </c>
      <c r="O40" s="1" t="s">
        <v>77</v>
      </c>
      <c r="P40" s="1"/>
    </row>
    <row r="41" spans="2:16" x14ac:dyDescent="0.25">
      <c r="B41" s="3"/>
      <c r="E41" s="21">
        <v>45777</v>
      </c>
      <c r="F41">
        <v>38</v>
      </c>
      <c r="G41" s="8">
        <v>0</v>
      </c>
      <c r="H41" s="7">
        <f t="shared" si="7"/>
        <v>947.50000000000011</v>
      </c>
      <c r="I41" s="3">
        <f t="shared" si="5"/>
        <v>100.67</v>
      </c>
      <c r="J41" s="7">
        <f t="shared" si="6"/>
        <v>0.98</v>
      </c>
      <c r="N41" s="3">
        <f t="shared" si="0"/>
        <v>1049.1500000000001</v>
      </c>
      <c r="O41" s="1" t="s">
        <v>77</v>
      </c>
      <c r="P41" s="1"/>
    </row>
    <row r="42" spans="2:16" x14ac:dyDescent="0.25">
      <c r="B42" s="3"/>
      <c r="E42" s="21">
        <v>45807</v>
      </c>
      <c r="F42">
        <v>39</v>
      </c>
      <c r="G42" s="8">
        <v>0</v>
      </c>
      <c r="H42" s="7">
        <f t="shared" si="7"/>
        <v>947.50000000000011</v>
      </c>
      <c r="I42" s="3">
        <f t="shared" si="5"/>
        <v>100.67</v>
      </c>
      <c r="J42" s="7">
        <f t="shared" si="6"/>
        <v>0.98</v>
      </c>
      <c r="N42" s="3">
        <f t="shared" si="0"/>
        <v>1049.1500000000001</v>
      </c>
      <c r="O42" s="1" t="s">
        <v>77</v>
      </c>
      <c r="P42" s="1"/>
    </row>
    <row r="43" spans="2:16" x14ac:dyDescent="0.25">
      <c r="B43" s="3"/>
      <c r="E43" s="21">
        <v>45838</v>
      </c>
      <c r="F43">
        <v>40</v>
      </c>
      <c r="G43" s="8">
        <v>0</v>
      </c>
      <c r="H43" s="7">
        <f t="shared" si="7"/>
        <v>947.50000000000011</v>
      </c>
      <c r="I43" s="3">
        <f t="shared" si="5"/>
        <v>100.67</v>
      </c>
      <c r="J43" s="7">
        <f t="shared" si="6"/>
        <v>0.98</v>
      </c>
      <c r="N43" s="3">
        <f t="shared" si="0"/>
        <v>1049.1500000000001</v>
      </c>
      <c r="O43" s="1" t="s">
        <v>77</v>
      </c>
      <c r="P43" s="1"/>
    </row>
    <row r="44" spans="2:16" x14ac:dyDescent="0.25">
      <c r="B44" s="3"/>
      <c r="E44" s="21">
        <v>45868</v>
      </c>
      <c r="F44">
        <v>41</v>
      </c>
      <c r="G44" s="8">
        <v>0</v>
      </c>
      <c r="H44" s="7">
        <f t="shared" si="7"/>
        <v>947.50000000000011</v>
      </c>
      <c r="I44" s="3">
        <f t="shared" si="5"/>
        <v>100.67</v>
      </c>
      <c r="J44" s="7">
        <f t="shared" si="6"/>
        <v>0.98</v>
      </c>
      <c r="N44" s="3">
        <f t="shared" si="0"/>
        <v>1049.1500000000001</v>
      </c>
      <c r="O44" s="1" t="s">
        <v>77</v>
      </c>
      <c r="P44" s="1"/>
    </row>
    <row r="45" spans="2:16" x14ac:dyDescent="0.25">
      <c r="E45" s="21">
        <v>45899</v>
      </c>
      <c r="F45">
        <v>42</v>
      </c>
      <c r="G45" s="8">
        <v>0</v>
      </c>
      <c r="H45" s="7">
        <f t="shared" si="7"/>
        <v>947.50000000000011</v>
      </c>
      <c r="I45" s="3">
        <f t="shared" si="5"/>
        <v>100.67</v>
      </c>
      <c r="J45" s="7">
        <f t="shared" si="6"/>
        <v>0.98</v>
      </c>
      <c r="N45" s="3">
        <f t="shared" si="0"/>
        <v>1049.1500000000001</v>
      </c>
      <c r="O45" s="1" t="s">
        <v>77</v>
      </c>
      <c r="P45" s="1"/>
    </row>
    <row r="46" spans="2:16" x14ac:dyDescent="0.25">
      <c r="E46" s="21">
        <v>45930</v>
      </c>
      <c r="F46">
        <v>43</v>
      </c>
      <c r="G46" s="8">
        <v>0</v>
      </c>
      <c r="H46" s="7">
        <f t="shared" si="7"/>
        <v>947.50000000000011</v>
      </c>
      <c r="I46" s="3">
        <f t="shared" si="5"/>
        <v>100.67</v>
      </c>
      <c r="J46" s="7">
        <f t="shared" si="6"/>
        <v>0.98</v>
      </c>
      <c r="N46" s="3">
        <f t="shared" si="0"/>
        <v>1049.1500000000001</v>
      </c>
      <c r="O46" s="1" t="s">
        <v>77</v>
      </c>
      <c r="P46" s="1"/>
    </row>
    <row r="47" spans="2:16" x14ac:dyDescent="0.25">
      <c r="E47" s="21">
        <v>45960</v>
      </c>
      <c r="F47">
        <v>44</v>
      </c>
      <c r="G47" s="8">
        <v>0</v>
      </c>
      <c r="H47" s="7">
        <f t="shared" si="7"/>
        <v>947.50000000000011</v>
      </c>
      <c r="I47" s="3">
        <f t="shared" si="5"/>
        <v>100.67</v>
      </c>
      <c r="J47" s="7">
        <f t="shared" si="6"/>
        <v>0.98</v>
      </c>
      <c r="N47" s="3">
        <f t="shared" si="0"/>
        <v>1049.1500000000001</v>
      </c>
      <c r="O47" s="1" t="s">
        <v>77</v>
      </c>
      <c r="P47" s="1"/>
    </row>
    <row r="48" spans="2:16" x14ac:dyDescent="0.25">
      <c r="E48" s="21">
        <v>45991</v>
      </c>
      <c r="F48">
        <v>45</v>
      </c>
      <c r="G48" s="8">
        <v>0</v>
      </c>
      <c r="H48" s="7">
        <f t="shared" si="7"/>
        <v>947.50000000000011</v>
      </c>
      <c r="I48" s="3">
        <f t="shared" si="5"/>
        <v>100.67</v>
      </c>
      <c r="J48" s="7">
        <f t="shared" si="6"/>
        <v>0.98</v>
      </c>
      <c r="N48" s="3">
        <f t="shared" si="0"/>
        <v>1049.1500000000001</v>
      </c>
      <c r="O48" s="1" t="s">
        <v>77</v>
      </c>
      <c r="P48" s="1"/>
    </row>
    <row r="49" spans="5:16" x14ac:dyDescent="0.25">
      <c r="E49" s="21">
        <v>46021</v>
      </c>
      <c r="F49">
        <v>46</v>
      </c>
      <c r="G49" s="8">
        <v>0</v>
      </c>
      <c r="H49" s="7">
        <f t="shared" si="7"/>
        <v>947.50000000000011</v>
      </c>
      <c r="I49" s="3">
        <f t="shared" si="5"/>
        <v>100.67</v>
      </c>
      <c r="J49" s="7">
        <f t="shared" si="6"/>
        <v>0.98</v>
      </c>
      <c r="N49" s="3">
        <f t="shared" si="0"/>
        <v>1049.1500000000001</v>
      </c>
      <c r="O49" s="1" t="s">
        <v>77</v>
      </c>
      <c r="P49" s="1"/>
    </row>
    <row r="50" spans="5:16" x14ac:dyDescent="0.25">
      <c r="E50" s="21">
        <v>46052</v>
      </c>
      <c r="F50">
        <v>47</v>
      </c>
      <c r="G50" s="8">
        <v>0</v>
      </c>
      <c r="H50" s="7">
        <f t="shared" si="7"/>
        <v>947.50000000000011</v>
      </c>
      <c r="I50" s="3">
        <f t="shared" si="5"/>
        <v>100.67</v>
      </c>
      <c r="J50" s="7">
        <f t="shared" si="6"/>
        <v>0.98</v>
      </c>
      <c r="N50" s="3">
        <f t="shared" si="0"/>
        <v>1049.1500000000001</v>
      </c>
      <c r="O50" s="1" t="s">
        <v>77</v>
      </c>
      <c r="P50" s="1"/>
    </row>
    <row r="51" spans="5:16" x14ac:dyDescent="0.25">
      <c r="E51" s="21">
        <v>46081</v>
      </c>
      <c r="F51">
        <v>48</v>
      </c>
      <c r="G51" s="8">
        <v>0</v>
      </c>
      <c r="H51" s="7">
        <f t="shared" si="7"/>
        <v>947.50000000000011</v>
      </c>
      <c r="I51" s="3">
        <f t="shared" si="5"/>
        <v>100.67</v>
      </c>
      <c r="J51" s="7">
        <f t="shared" si="6"/>
        <v>0.98</v>
      </c>
      <c r="N51" s="3">
        <f t="shared" si="0"/>
        <v>1049.1500000000001</v>
      </c>
      <c r="O51" s="1" t="s">
        <v>77</v>
      </c>
      <c r="P51" s="1"/>
    </row>
    <row r="52" spans="5:16" x14ac:dyDescent="0.25">
      <c r="E52" s="21">
        <v>46111</v>
      </c>
      <c r="F52">
        <v>49</v>
      </c>
      <c r="G52" s="8">
        <v>0</v>
      </c>
      <c r="H52" s="7">
        <f t="shared" si="7"/>
        <v>947.50000000000011</v>
      </c>
      <c r="I52" s="3">
        <f t="shared" si="5"/>
        <v>100.67</v>
      </c>
      <c r="J52" s="7">
        <f t="shared" si="6"/>
        <v>0.98</v>
      </c>
      <c r="N52" s="3">
        <f t="shared" si="0"/>
        <v>1049.1500000000001</v>
      </c>
      <c r="O52" s="1" t="s">
        <v>77</v>
      </c>
      <c r="P52" s="1"/>
    </row>
    <row r="53" spans="5:16" x14ac:dyDescent="0.25">
      <c r="E53" s="21">
        <v>46142</v>
      </c>
      <c r="F53">
        <v>50</v>
      </c>
      <c r="G53" s="8">
        <v>0</v>
      </c>
      <c r="H53" s="7">
        <f t="shared" si="7"/>
        <v>947.50000000000011</v>
      </c>
      <c r="I53" s="3">
        <f t="shared" si="5"/>
        <v>100.67</v>
      </c>
      <c r="J53" s="7">
        <f t="shared" si="6"/>
        <v>0.98</v>
      </c>
      <c r="N53" s="3">
        <f t="shared" si="0"/>
        <v>1049.1500000000001</v>
      </c>
      <c r="O53" s="1" t="s">
        <v>77</v>
      </c>
      <c r="P53" s="1"/>
    </row>
    <row r="54" spans="5:16" x14ac:dyDescent="0.25">
      <c r="E54" s="21">
        <v>46172</v>
      </c>
      <c r="F54">
        <v>51</v>
      </c>
      <c r="G54" s="8">
        <v>0</v>
      </c>
      <c r="H54" s="7">
        <f t="shared" si="7"/>
        <v>947.50000000000011</v>
      </c>
      <c r="I54" s="3">
        <f t="shared" si="5"/>
        <v>100.67</v>
      </c>
      <c r="J54" s="7">
        <f t="shared" si="6"/>
        <v>0.98</v>
      </c>
      <c r="N54" s="3">
        <f t="shared" si="0"/>
        <v>1049.1500000000001</v>
      </c>
      <c r="O54" s="1" t="s">
        <v>77</v>
      </c>
      <c r="P54" s="1"/>
    </row>
    <row r="55" spans="5:16" x14ac:dyDescent="0.25">
      <c r="E55" s="21">
        <v>46203</v>
      </c>
      <c r="F55">
        <v>52</v>
      </c>
      <c r="G55" s="8">
        <v>0</v>
      </c>
      <c r="H55" s="7">
        <f t="shared" si="7"/>
        <v>947.50000000000011</v>
      </c>
      <c r="I55" s="3">
        <f t="shared" si="5"/>
        <v>100.67</v>
      </c>
      <c r="J55" s="7">
        <f t="shared" si="6"/>
        <v>0.98</v>
      </c>
      <c r="N55" s="3">
        <f t="shared" si="0"/>
        <v>1049.1500000000001</v>
      </c>
      <c r="O55" s="1" t="s">
        <v>77</v>
      </c>
      <c r="P55" s="1"/>
    </row>
    <row r="56" spans="5:16" x14ac:dyDescent="0.25">
      <c r="E56" s="21">
        <v>46233</v>
      </c>
      <c r="F56">
        <v>53</v>
      </c>
      <c r="G56" s="8">
        <v>0</v>
      </c>
      <c r="H56" s="7">
        <f t="shared" si="7"/>
        <v>947.50000000000011</v>
      </c>
      <c r="I56" s="3">
        <f t="shared" si="5"/>
        <v>100.67</v>
      </c>
      <c r="J56" s="7">
        <f t="shared" si="6"/>
        <v>0.98</v>
      </c>
      <c r="N56" s="3">
        <f t="shared" si="0"/>
        <v>1049.1500000000001</v>
      </c>
      <c r="O56" s="1" t="s">
        <v>77</v>
      </c>
      <c r="P56" s="1"/>
    </row>
    <row r="57" spans="5:16" x14ac:dyDescent="0.25">
      <c r="E57" s="21">
        <v>46264</v>
      </c>
      <c r="F57">
        <v>54</v>
      </c>
      <c r="G57" s="8">
        <v>0</v>
      </c>
      <c r="H57" s="7">
        <f t="shared" si="7"/>
        <v>947.50000000000011</v>
      </c>
      <c r="I57" s="3">
        <f t="shared" si="5"/>
        <v>100.67</v>
      </c>
      <c r="J57" s="7">
        <f t="shared" si="6"/>
        <v>0.98</v>
      </c>
      <c r="N57" s="3">
        <f t="shared" si="0"/>
        <v>1049.1500000000001</v>
      </c>
      <c r="O57" s="1" t="s">
        <v>77</v>
      </c>
      <c r="P57" s="1"/>
    </row>
    <row r="58" spans="5:16" x14ac:dyDescent="0.25">
      <c r="E58" s="21">
        <v>46295</v>
      </c>
      <c r="F58">
        <v>55</v>
      </c>
      <c r="G58" s="8">
        <v>0</v>
      </c>
      <c r="H58" s="7">
        <f t="shared" si="7"/>
        <v>947.50000000000011</v>
      </c>
      <c r="I58" s="3">
        <f t="shared" si="5"/>
        <v>100.67</v>
      </c>
      <c r="J58" s="7">
        <f t="shared" si="6"/>
        <v>0.98</v>
      </c>
      <c r="N58" s="3">
        <f t="shared" si="0"/>
        <v>1049.1500000000001</v>
      </c>
      <c r="O58" s="1" t="s">
        <v>77</v>
      </c>
      <c r="P58" s="1"/>
    </row>
    <row r="59" spans="5:16" x14ac:dyDescent="0.25">
      <c r="E59" s="21">
        <v>46325</v>
      </c>
      <c r="F59">
        <v>56</v>
      </c>
      <c r="G59" s="8">
        <v>0</v>
      </c>
      <c r="H59" s="7">
        <f t="shared" si="7"/>
        <v>947.50000000000011</v>
      </c>
      <c r="I59" s="3">
        <f t="shared" si="5"/>
        <v>100.67</v>
      </c>
      <c r="J59" s="7">
        <f t="shared" si="6"/>
        <v>0.98</v>
      </c>
      <c r="N59" s="3">
        <f t="shared" si="0"/>
        <v>1049.1500000000001</v>
      </c>
      <c r="O59" s="1" t="s">
        <v>77</v>
      </c>
      <c r="P59" s="1"/>
    </row>
    <row r="60" spans="5:16" x14ac:dyDescent="0.25">
      <c r="E60" s="21">
        <v>46356</v>
      </c>
      <c r="F60">
        <v>57</v>
      </c>
      <c r="G60" s="8">
        <v>0</v>
      </c>
      <c r="H60" s="7">
        <f t="shared" si="7"/>
        <v>947.50000000000011</v>
      </c>
      <c r="I60" s="3">
        <f t="shared" si="5"/>
        <v>100.67</v>
      </c>
      <c r="J60" s="7">
        <f t="shared" si="6"/>
        <v>0.98</v>
      </c>
      <c r="N60" s="3">
        <f t="shared" si="0"/>
        <v>1049.1500000000001</v>
      </c>
      <c r="O60" s="1" t="s">
        <v>77</v>
      </c>
      <c r="P60" s="1"/>
    </row>
    <row r="61" spans="5:16" x14ac:dyDescent="0.25">
      <c r="E61" s="21">
        <v>46386</v>
      </c>
      <c r="F61">
        <v>58</v>
      </c>
      <c r="G61" s="8">
        <v>0</v>
      </c>
      <c r="H61" s="7">
        <f t="shared" si="7"/>
        <v>947.50000000000011</v>
      </c>
      <c r="I61" s="3">
        <f t="shared" si="5"/>
        <v>100.67</v>
      </c>
      <c r="J61" s="7">
        <f t="shared" si="6"/>
        <v>0.98</v>
      </c>
      <c r="N61" s="3">
        <f t="shared" si="0"/>
        <v>1049.1500000000001</v>
      </c>
      <c r="O61" s="1" t="s">
        <v>77</v>
      </c>
      <c r="P61" s="1"/>
    </row>
    <row r="62" spans="5:16" x14ac:dyDescent="0.25">
      <c r="E62" s="21">
        <v>46417</v>
      </c>
      <c r="F62">
        <v>59</v>
      </c>
      <c r="G62" s="8">
        <v>0</v>
      </c>
      <c r="H62" s="7">
        <f t="shared" si="7"/>
        <v>947.50000000000011</v>
      </c>
      <c r="I62" s="3">
        <f t="shared" si="5"/>
        <v>100.67</v>
      </c>
      <c r="J62" s="7">
        <f t="shared" si="6"/>
        <v>0.98</v>
      </c>
      <c r="N62" s="3">
        <f t="shared" si="0"/>
        <v>1049.1500000000001</v>
      </c>
      <c r="O62" s="1" t="s">
        <v>77</v>
      </c>
      <c r="P62" s="1"/>
    </row>
    <row r="63" spans="5:16" x14ac:dyDescent="0.25">
      <c r="E63" s="21">
        <v>46446</v>
      </c>
      <c r="F63">
        <v>60</v>
      </c>
      <c r="G63" s="8">
        <v>0</v>
      </c>
      <c r="H63" s="7">
        <f t="shared" si="7"/>
        <v>947.50000000000011</v>
      </c>
      <c r="I63" s="3">
        <f t="shared" si="5"/>
        <v>100.67</v>
      </c>
      <c r="J63" s="7">
        <f t="shared" si="6"/>
        <v>0.98</v>
      </c>
      <c r="N63" s="3">
        <f t="shared" si="0"/>
        <v>1049.1500000000001</v>
      </c>
      <c r="O63" s="1" t="s">
        <v>77</v>
      </c>
      <c r="P63" s="1"/>
    </row>
    <row r="64" spans="5:16" x14ac:dyDescent="0.25">
      <c r="E64" s="21">
        <v>46476</v>
      </c>
      <c r="F64">
        <v>61</v>
      </c>
      <c r="G64" s="8">
        <v>0</v>
      </c>
      <c r="H64" s="7">
        <f t="shared" si="7"/>
        <v>947.50000000000011</v>
      </c>
      <c r="I64" s="3">
        <f t="shared" si="5"/>
        <v>100.67</v>
      </c>
      <c r="J64" s="7">
        <f t="shared" si="6"/>
        <v>0.98</v>
      </c>
      <c r="N64" s="3">
        <f t="shared" si="0"/>
        <v>1049.1500000000001</v>
      </c>
      <c r="O64" s="1" t="s">
        <v>77</v>
      </c>
      <c r="P64" s="1"/>
    </row>
    <row r="65" spans="5:16" x14ac:dyDescent="0.25">
      <c r="E65" s="21">
        <v>46507</v>
      </c>
      <c r="F65">
        <v>62</v>
      </c>
      <c r="G65" s="8">
        <v>0</v>
      </c>
      <c r="H65" s="7">
        <f t="shared" si="7"/>
        <v>947.50000000000011</v>
      </c>
      <c r="I65" s="3">
        <f t="shared" si="5"/>
        <v>100.67</v>
      </c>
      <c r="J65" s="7">
        <f t="shared" si="6"/>
        <v>0.98</v>
      </c>
      <c r="N65" s="3">
        <f t="shared" si="0"/>
        <v>1049.1500000000001</v>
      </c>
      <c r="O65" s="1" t="s">
        <v>77</v>
      </c>
      <c r="P65" s="1"/>
    </row>
    <row r="66" spans="5:16" x14ac:dyDescent="0.25">
      <c r="E66" s="21">
        <v>46537</v>
      </c>
      <c r="F66">
        <v>63</v>
      </c>
      <c r="G66" s="8">
        <v>0</v>
      </c>
      <c r="H66" s="7">
        <f t="shared" si="7"/>
        <v>947.50000000000011</v>
      </c>
      <c r="I66" s="3">
        <f t="shared" si="5"/>
        <v>100.67</v>
      </c>
      <c r="J66" s="7">
        <f t="shared" si="6"/>
        <v>0.98</v>
      </c>
      <c r="N66" s="3">
        <f t="shared" si="0"/>
        <v>1049.1500000000001</v>
      </c>
      <c r="O66" s="1" t="s">
        <v>77</v>
      </c>
      <c r="P66" s="1"/>
    </row>
    <row r="67" spans="5:16" x14ac:dyDescent="0.25">
      <c r="E67" s="21">
        <v>46568</v>
      </c>
      <c r="F67">
        <v>64</v>
      </c>
      <c r="G67" s="8">
        <v>0</v>
      </c>
      <c r="H67" s="7">
        <f t="shared" si="7"/>
        <v>947.50000000000011</v>
      </c>
      <c r="I67" s="3">
        <f t="shared" si="5"/>
        <v>100.67</v>
      </c>
      <c r="J67" s="7">
        <f t="shared" si="6"/>
        <v>0.98</v>
      </c>
      <c r="N67" s="3">
        <f t="shared" si="0"/>
        <v>1049.1500000000001</v>
      </c>
      <c r="O67" s="1" t="s">
        <v>77</v>
      </c>
      <c r="P67" s="1"/>
    </row>
    <row r="68" spans="5:16" x14ac:dyDescent="0.25">
      <c r="E68" s="21">
        <v>46598</v>
      </c>
      <c r="F68">
        <v>65</v>
      </c>
      <c r="G68" s="8">
        <v>0</v>
      </c>
      <c r="H68" s="7">
        <f t="shared" si="7"/>
        <v>947.50000000000011</v>
      </c>
      <c r="I68" s="3">
        <f t="shared" si="5"/>
        <v>100.67</v>
      </c>
      <c r="J68" s="7">
        <f t="shared" si="6"/>
        <v>0.98</v>
      </c>
      <c r="N68" s="3">
        <f t="shared" si="0"/>
        <v>1049.1500000000001</v>
      </c>
      <c r="O68" s="1" t="s">
        <v>77</v>
      </c>
      <c r="P68" s="1"/>
    </row>
    <row r="69" spans="5:16" x14ac:dyDescent="0.25">
      <c r="E69" s="21">
        <v>46629</v>
      </c>
      <c r="F69">
        <v>66</v>
      </c>
      <c r="G69" s="8">
        <v>0</v>
      </c>
      <c r="H69" s="7">
        <f t="shared" si="7"/>
        <v>947.50000000000011</v>
      </c>
      <c r="I69" s="3">
        <f t="shared" si="5"/>
        <v>100.67</v>
      </c>
      <c r="J69" s="7">
        <f t="shared" si="6"/>
        <v>0.98</v>
      </c>
      <c r="N69" s="3">
        <f t="shared" ref="N69:N123" si="8">SUM(G69:M69)</f>
        <v>1049.1500000000001</v>
      </c>
      <c r="O69" s="1" t="s">
        <v>77</v>
      </c>
      <c r="P69" s="1"/>
    </row>
    <row r="70" spans="5:16" x14ac:dyDescent="0.25">
      <c r="E70" s="21">
        <v>46660</v>
      </c>
      <c r="F70">
        <v>67</v>
      </c>
      <c r="G70" s="8">
        <v>0</v>
      </c>
      <c r="H70" s="7">
        <f t="shared" si="7"/>
        <v>947.50000000000011</v>
      </c>
      <c r="I70" s="3">
        <f t="shared" si="5"/>
        <v>100.67</v>
      </c>
      <c r="J70" s="7">
        <f t="shared" si="6"/>
        <v>0.98</v>
      </c>
      <c r="N70" s="3">
        <f t="shared" si="8"/>
        <v>1049.1500000000001</v>
      </c>
      <c r="O70" s="1" t="s">
        <v>77</v>
      </c>
      <c r="P70" s="1"/>
    </row>
    <row r="71" spans="5:16" x14ac:dyDescent="0.25">
      <c r="E71" s="21">
        <v>46690</v>
      </c>
      <c r="F71">
        <v>68</v>
      </c>
      <c r="G71" s="8">
        <v>0</v>
      </c>
      <c r="H71" s="7">
        <f t="shared" si="7"/>
        <v>947.50000000000011</v>
      </c>
      <c r="I71" s="3">
        <f t="shared" si="5"/>
        <v>100.67</v>
      </c>
      <c r="J71" s="7">
        <f t="shared" si="6"/>
        <v>0.98</v>
      </c>
      <c r="N71" s="3">
        <f t="shared" si="8"/>
        <v>1049.1500000000001</v>
      </c>
      <c r="O71" s="1" t="s">
        <v>77</v>
      </c>
      <c r="P71" s="1"/>
    </row>
    <row r="72" spans="5:16" x14ac:dyDescent="0.25">
      <c r="E72" s="21">
        <v>46721</v>
      </c>
      <c r="F72">
        <v>69</v>
      </c>
      <c r="G72" s="8">
        <v>0</v>
      </c>
      <c r="H72" s="7">
        <f t="shared" si="7"/>
        <v>947.50000000000011</v>
      </c>
      <c r="I72" s="3">
        <f t="shared" ref="I72:I123" si="9">ROUND(($B$18/117),2)</f>
        <v>100.67</v>
      </c>
      <c r="J72" s="7">
        <f t="shared" ref="J72:J123" si="10">ROUND(($B$11/117),2)</f>
        <v>0.98</v>
      </c>
      <c r="N72" s="3">
        <f t="shared" si="8"/>
        <v>1049.1500000000001</v>
      </c>
      <c r="O72" s="1" t="s">
        <v>77</v>
      </c>
      <c r="P72" s="1"/>
    </row>
    <row r="73" spans="5:16" x14ac:dyDescent="0.25">
      <c r="E73" s="21">
        <v>46751</v>
      </c>
      <c r="F73">
        <v>70</v>
      </c>
      <c r="G73" s="8">
        <v>0</v>
      </c>
      <c r="H73" s="7">
        <f t="shared" si="7"/>
        <v>947.50000000000011</v>
      </c>
      <c r="I73" s="3">
        <f t="shared" si="9"/>
        <v>100.67</v>
      </c>
      <c r="J73" s="7">
        <f t="shared" si="10"/>
        <v>0.98</v>
      </c>
      <c r="N73" s="3">
        <f t="shared" si="8"/>
        <v>1049.1500000000001</v>
      </c>
      <c r="O73" s="1" t="s">
        <v>77</v>
      </c>
      <c r="P73" s="1"/>
    </row>
    <row r="74" spans="5:16" x14ac:dyDescent="0.25">
      <c r="E74" s="21">
        <v>46782</v>
      </c>
      <c r="F74">
        <v>71</v>
      </c>
      <c r="G74" s="8">
        <v>0</v>
      </c>
      <c r="H74" s="7">
        <f t="shared" si="7"/>
        <v>947.50000000000011</v>
      </c>
      <c r="I74" s="3">
        <f t="shared" si="9"/>
        <v>100.67</v>
      </c>
      <c r="J74" s="7">
        <f t="shared" si="10"/>
        <v>0.98</v>
      </c>
      <c r="N74" s="3">
        <f t="shared" si="8"/>
        <v>1049.1500000000001</v>
      </c>
      <c r="O74" s="1" t="s">
        <v>77</v>
      </c>
      <c r="P74" s="1"/>
    </row>
    <row r="75" spans="5:16" x14ac:dyDescent="0.25">
      <c r="E75" s="21">
        <v>46812</v>
      </c>
      <c r="F75">
        <v>72</v>
      </c>
      <c r="G75" s="8">
        <v>0</v>
      </c>
      <c r="H75" s="7">
        <f t="shared" ref="H75:H123" si="11">($B$17-(I75+J75))</f>
        <v>947.50000000000011</v>
      </c>
      <c r="I75" s="3">
        <f t="shared" si="9"/>
        <v>100.67</v>
      </c>
      <c r="J75" s="7">
        <f t="shared" si="10"/>
        <v>0.98</v>
      </c>
      <c r="N75" s="3">
        <f t="shared" si="8"/>
        <v>1049.1500000000001</v>
      </c>
      <c r="O75" s="1" t="s">
        <v>77</v>
      </c>
      <c r="P75" s="1"/>
    </row>
    <row r="76" spans="5:16" x14ac:dyDescent="0.25">
      <c r="E76" s="21">
        <v>46842</v>
      </c>
      <c r="F76">
        <v>73</v>
      </c>
      <c r="G76" s="8">
        <v>0</v>
      </c>
      <c r="H76" s="7">
        <f t="shared" si="11"/>
        <v>947.50000000000011</v>
      </c>
      <c r="I76" s="3">
        <f t="shared" si="9"/>
        <v>100.67</v>
      </c>
      <c r="J76" s="7">
        <f t="shared" si="10"/>
        <v>0.98</v>
      </c>
      <c r="N76" s="3">
        <f t="shared" si="8"/>
        <v>1049.1500000000001</v>
      </c>
      <c r="O76" s="1" t="s">
        <v>77</v>
      </c>
      <c r="P76" s="1"/>
    </row>
    <row r="77" spans="5:16" x14ac:dyDescent="0.25">
      <c r="E77" s="21">
        <v>46873</v>
      </c>
      <c r="F77">
        <v>74</v>
      </c>
      <c r="G77" s="8">
        <v>0</v>
      </c>
      <c r="H77" s="7">
        <f t="shared" si="11"/>
        <v>947.50000000000011</v>
      </c>
      <c r="I77" s="3">
        <f t="shared" si="9"/>
        <v>100.67</v>
      </c>
      <c r="J77" s="7">
        <f t="shared" si="10"/>
        <v>0.98</v>
      </c>
      <c r="N77" s="3">
        <f t="shared" si="8"/>
        <v>1049.1500000000001</v>
      </c>
      <c r="O77" s="1" t="s">
        <v>77</v>
      </c>
      <c r="P77" s="1"/>
    </row>
    <row r="78" spans="5:16" x14ac:dyDescent="0.25">
      <c r="E78" s="21">
        <v>46903</v>
      </c>
      <c r="F78">
        <v>75</v>
      </c>
      <c r="G78" s="8">
        <v>0</v>
      </c>
      <c r="H78" s="7">
        <f t="shared" si="11"/>
        <v>947.50000000000011</v>
      </c>
      <c r="I78" s="3">
        <f t="shared" si="9"/>
        <v>100.67</v>
      </c>
      <c r="J78" s="7">
        <f t="shared" si="10"/>
        <v>0.98</v>
      </c>
      <c r="N78" s="3">
        <f t="shared" si="8"/>
        <v>1049.1500000000001</v>
      </c>
      <c r="O78" s="1" t="s">
        <v>77</v>
      </c>
      <c r="P78" s="1"/>
    </row>
    <row r="79" spans="5:16" x14ac:dyDescent="0.25">
      <c r="E79" s="21">
        <v>46934</v>
      </c>
      <c r="F79">
        <v>76</v>
      </c>
      <c r="G79" s="8">
        <v>0</v>
      </c>
      <c r="H79" s="7">
        <f t="shared" si="11"/>
        <v>947.50000000000011</v>
      </c>
      <c r="I79" s="3">
        <f t="shared" si="9"/>
        <v>100.67</v>
      </c>
      <c r="J79" s="7">
        <f t="shared" si="10"/>
        <v>0.98</v>
      </c>
      <c r="N79" s="3">
        <f t="shared" si="8"/>
        <v>1049.1500000000001</v>
      </c>
      <c r="O79" s="1" t="s">
        <v>77</v>
      </c>
      <c r="P79" s="1"/>
    </row>
    <row r="80" spans="5:16" x14ac:dyDescent="0.25">
      <c r="E80" s="21">
        <v>46964</v>
      </c>
      <c r="F80">
        <v>77</v>
      </c>
      <c r="G80" s="8">
        <v>0</v>
      </c>
      <c r="H80" s="7">
        <f t="shared" si="11"/>
        <v>947.50000000000011</v>
      </c>
      <c r="I80" s="3">
        <f t="shared" si="9"/>
        <v>100.67</v>
      </c>
      <c r="J80" s="7">
        <f t="shared" si="10"/>
        <v>0.98</v>
      </c>
      <c r="N80" s="3">
        <f t="shared" si="8"/>
        <v>1049.1500000000001</v>
      </c>
      <c r="O80" s="1" t="s">
        <v>77</v>
      </c>
      <c r="P80" s="1"/>
    </row>
    <row r="81" spans="5:16" x14ac:dyDescent="0.25">
      <c r="E81" s="21">
        <v>46995</v>
      </c>
      <c r="F81">
        <v>78</v>
      </c>
      <c r="G81" s="8">
        <v>0</v>
      </c>
      <c r="H81" s="7">
        <f t="shared" si="11"/>
        <v>947.50000000000011</v>
      </c>
      <c r="I81" s="3">
        <f t="shared" si="9"/>
        <v>100.67</v>
      </c>
      <c r="J81" s="7">
        <f t="shared" si="10"/>
        <v>0.98</v>
      </c>
      <c r="N81" s="3">
        <f t="shared" si="8"/>
        <v>1049.1500000000001</v>
      </c>
      <c r="O81" s="1" t="s">
        <v>77</v>
      </c>
      <c r="P81" s="1"/>
    </row>
    <row r="82" spans="5:16" x14ac:dyDescent="0.25">
      <c r="E82" s="21">
        <v>47026</v>
      </c>
      <c r="F82">
        <v>79</v>
      </c>
      <c r="G82" s="8">
        <v>0</v>
      </c>
      <c r="H82" s="7">
        <f t="shared" si="11"/>
        <v>947.50000000000011</v>
      </c>
      <c r="I82" s="3">
        <f t="shared" si="9"/>
        <v>100.67</v>
      </c>
      <c r="J82" s="7">
        <f t="shared" si="10"/>
        <v>0.98</v>
      </c>
      <c r="N82" s="3">
        <f t="shared" si="8"/>
        <v>1049.1500000000001</v>
      </c>
      <c r="O82" s="1" t="s">
        <v>77</v>
      </c>
      <c r="P82" s="1"/>
    </row>
    <row r="83" spans="5:16" x14ac:dyDescent="0.25">
      <c r="E83" s="21">
        <v>47056</v>
      </c>
      <c r="F83">
        <v>80</v>
      </c>
      <c r="G83" s="8">
        <v>0</v>
      </c>
      <c r="H83" s="7">
        <f t="shared" si="11"/>
        <v>947.50000000000011</v>
      </c>
      <c r="I83" s="3">
        <f t="shared" si="9"/>
        <v>100.67</v>
      </c>
      <c r="J83" s="7">
        <f t="shared" si="10"/>
        <v>0.98</v>
      </c>
      <c r="N83" s="3">
        <f t="shared" si="8"/>
        <v>1049.1500000000001</v>
      </c>
      <c r="O83" s="1" t="s">
        <v>77</v>
      </c>
      <c r="P83" s="1"/>
    </row>
    <row r="84" spans="5:16" x14ac:dyDescent="0.25">
      <c r="E84" s="21">
        <v>47087</v>
      </c>
      <c r="F84">
        <v>81</v>
      </c>
      <c r="G84" s="8">
        <v>0</v>
      </c>
      <c r="H84" s="7">
        <f t="shared" si="11"/>
        <v>947.50000000000011</v>
      </c>
      <c r="I84" s="3">
        <f t="shared" si="9"/>
        <v>100.67</v>
      </c>
      <c r="J84" s="7">
        <f t="shared" si="10"/>
        <v>0.98</v>
      </c>
      <c r="N84" s="3">
        <f t="shared" si="8"/>
        <v>1049.1500000000001</v>
      </c>
      <c r="O84" s="1" t="s">
        <v>77</v>
      </c>
      <c r="P84" s="1"/>
    </row>
    <row r="85" spans="5:16" x14ac:dyDescent="0.25">
      <c r="E85" s="21">
        <v>47117</v>
      </c>
      <c r="F85">
        <v>82</v>
      </c>
      <c r="G85" s="8">
        <v>0</v>
      </c>
      <c r="H85" s="7">
        <f t="shared" si="11"/>
        <v>947.50000000000011</v>
      </c>
      <c r="I85" s="3">
        <f t="shared" si="9"/>
        <v>100.67</v>
      </c>
      <c r="J85" s="7">
        <f t="shared" si="10"/>
        <v>0.98</v>
      </c>
      <c r="N85" s="3">
        <f t="shared" si="8"/>
        <v>1049.1500000000001</v>
      </c>
      <c r="O85" s="1" t="s">
        <v>77</v>
      </c>
      <c r="P85" s="1"/>
    </row>
    <row r="86" spans="5:16" x14ac:dyDescent="0.25">
      <c r="E86" s="21">
        <v>47148</v>
      </c>
      <c r="F86">
        <v>83</v>
      </c>
      <c r="G86" s="8">
        <v>0</v>
      </c>
      <c r="H86" s="7">
        <f t="shared" si="11"/>
        <v>947.50000000000011</v>
      </c>
      <c r="I86" s="3">
        <f t="shared" si="9"/>
        <v>100.67</v>
      </c>
      <c r="J86" s="7">
        <f t="shared" si="10"/>
        <v>0.98</v>
      </c>
      <c r="N86" s="3">
        <f t="shared" si="8"/>
        <v>1049.1500000000001</v>
      </c>
      <c r="O86" s="1" t="s">
        <v>77</v>
      </c>
      <c r="P86" s="1"/>
    </row>
    <row r="87" spans="5:16" x14ac:dyDescent="0.25">
      <c r="E87" s="21">
        <v>47177</v>
      </c>
      <c r="F87">
        <v>84</v>
      </c>
      <c r="G87" s="8">
        <v>0</v>
      </c>
      <c r="H87" s="7">
        <f t="shared" si="11"/>
        <v>947.50000000000011</v>
      </c>
      <c r="I87" s="3">
        <f t="shared" si="9"/>
        <v>100.67</v>
      </c>
      <c r="J87" s="7">
        <f t="shared" si="10"/>
        <v>0.98</v>
      </c>
      <c r="N87" s="3">
        <f t="shared" si="8"/>
        <v>1049.1500000000001</v>
      </c>
      <c r="O87" s="1" t="s">
        <v>77</v>
      </c>
      <c r="P87" s="1"/>
    </row>
    <row r="88" spans="5:16" x14ac:dyDescent="0.25">
      <c r="E88" s="21">
        <v>47207</v>
      </c>
      <c r="F88">
        <v>85</v>
      </c>
      <c r="G88" s="8">
        <v>0</v>
      </c>
      <c r="H88" s="7">
        <f t="shared" si="11"/>
        <v>947.50000000000011</v>
      </c>
      <c r="I88" s="3">
        <f t="shared" si="9"/>
        <v>100.67</v>
      </c>
      <c r="J88" s="7">
        <f t="shared" si="10"/>
        <v>0.98</v>
      </c>
      <c r="N88" s="3">
        <f t="shared" si="8"/>
        <v>1049.1500000000001</v>
      </c>
      <c r="O88" s="1" t="s">
        <v>77</v>
      </c>
      <c r="P88" s="1"/>
    </row>
    <row r="89" spans="5:16" x14ac:dyDescent="0.25">
      <c r="E89" s="21">
        <v>47238</v>
      </c>
      <c r="F89">
        <v>86</v>
      </c>
      <c r="G89" s="8">
        <v>0</v>
      </c>
      <c r="H89" s="7">
        <f t="shared" si="11"/>
        <v>947.50000000000011</v>
      </c>
      <c r="I89" s="3">
        <f t="shared" si="9"/>
        <v>100.67</v>
      </c>
      <c r="J89" s="7">
        <f t="shared" si="10"/>
        <v>0.98</v>
      </c>
      <c r="N89" s="3">
        <f t="shared" si="8"/>
        <v>1049.1500000000001</v>
      </c>
      <c r="O89" s="1" t="s">
        <v>77</v>
      </c>
      <c r="P89" s="1"/>
    </row>
    <row r="90" spans="5:16" x14ac:dyDescent="0.25">
      <c r="E90" s="21">
        <v>47268</v>
      </c>
      <c r="F90">
        <v>87</v>
      </c>
      <c r="G90" s="8">
        <v>0</v>
      </c>
      <c r="H90" s="7">
        <f t="shared" si="11"/>
        <v>947.50000000000011</v>
      </c>
      <c r="I90" s="3">
        <f t="shared" si="9"/>
        <v>100.67</v>
      </c>
      <c r="J90" s="7">
        <f t="shared" si="10"/>
        <v>0.98</v>
      </c>
      <c r="N90" s="3">
        <f t="shared" si="8"/>
        <v>1049.1500000000001</v>
      </c>
      <c r="O90" s="1" t="s">
        <v>77</v>
      </c>
      <c r="P90" s="1"/>
    </row>
    <row r="91" spans="5:16" x14ac:dyDescent="0.25">
      <c r="E91" s="21">
        <v>47299</v>
      </c>
      <c r="F91">
        <v>88</v>
      </c>
      <c r="G91" s="8">
        <v>0</v>
      </c>
      <c r="H91" s="7">
        <f t="shared" si="11"/>
        <v>947.50000000000011</v>
      </c>
      <c r="I91" s="3">
        <f t="shared" si="9"/>
        <v>100.67</v>
      </c>
      <c r="J91" s="7">
        <f t="shared" si="10"/>
        <v>0.98</v>
      </c>
      <c r="N91" s="3">
        <f t="shared" si="8"/>
        <v>1049.1500000000001</v>
      </c>
      <c r="O91" s="1" t="s">
        <v>77</v>
      </c>
      <c r="P91" s="1"/>
    </row>
    <row r="92" spans="5:16" x14ac:dyDescent="0.25">
      <c r="E92" s="21">
        <v>47329</v>
      </c>
      <c r="F92">
        <v>89</v>
      </c>
      <c r="G92" s="8">
        <v>0</v>
      </c>
      <c r="H92" s="7">
        <f t="shared" si="11"/>
        <v>947.50000000000011</v>
      </c>
      <c r="I92" s="3">
        <f t="shared" si="9"/>
        <v>100.67</v>
      </c>
      <c r="J92" s="7">
        <f t="shared" si="10"/>
        <v>0.98</v>
      </c>
      <c r="N92" s="3">
        <f t="shared" si="8"/>
        <v>1049.1500000000001</v>
      </c>
      <c r="O92" s="1" t="s">
        <v>77</v>
      </c>
      <c r="P92" s="1"/>
    </row>
    <row r="93" spans="5:16" x14ac:dyDescent="0.25">
      <c r="E93" s="21">
        <v>47360</v>
      </c>
      <c r="F93">
        <v>90</v>
      </c>
      <c r="G93" s="8">
        <v>0</v>
      </c>
      <c r="H93" s="7">
        <f t="shared" si="11"/>
        <v>947.50000000000011</v>
      </c>
      <c r="I93" s="3">
        <f t="shared" si="9"/>
        <v>100.67</v>
      </c>
      <c r="J93" s="7">
        <f t="shared" si="10"/>
        <v>0.98</v>
      </c>
      <c r="N93" s="3">
        <f t="shared" si="8"/>
        <v>1049.1500000000001</v>
      </c>
      <c r="O93" s="1" t="s">
        <v>77</v>
      </c>
      <c r="P93" s="1"/>
    </row>
    <row r="94" spans="5:16" x14ac:dyDescent="0.25">
      <c r="E94" s="21">
        <v>47391</v>
      </c>
      <c r="F94">
        <v>91</v>
      </c>
      <c r="G94" s="8">
        <v>0</v>
      </c>
      <c r="H94" s="7">
        <f t="shared" si="11"/>
        <v>947.50000000000011</v>
      </c>
      <c r="I94" s="3">
        <f t="shared" si="9"/>
        <v>100.67</v>
      </c>
      <c r="J94" s="7">
        <f t="shared" si="10"/>
        <v>0.98</v>
      </c>
      <c r="N94" s="3">
        <f t="shared" si="8"/>
        <v>1049.1500000000001</v>
      </c>
      <c r="O94" s="1" t="s">
        <v>77</v>
      </c>
      <c r="P94" s="1"/>
    </row>
    <row r="95" spans="5:16" x14ac:dyDescent="0.25">
      <c r="E95" s="21">
        <v>47421</v>
      </c>
      <c r="F95">
        <v>92</v>
      </c>
      <c r="G95" s="8">
        <v>0</v>
      </c>
      <c r="H95" s="7">
        <f t="shared" si="11"/>
        <v>947.50000000000011</v>
      </c>
      <c r="I95" s="3">
        <f t="shared" si="9"/>
        <v>100.67</v>
      </c>
      <c r="J95" s="7">
        <f t="shared" si="10"/>
        <v>0.98</v>
      </c>
      <c r="N95" s="3">
        <f t="shared" si="8"/>
        <v>1049.1500000000001</v>
      </c>
      <c r="O95" s="1" t="s">
        <v>77</v>
      </c>
      <c r="P95" s="1"/>
    </row>
    <row r="96" spans="5:16" x14ac:dyDescent="0.25">
      <c r="E96" s="21">
        <v>47452</v>
      </c>
      <c r="F96">
        <v>93</v>
      </c>
      <c r="G96" s="8">
        <v>0</v>
      </c>
      <c r="H96" s="7">
        <f t="shared" si="11"/>
        <v>947.50000000000011</v>
      </c>
      <c r="I96" s="3">
        <f t="shared" si="9"/>
        <v>100.67</v>
      </c>
      <c r="J96" s="7">
        <f t="shared" si="10"/>
        <v>0.98</v>
      </c>
      <c r="N96" s="3">
        <f t="shared" si="8"/>
        <v>1049.1500000000001</v>
      </c>
      <c r="O96" s="1" t="s">
        <v>77</v>
      </c>
      <c r="P96" s="1"/>
    </row>
    <row r="97" spans="5:16" x14ac:dyDescent="0.25">
      <c r="E97" s="21">
        <v>47482</v>
      </c>
      <c r="F97">
        <v>94</v>
      </c>
      <c r="G97" s="8">
        <v>0</v>
      </c>
      <c r="H97" s="7">
        <f t="shared" si="11"/>
        <v>947.50000000000011</v>
      </c>
      <c r="I97" s="3">
        <f t="shared" si="9"/>
        <v>100.67</v>
      </c>
      <c r="J97" s="7">
        <f t="shared" si="10"/>
        <v>0.98</v>
      </c>
      <c r="N97" s="3">
        <f t="shared" si="8"/>
        <v>1049.1500000000001</v>
      </c>
      <c r="O97" s="1" t="s">
        <v>77</v>
      </c>
      <c r="P97" s="1"/>
    </row>
    <row r="98" spans="5:16" x14ac:dyDescent="0.25">
      <c r="E98" s="21">
        <v>47513</v>
      </c>
      <c r="F98">
        <v>95</v>
      </c>
      <c r="G98" s="8">
        <v>0</v>
      </c>
      <c r="H98" s="7">
        <f t="shared" si="11"/>
        <v>947.50000000000011</v>
      </c>
      <c r="I98" s="3">
        <f t="shared" si="9"/>
        <v>100.67</v>
      </c>
      <c r="J98" s="7">
        <f t="shared" si="10"/>
        <v>0.98</v>
      </c>
      <c r="N98" s="3">
        <f t="shared" si="8"/>
        <v>1049.1500000000001</v>
      </c>
      <c r="O98" s="1" t="s">
        <v>77</v>
      </c>
      <c r="P98" s="1"/>
    </row>
    <row r="99" spans="5:16" x14ac:dyDescent="0.25">
      <c r="E99" s="21">
        <v>47542</v>
      </c>
      <c r="F99">
        <v>96</v>
      </c>
      <c r="G99" s="8">
        <v>0</v>
      </c>
      <c r="H99" s="7">
        <f t="shared" si="11"/>
        <v>947.50000000000011</v>
      </c>
      <c r="I99" s="3">
        <f t="shared" si="9"/>
        <v>100.67</v>
      </c>
      <c r="J99" s="7">
        <f t="shared" si="10"/>
        <v>0.98</v>
      </c>
      <c r="N99" s="3">
        <f t="shared" si="8"/>
        <v>1049.1500000000001</v>
      </c>
      <c r="O99" s="1" t="s">
        <v>77</v>
      </c>
      <c r="P99" s="1"/>
    </row>
    <row r="100" spans="5:16" x14ac:dyDescent="0.25">
      <c r="E100" s="21">
        <v>47572</v>
      </c>
      <c r="F100">
        <v>97</v>
      </c>
      <c r="G100" s="8">
        <v>0</v>
      </c>
      <c r="H100" s="7">
        <f t="shared" si="11"/>
        <v>947.50000000000011</v>
      </c>
      <c r="I100" s="3">
        <f t="shared" si="9"/>
        <v>100.67</v>
      </c>
      <c r="J100" s="7">
        <f t="shared" si="10"/>
        <v>0.98</v>
      </c>
      <c r="N100" s="3">
        <f t="shared" si="8"/>
        <v>1049.1500000000001</v>
      </c>
      <c r="O100" s="1" t="s">
        <v>77</v>
      </c>
      <c r="P100" s="1"/>
    </row>
    <row r="101" spans="5:16" x14ac:dyDescent="0.25">
      <c r="E101" s="21">
        <v>47603</v>
      </c>
      <c r="F101">
        <v>98</v>
      </c>
      <c r="G101" s="8">
        <v>0</v>
      </c>
      <c r="H101" s="7">
        <f t="shared" si="11"/>
        <v>947.50000000000011</v>
      </c>
      <c r="I101" s="3">
        <f t="shared" si="9"/>
        <v>100.67</v>
      </c>
      <c r="J101" s="7">
        <f t="shared" si="10"/>
        <v>0.98</v>
      </c>
      <c r="N101" s="3">
        <f t="shared" si="8"/>
        <v>1049.1500000000001</v>
      </c>
      <c r="O101" s="1" t="s">
        <v>77</v>
      </c>
      <c r="P101" s="1"/>
    </row>
    <row r="102" spans="5:16" x14ac:dyDescent="0.25">
      <c r="E102" s="21">
        <v>47633</v>
      </c>
      <c r="F102">
        <v>99</v>
      </c>
      <c r="G102" s="8">
        <v>0</v>
      </c>
      <c r="H102" s="7">
        <f t="shared" si="11"/>
        <v>947.50000000000011</v>
      </c>
      <c r="I102" s="3">
        <f t="shared" si="9"/>
        <v>100.67</v>
      </c>
      <c r="J102" s="7">
        <f t="shared" si="10"/>
        <v>0.98</v>
      </c>
      <c r="N102" s="3">
        <f t="shared" si="8"/>
        <v>1049.1500000000001</v>
      </c>
      <c r="O102" s="1" t="s">
        <v>77</v>
      </c>
      <c r="P102" s="1"/>
    </row>
    <row r="103" spans="5:16" x14ac:dyDescent="0.25">
      <c r="E103" s="21">
        <v>47664</v>
      </c>
      <c r="F103">
        <v>100</v>
      </c>
      <c r="G103" s="8">
        <v>0</v>
      </c>
      <c r="H103" s="7">
        <f t="shared" si="11"/>
        <v>947.50000000000011</v>
      </c>
      <c r="I103" s="3">
        <f t="shared" si="9"/>
        <v>100.67</v>
      </c>
      <c r="J103" s="7">
        <f t="shared" si="10"/>
        <v>0.98</v>
      </c>
      <c r="N103" s="3">
        <f t="shared" si="8"/>
        <v>1049.1500000000001</v>
      </c>
      <c r="O103" s="1" t="s">
        <v>77</v>
      </c>
      <c r="P103" s="1"/>
    </row>
    <row r="104" spans="5:16" x14ac:dyDescent="0.25">
      <c r="E104" s="21">
        <v>47694</v>
      </c>
      <c r="F104">
        <v>101</v>
      </c>
      <c r="G104" s="8">
        <v>0</v>
      </c>
      <c r="H104" s="7">
        <f t="shared" si="11"/>
        <v>947.50000000000011</v>
      </c>
      <c r="I104" s="3">
        <f t="shared" si="9"/>
        <v>100.67</v>
      </c>
      <c r="J104" s="7">
        <f t="shared" si="10"/>
        <v>0.98</v>
      </c>
      <c r="N104" s="3">
        <f t="shared" si="8"/>
        <v>1049.1500000000001</v>
      </c>
      <c r="O104" s="1" t="s">
        <v>77</v>
      </c>
      <c r="P104" s="1"/>
    </row>
    <row r="105" spans="5:16" x14ac:dyDescent="0.25">
      <c r="E105" s="21">
        <v>47725</v>
      </c>
      <c r="F105">
        <v>102</v>
      </c>
      <c r="G105" s="8">
        <v>0</v>
      </c>
      <c r="H105" s="7">
        <f t="shared" si="11"/>
        <v>947.50000000000011</v>
      </c>
      <c r="I105" s="3">
        <f t="shared" si="9"/>
        <v>100.67</v>
      </c>
      <c r="J105" s="7">
        <f t="shared" si="10"/>
        <v>0.98</v>
      </c>
      <c r="N105" s="3">
        <f t="shared" si="8"/>
        <v>1049.1500000000001</v>
      </c>
      <c r="O105" s="1" t="s">
        <v>77</v>
      </c>
      <c r="P105" s="1"/>
    </row>
    <row r="106" spans="5:16" x14ac:dyDescent="0.25">
      <c r="E106" s="21">
        <v>47756</v>
      </c>
      <c r="F106">
        <v>103</v>
      </c>
      <c r="G106" s="8">
        <v>0</v>
      </c>
      <c r="H106" s="7">
        <f t="shared" si="11"/>
        <v>947.50000000000011</v>
      </c>
      <c r="I106" s="3">
        <f t="shared" si="9"/>
        <v>100.67</v>
      </c>
      <c r="J106" s="7">
        <f t="shared" si="10"/>
        <v>0.98</v>
      </c>
      <c r="N106" s="3">
        <f t="shared" si="8"/>
        <v>1049.1500000000001</v>
      </c>
      <c r="O106" s="1" t="s">
        <v>77</v>
      </c>
      <c r="P106" s="1"/>
    </row>
    <row r="107" spans="5:16" x14ac:dyDescent="0.25">
      <c r="E107" s="21">
        <v>47786</v>
      </c>
      <c r="F107">
        <v>104</v>
      </c>
      <c r="G107" s="8">
        <v>0</v>
      </c>
      <c r="H107" s="7">
        <f t="shared" si="11"/>
        <v>947.50000000000011</v>
      </c>
      <c r="I107" s="3">
        <f t="shared" si="9"/>
        <v>100.67</v>
      </c>
      <c r="J107" s="7">
        <f t="shared" si="10"/>
        <v>0.98</v>
      </c>
      <c r="N107" s="3">
        <f t="shared" si="8"/>
        <v>1049.1500000000001</v>
      </c>
      <c r="O107" s="1" t="s">
        <v>77</v>
      </c>
      <c r="P107" s="1"/>
    </row>
    <row r="108" spans="5:16" x14ac:dyDescent="0.25">
      <c r="E108" s="21">
        <v>47817</v>
      </c>
      <c r="F108">
        <v>105</v>
      </c>
      <c r="G108" s="8">
        <v>0</v>
      </c>
      <c r="H108" s="7">
        <f t="shared" si="11"/>
        <v>947.50000000000011</v>
      </c>
      <c r="I108" s="3">
        <f t="shared" si="9"/>
        <v>100.67</v>
      </c>
      <c r="J108" s="7">
        <f t="shared" si="10"/>
        <v>0.98</v>
      </c>
      <c r="N108" s="3">
        <f t="shared" si="8"/>
        <v>1049.1500000000001</v>
      </c>
      <c r="O108" s="1" t="s">
        <v>77</v>
      </c>
      <c r="P108" s="1"/>
    </row>
    <row r="109" spans="5:16" x14ac:dyDescent="0.25">
      <c r="E109" s="21">
        <v>47847</v>
      </c>
      <c r="F109">
        <v>106</v>
      </c>
      <c r="G109" s="8">
        <v>0</v>
      </c>
      <c r="H109" s="7">
        <f t="shared" si="11"/>
        <v>947.50000000000011</v>
      </c>
      <c r="I109" s="3">
        <f t="shared" si="9"/>
        <v>100.67</v>
      </c>
      <c r="J109" s="7">
        <f t="shared" si="10"/>
        <v>0.98</v>
      </c>
      <c r="N109" s="3">
        <f t="shared" si="8"/>
        <v>1049.1500000000001</v>
      </c>
      <c r="O109" s="1" t="s">
        <v>77</v>
      </c>
      <c r="P109" s="1"/>
    </row>
    <row r="110" spans="5:16" x14ac:dyDescent="0.25">
      <c r="E110" s="21">
        <v>47878</v>
      </c>
      <c r="F110">
        <v>107</v>
      </c>
      <c r="G110" s="8">
        <v>0</v>
      </c>
      <c r="H110" s="7">
        <f t="shared" si="11"/>
        <v>947.50000000000011</v>
      </c>
      <c r="I110" s="3">
        <f t="shared" si="9"/>
        <v>100.67</v>
      </c>
      <c r="J110" s="7">
        <f t="shared" si="10"/>
        <v>0.98</v>
      </c>
      <c r="N110" s="3">
        <f t="shared" si="8"/>
        <v>1049.1500000000001</v>
      </c>
      <c r="O110" s="1" t="s">
        <v>77</v>
      </c>
      <c r="P110" s="1"/>
    </row>
    <row r="111" spans="5:16" x14ac:dyDescent="0.25">
      <c r="E111" s="21">
        <v>47907</v>
      </c>
      <c r="F111">
        <v>108</v>
      </c>
      <c r="G111" s="8">
        <v>0</v>
      </c>
      <c r="H111" s="7">
        <f t="shared" si="11"/>
        <v>947.50000000000011</v>
      </c>
      <c r="I111" s="3">
        <f t="shared" si="9"/>
        <v>100.67</v>
      </c>
      <c r="J111" s="7">
        <f t="shared" si="10"/>
        <v>0.98</v>
      </c>
      <c r="N111" s="3">
        <f t="shared" si="8"/>
        <v>1049.1500000000001</v>
      </c>
      <c r="O111" s="1" t="s">
        <v>77</v>
      </c>
      <c r="P111" s="1"/>
    </row>
    <row r="112" spans="5:16" x14ac:dyDescent="0.25">
      <c r="E112" s="21">
        <v>47937</v>
      </c>
      <c r="F112">
        <v>109</v>
      </c>
      <c r="G112" s="8">
        <v>0</v>
      </c>
      <c r="H112" s="7">
        <f t="shared" si="11"/>
        <v>947.50000000000011</v>
      </c>
      <c r="I112" s="3">
        <f t="shared" si="9"/>
        <v>100.67</v>
      </c>
      <c r="J112" s="7">
        <f t="shared" si="10"/>
        <v>0.98</v>
      </c>
      <c r="N112" s="3">
        <f t="shared" si="8"/>
        <v>1049.1500000000001</v>
      </c>
      <c r="O112" s="1" t="s">
        <v>77</v>
      </c>
      <c r="P112" s="1"/>
    </row>
    <row r="113" spans="5:16" x14ac:dyDescent="0.25">
      <c r="E113" s="21">
        <v>47968</v>
      </c>
      <c r="F113">
        <v>110</v>
      </c>
      <c r="G113" s="8">
        <v>0</v>
      </c>
      <c r="H113" s="7">
        <f t="shared" si="11"/>
        <v>947.50000000000011</v>
      </c>
      <c r="I113" s="3">
        <f t="shared" si="9"/>
        <v>100.67</v>
      </c>
      <c r="J113" s="7">
        <f t="shared" si="10"/>
        <v>0.98</v>
      </c>
      <c r="N113" s="3">
        <f t="shared" si="8"/>
        <v>1049.1500000000001</v>
      </c>
      <c r="O113" s="1" t="s">
        <v>77</v>
      </c>
      <c r="P113" s="1"/>
    </row>
    <row r="114" spans="5:16" x14ac:dyDescent="0.25">
      <c r="E114" s="21">
        <v>47998</v>
      </c>
      <c r="F114">
        <v>111</v>
      </c>
      <c r="G114" s="8">
        <v>0</v>
      </c>
      <c r="H114" s="7">
        <f t="shared" si="11"/>
        <v>947.50000000000011</v>
      </c>
      <c r="I114" s="3">
        <f t="shared" si="9"/>
        <v>100.67</v>
      </c>
      <c r="J114" s="7">
        <f t="shared" si="10"/>
        <v>0.98</v>
      </c>
      <c r="N114" s="3">
        <f t="shared" si="8"/>
        <v>1049.1500000000001</v>
      </c>
      <c r="O114" s="1" t="s">
        <v>77</v>
      </c>
      <c r="P114" s="1"/>
    </row>
    <row r="115" spans="5:16" x14ac:dyDescent="0.25">
      <c r="E115" s="21">
        <v>48029</v>
      </c>
      <c r="F115">
        <v>112</v>
      </c>
      <c r="G115" s="8">
        <v>0</v>
      </c>
      <c r="H115" s="7">
        <f t="shared" si="11"/>
        <v>947.50000000000011</v>
      </c>
      <c r="I115" s="3">
        <f t="shared" si="9"/>
        <v>100.67</v>
      </c>
      <c r="J115" s="7">
        <f t="shared" si="10"/>
        <v>0.98</v>
      </c>
      <c r="N115" s="3">
        <f t="shared" si="8"/>
        <v>1049.1500000000001</v>
      </c>
      <c r="O115" s="1" t="s">
        <v>77</v>
      </c>
      <c r="P115" s="1"/>
    </row>
    <row r="116" spans="5:16" x14ac:dyDescent="0.25">
      <c r="E116" s="21">
        <v>48059</v>
      </c>
      <c r="F116">
        <v>113</v>
      </c>
      <c r="G116" s="8">
        <v>0</v>
      </c>
      <c r="H116" s="7">
        <f t="shared" si="11"/>
        <v>947.50000000000011</v>
      </c>
      <c r="I116" s="3">
        <f t="shared" si="9"/>
        <v>100.67</v>
      </c>
      <c r="J116" s="7">
        <f t="shared" si="10"/>
        <v>0.98</v>
      </c>
      <c r="N116" s="3">
        <f t="shared" si="8"/>
        <v>1049.1500000000001</v>
      </c>
      <c r="O116" s="1" t="s">
        <v>77</v>
      </c>
      <c r="P116" s="1"/>
    </row>
    <row r="117" spans="5:16" x14ac:dyDescent="0.25">
      <c r="E117" s="21">
        <v>48090</v>
      </c>
      <c r="F117">
        <v>114</v>
      </c>
      <c r="G117" s="8">
        <v>0</v>
      </c>
      <c r="H117" s="7">
        <f t="shared" si="11"/>
        <v>947.50000000000011</v>
      </c>
      <c r="I117" s="3">
        <f t="shared" si="9"/>
        <v>100.67</v>
      </c>
      <c r="J117" s="7">
        <f t="shared" si="10"/>
        <v>0.98</v>
      </c>
      <c r="N117" s="3">
        <f t="shared" si="8"/>
        <v>1049.1500000000001</v>
      </c>
      <c r="O117" s="1" t="s">
        <v>77</v>
      </c>
      <c r="P117" s="1"/>
    </row>
    <row r="118" spans="5:16" x14ac:dyDescent="0.25">
      <c r="E118" s="21">
        <v>48121</v>
      </c>
      <c r="F118">
        <v>115</v>
      </c>
      <c r="G118" s="8">
        <v>0</v>
      </c>
      <c r="H118" s="7">
        <f t="shared" si="11"/>
        <v>947.50000000000011</v>
      </c>
      <c r="I118" s="3">
        <f t="shared" si="9"/>
        <v>100.67</v>
      </c>
      <c r="J118" s="7">
        <f t="shared" si="10"/>
        <v>0.98</v>
      </c>
      <c r="N118" s="3">
        <f t="shared" si="8"/>
        <v>1049.1500000000001</v>
      </c>
      <c r="O118" s="1" t="s">
        <v>77</v>
      </c>
      <c r="P118" s="1"/>
    </row>
    <row r="119" spans="5:16" x14ac:dyDescent="0.25">
      <c r="E119" s="21">
        <v>48151</v>
      </c>
      <c r="F119">
        <v>116</v>
      </c>
      <c r="G119" s="8">
        <v>0</v>
      </c>
      <c r="H119" s="7">
        <f t="shared" si="11"/>
        <v>947.50000000000011</v>
      </c>
      <c r="I119" s="3">
        <f t="shared" si="9"/>
        <v>100.67</v>
      </c>
      <c r="J119" s="7">
        <f t="shared" si="10"/>
        <v>0.98</v>
      </c>
      <c r="N119" s="3">
        <f t="shared" si="8"/>
        <v>1049.1500000000001</v>
      </c>
      <c r="O119" s="1" t="s">
        <v>77</v>
      </c>
      <c r="P119" s="1"/>
    </row>
    <row r="120" spans="5:16" x14ac:dyDescent="0.25">
      <c r="E120" s="21">
        <v>48182</v>
      </c>
      <c r="F120">
        <v>117</v>
      </c>
      <c r="G120" s="8">
        <v>0</v>
      </c>
      <c r="H120" s="7">
        <f t="shared" si="11"/>
        <v>947.50000000000011</v>
      </c>
      <c r="I120" s="3">
        <f t="shared" si="9"/>
        <v>100.67</v>
      </c>
      <c r="J120" s="7">
        <f t="shared" si="10"/>
        <v>0.98</v>
      </c>
      <c r="N120" s="3">
        <f t="shared" si="8"/>
        <v>1049.1500000000001</v>
      </c>
      <c r="O120" s="1" t="s">
        <v>77</v>
      </c>
      <c r="P120" s="1"/>
    </row>
    <row r="121" spans="5:16" x14ac:dyDescent="0.25">
      <c r="E121" s="21">
        <v>48212</v>
      </c>
      <c r="F121">
        <v>118</v>
      </c>
      <c r="G121" s="8">
        <v>0</v>
      </c>
      <c r="H121" s="7">
        <f t="shared" si="11"/>
        <v>947.50000000000011</v>
      </c>
      <c r="I121" s="3">
        <f t="shared" si="9"/>
        <v>100.67</v>
      </c>
      <c r="J121" s="7">
        <f t="shared" si="10"/>
        <v>0.98</v>
      </c>
      <c r="N121" s="3">
        <f t="shared" si="8"/>
        <v>1049.1500000000001</v>
      </c>
      <c r="O121" s="1" t="s">
        <v>77</v>
      </c>
      <c r="P121" s="1"/>
    </row>
    <row r="122" spans="5:16" x14ac:dyDescent="0.25">
      <c r="E122" s="21">
        <v>48243</v>
      </c>
      <c r="F122">
        <v>119</v>
      </c>
      <c r="G122" s="8">
        <v>0</v>
      </c>
      <c r="H122" s="7">
        <f t="shared" si="11"/>
        <v>947.50000000000011</v>
      </c>
      <c r="I122" s="3">
        <f t="shared" si="9"/>
        <v>100.67</v>
      </c>
      <c r="J122" s="7">
        <f t="shared" si="10"/>
        <v>0.98</v>
      </c>
      <c r="N122" s="3">
        <f t="shared" si="8"/>
        <v>1049.1500000000001</v>
      </c>
      <c r="O122" s="1" t="s">
        <v>77</v>
      </c>
      <c r="P122" s="1"/>
    </row>
    <row r="123" spans="5:16" x14ac:dyDescent="0.25">
      <c r="E123" s="21">
        <v>48273</v>
      </c>
      <c r="F123">
        <v>120</v>
      </c>
      <c r="G123" s="8">
        <v>0</v>
      </c>
      <c r="H123" s="7">
        <f t="shared" si="11"/>
        <v>947.50000000000011</v>
      </c>
      <c r="I123" s="3">
        <f t="shared" si="9"/>
        <v>100.67</v>
      </c>
      <c r="J123" s="7">
        <f t="shared" si="10"/>
        <v>0.98</v>
      </c>
      <c r="N123" s="3">
        <f t="shared" si="8"/>
        <v>1049.1500000000001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96F3-3237-4B68-9559-D39D9140E5D0}">
  <dimension ref="A1:Q123"/>
  <sheetViews>
    <sheetView workbookViewId="0">
      <selection activeCell="K16" sqref="K16:M16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412498</v>
      </c>
      <c r="H1" s="7"/>
    </row>
    <row r="2" spans="1:17" x14ac:dyDescent="0.25">
      <c r="A2" t="s">
        <v>1</v>
      </c>
      <c r="B2" s="1" t="s">
        <v>29</v>
      </c>
      <c r="H2" s="7"/>
    </row>
    <row r="3" spans="1:17" x14ac:dyDescent="0.25">
      <c r="A3" t="s">
        <v>53</v>
      </c>
      <c r="B3" s="20">
        <v>44261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44311</v>
      </c>
      <c r="F4">
        <v>1</v>
      </c>
      <c r="G4" s="8">
        <v>0</v>
      </c>
      <c r="H4" s="7">
        <f t="shared" ref="H4:H7" si="0">($B$17-(I4+J4))</f>
        <v>2806.07</v>
      </c>
      <c r="I4" s="3">
        <f>ROUND(($B$18/120),2)</f>
        <v>289.92</v>
      </c>
      <c r="J4" s="7">
        <f>ROUND(($B$11/120),2)</f>
        <v>2.81</v>
      </c>
      <c r="K4" s="16">
        <f>ROUND((((H4/$B$20)*$B$20)-H4),2)</f>
        <v>0</v>
      </c>
      <c r="L4" s="16">
        <f>ROUND(((((SUM(I4:J4))/$B$20)*$B$20)-(SUM(I4:J4))),2)</f>
        <v>0</v>
      </c>
      <c r="M4" s="30">
        <f t="shared" ref="M4:M24" si="1">ROUND((SUM(G4:L4))-PV($B$15,Q4,0,-(SUM(G4:L4))),2)</f>
        <v>5.1100000000000003</v>
      </c>
      <c r="N4" s="3">
        <f t="shared" ref="N4:N68" si="2">SUM(G4:M4)</f>
        <v>3103.9100000000003</v>
      </c>
      <c r="O4" s="1" t="s">
        <v>76</v>
      </c>
      <c r="P4" s="20">
        <v>44261</v>
      </c>
      <c r="Q4" s="16">
        <f t="shared" ref="Q4:Q24" si="3">DATEDIF(P4,E4,"m")</f>
        <v>1</v>
      </c>
    </row>
    <row r="5" spans="1:17" x14ac:dyDescent="0.25">
      <c r="A5" t="s">
        <v>3</v>
      </c>
      <c r="B5" s="2">
        <v>345384.06</v>
      </c>
      <c r="E5" s="21">
        <v>44341</v>
      </c>
      <c r="F5">
        <v>2</v>
      </c>
      <c r="G5" s="8">
        <v>0</v>
      </c>
      <c r="H5" s="7">
        <f t="shared" si="0"/>
        <v>2806.07</v>
      </c>
      <c r="I5" s="3">
        <f t="shared" ref="I5:I68" si="4">ROUND(($B$18/120),2)</f>
        <v>289.92</v>
      </c>
      <c r="J5" s="7">
        <f t="shared" ref="J5:J68" si="5">ROUND(($B$11/120),2)</f>
        <v>2.81</v>
      </c>
      <c r="K5" s="16">
        <f t="shared" ref="K5:K15" si="6">ROUND((((H5/$B$20)*$B$20)-H5),2)</f>
        <v>0</v>
      </c>
      <c r="L5" s="16">
        <f t="shared" ref="L5:L15" si="7">ROUND(((((SUM(I5:J5))/$B$20)*$B$20)-(SUM(I5:J5))),2)</f>
        <v>0</v>
      </c>
      <c r="M5" s="30">
        <f t="shared" si="1"/>
        <v>10.210000000000001</v>
      </c>
      <c r="N5" s="3">
        <f t="shared" si="2"/>
        <v>3109.01</v>
      </c>
      <c r="O5" s="1" t="s">
        <v>76</v>
      </c>
      <c r="P5" s="20">
        <v>44261</v>
      </c>
      <c r="Q5" s="16">
        <f t="shared" si="3"/>
        <v>2</v>
      </c>
    </row>
    <row r="6" spans="1:17" x14ac:dyDescent="0.25">
      <c r="A6" t="s">
        <v>4</v>
      </c>
      <c r="B6" s="2">
        <v>11344.68</v>
      </c>
      <c r="E6" s="21">
        <v>44372</v>
      </c>
      <c r="F6">
        <v>3</v>
      </c>
      <c r="G6" s="8">
        <v>0</v>
      </c>
      <c r="H6" s="7">
        <f t="shared" si="0"/>
        <v>2806.07</v>
      </c>
      <c r="I6" s="3">
        <f t="shared" si="4"/>
        <v>289.92</v>
      </c>
      <c r="J6" s="7">
        <f t="shared" si="5"/>
        <v>2.81</v>
      </c>
      <c r="K6" s="16">
        <f t="shared" si="6"/>
        <v>0</v>
      </c>
      <c r="L6" s="16">
        <f t="shared" si="7"/>
        <v>0</v>
      </c>
      <c r="M6" s="30">
        <f t="shared" si="1"/>
        <v>15.31</v>
      </c>
      <c r="N6" s="3">
        <f t="shared" si="2"/>
        <v>3114.11</v>
      </c>
      <c r="O6" s="1" t="s">
        <v>76</v>
      </c>
      <c r="P6" s="20">
        <v>44261</v>
      </c>
      <c r="Q6" s="16">
        <f t="shared" si="3"/>
        <v>3</v>
      </c>
    </row>
    <row r="7" spans="1:17" x14ac:dyDescent="0.25">
      <c r="A7" t="s">
        <v>6</v>
      </c>
      <c r="B7" s="2">
        <f>SUM(B5:B6)</f>
        <v>356728.74</v>
      </c>
      <c r="E7" s="21">
        <v>44402</v>
      </c>
      <c r="F7">
        <v>4</v>
      </c>
      <c r="G7" s="8">
        <v>0</v>
      </c>
      <c r="H7" s="7">
        <f t="shared" si="0"/>
        <v>2806.07</v>
      </c>
      <c r="I7" s="3">
        <f t="shared" si="4"/>
        <v>289.92</v>
      </c>
      <c r="J7" s="7">
        <f t="shared" si="5"/>
        <v>2.81</v>
      </c>
      <c r="K7" s="16">
        <f t="shared" si="6"/>
        <v>0</v>
      </c>
      <c r="L7" s="16">
        <f t="shared" si="7"/>
        <v>0</v>
      </c>
      <c r="M7" s="30">
        <f t="shared" si="1"/>
        <v>20.39</v>
      </c>
      <c r="N7" s="3">
        <f t="shared" si="2"/>
        <v>3119.19</v>
      </c>
      <c r="O7" s="1" t="s">
        <v>76</v>
      </c>
      <c r="P7" s="20">
        <v>44261</v>
      </c>
      <c r="Q7" s="16">
        <f t="shared" si="3"/>
        <v>4</v>
      </c>
    </row>
    <row r="8" spans="1:17" x14ac:dyDescent="0.25">
      <c r="A8" t="s">
        <v>5</v>
      </c>
      <c r="B8" s="2">
        <v>20000</v>
      </c>
      <c r="E8" s="21">
        <v>44433</v>
      </c>
      <c r="F8">
        <v>5</v>
      </c>
      <c r="G8" s="8">
        <v>0</v>
      </c>
      <c r="H8" s="7">
        <f t="shared" ref="H8:H9" si="8">($B$17-(I8+J8))</f>
        <v>2806.07</v>
      </c>
      <c r="I8" s="3">
        <f t="shared" si="4"/>
        <v>289.92</v>
      </c>
      <c r="J8" s="7">
        <f t="shared" si="5"/>
        <v>2.81</v>
      </c>
      <c r="K8" s="16">
        <f t="shared" si="6"/>
        <v>0</v>
      </c>
      <c r="L8" s="16">
        <f t="shared" si="7"/>
        <v>0</v>
      </c>
      <c r="M8" s="30">
        <f t="shared" si="1"/>
        <v>25.47</v>
      </c>
      <c r="N8" s="3">
        <f t="shared" si="2"/>
        <v>3124.27</v>
      </c>
      <c r="O8" s="1" t="s">
        <v>76</v>
      </c>
      <c r="P8" s="20">
        <v>44261</v>
      </c>
      <c r="Q8" s="16">
        <f t="shared" si="3"/>
        <v>5</v>
      </c>
    </row>
    <row r="9" spans="1:17" x14ac:dyDescent="0.25">
      <c r="B9" s="2"/>
      <c r="E9" s="21">
        <v>44464</v>
      </c>
      <c r="F9">
        <v>6</v>
      </c>
      <c r="G9" s="8">
        <v>0</v>
      </c>
      <c r="H9" s="7">
        <f t="shared" si="8"/>
        <v>2806.07</v>
      </c>
      <c r="I9" s="3">
        <f t="shared" si="4"/>
        <v>289.92</v>
      </c>
      <c r="J9" s="7">
        <f t="shared" si="5"/>
        <v>2.81</v>
      </c>
      <c r="K9" s="16">
        <f t="shared" si="6"/>
        <v>0</v>
      </c>
      <c r="L9" s="16">
        <f t="shared" si="7"/>
        <v>0</v>
      </c>
      <c r="M9" s="30">
        <f t="shared" si="1"/>
        <v>30.54</v>
      </c>
      <c r="N9" s="3">
        <f t="shared" si="2"/>
        <v>3129.34</v>
      </c>
      <c r="O9" s="1" t="s">
        <v>76</v>
      </c>
      <c r="P9" s="20">
        <v>44261</v>
      </c>
      <c r="Q9" s="16">
        <f t="shared" si="3"/>
        <v>6</v>
      </c>
    </row>
    <row r="10" spans="1:17" x14ac:dyDescent="0.25">
      <c r="A10" t="s">
        <v>7</v>
      </c>
      <c r="B10" s="2">
        <f xml:space="preserve"> B7-B8</f>
        <v>336728.74</v>
      </c>
      <c r="E10" s="21">
        <v>44494</v>
      </c>
      <c r="F10">
        <v>7</v>
      </c>
      <c r="G10" s="8">
        <v>0</v>
      </c>
      <c r="H10" s="7">
        <f>($B$17-(I10+J10))</f>
        <v>2806.07</v>
      </c>
      <c r="I10" s="3">
        <f t="shared" si="4"/>
        <v>289.92</v>
      </c>
      <c r="J10" s="7">
        <f t="shared" si="5"/>
        <v>2.81</v>
      </c>
      <c r="K10" s="16">
        <f t="shared" si="6"/>
        <v>0</v>
      </c>
      <c r="L10" s="16">
        <f t="shared" si="7"/>
        <v>0</v>
      </c>
      <c r="M10" s="30">
        <f t="shared" si="1"/>
        <v>35.6</v>
      </c>
      <c r="N10" s="3">
        <f t="shared" si="2"/>
        <v>3134.4</v>
      </c>
      <c r="O10" s="1" t="s">
        <v>76</v>
      </c>
      <c r="P10" s="20">
        <v>44261</v>
      </c>
      <c r="Q10" s="16">
        <f t="shared" si="3"/>
        <v>7</v>
      </c>
    </row>
    <row r="11" spans="1:17" x14ac:dyDescent="0.25">
      <c r="A11" t="s">
        <v>8</v>
      </c>
      <c r="B11" s="2">
        <f>ROUND(B10/999,2)</f>
        <v>337.07</v>
      </c>
      <c r="E11" s="21">
        <v>44525</v>
      </c>
      <c r="F11">
        <v>8</v>
      </c>
      <c r="G11" s="8">
        <v>0</v>
      </c>
      <c r="H11" s="7">
        <f t="shared" ref="H11:H74" si="9">($B$17-(I11+J11))</f>
        <v>2806.07</v>
      </c>
      <c r="I11" s="3">
        <f t="shared" si="4"/>
        <v>289.92</v>
      </c>
      <c r="J11" s="7">
        <f t="shared" si="5"/>
        <v>2.81</v>
      </c>
      <c r="K11" s="16">
        <f t="shared" si="6"/>
        <v>0</v>
      </c>
      <c r="L11" s="16">
        <f t="shared" si="7"/>
        <v>0</v>
      </c>
      <c r="M11" s="30">
        <f t="shared" si="1"/>
        <v>40.65</v>
      </c>
      <c r="N11" s="3">
        <f t="shared" si="2"/>
        <v>3139.4500000000003</v>
      </c>
      <c r="O11" s="1" t="s">
        <v>76</v>
      </c>
      <c r="P11" s="20">
        <v>44261</v>
      </c>
      <c r="Q11" s="16">
        <f t="shared" si="3"/>
        <v>8</v>
      </c>
    </row>
    <row r="12" spans="1:17" x14ac:dyDescent="0.25">
      <c r="A12" t="s">
        <v>9</v>
      </c>
      <c r="B12" s="2">
        <f>B10+B11</f>
        <v>337065.81</v>
      </c>
      <c r="C12" s="16"/>
      <c r="E12" s="21">
        <v>44555</v>
      </c>
      <c r="F12">
        <v>9</v>
      </c>
      <c r="G12" s="8">
        <v>0</v>
      </c>
      <c r="H12" s="7">
        <f t="shared" si="9"/>
        <v>2806.07</v>
      </c>
      <c r="I12" s="3">
        <f t="shared" si="4"/>
        <v>289.92</v>
      </c>
      <c r="J12" s="7">
        <f t="shared" si="5"/>
        <v>2.81</v>
      </c>
      <c r="K12" s="16">
        <f t="shared" si="6"/>
        <v>0</v>
      </c>
      <c r="L12" s="16">
        <f t="shared" si="7"/>
        <v>0</v>
      </c>
      <c r="M12" s="30">
        <f t="shared" si="1"/>
        <v>45.69</v>
      </c>
      <c r="N12" s="3">
        <f t="shared" si="2"/>
        <v>3144.4900000000002</v>
      </c>
      <c r="O12" s="1" t="s">
        <v>76</v>
      </c>
      <c r="P12" s="20">
        <v>44261</v>
      </c>
      <c r="Q12" s="16">
        <f t="shared" si="3"/>
        <v>9</v>
      </c>
    </row>
    <row r="13" spans="1:17" x14ac:dyDescent="0.25">
      <c r="B13" s="3"/>
      <c r="E13" s="21">
        <v>44586</v>
      </c>
      <c r="F13">
        <v>10</v>
      </c>
      <c r="G13" s="8">
        <v>0</v>
      </c>
      <c r="H13" s="7">
        <f t="shared" si="9"/>
        <v>2806.07</v>
      </c>
      <c r="I13" s="3">
        <f t="shared" si="4"/>
        <v>289.92</v>
      </c>
      <c r="J13" s="7">
        <f t="shared" si="5"/>
        <v>2.81</v>
      </c>
      <c r="K13" s="16">
        <f t="shared" si="6"/>
        <v>0</v>
      </c>
      <c r="L13" s="16">
        <f t="shared" si="7"/>
        <v>0</v>
      </c>
      <c r="M13" s="30">
        <f t="shared" si="1"/>
        <v>50.73</v>
      </c>
      <c r="N13" s="3">
        <f t="shared" si="2"/>
        <v>3149.53</v>
      </c>
      <c r="O13" s="1" t="s">
        <v>76</v>
      </c>
      <c r="P13" s="20">
        <v>44261</v>
      </c>
      <c r="Q13" s="16">
        <f t="shared" si="3"/>
        <v>10</v>
      </c>
    </row>
    <row r="14" spans="1:17" x14ac:dyDescent="0.25">
      <c r="A14" t="s">
        <v>10</v>
      </c>
      <c r="B14" s="4">
        <v>120</v>
      </c>
      <c r="E14" s="21">
        <v>44617</v>
      </c>
      <c r="F14">
        <v>11</v>
      </c>
      <c r="G14" s="8">
        <v>0</v>
      </c>
      <c r="H14" s="7">
        <f t="shared" si="9"/>
        <v>2806.07</v>
      </c>
      <c r="I14" s="3">
        <f t="shared" si="4"/>
        <v>289.92</v>
      </c>
      <c r="J14" s="7">
        <f t="shared" si="5"/>
        <v>2.81</v>
      </c>
      <c r="K14" s="16">
        <f t="shared" si="6"/>
        <v>0</v>
      </c>
      <c r="L14" s="16">
        <f t="shared" si="7"/>
        <v>0</v>
      </c>
      <c r="M14" s="30">
        <f t="shared" si="1"/>
        <v>55.76</v>
      </c>
      <c r="N14" s="3">
        <f t="shared" si="2"/>
        <v>3154.5600000000004</v>
      </c>
      <c r="O14" s="1" t="s">
        <v>76</v>
      </c>
      <c r="P14" s="20">
        <v>44261</v>
      </c>
      <c r="Q14" s="16">
        <f t="shared" si="3"/>
        <v>11</v>
      </c>
    </row>
    <row r="15" spans="1:17" x14ac:dyDescent="0.25">
      <c r="A15" t="s">
        <v>11</v>
      </c>
      <c r="B15" s="5">
        <v>1.652E-3</v>
      </c>
      <c r="E15" s="21">
        <v>44645</v>
      </c>
      <c r="F15">
        <v>12</v>
      </c>
      <c r="G15" s="8">
        <v>0</v>
      </c>
      <c r="H15" s="7">
        <f t="shared" si="9"/>
        <v>2806.07</v>
      </c>
      <c r="I15" s="3">
        <f t="shared" si="4"/>
        <v>289.92</v>
      </c>
      <c r="J15" s="7">
        <f t="shared" si="5"/>
        <v>2.81</v>
      </c>
      <c r="K15" s="16">
        <f t="shared" si="6"/>
        <v>0</v>
      </c>
      <c r="L15" s="16">
        <f t="shared" si="7"/>
        <v>0</v>
      </c>
      <c r="M15" s="30">
        <f t="shared" si="1"/>
        <v>60.78</v>
      </c>
      <c r="N15" s="3">
        <f t="shared" si="2"/>
        <v>3159.5800000000004</v>
      </c>
      <c r="O15" s="1" t="s">
        <v>76</v>
      </c>
      <c r="P15" s="20">
        <v>44261</v>
      </c>
      <c r="Q15" s="16">
        <f t="shared" si="3"/>
        <v>12</v>
      </c>
    </row>
    <row r="16" spans="1:17" x14ac:dyDescent="0.25">
      <c r="B16" s="3"/>
      <c r="E16" s="21">
        <v>44676</v>
      </c>
      <c r="F16">
        <v>13</v>
      </c>
      <c r="G16" s="8">
        <v>0</v>
      </c>
      <c r="H16" s="7">
        <f t="shared" si="9"/>
        <v>2806.07</v>
      </c>
      <c r="I16" s="3">
        <f t="shared" si="4"/>
        <v>289.92</v>
      </c>
      <c r="J16" s="7">
        <f t="shared" si="5"/>
        <v>2.81</v>
      </c>
      <c r="K16" s="42">
        <f>ROUND((((H16/$B$20)*$B$22)-H16),2)</f>
        <v>474.77</v>
      </c>
      <c r="L16" s="42">
        <f>ROUND(((((SUM(I16:J16))/$B$20)*$B$22)-(SUM(I16:J16))),2)</f>
        <v>49.53</v>
      </c>
      <c r="M16" s="45">
        <f t="shared" si="1"/>
        <v>5.98</v>
      </c>
      <c r="N16" s="3">
        <f t="shared" si="2"/>
        <v>3629.0800000000004</v>
      </c>
      <c r="O16" s="1" t="s">
        <v>76</v>
      </c>
      <c r="P16" s="20">
        <v>44618</v>
      </c>
      <c r="Q16" s="16">
        <f t="shared" si="3"/>
        <v>1</v>
      </c>
    </row>
    <row r="17" spans="1:17" x14ac:dyDescent="0.25">
      <c r="A17" t="s">
        <v>12</v>
      </c>
      <c r="B17" s="6">
        <f>ROUND(PMT(B15,B14,-B12),2)</f>
        <v>3098.8</v>
      </c>
      <c r="E17" s="21">
        <v>44706</v>
      </c>
      <c r="F17">
        <v>14</v>
      </c>
      <c r="G17" s="8">
        <v>0</v>
      </c>
      <c r="H17" s="7">
        <f t="shared" si="9"/>
        <v>2806.07</v>
      </c>
      <c r="I17" s="3">
        <f t="shared" si="4"/>
        <v>289.92</v>
      </c>
      <c r="J17" s="7">
        <f t="shared" si="5"/>
        <v>2.81</v>
      </c>
      <c r="K17" s="42">
        <f t="shared" ref="K17:K24" si="10">ROUND((((H17/$B$20)*$B$22)-H17),2)</f>
        <v>474.77</v>
      </c>
      <c r="L17" s="42">
        <f t="shared" ref="L17:L24" si="11">ROUND(((((SUM(I17:J17))/$B$20)*$B$22)-(SUM(I17:J17))),2)</f>
        <v>49.53</v>
      </c>
      <c r="M17" s="45">
        <f t="shared" si="1"/>
        <v>11.94</v>
      </c>
      <c r="N17" s="3">
        <f t="shared" si="2"/>
        <v>3635.0400000000004</v>
      </c>
      <c r="O17" s="1" t="s">
        <v>76</v>
      </c>
      <c r="P17" s="20">
        <v>44624</v>
      </c>
      <c r="Q17" s="16">
        <f t="shared" si="3"/>
        <v>2</v>
      </c>
    </row>
    <row r="18" spans="1:17" x14ac:dyDescent="0.25">
      <c r="A18" t="s">
        <v>15</v>
      </c>
      <c r="B18" s="3">
        <f>ROUND((B14*B17)-B12,2)</f>
        <v>34790.19</v>
      </c>
      <c r="E18" s="21">
        <v>44737</v>
      </c>
      <c r="F18">
        <v>15</v>
      </c>
      <c r="G18" s="8">
        <v>0</v>
      </c>
      <c r="H18" s="7">
        <f t="shared" si="9"/>
        <v>2806.07</v>
      </c>
      <c r="I18" s="3">
        <f t="shared" si="4"/>
        <v>289.92</v>
      </c>
      <c r="J18" s="7">
        <f t="shared" si="5"/>
        <v>2.81</v>
      </c>
      <c r="K18" s="42">
        <f t="shared" si="10"/>
        <v>474.77</v>
      </c>
      <c r="L18" s="42">
        <f t="shared" si="11"/>
        <v>49.53</v>
      </c>
      <c r="M18" s="45">
        <f t="shared" si="1"/>
        <v>17.899999999999999</v>
      </c>
      <c r="N18" s="3">
        <f t="shared" si="2"/>
        <v>3641.0000000000005</v>
      </c>
      <c r="O18" s="1" t="s">
        <v>76</v>
      </c>
      <c r="P18" s="20">
        <v>44624</v>
      </c>
      <c r="Q18" s="16">
        <f t="shared" si="3"/>
        <v>3</v>
      </c>
    </row>
    <row r="19" spans="1:17" x14ac:dyDescent="0.25">
      <c r="B19" s="3"/>
      <c r="E19" s="21">
        <v>44767</v>
      </c>
      <c r="F19">
        <v>16</v>
      </c>
      <c r="G19" s="8">
        <v>0</v>
      </c>
      <c r="H19" s="7">
        <f t="shared" si="9"/>
        <v>2806.07</v>
      </c>
      <c r="I19" s="3">
        <f t="shared" si="4"/>
        <v>289.92</v>
      </c>
      <c r="J19" s="7">
        <f t="shared" si="5"/>
        <v>2.81</v>
      </c>
      <c r="K19" s="42">
        <f t="shared" si="10"/>
        <v>474.77</v>
      </c>
      <c r="L19" s="42">
        <f t="shared" si="11"/>
        <v>49.53</v>
      </c>
      <c r="M19" s="45">
        <f t="shared" si="1"/>
        <v>23.84</v>
      </c>
      <c r="N19" s="3">
        <f t="shared" si="2"/>
        <v>3646.9400000000005</v>
      </c>
      <c r="O19" s="1" t="s">
        <v>76</v>
      </c>
      <c r="P19" s="20">
        <v>44624</v>
      </c>
      <c r="Q19" s="16">
        <f t="shared" si="3"/>
        <v>4</v>
      </c>
    </row>
    <row r="20" spans="1:17" x14ac:dyDescent="0.25">
      <c r="A20" t="s">
        <v>90</v>
      </c>
      <c r="B20" s="3">
        <v>973.08</v>
      </c>
      <c r="E20" s="21">
        <v>44798</v>
      </c>
      <c r="F20">
        <v>17</v>
      </c>
      <c r="G20" s="8">
        <v>0</v>
      </c>
      <c r="H20" s="7">
        <f t="shared" si="9"/>
        <v>2806.07</v>
      </c>
      <c r="I20" s="3">
        <f t="shared" si="4"/>
        <v>289.92</v>
      </c>
      <c r="J20" s="7">
        <f t="shared" si="5"/>
        <v>2.81</v>
      </c>
      <c r="K20" s="42">
        <f t="shared" si="10"/>
        <v>474.77</v>
      </c>
      <c r="L20" s="42">
        <f t="shared" si="11"/>
        <v>49.53</v>
      </c>
      <c r="M20" s="45">
        <f t="shared" si="1"/>
        <v>29.78</v>
      </c>
      <c r="N20" s="3">
        <f t="shared" si="2"/>
        <v>3652.8800000000006</v>
      </c>
      <c r="O20" s="1" t="s">
        <v>76</v>
      </c>
      <c r="P20" s="20">
        <v>44624</v>
      </c>
      <c r="Q20" s="16">
        <f t="shared" si="3"/>
        <v>5</v>
      </c>
    </row>
    <row r="21" spans="1:17" x14ac:dyDescent="0.25">
      <c r="B21" s="3"/>
      <c r="E21" s="21">
        <v>44829</v>
      </c>
      <c r="F21">
        <v>18</v>
      </c>
      <c r="G21" s="8">
        <v>0</v>
      </c>
      <c r="H21" s="7">
        <f t="shared" si="9"/>
        <v>2806.07</v>
      </c>
      <c r="I21" s="3">
        <f t="shared" si="4"/>
        <v>289.92</v>
      </c>
      <c r="J21" s="7">
        <f t="shared" si="5"/>
        <v>2.81</v>
      </c>
      <c r="K21" s="42">
        <f t="shared" si="10"/>
        <v>474.77</v>
      </c>
      <c r="L21" s="42">
        <f t="shared" si="11"/>
        <v>49.53</v>
      </c>
      <c r="M21" s="45">
        <f t="shared" si="1"/>
        <v>35.71</v>
      </c>
      <c r="N21" s="3">
        <f t="shared" si="2"/>
        <v>3658.8100000000004</v>
      </c>
      <c r="O21" s="1" t="s">
        <v>76</v>
      </c>
      <c r="P21" s="20">
        <v>44624</v>
      </c>
      <c r="Q21" s="16">
        <f t="shared" si="3"/>
        <v>6</v>
      </c>
    </row>
    <row r="22" spans="1:17" x14ac:dyDescent="0.25">
      <c r="A22" t="s">
        <v>91</v>
      </c>
      <c r="B22" s="3">
        <v>1137.72</v>
      </c>
      <c r="E22" s="21">
        <v>44859</v>
      </c>
      <c r="F22">
        <v>19</v>
      </c>
      <c r="G22" s="8">
        <v>0</v>
      </c>
      <c r="H22" s="7">
        <f t="shared" si="9"/>
        <v>2806.07</v>
      </c>
      <c r="I22" s="3">
        <f t="shared" si="4"/>
        <v>289.92</v>
      </c>
      <c r="J22" s="7">
        <f t="shared" si="5"/>
        <v>2.81</v>
      </c>
      <c r="K22" s="42">
        <f t="shared" si="10"/>
        <v>474.77</v>
      </c>
      <c r="L22" s="42">
        <f t="shared" si="11"/>
        <v>49.53</v>
      </c>
      <c r="M22" s="45">
        <f t="shared" si="1"/>
        <v>41.62</v>
      </c>
      <c r="N22" s="3">
        <f t="shared" si="2"/>
        <v>3664.7200000000003</v>
      </c>
      <c r="O22" s="1" t="s">
        <v>76</v>
      </c>
      <c r="P22" s="20">
        <v>44624</v>
      </c>
      <c r="Q22" s="16">
        <f t="shared" si="3"/>
        <v>7</v>
      </c>
    </row>
    <row r="23" spans="1:17" x14ac:dyDescent="0.25">
      <c r="B23" s="3"/>
      <c r="E23" s="21">
        <v>44890</v>
      </c>
      <c r="F23">
        <v>20</v>
      </c>
      <c r="G23" s="8">
        <v>0</v>
      </c>
      <c r="H23" s="7">
        <f t="shared" si="9"/>
        <v>2806.07</v>
      </c>
      <c r="I23" s="3">
        <f t="shared" si="4"/>
        <v>289.92</v>
      </c>
      <c r="J23" s="7">
        <f t="shared" si="5"/>
        <v>2.81</v>
      </c>
      <c r="K23" s="42">
        <f t="shared" si="10"/>
        <v>474.77</v>
      </c>
      <c r="L23" s="42">
        <f t="shared" si="11"/>
        <v>49.53</v>
      </c>
      <c r="M23" s="45">
        <f t="shared" si="1"/>
        <v>47.53</v>
      </c>
      <c r="N23" s="3">
        <f t="shared" si="2"/>
        <v>3670.6300000000006</v>
      </c>
      <c r="O23" s="1" t="s">
        <v>76</v>
      </c>
      <c r="P23" s="20">
        <v>44624</v>
      </c>
      <c r="Q23" s="16">
        <f t="shared" si="3"/>
        <v>8</v>
      </c>
    </row>
    <row r="24" spans="1:17" x14ac:dyDescent="0.25">
      <c r="B24" s="3"/>
      <c r="E24" s="21">
        <v>44920</v>
      </c>
      <c r="F24">
        <v>21</v>
      </c>
      <c r="G24" s="8">
        <v>0</v>
      </c>
      <c r="H24" s="7">
        <f t="shared" si="9"/>
        <v>2806.07</v>
      </c>
      <c r="I24" s="3">
        <f t="shared" si="4"/>
        <v>289.92</v>
      </c>
      <c r="J24" s="7">
        <f t="shared" si="5"/>
        <v>2.81</v>
      </c>
      <c r="K24" s="42">
        <f t="shared" si="10"/>
        <v>474.77</v>
      </c>
      <c r="L24" s="42">
        <f t="shared" si="11"/>
        <v>49.53</v>
      </c>
      <c r="M24" s="45">
        <f t="shared" si="1"/>
        <v>53.43</v>
      </c>
      <c r="N24" s="3">
        <f t="shared" si="2"/>
        <v>3676.53</v>
      </c>
      <c r="O24" s="1" t="s">
        <v>76</v>
      </c>
      <c r="P24" s="20">
        <v>44624</v>
      </c>
      <c r="Q24" s="16">
        <f t="shared" si="3"/>
        <v>9</v>
      </c>
    </row>
    <row r="25" spans="1:17" x14ac:dyDescent="0.25">
      <c r="B25" s="3"/>
      <c r="E25" s="21">
        <v>44951</v>
      </c>
      <c r="F25">
        <v>22</v>
      </c>
      <c r="G25" s="8">
        <v>0</v>
      </c>
      <c r="H25" s="7">
        <f t="shared" si="9"/>
        <v>2806.07</v>
      </c>
      <c r="I25" s="3">
        <f t="shared" si="4"/>
        <v>289.92</v>
      </c>
      <c r="J25" s="7">
        <f t="shared" si="5"/>
        <v>2.81</v>
      </c>
      <c r="N25" s="3">
        <f t="shared" si="2"/>
        <v>3098.8</v>
      </c>
      <c r="O25" s="1" t="s">
        <v>77</v>
      </c>
      <c r="P25" s="1"/>
    </row>
    <row r="26" spans="1:17" x14ac:dyDescent="0.25">
      <c r="B26" s="3"/>
      <c r="E26" s="21">
        <v>44982</v>
      </c>
      <c r="F26">
        <v>23</v>
      </c>
      <c r="G26" s="8">
        <v>0</v>
      </c>
      <c r="H26" s="7">
        <f t="shared" si="9"/>
        <v>2806.07</v>
      </c>
      <c r="I26" s="3">
        <f t="shared" si="4"/>
        <v>289.92</v>
      </c>
      <c r="J26" s="7">
        <f t="shared" si="5"/>
        <v>2.81</v>
      </c>
      <c r="N26" s="3">
        <f t="shared" si="2"/>
        <v>3098.8</v>
      </c>
      <c r="O26" s="1" t="s">
        <v>77</v>
      </c>
      <c r="P26" s="1"/>
    </row>
    <row r="27" spans="1:17" x14ac:dyDescent="0.25">
      <c r="B27" s="3"/>
      <c r="E27" s="21">
        <v>45010</v>
      </c>
      <c r="F27">
        <v>24</v>
      </c>
      <c r="G27" s="8">
        <v>0</v>
      </c>
      <c r="H27" s="7">
        <f t="shared" si="9"/>
        <v>2806.07</v>
      </c>
      <c r="I27" s="3">
        <f t="shared" si="4"/>
        <v>289.92</v>
      </c>
      <c r="J27" s="7">
        <f t="shared" si="5"/>
        <v>2.81</v>
      </c>
      <c r="N27" s="3">
        <f t="shared" si="2"/>
        <v>3098.8</v>
      </c>
      <c r="O27" s="1" t="s">
        <v>77</v>
      </c>
      <c r="P27" s="1"/>
    </row>
    <row r="28" spans="1:17" x14ac:dyDescent="0.25">
      <c r="B28" s="3"/>
      <c r="E28" s="21">
        <v>45041</v>
      </c>
      <c r="F28">
        <v>25</v>
      </c>
      <c r="G28" s="8">
        <v>0</v>
      </c>
      <c r="H28" s="7">
        <f t="shared" si="9"/>
        <v>2806.07</v>
      </c>
      <c r="I28" s="3">
        <f t="shared" si="4"/>
        <v>289.92</v>
      </c>
      <c r="J28" s="7">
        <f t="shared" si="5"/>
        <v>2.81</v>
      </c>
      <c r="N28" s="3">
        <f t="shared" si="2"/>
        <v>3098.8</v>
      </c>
      <c r="O28" s="1" t="s">
        <v>77</v>
      </c>
      <c r="P28" s="1"/>
    </row>
    <row r="29" spans="1:17" x14ac:dyDescent="0.25">
      <c r="B29" s="3"/>
      <c r="E29" s="21">
        <v>45071</v>
      </c>
      <c r="F29">
        <v>26</v>
      </c>
      <c r="G29" s="8">
        <v>0</v>
      </c>
      <c r="H29" s="7">
        <f t="shared" si="9"/>
        <v>2806.07</v>
      </c>
      <c r="I29" s="3">
        <f t="shared" si="4"/>
        <v>289.92</v>
      </c>
      <c r="J29" s="7">
        <f t="shared" si="5"/>
        <v>2.81</v>
      </c>
      <c r="N29" s="3">
        <f t="shared" si="2"/>
        <v>3098.8</v>
      </c>
      <c r="O29" s="1" t="s">
        <v>77</v>
      </c>
      <c r="P29" s="1"/>
    </row>
    <row r="30" spans="1:17" x14ac:dyDescent="0.25">
      <c r="B30" s="3"/>
      <c r="E30" s="21">
        <v>45102</v>
      </c>
      <c r="F30">
        <v>27</v>
      </c>
      <c r="G30" s="8">
        <v>0</v>
      </c>
      <c r="H30" s="7">
        <f t="shared" si="9"/>
        <v>2806.07</v>
      </c>
      <c r="I30" s="3">
        <f t="shared" si="4"/>
        <v>289.92</v>
      </c>
      <c r="J30" s="7">
        <f t="shared" si="5"/>
        <v>2.81</v>
      </c>
      <c r="N30" s="3">
        <f t="shared" si="2"/>
        <v>3098.8</v>
      </c>
      <c r="O30" s="1" t="s">
        <v>77</v>
      </c>
      <c r="P30" s="1"/>
    </row>
    <row r="31" spans="1:17" x14ac:dyDescent="0.25">
      <c r="B31" s="3"/>
      <c r="E31" s="21">
        <v>45132</v>
      </c>
      <c r="F31">
        <v>28</v>
      </c>
      <c r="G31" s="8">
        <v>0</v>
      </c>
      <c r="H31" s="7">
        <f t="shared" si="9"/>
        <v>2806.07</v>
      </c>
      <c r="I31" s="3">
        <f t="shared" si="4"/>
        <v>289.92</v>
      </c>
      <c r="J31" s="7">
        <f t="shared" si="5"/>
        <v>2.81</v>
      </c>
      <c r="N31" s="3">
        <f t="shared" si="2"/>
        <v>3098.8</v>
      </c>
      <c r="O31" s="1" t="s">
        <v>77</v>
      </c>
      <c r="P31" s="1"/>
    </row>
    <row r="32" spans="1:17" x14ac:dyDescent="0.25">
      <c r="B32" s="3"/>
      <c r="E32" s="21">
        <v>45163</v>
      </c>
      <c r="F32">
        <v>29</v>
      </c>
      <c r="G32" s="8">
        <v>0</v>
      </c>
      <c r="H32" s="7">
        <f t="shared" si="9"/>
        <v>2806.07</v>
      </c>
      <c r="I32" s="3">
        <f t="shared" si="4"/>
        <v>289.92</v>
      </c>
      <c r="J32" s="7">
        <f t="shared" si="5"/>
        <v>2.81</v>
      </c>
      <c r="N32" s="3">
        <f t="shared" si="2"/>
        <v>3098.8</v>
      </c>
      <c r="O32" s="1" t="s">
        <v>77</v>
      </c>
      <c r="P32" s="1"/>
    </row>
    <row r="33" spans="2:16" x14ac:dyDescent="0.25">
      <c r="B33" s="3"/>
      <c r="E33" s="21">
        <v>45194</v>
      </c>
      <c r="F33">
        <v>30</v>
      </c>
      <c r="G33" s="8">
        <v>0</v>
      </c>
      <c r="H33" s="7">
        <f t="shared" si="9"/>
        <v>2806.07</v>
      </c>
      <c r="I33" s="3">
        <f t="shared" si="4"/>
        <v>289.92</v>
      </c>
      <c r="J33" s="7">
        <f t="shared" si="5"/>
        <v>2.81</v>
      </c>
      <c r="N33" s="3">
        <f t="shared" si="2"/>
        <v>3098.8</v>
      </c>
      <c r="O33" s="1" t="s">
        <v>77</v>
      </c>
      <c r="P33" s="1"/>
    </row>
    <row r="34" spans="2:16" x14ac:dyDescent="0.25">
      <c r="B34" s="3"/>
      <c r="E34" s="21">
        <v>45224</v>
      </c>
      <c r="F34">
        <v>31</v>
      </c>
      <c r="G34" s="8">
        <v>0</v>
      </c>
      <c r="H34" s="7">
        <f t="shared" si="9"/>
        <v>2806.07</v>
      </c>
      <c r="I34" s="3">
        <f t="shared" si="4"/>
        <v>289.92</v>
      </c>
      <c r="J34" s="7">
        <f t="shared" si="5"/>
        <v>2.81</v>
      </c>
      <c r="N34" s="3">
        <f t="shared" si="2"/>
        <v>3098.8</v>
      </c>
      <c r="O34" s="1" t="s">
        <v>77</v>
      </c>
      <c r="P34" s="1"/>
    </row>
    <row r="35" spans="2:16" x14ac:dyDescent="0.25">
      <c r="B35" s="3"/>
      <c r="E35" s="21">
        <v>45255</v>
      </c>
      <c r="F35">
        <v>32</v>
      </c>
      <c r="G35" s="8">
        <v>0</v>
      </c>
      <c r="H35" s="7">
        <f t="shared" si="9"/>
        <v>2806.07</v>
      </c>
      <c r="I35" s="3">
        <f t="shared" si="4"/>
        <v>289.92</v>
      </c>
      <c r="J35" s="7">
        <f t="shared" si="5"/>
        <v>2.81</v>
      </c>
      <c r="N35" s="3">
        <f t="shared" si="2"/>
        <v>3098.8</v>
      </c>
      <c r="O35" s="1" t="s">
        <v>77</v>
      </c>
      <c r="P35" s="1"/>
    </row>
    <row r="36" spans="2:16" x14ac:dyDescent="0.25">
      <c r="B36" s="3"/>
      <c r="E36" s="21">
        <v>45285</v>
      </c>
      <c r="F36">
        <v>33</v>
      </c>
      <c r="G36" s="8">
        <v>0</v>
      </c>
      <c r="H36" s="7">
        <f t="shared" si="9"/>
        <v>2806.07</v>
      </c>
      <c r="I36" s="3">
        <f t="shared" si="4"/>
        <v>289.92</v>
      </c>
      <c r="J36" s="7">
        <f t="shared" si="5"/>
        <v>2.81</v>
      </c>
      <c r="N36" s="3">
        <f t="shared" si="2"/>
        <v>3098.8</v>
      </c>
      <c r="O36" s="1" t="s">
        <v>77</v>
      </c>
      <c r="P36" s="1"/>
    </row>
    <row r="37" spans="2:16" x14ac:dyDescent="0.25">
      <c r="B37" s="3"/>
      <c r="E37" s="21">
        <v>45316</v>
      </c>
      <c r="F37">
        <v>34</v>
      </c>
      <c r="G37" s="8">
        <v>0</v>
      </c>
      <c r="H37" s="7">
        <f t="shared" si="9"/>
        <v>2806.07</v>
      </c>
      <c r="I37" s="3">
        <f t="shared" si="4"/>
        <v>289.92</v>
      </c>
      <c r="J37" s="7">
        <f t="shared" si="5"/>
        <v>2.81</v>
      </c>
      <c r="N37" s="3">
        <f t="shared" si="2"/>
        <v>3098.8</v>
      </c>
      <c r="O37" s="1" t="s">
        <v>77</v>
      </c>
      <c r="P37" s="1"/>
    </row>
    <row r="38" spans="2:16" x14ac:dyDescent="0.25">
      <c r="B38" s="3"/>
      <c r="E38" s="21">
        <v>45347</v>
      </c>
      <c r="F38">
        <v>35</v>
      </c>
      <c r="G38" s="8">
        <v>0</v>
      </c>
      <c r="H38" s="7">
        <f t="shared" si="9"/>
        <v>2806.07</v>
      </c>
      <c r="I38" s="3">
        <f t="shared" si="4"/>
        <v>289.92</v>
      </c>
      <c r="J38" s="7">
        <f t="shared" si="5"/>
        <v>2.81</v>
      </c>
      <c r="N38" s="3">
        <f t="shared" si="2"/>
        <v>3098.8</v>
      </c>
      <c r="O38" s="1" t="s">
        <v>77</v>
      </c>
      <c r="P38" s="1"/>
    </row>
    <row r="39" spans="2:16" x14ac:dyDescent="0.25">
      <c r="B39" s="3"/>
      <c r="E39" s="21">
        <v>45376</v>
      </c>
      <c r="F39">
        <v>36</v>
      </c>
      <c r="G39" s="8">
        <v>0</v>
      </c>
      <c r="H39" s="7">
        <f t="shared" si="9"/>
        <v>2806.07</v>
      </c>
      <c r="I39" s="3">
        <f t="shared" si="4"/>
        <v>289.92</v>
      </c>
      <c r="J39" s="7">
        <f t="shared" si="5"/>
        <v>2.81</v>
      </c>
      <c r="N39" s="3">
        <f t="shared" si="2"/>
        <v>3098.8</v>
      </c>
      <c r="O39" s="1" t="s">
        <v>77</v>
      </c>
      <c r="P39" s="1"/>
    </row>
    <row r="40" spans="2:16" x14ac:dyDescent="0.25">
      <c r="B40" s="3"/>
      <c r="E40" s="21">
        <v>45407</v>
      </c>
      <c r="F40">
        <v>37</v>
      </c>
      <c r="G40" s="8">
        <v>0</v>
      </c>
      <c r="H40" s="7">
        <f t="shared" si="9"/>
        <v>2806.07</v>
      </c>
      <c r="I40" s="3">
        <f t="shared" si="4"/>
        <v>289.92</v>
      </c>
      <c r="J40" s="7">
        <f t="shared" si="5"/>
        <v>2.81</v>
      </c>
      <c r="N40" s="3">
        <f t="shared" si="2"/>
        <v>3098.8</v>
      </c>
      <c r="O40" s="1" t="s">
        <v>77</v>
      </c>
      <c r="P40" s="1"/>
    </row>
    <row r="41" spans="2:16" x14ac:dyDescent="0.25">
      <c r="B41" s="3"/>
      <c r="E41" s="21">
        <v>45437</v>
      </c>
      <c r="F41">
        <v>38</v>
      </c>
      <c r="G41" s="8">
        <v>0</v>
      </c>
      <c r="H41" s="7">
        <f t="shared" si="9"/>
        <v>2806.07</v>
      </c>
      <c r="I41" s="3">
        <f t="shared" si="4"/>
        <v>289.92</v>
      </c>
      <c r="J41" s="7">
        <f t="shared" si="5"/>
        <v>2.81</v>
      </c>
      <c r="N41" s="3">
        <f t="shared" si="2"/>
        <v>3098.8</v>
      </c>
      <c r="O41" s="1" t="s">
        <v>77</v>
      </c>
      <c r="P41" s="1"/>
    </row>
    <row r="42" spans="2:16" x14ac:dyDescent="0.25">
      <c r="B42" s="3"/>
      <c r="E42" s="21">
        <v>45468</v>
      </c>
      <c r="F42">
        <v>39</v>
      </c>
      <c r="G42" s="8">
        <v>0</v>
      </c>
      <c r="H42" s="7">
        <f t="shared" si="9"/>
        <v>2806.07</v>
      </c>
      <c r="I42" s="3">
        <f t="shared" si="4"/>
        <v>289.92</v>
      </c>
      <c r="J42" s="7">
        <f t="shared" si="5"/>
        <v>2.81</v>
      </c>
      <c r="N42" s="3">
        <f t="shared" si="2"/>
        <v>3098.8</v>
      </c>
      <c r="O42" s="1" t="s">
        <v>77</v>
      </c>
      <c r="P42" s="1"/>
    </row>
    <row r="43" spans="2:16" x14ac:dyDescent="0.25">
      <c r="B43" s="3"/>
      <c r="E43" s="21">
        <v>45498</v>
      </c>
      <c r="F43">
        <v>40</v>
      </c>
      <c r="G43" s="8">
        <v>0</v>
      </c>
      <c r="H43" s="7">
        <f t="shared" si="9"/>
        <v>2806.07</v>
      </c>
      <c r="I43" s="3">
        <f t="shared" si="4"/>
        <v>289.92</v>
      </c>
      <c r="J43" s="7">
        <f t="shared" si="5"/>
        <v>2.81</v>
      </c>
      <c r="N43" s="3">
        <f t="shared" si="2"/>
        <v>3098.8</v>
      </c>
      <c r="O43" s="1" t="s">
        <v>77</v>
      </c>
      <c r="P43" s="1"/>
    </row>
    <row r="44" spans="2:16" x14ac:dyDescent="0.25">
      <c r="B44" s="3"/>
      <c r="E44" s="21">
        <v>45529</v>
      </c>
      <c r="F44">
        <v>41</v>
      </c>
      <c r="G44" s="8">
        <v>0</v>
      </c>
      <c r="H44" s="7">
        <f t="shared" si="9"/>
        <v>2806.07</v>
      </c>
      <c r="I44" s="3">
        <f t="shared" si="4"/>
        <v>289.92</v>
      </c>
      <c r="J44" s="7">
        <f t="shared" si="5"/>
        <v>2.81</v>
      </c>
      <c r="N44" s="3">
        <f t="shared" si="2"/>
        <v>3098.8</v>
      </c>
      <c r="O44" s="1" t="s">
        <v>77</v>
      </c>
      <c r="P44" s="1"/>
    </row>
    <row r="45" spans="2:16" x14ac:dyDescent="0.25">
      <c r="E45" s="21">
        <v>45560</v>
      </c>
      <c r="F45">
        <v>42</v>
      </c>
      <c r="G45" s="8">
        <v>0</v>
      </c>
      <c r="H45" s="7">
        <f t="shared" si="9"/>
        <v>2806.07</v>
      </c>
      <c r="I45" s="3">
        <f t="shared" si="4"/>
        <v>289.92</v>
      </c>
      <c r="J45" s="7">
        <f t="shared" si="5"/>
        <v>2.81</v>
      </c>
      <c r="N45" s="3">
        <f t="shared" si="2"/>
        <v>3098.8</v>
      </c>
      <c r="O45" s="1" t="s">
        <v>77</v>
      </c>
      <c r="P45" s="1"/>
    </row>
    <row r="46" spans="2:16" x14ac:dyDescent="0.25">
      <c r="E46" s="21">
        <v>45590</v>
      </c>
      <c r="F46">
        <v>43</v>
      </c>
      <c r="G46" s="8">
        <v>0</v>
      </c>
      <c r="H46" s="7">
        <f t="shared" si="9"/>
        <v>2806.07</v>
      </c>
      <c r="I46" s="3">
        <f t="shared" si="4"/>
        <v>289.92</v>
      </c>
      <c r="J46" s="7">
        <f t="shared" si="5"/>
        <v>2.81</v>
      </c>
      <c r="N46" s="3">
        <f t="shared" si="2"/>
        <v>3098.8</v>
      </c>
      <c r="O46" s="1" t="s">
        <v>77</v>
      </c>
      <c r="P46" s="1"/>
    </row>
    <row r="47" spans="2:16" x14ac:dyDescent="0.25">
      <c r="E47" s="21">
        <v>45621</v>
      </c>
      <c r="F47">
        <v>44</v>
      </c>
      <c r="G47" s="8">
        <v>0</v>
      </c>
      <c r="H47" s="7">
        <f t="shared" si="9"/>
        <v>2806.07</v>
      </c>
      <c r="I47" s="3">
        <f t="shared" si="4"/>
        <v>289.92</v>
      </c>
      <c r="J47" s="7">
        <f t="shared" si="5"/>
        <v>2.81</v>
      </c>
      <c r="N47" s="3">
        <f t="shared" si="2"/>
        <v>3098.8</v>
      </c>
      <c r="O47" s="1" t="s">
        <v>77</v>
      </c>
      <c r="P47" s="1"/>
    </row>
    <row r="48" spans="2:16" x14ac:dyDescent="0.25">
      <c r="E48" s="21">
        <v>45651</v>
      </c>
      <c r="F48">
        <v>45</v>
      </c>
      <c r="G48" s="8">
        <v>0</v>
      </c>
      <c r="H48" s="7">
        <f t="shared" si="9"/>
        <v>2806.07</v>
      </c>
      <c r="I48" s="3">
        <f t="shared" si="4"/>
        <v>289.92</v>
      </c>
      <c r="J48" s="7">
        <f t="shared" si="5"/>
        <v>2.81</v>
      </c>
      <c r="N48" s="3">
        <f t="shared" si="2"/>
        <v>3098.8</v>
      </c>
      <c r="O48" s="1" t="s">
        <v>77</v>
      </c>
      <c r="P48" s="1"/>
    </row>
    <row r="49" spans="5:16" x14ac:dyDescent="0.25">
      <c r="E49" s="21">
        <v>45682</v>
      </c>
      <c r="F49">
        <v>46</v>
      </c>
      <c r="G49" s="8">
        <v>0</v>
      </c>
      <c r="H49" s="7">
        <f t="shared" si="9"/>
        <v>2806.07</v>
      </c>
      <c r="I49" s="3">
        <f t="shared" si="4"/>
        <v>289.92</v>
      </c>
      <c r="J49" s="7">
        <f t="shared" si="5"/>
        <v>2.81</v>
      </c>
      <c r="N49" s="3">
        <f t="shared" si="2"/>
        <v>3098.8</v>
      </c>
      <c r="O49" s="1" t="s">
        <v>77</v>
      </c>
      <c r="P49" s="1"/>
    </row>
    <row r="50" spans="5:16" x14ac:dyDescent="0.25">
      <c r="E50" s="21">
        <v>45713</v>
      </c>
      <c r="F50">
        <v>47</v>
      </c>
      <c r="G50" s="8">
        <v>0</v>
      </c>
      <c r="H50" s="7">
        <f t="shared" si="9"/>
        <v>2806.07</v>
      </c>
      <c r="I50" s="3">
        <f t="shared" si="4"/>
        <v>289.92</v>
      </c>
      <c r="J50" s="7">
        <f t="shared" si="5"/>
        <v>2.81</v>
      </c>
      <c r="N50" s="3">
        <f t="shared" si="2"/>
        <v>3098.8</v>
      </c>
      <c r="O50" s="1" t="s">
        <v>77</v>
      </c>
      <c r="P50" s="1"/>
    </row>
    <row r="51" spans="5:16" x14ac:dyDescent="0.25">
      <c r="E51" s="21">
        <v>45741</v>
      </c>
      <c r="F51">
        <v>48</v>
      </c>
      <c r="G51" s="8">
        <v>0</v>
      </c>
      <c r="H51" s="7">
        <f t="shared" si="9"/>
        <v>2806.07</v>
      </c>
      <c r="I51" s="3">
        <f t="shared" si="4"/>
        <v>289.92</v>
      </c>
      <c r="J51" s="7">
        <f t="shared" si="5"/>
        <v>2.81</v>
      </c>
      <c r="N51" s="3">
        <f t="shared" si="2"/>
        <v>3098.8</v>
      </c>
      <c r="O51" s="1" t="s">
        <v>77</v>
      </c>
      <c r="P51" s="1"/>
    </row>
    <row r="52" spans="5:16" x14ac:dyDescent="0.25">
      <c r="E52" s="21">
        <v>45772</v>
      </c>
      <c r="F52">
        <v>49</v>
      </c>
      <c r="G52" s="8">
        <v>0</v>
      </c>
      <c r="H52" s="7">
        <f t="shared" si="9"/>
        <v>2806.07</v>
      </c>
      <c r="I52" s="3">
        <f t="shared" si="4"/>
        <v>289.92</v>
      </c>
      <c r="J52" s="7">
        <f t="shared" si="5"/>
        <v>2.81</v>
      </c>
      <c r="N52" s="3">
        <f t="shared" si="2"/>
        <v>3098.8</v>
      </c>
      <c r="O52" s="1" t="s">
        <v>77</v>
      </c>
      <c r="P52" s="1"/>
    </row>
    <row r="53" spans="5:16" x14ac:dyDescent="0.25">
      <c r="E53" s="21">
        <v>45802</v>
      </c>
      <c r="F53">
        <v>50</v>
      </c>
      <c r="G53" s="8">
        <v>0</v>
      </c>
      <c r="H53" s="7">
        <f t="shared" si="9"/>
        <v>2806.07</v>
      </c>
      <c r="I53" s="3">
        <f t="shared" si="4"/>
        <v>289.92</v>
      </c>
      <c r="J53" s="7">
        <f t="shared" si="5"/>
        <v>2.81</v>
      </c>
      <c r="N53" s="3">
        <f t="shared" si="2"/>
        <v>3098.8</v>
      </c>
      <c r="O53" s="1" t="s">
        <v>77</v>
      </c>
      <c r="P53" s="1"/>
    </row>
    <row r="54" spans="5:16" x14ac:dyDescent="0.25">
      <c r="E54" s="21">
        <v>45833</v>
      </c>
      <c r="F54">
        <v>51</v>
      </c>
      <c r="G54" s="8">
        <v>0</v>
      </c>
      <c r="H54" s="7">
        <f t="shared" si="9"/>
        <v>2806.07</v>
      </c>
      <c r="I54" s="3">
        <f t="shared" si="4"/>
        <v>289.92</v>
      </c>
      <c r="J54" s="7">
        <f t="shared" si="5"/>
        <v>2.81</v>
      </c>
      <c r="N54" s="3">
        <f t="shared" si="2"/>
        <v>3098.8</v>
      </c>
      <c r="O54" s="1" t="s">
        <v>77</v>
      </c>
      <c r="P54" s="1"/>
    </row>
    <row r="55" spans="5:16" x14ac:dyDescent="0.25">
      <c r="E55" s="21">
        <v>45863</v>
      </c>
      <c r="F55">
        <v>52</v>
      </c>
      <c r="G55" s="8">
        <v>0</v>
      </c>
      <c r="H55" s="7">
        <f t="shared" si="9"/>
        <v>2806.07</v>
      </c>
      <c r="I55" s="3">
        <f t="shared" si="4"/>
        <v>289.92</v>
      </c>
      <c r="J55" s="7">
        <f t="shared" si="5"/>
        <v>2.81</v>
      </c>
      <c r="N55" s="3">
        <f t="shared" si="2"/>
        <v>3098.8</v>
      </c>
      <c r="O55" s="1" t="s">
        <v>77</v>
      </c>
      <c r="P55" s="1"/>
    </row>
    <row r="56" spans="5:16" x14ac:dyDescent="0.25">
      <c r="E56" s="21">
        <v>45894</v>
      </c>
      <c r="F56">
        <v>53</v>
      </c>
      <c r="G56" s="8">
        <v>0</v>
      </c>
      <c r="H56" s="7">
        <f t="shared" si="9"/>
        <v>2806.07</v>
      </c>
      <c r="I56" s="3">
        <f t="shared" si="4"/>
        <v>289.92</v>
      </c>
      <c r="J56" s="7">
        <f t="shared" si="5"/>
        <v>2.81</v>
      </c>
      <c r="N56" s="3">
        <f t="shared" si="2"/>
        <v>3098.8</v>
      </c>
      <c r="O56" s="1" t="s">
        <v>77</v>
      </c>
      <c r="P56" s="1"/>
    </row>
    <row r="57" spans="5:16" x14ac:dyDescent="0.25">
      <c r="E57" s="21">
        <v>45925</v>
      </c>
      <c r="F57">
        <v>54</v>
      </c>
      <c r="G57" s="8">
        <v>0</v>
      </c>
      <c r="H57" s="7">
        <f t="shared" si="9"/>
        <v>2806.07</v>
      </c>
      <c r="I57" s="3">
        <f t="shared" si="4"/>
        <v>289.92</v>
      </c>
      <c r="J57" s="7">
        <f t="shared" si="5"/>
        <v>2.81</v>
      </c>
      <c r="N57" s="3">
        <f t="shared" si="2"/>
        <v>3098.8</v>
      </c>
      <c r="O57" s="1" t="s">
        <v>77</v>
      </c>
      <c r="P57" s="1"/>
    </row>
    <row r="58" spans="5:16" x14ac:dyDescent="0.25">
      <c r="E58" s="21">
        <v>45955</v>
      </c>
      <c r="F58">
        <v>55</v>
      </c>
      <c r="G58" s="8">
        <v>0</v>
      </c>
      <c r="H58" s="7">
        <f t="shared" si="9"/>
        <v>2806.07</v>
      </c>
      <c r="I58" s="3">
        <f t="shared" si="4"/>
        <v>289.92</v>
      </c>
      <c r="J58" s="7">
        <f t="shared" si="5"/>
        <v>2.81</v>
      </c>
      <c r="N58" s="3">
        <f t="shared" si="2"/>
        <v>3098.8</v>
      </c>
      <c r="O58" s="1" t="s">
        <v>77</v>
      </c>
      <c r="P58" s="1"/>
    </row>
    <row r="59" spans="5:16" x14ac:dyDescent="0.25">
      <c r="E59" s="21">
        <v>45986</v>
      </c>
      <c r="F59">
        <v>56</v>
      </c>
      <c r="G59" s="8">
        <v>0</v>
      </c>
      <c r="H59" s="7">
        <f t="shared" si="9"/>
        <v>2806.07</v>
      </c>
      <c r="I59" s="3">
        <f t="shared" si="4"/>
        <v>289.92</v>
      </c>
      <c r="J59" s="7">
        <f t="shared" si="5"/>
        <v>2.81</v>
      </c>
      <c r="N59" s="3">
        <f t="shared" si="2"/>
        <v>3098.8</v>
      </c>
      <c r="O59" s="1" t="s">
        <v>77</v>
      </c>
      <c r="P59" s="1"/>
    </row>
    <row r="60" spans="5:16" x14ac:dyDescent="0.25">
      <c r="E60" s="21">
        <v>46016</v>
      </c>
      <c r="F60">
        <v>57</v>
      </c>
      <c r="G60" s="8">
        <v>0</v>
      </c>
      <c r="H60" s="7">
        <f t="shared" si="9"/>
        <v>2806.07</v>
      </c>
      <c r="I60" s="3">
        <f t="shared" si="4"/>
        <v>289.92</v>
      </c>
      <c r="J60" s="7">
        <f t="shared" si="5"/>
        <v>2.81</v>
      </c>
      <c r="N60" s="3">
        <f t="shared" si="2"/>
        <v>3098.8</v>
      </c>
      <c r="O60" s="1" t="s">
        <v>77</v>
      </c>
      <c r="P60" s="1"/>
    </row>
    <row r="61" spans="5:16" x14ac:dyDescent="0.25">
      <c r="E61" s="21">
        <v>46047</v>
      </c>
      <c r="F61">
        <v>58</v>
      </c>
      <c r="G61" s="8">
        <v>0</v>
      </c>
      <c r="H61" s="7">
        <f t="shared" si="9"/>
        <v>2806.07</v>
      </c>
      <c r="I61" s="3">
        <f t="shared" si="4"/>
        <v>289.92</v>
      </c>
      <c r="J61" s="7">
        <f t="shared" si="5"/>
        <v>2.81</v>
      </c>
      <c r="N61" s="3">
        <f t="shared" si="2"/>
        <v>3098.8</v>
      </c>
      <c r="O61" s="1" t="s">
        <v>77</v>
      </c>
      <c r="P61" s="1"/>
    </row>
    <row r="62" spans="5:16" x14ac:dyDescent="0.25">
      <c r="E62" s="21">
        <v>46078</v>
      </c>
      <c r="F62">
        <v>59</v>
      </c>
      <c r="G62" s="8">
        <v>0</v>
      </c>
      <c r="H62" s="7">
        <f t="shared" si="9"/>
        <v>2806.07</v>
      </c>
      <c r="I62" s="3">
        <f t="shared" si="4"/>
        <v>289.92</v>
      </c>
      <c r="J62" s="7">
        <f t="shared" si="5"/>
        <v>2.81</v>
      </c>
      <c r="N62" s="3">
        <f t="shared" si="2"/>
        <v>3098.8</v>
      </c>
      <c r="O62" s="1" t="s">
        <v>77</v>
      </c>
      <c r="P62" s="1"/>
    </row>
    <row r="63" spans="5:16" x14ac:dyDescent="0.25">
      <c r="E63" s="21">
        <v>46106</v>
      </c>
      <c r="F63">
        <v>60</v>
      </c>
      <c r="G63" s="8">
        <v>0</v>
      </c>
      <c r="H63" s="7">
        <f t="shared" si="9"/>
        <v>2806.07</v>
      </c>
      <c r="I63" s="3">
        <f t="shared" si="4"/>
        <v>289.92</v>
      </c>
      <c r="J63" s="7">
        <f t="shared" si="5"/>
        <v>2.81</v>
      </c>
      <c r="N63" s="3">
        <f t="shared" si="2"/>
        <v>3098.8</v>
      </c>
      <c r="O63" s="1" t="s">
        <v>77</v>
      </c>
      <c r="P63" s="1"/>
    </row>
    <row r="64" spans="5:16" x14ac:dyDescent="0.25">
      <c r="E64" s="21">
        <v>46137</v>
      </c>
      <c r="F64">
        <v>61</v>
      </c>
      <c r="G64" s="8">
        <v>0</v>
      </c>
      <c r="H64" s="7">
        <f t="shared" si="9"/>
        <v>2806.07</v>
      </c>
      <c r="I64" s="3">
        <f t="shared" si="4"/>
        <v>289.92</v>
      </c>
      <c r="J64" s="7">
        <f t="shared" si="5"/>
        <v>2.81</v>
      </c>
      <c r="N64" s="3">
        <f t="shared" si="2"/>
        <v>3098.8</v>
      </c>
      <c r="O64" s="1" t="s">
        <v>77</v>
      </c>
      <c r="P64" s="1"/>
    </row>
    <row r="65" spans="5:16" x14ac:dyDescent="0.25">
      <c r="E65" s="21">
        <v>46167</v>
      </c>
      <c r="F65">
        <v>62</v>
      </c>
      <c r="G65" s="8">
        <v>0</v>
      </c>
      <c r="H65" s="7">
        <f t="shared" si="9"/>
        <v>2806.07</v>
      </c>
      <c r="I65" s="3">
        <f t="shared" si="4"/>
        <v>289.92</v>
      </c>
      <c r="J65" s="7">
        <f t="shared" si="5"/>
        <v>2.81</v>
      </c>
      <c r="N65" s="3">
        <f t="shared" si="2"/>
        <v>3098.8</v>
      </c>
      <c r="O65" s="1" t="s">
        <v>77</v>
      </c>
      <c r="P65" s="1"/>
    </row>
    <row r="66" spans="5:16" x14ac:dyDescent="0.25">
      <c r="E66" s="21">
        <v>46198</v>
      </c>
      <c r="F66">
        <v>63</v>
      </c>
      <c r="G66" s="8">
        <v>0</v>
      </c>
      <c r="H66" s="7">
        <f t="shared" si="9"/>
        <v>2806.07</v>
      </c>
      <c r="I66" s="3">
        <f t="shared" si="4"/>
        <v>289.92</v>
      </c>
      <c r="J66" s="7">
        <f t="shared" si="5"/>
        <v>2.81</v>
      </c>
      <c r="N66" s="3">
        <f t="shared" si="2"/>
        <v>3098.8</v>
      </c>
      <c r="O66" s="1" t="s">
        <v>77</v>
      </c>
      <c r="P66" s="1"/>
    </row>
    <row r="67" spans="5:16" x14ac:dyDescent="0.25">
      <c r="E67" s="21">
        <v>46228</v>
      </c>
      <c r="F67">
        <v>64</v>
      </c>
      <c r="G67" s="8">
        <v>0</v>
      </c>
      <c r="H67" s="7">
        <f t="shared" si="9"/>
        <v>2806.07</v>
      </c>
      <c r="I67" s="3">
        <f t="shared" si="4"/>
        <v>289.92</v>
      </c>
      <c r="J67" s="7">
        <f t="shared" si="5"/>
        <v>2.81</v>
      </c>
      <c r="N67" s="3">
        <f t="shared" si="2"/>
        <v>3098.8</v>
      </c>
      <c r="O67" s="1" t="s">
        <v>77</v>
      </c>
      <c r="P67" s="1"/>
    </row>
    <row r="68" spans="5:16" x14ac:dyDescent="0.25">
      <c r="E68" s="21">
        <v>46259</v>
      </c>
      <c r="F68">
        <v>65</v>
      </c>
      <c r="G68" s="8">
        <v>0</v>
      </c>
      <c r="H68" s="7">
        <f t="shared" si="9"/>
        <v>2806.07</v>
      </c>
      <c r="I68" s="3">
        <f t="shared" si="4"/>
        <v>289.92</v>
      </c>
      <c r="J68" s="7">
        <f t="shared" si="5"/>
        <v>2.81</v>
      </c>
      <c r="N68" s="3">
        <f t="shared" si="2"/>
        <v>3098.8</v>
      </c>
      <c r="O68" s="1" t="s">
        <v>77</v>
      </c>
      <c r="P68" s="1"/>
    </row>
    <row r="69" spans="5:16" x14ac:dyDescent="0.25">
      <c r="E69" s="21">
        <v>46290</v>
      </c>
      <c r="F69">
        <v>66</v>
      </c>
      <c r="G69" s="8">
        <v>0</v>
      </c>
      <c r="H69" s="7">
        <f t="shared" si="9"/>
        <v>2806.07</v>
      </c>
      <c r="I69" s="3">
        <f t="shared" ref="I69:I123" si="12">ROUND(($B$18/120),2)</f>
        <v>289.92</v>
      </c>
      <c r="J69" s="7">
        <f t="shared" ref="J69:J122" si="13">ROUND(($B$11/120),2)</f>
        <v>2.81</v>
      </c>
      <c r="N69" s="3">
        <f t="shared" ref="N69:N123" si="14">SUM(G69:M69)</f>
        <v>3098.8</v>
      </c>
      <c r="O69" s="1" t="s">
        <v>77</v>
      </c>
      <c r="P69" s="1"/>
    </row>
    <row r="70" spans="5:16" x14ac:dyDescent="0.25">
      <c r="E70" s="21">
        <v>46320</v>
      </c>
      <c r="F70">
        <v>67</v>
      </c>
      <c r="G70" s="8">
        <v>0</v>
      </c>
      <c r="H70" s="7">
        <f t="shared" si="9"/>
        <v>2806.07</v>
      </c>
      <c r="I70" s="3">
        <f t="shared" si="12"/>
        <v>289.92</v>
      </c>
      <c r="J70" s="7">
        <f t="shared" si="13"/>
        <v>2.81</v>
      </c>
      <c r="N70" s="3">
        <f t="shared" si="14"/>
        <v>3098.8</v>
      </c>
      <c r="O70" s="1" t="s">
        <v>77</v>
      </c>
      <c r="P70" s="1"/>
    </row>
    <row r="71" spans="5:16" x14ac:dyDescent="0.25">
      <c r="E71" s="21">
        <v>46351</v>
      </c>
      <c r="F71">
        <v>68</v>
      </c>
      <c r="G71" s="8">
        <v>0</v>
      </c>
      <c r="H71" s="7">
        <f t="shared" si="9"/>
        <v>2806.07</v>
      </c>
      <c r="I71" s="3">
        <f t="shared" si="12"/>
        <v>289.92</v>
      </c>
      <c r="J71" s="7">
        <f t="shared" si="13"/>
        <v>2.81</v>
      </c>
      <c r="N71" s="3">
        <f t="shared" si="14"/>
        <v>3098.8</v>
      </c>
      <c r="O71" s="1" t="s">
        <v>77</v>
      </c>
      <c r="P71" s="1"/>
    </row>
    <row r="72" spans="5:16" x14ac:dyDescent="0.25">
      <c r="E72" s="21">
        <v>46381</v>
      </c>
      <c r="F72">
        <v>69</v>
      </c>
      <c r="G72" s="8">
        <v>0</v>
      </c>
      <c r="H72" s="7">
        <f t="shared" si="9"/>
        <v>2806.07</v>
      </c>
      <c r="I72" s="3">
        <f t="shared" si="12"/>
        <v>289.92</v>
      </c>
      <c r="J72" s="7">
        <f t="shared" si="13"/>
        <v>2.81</v>
      </c>
      <c r="N72" s="3">
        <f t="shared" si="14"/>
        <v>3098.8</v>
      </c>
      <c r="O72" s="1" t="s">
        <v>77</v>
      </c>
      <c r="P72" s="1"/>
    </row>
    <row r="73" spans="5:16" x14ac:dyDescent="0.25">
      <c r="E73" s="21">
        <v>46412</v>
      </c>
      <c r="F73">
        <v>70</v>
      </c>
      <c r="G73" s="8">
        <v>0</v>
      </c>
      <c r="H73" s="7">
        <f t="shared" si="9"/>
        <v>2806.07</v>
      </c>
      <c r="I73" s="3">
        <f t="shared" si="12"/>
        <v>289.92</v>
      </c>
      <c r="J73" s="7">
        <f t="shared" si="13"/>
        <v>2.81</v>
      </c>
      <c r="N73" s="3">
        <f t="shared" si="14"/>
        <v>3098.8</v>
      </c>
      <c r="O73" s="1" t="s">
        <v>77</v>
      </c>
      <c r="P73" s="1"/>
    </row>
    <row r="74" spans="5:16" x14ac:dyDescent="0.25">
      <c r="E74" s="21">
        <v>46443</v>
      </c>
      <c r="F74">
        <v>71</v>
      </c>
      <c r="G74" s="8">
        <v>0</v>
      </c>
      <c r="H74" s="7">
        <f t="shared" si="9"/>
        <v>2806.07</v>
      </c>
      <c r="I74" s="3">
        <f t="shared" si="12"/>
        <v>289.92</v>
      </c>
      <c r="J74" s="7">
        <f t="shared" si="13"/>
        <v>2.81</v>
      </c>
      <c r="N74" s="3">
        <f t="shared" si="14"/>
        <v>3098.8</v>
      </c>
      <c r="O74" s="1" t="s">
        <v>77</v>
      </c>
      <c r="P74" s="1"/>
    </row>
    <row r="75" spans="5:16" x14ac:dyDescent="0.25">
      <c r="E75" s="21">
        <v>46471</v>
      </c>
      <c r="F75">
        <v>72</v>
      </c>
      <c r="G75" s="8">
        <v>0</v>
      </c>
      <c r="H75" s="7">
        <f t="shared" ref="H75:H123" si="15">($B$17-(I75+J75))</f>
        <v>2806.07</v>
      </c>
      <c r="I75" s="3">
        <f t="shared" si="12"/>
        <v>289.92</v>
      </c>
      <c r="J75" s="7">
        <f t="shared" si="13"/>
        <v>2.81</v>
      </c>
      <c r="N75" s="3">
        <f t="shared" si="14"/>
        <v>3098.8</v>
      </c>
      <c r="O75" s="1" t="s">
        <v>77</v>
      </c>
      <c r="P75" s="1"/>
    </row>
    <row r="76" spans="5:16" x14ac:dyDescent="0.25">
      <c r="E76" s="21">
        <v>46502</v>
      </c>
      <c r="F76">
        <v>73</v>
      </c>
      <c r="G76" s="8">
        <v>0</v>
      </c>
      <c r="H76" s="7">
        <f t="shared" si="15"/>
        <v>2806.07</v>
      </c>
      <c r="I76" s="3">
        <f t="shared" si="12"/>
        <v>289.92</v>
      </c>
      <c r="J76" s="7">
        <f t="shared" si="13"/>
        <v>2.81</v>
      </c>
      <c r="N76" s="3">
        <f t="shared" si="14"/>
        <v>3098.8</v>
      </c>
      <c r="O76" s="1" t="s">
        <v>77</v>
      </c>
      <c r="P76" s="1"/>
    </row>
    <row r="77" spans="5:16" x14ac:dyDescent="0.25">
      <c r="E77" s="21">
        <v>46532</v>
      </c>
      <c r="F77">
        <v>74</v>
      </c>
      <c r="G77" s="8">
        <v>0</v>
      </c>
      <c r="H77" s="7">
        <f t="shared" si="15"/>
        <v>2806.07</v>
      </c>
      <c r="I77" s="3">
        <f t="shared" si="12"/>
        <v>289.92</v>
      </c>
      <c r="J77" s="7">
        <f t="shared" si="13"/>
        <v>2.81</v>
      </c>
      <c r="N77" s="3">
        <f t="shared" si="14"/>
        <v>3098.8</v>
      </c>
      <c r="O77" s="1" t="s">
        <v>77</v>
      </c>
      <c r="P77" s="1"/>
    </row>
    <row r="78" spans="5:16" x14ac:dyDescent="0.25">
      <c r="E78" s="21">
        <v>46563</v>
      </c>
      <c r="F78">
        <v>75</v>
      </c>
      <c r="G78" s="8">
        <v>0</v>
      </c>
      <c r="H78" s="7">
        <f t="shared" si="15"/>
        <v>2806.07</v>
      </c>
      <c r="I78" s="3">
        <f t="shared" si="12"/>
        <v>289.92</v>
      </c>
      <c r="J78" s="7">
        <f t="shared" si="13"/>
        <v>2.81</v>
      </c>
      <c r="N78" s="3">
        <f t="shared" si="14"/>
        <v>3098.8</v>
      </c>
      <c r="O78" s="1" t="s">
        <v>77</v>
      </c>
      <c r="P78" s="1"/>
    </row>
    <row r="79" spans="5:16" x14ac:dyDescent="0.25">
      <c r="E79" s="21">
        <v>46593</v>
      </c>
      <c r="F79">
        <v>76</v>
      </c>
      <c r="G79" s="8">
        <v>0</v>
      </c>
      <c r="H79" s="7">
        <f t="shared" si="15"/>
        <v>2806.07</v>
      </c>
      <c r="I79" s="3">
        <f t="shared" si="12"/>
        <v>289.92</v>
      </c>
      <c r="J79" s="7">
        <f t="shared" si="13"/>
        <v>2.81</v>
      </c>
      <c r="N79" s="3">
        <f t="shared" si="14"/>
        <v>3098.8</v>
      </c>
      <c r="O79" s="1" t="s">
        <v>77</v>
      </c>
      <c r="P79" s="1"/>
    </row>
    <row r="80" spans="5:16" x14ac:dyDescent="0.25">
      <c r="E80" s="21">
        <v>46624</v>
      </c>
      <c r="F80">
        <v>77</v>
      </c>
      <c r="G80" s="8">
        <v>0</v>
      </c>
      <c r="H80" s="7">
        <f t="shared" si="15"/>
        <v>2806.07</v>
      </c>
      <c r="I80" s="3">
        <f t="shared" si="12"/>
        <v>289.92</v>
      </c>
      <c r="J80" s="7">
        <f t="shared" si="13"/>
        <v>2.81</v>
      </c>
      <c r="N80" s="3">
        <f t="shared" si="14"/>
        <v>3098.8</v>
      </c>
      <c r="O80" s="1" t="s">
        <v>77</v>
      </c>
      <c r="P80" s="1"/>
    </row>
    <row r="81" spans="5:16" x14ac:dyDescent="0.25">
      <c r="E81" s="21">
        <v>46655</v>
      </c>
      <c r="F81">
        <v>78</v>
      </c>
      <c r="G81" s="8">
        <v>0</v>
      </c>
      <c r="H81" s="7">
        <f t="shared" si="15"/>
        <v>2806.07</v>
      </c>
      <c r="I81" s="3">
        <f t="shared" si="12"/>
        <v>289.92</v>
      </c>
      <c r="J81" s="7">
        <f t="shared" si="13"/>
        <v>2.81</v>
      </c>
      <c r="N81" s="3">
        <f t="shared" si="14"/>
        <v>3098.8</v>
      </c>
      <c r="O81" s="1" t="s">
        <v>77</v>
      </c>
      <c r="P81" s="1"/>
    </row>
    <row r="82" spans="5:16" x14ac:dyDescent="0.25">
      <c r="E82" s="21">
        <v>46685</v>
      </c>
      <c r="F82">
        <v>79</v>
      </c>
      <c r="G82" s="8">
        <v>0</v>
      </c>
      <c r="H82" s="7">
        <f t="shared" si="15"/>
        <v>2806.07</v>
      </c>
      <c r="I82" s="3">
        <f t="shared" si="12"/>
        <v>289.92</v>
      </c>
      <c r="J82" s="7">
        <f t="shared" si="13"/>
        <v>2.81</v>
      </c>
      <c r="N82" s="3">
        <f t="shared" si="14"/>
        <v>3098.8</v>
      </c>
      <c r="O82" s="1" t="s">
        <v>77</v>
      </c>
      <c r="P82" s="1"/>
    </row>
    <row r="83" spans="5:16" x14ac:dyDescent="0.25">
      <c r="E83" s="21">
        <v>46716</v>
      </c>
      <c r="F83">
        <v>80</v>
      </c>
      <c r="G83" s="8">
        <v>0</v>
      </c>
      <c r="H83" s="7">
        <f t="shared" si="15"/>
        <v>2806.07</v>
      </c>
      <c r="I83" s="3">
        <f t="shared" si="12"/>
        <v>289.92</v>
      </c>
      <c r="J83" s="7">
        <f t="shared" si="13"/>
        <v>2.81</v>
      </c>
      <c r="N83" s="3">
        <f t="shared" si="14"/>
        <v>3098.8</v>
      </c>
      <c r="O83" s="1" t="s">
        <v>77</v>
      </c>
      <c r="P83" s="1"/>
    </row>
    <row r="84" spans="5:16" x14ac:dyDescent="0.25">
      <c r="E84" s="21">
        <v>46746</v>
      </c>
      <c r="F84">
        <v>81</v>
      </c>
      <c r="G84" s="8">
        <v>0</v>
      </c>
      <c r="H84" s="7">
        <f t="shared" si="15"/>
        <v>2806.07</v>
      </c>
      <c r="I84" s="3">
        <f t="shared" si="12"/>
        <v>289.92</v>
      </c>
      <c r="J84" s="7">
        <f t="shared" si="13"/>
        <v>2.81</v>
      </c>
      <c r="N84" s="3">
        <f t="shared" si="14"/>
        <v>3098.8</v>
      </c>
      <c r="O84" s="1" t="s">
        <v>77</v>
      </c>
      <c r="P84" s="1"/>
    </row>
    <row r="85" spans="5:16" x14ac:dyDescent="0.25">
      <c r="E85" s="21">
        <v>46777</v>
      </c>
      <c r="F85">
        <v>82</v>
      </c>
      <c r="G85" s="8">
        <v>0</v>
      </c>
      <c r="H85" s="7">
        <f t="shared" si="15"/>
        <v>2806.07</v>
      </c>
      <c r="I85" s="3">
        <f t="shared" si="12"/>
        <v>289.92</v>
      </c>
      <c r="J85" s="7">
        <f t="shared" si="13"/>
        <v>2.81</v>
      </c>
      <c r="N85" s="3">
        <f t="shared" si="14"/>
        <v>3098.8</v>
      </c>
      <c r="O85" s="1" t="s">
        <v>77</v>
      </c>
      <c r="P85" s="1"/>
    </row>
    <row r="86" spans="5:16" x14ac:dyDescent="0.25">
      <c r="E86" s="21">
        <v>46808</v>
      </c>
      <c r="F86">
        <v>83</v>
      </c>
      <c r="G86" s="8">
        <v>0</v>
      </c>
      <c r="H86" s="7">
        <f t="shared" si="15"/>
        <v>2806.07</v>
      </c>
      <c r="I86" s="3">
        <f t="shared" si="12"/>
        <v>289.92</v>
      </c>
      <c r="J86" s="7">
        <f t="shared" si="13"/>
        <v>2.81</v>
      </c>
      <c r="N86" s="3">
        <f t="shared" si="14"/>
        <v>3098.8</v>
      </c>
      <c r="O86" s="1" t="s">
        <v>77</v>
      </c>
      <c r="P86" s="1"/>
    </row>
    <row r="87" spans="5:16" x14ac:dyDescent="0.25">
      <c r="E87" s="21">
        <v>46837</v>
      </c>
      <c r="F87">
        <v>84</v>
      </c>
      <c r="G87" s="8">
        <v>0</v>
      </c>
      <c r="H87" s="7">
        <f t="shared" si="15"/>
        <v>2806.07</v>
      </c>
      <c r="I87" s="3">
        <f t="shared" si="12"/>
        <v>289.92</v>
      </c>
      <c r="J87" s="7">
        <f t="shared" si="13"/>
        <v>2.81</v>
      </c>
      <c r="N87" s="3">
        <f t="shared" si="14"/>
        <v>3098.8</v>
      </c>
      <c r="O87" s="1" t="s">
        <v>77</v>
      </c>
      <c r="P87" s="1"/>
    </row>
    <row r="88" spans="5:16" x14ac:dyDescent="0.25">
      <c r="E88" s="21">
        <v>46868</v>
      </c>
      <c r="F88">
        <v>85</v>
      </c>
      <c r="G88" s="8">
        <v>0</v>
      </c>
      <c r="H88" s="7">
        <f t="shared" si="15"/>
        <v>2806.07</v>
      </c>
      <c r="I88" s="3">
        <f t="shared" si="12"/>
        <v>289.92</v>
      </c>
      <c r="J88" s="7">
        <f t="shared" si="13"/>
        <v>2.81</v>
      </c>
      <c r="N88" s="3">
        <f t="shared" si="14"/>
        <v>3098.8</v>
      </c>
      <c r="O88" s="1" t="s">
        <v>77</v>
      </c>
      <c r="P88" s="1"/>
    </row>
    <row r="89" spans="5:16" x14ac:dyDescent="0.25">
      <c r="E89" s="21">
        <v>46898</v>
      </c>
      <c r="F89">
        <v>86</v>
      </c>
      <c r="G89" s="8">
        <v>0</v>
      </c>
      <c r="H89" s="7">
        <f t="shared" si="15"/>
        <v>2806.07</v>
      </c>
      <c r="I89" s="3">
        <f t="shared" si="12"/>
        <v>289.92</v>
      </c>
      <c r="J89" s="7">
        <f t="shared" si="13"/>
        <v>2.81</v>
      </c>
      <c r="N89" s="3">
        <f t="shared" si="14"/>
        <v>3098.8</v>
      </c>
      <c r="O89" s="1" t="s">
        <v>77</v>
      </c>
      <c r="P89" s="1"/>
    </row>
    <row r="90" spans="5:16" x14ac:dyDescent="0.25">
      <c r="E90" s="21">
        <v>46929</v>
      </c>
      <c r="F90">
        <v>87</v>
      </c>
      <c r="G90" s="8">
        <v>0</v>
      </c>
      <c r="H90" s="7">
        <f t="shared" si="15"/>
        <v>2806.07</v>
      </c>
      <c r="I90" s="3">
        <f t="shared" si="12"/>
        <v>289.92</v>
      </c>
      <c r="J90" s="7">
        <f t="shared" si="13"/>
        <v>2.81</v>
      </c>
      <c r="N90" s="3">
        <f t="shared" si="14"/>
        <v>3098.8</v>
      </c>
      <c r="O90" s="1" t="s">
        <v>77</v>
      </c>
      <c r="P90" s="1"/>
    </row>
    <row r="91" spans="5:16" x14ac:dyDescent="0.25">
      <c r="E91" s="21">
        <v>46959</v>
      </c>
      <c r="F91">
        <v>88</v>
      </c>
      <c r="G91" s="8">
        <v>0</v>
      </c>
      <c r="H91" s="7">
        <f t="shared" si="15"/>
        <v>2806.07</v>
      </c>
      <c r="I91" s="3">
        <f t="shared" si="12"/>
        <v>289.92</v>
      </c>
      <c r="J91" s="7">
        <f t="shared" si="13"/>
        <v>2.81</v>
      </c>
      <c r="N91" s="3">
        <f t="shared" si="14"/>
        <v>3098.8</v>
      </c>
      <c r="O91" s="1" t="s">
        <v>77</v>
      </c>
      <c r="P91" s="1"/>
    </row>
    <row r="92" spans="5:16" x14ac:dyDescent="0.25">
      <c r="E92" s="21">
        <v>46990</v>
      </c>
      <c r="F92">
        <v>89</v>
      </c>
      <c r="G92" s="8">
        <v>0</v>
      </c>
      <c r="H92" s="7">
        <f t="shared" si="15"/>
        <v>2806.07</v>
      </c>
      <c r="I92" s="3">
        <f t="shared" si="12"/>
        <v>289.92</v>
      </c>
      <c r="J92" s="7">
        <f t="shared" si="13"/>
        <v>2.81</v>
      </c>
      <c r="N92" s="3">
        <f t="shared" si="14"/>
        <v>3098.8</v>
      </c>
      <c r="O92" s="1" t="s">
        <v>77</v>
      </c>
      <c r="P92" s="1"/>
    </row>
    <row r="93" spans="5:16" x14ac:dyDescent="0.25">
      <c r="E93" s="21">
        <v>47021</v>
      </c>
      <c r="F93">
        <v>90</v>
      </c>
      <c r="G93" s="8">
        <v>0</v>
      </c>
      <c r="H93" s="7">
        <f t="shared" si="15"/>
        <v>2806.07</v>
      </c>
      <c r="I93" s="3">
        <f t="shared" si="12"/>
        <v>289.92</v>
      </c>
      <c r="J93" s="7">
        <f t="shared" si="13"/>
        <v>2.81</v>
      </c>
      <c r="N93" s="3">
        <f t="shared" si="14"/>
        <v>3098.8</v>
      </c>
      <c r="O93" s="1" t="s">
        <v>77</v>
      </c>
      <c r="P93" s="1"/>
    </row>
    <row r="94" spans="5:16" x14ac:dyDescent="0.25">
      <c r="E94" s="21">
        <v>47051</v>
      </c>
      <c r="F94">
        <v>91</v>
      </c>
      <c r="G94" s="8">
        <v>0</v>
      </c>
      <c r="H94" s="7">
        <f t="shared" si="15"/>
        <v>2806.07</v>
      </c>
      <c r="I94" s="3">
        <f t="shared" si="12"/>
        <v>289.92</v>
      </c>
      <c r="J94" s="7">
        <f t="shared" si="13"/>
        <v>2.81</v>
      </c>
      <c r="N94" s="3">
        <f t="shared" si="14"/>
        <v>3098.8</v>
      </c>
      <c r="O94" s="1" t="s">
        <v>77</v>
      </c>
      <c r="P94" s="1"/>
    </row>
    <row r="95" spans="5:16" x14ac:dyDescent="0.25">
      <c r="E95" s="21">
        <v>47082</v>
      </c>
      <c r="F95">
        <v>92</v>
      </c>
      <c r="G95" s="8">
        <v>0</v>
      </c>
      <c r="H95" s="7">
        <f t="shared" si="15"/>
        <v>2806.07</v>
      </c>
      <c r="I95" s="3">
        <f t="shared" si="12"/>
        <v>289.92</v>
      </c>
      <c r="J95" s="7">
        <f t="shared" si="13"/>
        <v>2.81</v>
      </c>
      <c r="N95" s="3">
        <f t="shared" si="14"/>
        <v>3098.8</v>
      </c>
      <c r="O95" s="1" t="s">
        <v>77</v>
      </c>
      <c r="P95" s="1"/>
    </row>
    <row r="96" spans="5:16" x14ac:dyDescent="0.25">
      <c r="E96" s="21">
        <v>47112</v>
      </c>
      <c r="F96">
        <v>93</v>
      </c>
      <c r="G96" s="8">
        <v>0</v>
      </c>
      <c r="H96" s="7">
        <f t="shared" si="15"/>
        <v>2806.07</v>
      </c>
      <c r="I96" s="3">
        <f t="shared" si="12"/>
        <v>289.92</v>
      </c>
      <c r="J96" s="7">
        <f t="shared" si="13"/>
        <v>2.81</v>
      </c>
      <c r="N96" s="3">
        <f t="shared" si="14"/>
        <v>3098.8</v>
      </c>
      <c r="O96" s="1" t="s">
        <v>77</v>
      </c>
      <c r="P96" s="1"/>
    </row>
    <row r="97" spans="5:16" x14ac:dyDescent="0.25">
      <c r="E97" s="21">
        <v>47143</v>
      </c>
      <c r="F97">
        <v>94</v>
      </c>
      <c r="G97" s="8">
        <v>0</v>
      </c>
      <c r="H97" s="7">
        <f t="shared" si="15"/>
        <v>2806.07</v>
      </c>
      <c r="I97" s="3">
        <f t="shared" si="12"/>
        <v>289.92</v>
      </c>
      <c r="J97" s="7">
        <f t="shared" si="13"/>
        <v>2.81</v>
      </c>
      <c r="N97" s="3">
        <f t="shared" si="14"/>
        <v>3098.8</v>
      </c>
      <c r="O97" s="1" t="s">
        <v>77</v>
      </c>
      <c r="P97" s="1"/>
    </row>
    <row r="98" spans="5:16" x14ac:dyDescent="0.25">
      <c r="E98" s="21">
        <v>47174</v>
      </c>
      <c r="F98">
        <v>95</v>
      </c>
      <c r="G98" s="8">
        <v>0</v>
      </c>
      <c r="H98" s="7">
        <f t="shared" si="15"/>
        <v>2806.07</v>
      </c>
      <c r="I98" s="3">
        <f t="shared" si="12"/>
        <v>289.92</v>
      </c>
      <c r="J98" s="7">
        <f t="shared" si="13"/>
        <v>2.81</v>
      </c>
      <c r="N98" s="3">
        <f t="shared" si="14"/>
        <v>3098.8</v>
      </c>
      <c r="O98" s="1" t="s">
        <v>77</v>
      </c>
      <c r="P98" s="1"/>
    </row>
    <row r="99" spans="5:16" x14ac:dyDescent="0.25">
      <c r="E99" s="21">
        <v>47202</v>
      </c>
      <c r="F99">
        <v>96</v>
      </c>
      <c r="G99" s="8">
        <v>0</v>
      </c>
      <c r="H99" s="7">
        <f t="shared" si="15"/>
        <v>2806.07</v>
      </c>
      <c r="I99" s="3">
        <f t="shared" si="12"/>
        <v>289.92</v>
      </c>
      <c r="J99" s="7">
        <f t="shared" si="13"/>
        <v>2.81</v>
      </c>
      <c r="N99" s="3">
        <f t="shared" si="14"/>
        <v>3098.8</v>
      </c>
      <c r="O99" s="1" t="s">
        <v>77</v>
      </c>
      <c r="P99" s="1"/>
    </row>
    <row r="100" spans="5:16" x14ac:dyDescent="0.25">
      <c r="E100" s="21">
        <v>47233</v>
      </c>
      <c r="F100">
        <v>97</v>
      </c>
      <c r="G100" s="8">
        <v>0</v>
      </c>
      <c r="H100" s="7">
        <f t="shared" si="15"/>
        <v>2806.07</v>
      </c>
      <c r="I100" s="3">
        <f t="shared" si="12"/>
        <v>289.92</v>
      </c>
      <c r="J100" s="7">
        <f t="shared" si="13"/>
        <v>2.81</v>
      </c>
      <c r="N100" s="3">
        <f t="shared" si="14"/>
        <v>3098.8</v>
      </c>
      <c r="O100" s="1" t="s">
        <v>77</v>
      </c>
      <c r="P100" s="1"/>
    </row>
    <row r="101" spans="5:16" x14ac:dyDescent="0.25">
      <c r="E101" s="21">
        <v>47263</v>
      </c>
      <c r="F101">
        <v>98</v>
      </c>
      <c r="G101" s="8">
        <v>0</v>
      </c>
      <c r="H101" s="7">
        <f t="shared" si="15"/>
        <v>2806.07</v>
      </c>
      <c r="I101" s="3">
        <f t="shared" si="12"/>
        <v>289.92</v>
      </c>
      <c r="J101" s="7">
        <f t="shared" si="13"/>
        <v>2.81</v>
      </c>
      <c r="N101" s="3">
        <f t="shared" si="14"/>
        <v>3098.8</v>
      </c>
      <c r="O101" s="1" t="s">
        <v>77</v>
      </c>
      <c r="P101" s="1"/>
    </row>
    <row r="102" spans="5:16" x14ac:dyDescent="0.25">
      <c r="E102" s="21">
        <v>47294</v>
      </c>
      <c r="F102">
        <v>99</v>
      </c>
      <c r="G102" s="8">
        <v>0</v>
      </c>
      <c r="H102" s="7">
        <f t="shared" si="15"/>
        <v>2806.07</v>
      </c>
      <c r="I102" s="3">
        <f t="shared" si="12"/>
        <v>289.92</v>
      </c>
      <c r="J102" s="7">
        <f t="shared" si="13"/>
        <v>2.81</v>
      </c>
      <c r="N102" s="3">
        <f t="shared" si="14"/>
        <v>3098.8</v>
      </c>
      <c r="O102" s="1" t="s">
        <v>77</v>
      </c>
      <c r="P102" s="1"/>
    </row>
    <row r="103" spans="5:16" x14ac:dyDescent="0.25">
      <c r="E103" s="21">
        <v>47324</v>
      </c>
      <c r="F103">
        <v>100</v>
      </c>
      <c r="G103" s="8">
        <v>0</v>
      </c>
      <c r="H103" s="7">
        <f t="shared" si="15"/>
        <v>2806.07</v>
      </c>
      <c r="I103" s="3">
        <f t="shared" si="12"/>
        <v>289.92</v>
      </c>
      <c r="J103" s="7">
        <f t="shared" si="13"/>
        <v>2.81</v>
      </c>
      <c r="N103" s="3">
        <f t="shared" si="14"/>
        <v>3098.8</v>
      </c>
      <c r="O103" s="1" t="s">
        <v>77</v>
      </c>
      <c r="P103" s="1"/>
    </row>
    <row r="104" spans="5:16" x14ac:dyDescent="0.25">
      <c r="E104" s="21">
        <v>47355</v>
      </c>
      <c r="F104">
        <v>101</v>
      </c>
      <c r="G104" s="8">
        <v>0</v>
      </c>
      <c r="H104" s="7">
        <f t="shared" si="15"/>
        <v>2806.07</v>
      </c>
      <c r="I104" s="3">
        <f t="shared" si="12"/>
        <v>289.92</v>
      </c>
      <c r="J104" s="7">
        <f t="shared" si="13"/>
        <v>2.81</v>
      </c>
      <c r="N104" s="3">
        <f t="shared" si="14"/>
        <v>3098.8</v>
      </c>
      <c r="O104" s="1" t="s">
        <v>77</v>
      </c>
      <c r="P104" s="1"/>
    </row>
    <row r="105" spans="5:16" x14ac:dyDescent="0.25">
      <c r="E105" s="21">
        <v>47386</v>
      </c>
      <c r="F105">
        <v>102</v>
      </c>
      <c r="G105" s="8">
        <v>0</v>
      </c>
      <c r="H105" s="7">
        <f t="shared" si="15"/>
        <v>2806.07</v>
      </c>
      <c r="I105" s="3">
        <f t="shared" si="12"/>
        <v>289.92</v>
      </c>
      <c r="J105" s="7">
        <f t="shared" si="13"/>
        <v>2.81</v>
      </c>
      <c r="N105" s="3">
        <f t="shared" si="14"/>
        <v>3098.8</v>
      </c>
      <c r="O105" s="1" t="s">
        <v>77</v>
      </c>
      <c r="P105" s="1"/>
    </row>
    <row r="106" spans="5:16" x14ac:dyDescent="0.25">
      <c r="E106" s="21">
        <v>47416</v>
      </c>
      <c r="F106">
        <v>103</v>
      </c>
      <c r="G106" s="8">
        <v>0</v>
      </c>
      <c r="H106" s="7">
        <f t="shared" si="15"/>
        <v>2806.07</v>
      </c>
      <c r="I106" s="3">
        <f t="shared" si="12"/>
        <v>289.92</v>
      </c>
      <c r="J106" s="7">
        <f t="shared" si="13"/>
        <v>2.81</v>
      </c>
      <c r="N106" s="3">
        <f t="shared" si="14"/>
        <v>3098.8</v>
      </c>
      <c r="O106" s="1" t="s">
        <v>77</v>
      </c>
      <c r="P106" s="1"/>
    </row>
    <row r="107" spans="5:16" x14ac:dyDescent="0.25">
      <c r="E107" s="21">
        <v>47447</v>
      </c>
      <c r="F107">
        <v>104</v>
      </c>
      <c r="G107" s="8">
        <v>0</v>
      </c>
      <c r="H107" s="7">
        <f t="shared" si="15"/>
        <v>2806.07</v>
      </c>
      <c r="I107" s="3">
        <f t="shared" si="12"/>
        <v>289.92</v>
      </c>
      <c r="J107" s="7">
        <f t="shared" si="13"/>
        <v>2.81</v>
      </c>
      <c r="N107" s="3">
        <f t="shared" si="14"/>
        <v>3098.8</v>
      </c>
      <c r="O107" s="1" t="s">
        <v>77</v>
      </c>
      <c r="P107" s="1"/>
    </row>
    <row r="108" spans="5:16" x14ac:dyDescent="0.25">
      <c r="E108" s="21">
        <v>47477</v>
      </c>
      <c r="F108">
        <v>105</v>
      </c>
      <c r="G108" s="8">
        <v>0</v>
      </c>
      <c r="H108" s="7">
        <f t="shared" si="15"/>
        <v>2806.07</v>
      </c>
      <c r="I108" s="3">
        <f t="shared" si="12"/>
        <v>289.92</v>
      </c>
      <c r="J108" s="7">
        <f t="shared" si="13"/>
        <v>2.81</v>
      </c>
      <c r="N108" s="3">
        <f t="shared" si="14"/>
        <v>3098.8</v>
      </c>
      <c r="O108" s="1" t="s">
        <v>77</v>
      </c>
      <c r="P108" s="1"/>
    </row>
    <row r="109" spans="5:16" x14ac:dyDescent="0.25">
      <c r="E109" s="21">
        <v>47508</v>
      </c>
      <c r="F109">
        <v>106</v>
      </c>
      <c r="G109" s="8">
        <v>0</v>
      </c>
      <c r="H109" s="7">
        <f t="shared" si="15"/>
        <v>2806.07</v>
      </c>
      <c r="I109" s="3">
        <f t="shared" si="12"/>
        <v>289.92</v>
      </c>
      <c r="J109" s="7">
        <f t="shared" si="13"/>
        <v>2.81</v>
      </c>
      <c r="N109" s="3">
        <f t="shared" si="14"/>
        <v>3098.8</v>
      </c>
      <c r="O109" s="1" t="s">
        <v>77</v>
      </c>
      <c r="P109" s="1"/>
    </row>
    <row r="110" spans="5:16" x14ac:dyDescent="0.25">
      <c r="E110" s="21">
        <v>47539</v>
      </c>
      <c r="F110">
        <v>107</v>
      </c>
      <c r="G110" s="8">
        <v>0</v>
      </c>
      <c r="H110" s="7">
        <f t="shared" si="15"/>
        <v>2806.07</v>
      </c>
      <c r="I110" s="3">
        <f t="shared" si="12"/>
        <v>289.92</v>
      </c>
      <c r="J110" s="7">
        <f t="shared" si="13"/>
        <v>2.81</v>
      </c>
      <c r="N110" s="3">
        <f t="shared" si="14"/>
        <v>3098.8</v>
      </c>
      <c r="O110" s="1" t="s">
        <v>77</v>
      </c>
      <c r="P110" s="1"/>
    </row>
    <row r="111" spans="5:16" x14ac:dyDescent="0.25">
      <c r="E111" s="21">
        <v>47567</v>
      </c>
      <c r="F111">
        <v>108</v>
      </c>
      <c r="G111" s="8">
        <v>0</v>
      </c>
      <c r="H111" s="7">
        <f t="shared" si="15"/>
        <v>2806.07</v>
      </c>
      <c r="I111" s="3">
        <f t="shared" si="12"/>
        <v>289.92</v>
      </c>
      <c r="J111" s="7">
        <f t="shared" si="13"/>
        <v>2.81</v>
      </c>
      <c r="N111" s="3">
        <f t="shared" si="14"/>
        <v>3098.8</v>
      </c>
      <c r="O111" s="1" t="s">
        <v>77</v>
      </c>
      <c r="P111" s="1"/>
    </row>
    <row r="112" spans="5:16" x14ac:dyDescent="0.25">
      <c r="E112" s="21">
        <v>47598</v>
      </c>
      <c r="F112">
        <v>109</v>
      </c>
      <c r="G112" s="8">
        <v>0</v>
      </c>
      <c r="H112" s="7">
        <f t="shared" si="15"/>
        <v>2806.07</v>
      </c>
      <c r="I112" s="3">
        <f t="shared" si="12"/>
        <v>289.92</v>
      </c>
      <c r="J112" s="7">
        <f t="shared" si="13"/>
        <v>2.81</v>
      </c>
      <c r="N112" s="3">
        <f t="shared" si="14"/>
        <v>3098.8</v>
      </c>
      <c r="O112" s="1" t="s">
        <v>77</v>
      </c>
      <c r="P112" s="1"/>
    </row>
    <row r="113" spans="5:16" x14ac:dyDescent="0.25">
      <c r="E113" s="21">
        <v>47628</v>
      </c>
      <c r="F113">
        <v>110</v>
      </c>
      <c r="G113" s="8">
        <v>0</v>
      </c>
      <c r="H113" s="7">
        <f t="shared" si="15"/>
        <v>2806.07</v>
      </c>
      <c r="I113" s="3">
        <f t="shared" si="12"/>
        <v>289.92</v>
      </c>
      <c r="J113" s="7">
        <f t="shared" si="13"/>
        <v>2.81</v>
      </c>
      <c r="N113" s="3">
        <f t="shared" si="14"/>
        <v>3098.8</v>
      </c>
      <c r="O113" s="1" t="s">
        <v>77</v>
      </c>
      <c r="P113" s="1"/>
    </row>
    <row r="114" spans="5:16" x14ac:dyDescent="0.25">
      <c r="E114" s="21">
        <v>47659</v>
      </c>
      <c r="F114">
        <v>111</v>
      </c>
      <c r="G114" s="8">
        <v>0</v>
      </c>
      <c r="H114" s="7">
        <f t="shared" si="15"/>
        <v>2806.07</v>
      </c>
      <c r="I114" s="3">
        <f t="shared" si="12"/>
        <v>289.92</v>
      </c>
      <c r="J114" s="7">
        <f t="shared" si="13"/>
        <v>2.81</v>
      </c>
      <c r="N114" s="3">
        <f t="shared" si="14"/>
        <v>3098.8</v>
      </c>
      <c r="O114" s="1" t="s">
        <v>77</v>
      </c>
      <c r="P114" s="1"/>
    </row>
    <row r="115" spans="5:16" x14ac:dyDescent="0.25">
      <c r="E115" s="21">
        <v>47689</v>
      </c>
      <c r="F115">
        <v>112</v>
      </c>
      <c r="G115" s="8">
        <v>0</v>
      </c>
      <c r="H115" s="7">
        <f t="shared" si="15"/>
        <v>2806.07</v>
      </c>
      <c r="I115" s="3">
        <f t="shared" si="12"/>
        <v>289.92</v>
      </c>
      <c r="J115" s="7">
        <f t="shared" si="13"/>
        <v>2.81</v>
      </c>
      <c r="N115" s="3">
        <f t="shared" si="14"/>
        <v>3098.8</v>
      </c>
      <c r="O115" s="1" t="s">
        <v>77</v>
      </c>
      <c r="P115" s="1"/>
    </row>
    <row r="116" spans="5:16" x14ac:dyDescent="0.25">
      <c r="E116" s="21">
        <v>47720</v>
      </c>
      <c r="F116">
        <v>113</v>
      </c>
      <c r="G116" s="8">
        <v>0</v>
      </c>
      <c r="H116" s="7">
        <f t="shared" si="15"/>
        <v>2806.07</v>
      </c>
      <c r="I116" s="3">
        <f t="shared" si="12"/>
        <v>289.92</v>
      </c>
      <c r="J116" s="7">
        <f t="shared" si="13"/>
        <v>2.81</v>
      </c>
      <c r="N116" s="3">
        <f t="shared" si="14"/>
        <v>3098.8</v>
      </c>
      <c r="O116" s="1" t="s">
        <v>77</v>
      </c>
      <c r="P116" s="1"/>
    </row>
    <row r="117" spans="5:16" x14ac:dyDescent="0.25">
      <c r="E117" s="21">
        <v>47751</v>
      </c>
      <c r="F117">
        <v>114</v>
      </c>
      <c r="G117" s="8">
        <v>0</v>
      </c>
      <c r="H117" s="7">
        <f t="shared" si="15"/>
        <v>2806.07</v>
      </c>
      <c r="I117" s="3">
        <f t="shared" si="12"/>
        <v>289.92</v>
      </c>
      <c r="J117" s="7">
        <f t="shared" si="13"/>
        <v>2.81</v>
      </c>
      <c r="N117" s="3">
        <f t="shared" si="14"/>
        <v>3098.8</v>
      </c>
      <c r="O117" s="1" t="s">
        <v>77</v>
      </c>
      <c r="P117" s="1"/>
    </row>
    <row r="118" spans="5:16" x14ac:dyDescent="0.25">
      <c r="E118" s="21">
        <v>47781</v>
      </c>
      <c r="F118">
        <v>115</v>
      </c>
      <c r="G118" s="8">
        <v>0</v>
      </c>
      <c r="H118" s="7">
        <f t="shared" si="15"/>
        <v>2806.07</v>
      </c>
      <c r="I118" s="3">
        <f t="shared" si="12"/>
        <v>289.92</v>
      </c>
      <c r="J118" s="7">
        <f t="shared" si="13"/>
        <v>2.81</v>
      </c>
      <c r="N118" s="3">
        <f t="shared" si="14"/>
        <v>3098.8</v>
      </c>
      <c r="O118" s="1" t="s">
        <v>77</v>
      </c>
      <c r="P118" s="1"/>
    </row>
    <row r="119" spans="5:16" x14ac:dyDescent="0.25">
      <c r="E119" s="21">
        <v>47812</v>
      </c>
      <c r="F119">
        <v>116</v>
      </c>
      <c r="G119" s="8">
        <v>0</v>
      </c>
      <c r="H119" s="7">
        <f t="shared" si="15"/>
        <v>2806.07</v>
      </c>
      <c r="I119" s="3">
        <f t="shared" si="12"/>
        <v>289.92</v>
      </c>
      <c r="J119" s="7">
        <f t="shared" si="13"/>
        <v>2.81</v>
      </c>
      <c r="N119" s="3">
        <f t="shared" si="14"/>
        <v>3098.8</v>
      </c>
      <c r="O119" s="1" t="s">
        <v>77</v>
      </c>
      <c r="P119" s="1"/>
    </row>
    <row r="120" spans="5:16" x14ac:dyDescent="0.25">
      <c r="E120" s="21">
        <v>47842</v>
      </c>
      <c r="F120">
        <v>117</v>
      </c>
      <c r="G120" s="8">
        <v>0</v>
      </c>
      <c r="H120" s="7">
        <f t="shared" si="15"/>
        <v>2806.07</v>
      </c>
      <c r="I120" s="3">
        <f t="shared" si="12"/>
        <v>289.92</v>
      </c>
      <c r="J120" s="7">
        <f t="shared" si="13"/>
        <v>2.81</v>
      </c>
      <c r="N120" s="3">
        <f t="shared" si="14"/>
        <v>3098.8</v>
      </c>
      <c r="O120" s="1" t="s">
        <v>77</v>
      </c>
      <c r="P120" s="1"/>
    </row>
    <row r="121" spans="5:16" x14ac:dyDescent="0.25">
      <c r="E121" s="21">
        <v>47873</v>
      </c>
      <c r="F121">
        <v>118</v>
      </c>
      <c r="G121" s="8">
        <v>0</v>
      </c>
      <c r="H121" s="7">
        <f t="shared" si="15"/>
        <v>2806.07</v>
      </c>
      <c r="I121" s="3">
        <f t="shared" si="12"/>
        <v>289.92</v>
      </c>
      <c r="J121" s="7">
        <f t="shared" si="13"/>
        <v>2.81</v>
      </c>
      <c r="N121" s="3">
        <f t="shared" si="14"/>
        <v>3098.8</v>
      </c>
      <c r="O121" s="1" t="s">
        <v>77</v>
      </c>
      <c r="P121" s="1"/>
    </row>
    <row r="122" spans="5:16" x14ac:dyDescent="0.25">
      <c r="E122" s="21">
        <v>47904</v>
      </c>
      <c r="F122">
        <v>119</v>
      </c>
      <c r="G122" s="8">
        <v>0</v>
      </c>
      <c r="H122" s="7">
        <f t="shared" si="15"/>
        <v>2806.07</v>
      </c>
      <c r="I122" s="3">
        <f t="shared" si="12"/>
        <v>289.92</v>
      </c>
      <c r="J122" s="7">
        <f t="shared" si="13"/>
        <v>2.81</v>
      </c>
      <c r="N122" s="3">
        <f t="shared" si="14"/>
        <v>3098.8</v>
      </c>
      <c r="O122" s="1" t="s">
        <v>77</v>
      </c>
      <c r="P122" s="1"/>
    </row>
    <row r="123" spans="5:16" x14ac:dyDescent="0.25">
      <c r="E123" s="21">
        <v>47932</v>
      </c>
      <c r="F123">
        <v>120</v>
      </c>
      <c r="G123" s="8">
        <v>0</v>
      </c>
      <c r="H123" s="7">
        <f t="shared" si="15"/>
        <v>2806.07</v>
      </c>
      <c r="I123" s="3">
        <f t="shared" si="12"/>
        <v>289.92</v>
      </c>
      <c r="J123" s="7">
        <f>ROUND(($B$11/120),2)</f>
        <v>2.81</v>
      </c>
      <c r="N123" s="3">
        <f t="shared" si="14"/>
        <v>3098.8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46A-83FD-421D-B13F-B65F125F4054}">
  <dimension ref="A1:Q123"/>
  <sheetViews>
    <sheetView workbookViewId="0">
      <selection activeCell="K7" sqref="K7:M7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429630</v>
      </c>
      <c r="H1" s="7"/>
    </row>
    <row r="2" spans="1:17" x14ac:dyDescent="0.25">
      <c r="A2" t="s">
        <v>1</v>
      </c>
      <c r="B2" s="1" t="s">
        <v>30</v>
      </c>
      <c r="H2" s="7"/>
    </row>
    <row r="3" spans="1:17" x14ac:dyDescent="0.25">
      <c r="A3" t="s">
        <v>53</v>
      </c>
      <c r="B3" s="20">
        <v>44510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44571</v>
      </c>
      <c r="F4">
        <v>1</v>
      </c>
      <c r="G4" s="8">
        <v>1179.82</v>
      </c>
      <c r="H4" s="7">
        <f>B17-G4</f>
        <v>9.4400000000000546</v>
      </c>
      <c r="I4" s="3">
        <v>0</v>
      </c>
      <c r="J4" s="7">
        <v>0</v>
      </c>
      <c r="N4" s="3">
        <f t="shared" ref="N4:N68" si="0">SUM(G4:M4)</f>
        <v>1189.26</v>
      </c>
      <c r="O4" s="1" t="s">
        <v>77</v>
      </c>
      <c r="P4" s="1"/>
    </row>
    <row r="5" spans="1:17" x14ac:dyDescent="0.25">
      <c r="A5" t="s">
        <v>3</v>
      </c>
      <c r="B5" s="2">
        <v>131091.51</v>
      </c>
      <c r="E5" s="21">
        <v>44602</v>
      </c>
      <c r="F5">
        <v>2</v>
      </c>
      <c r="G5" s="8">
        <v>0</v>
      </c>
      <c r="H5" s="7">
        <f t="shared" ref="H5:H9" si="1">($B$17-(I5+J5))</f>
        <v>1075.97</v>
      </c>
      <c r="I5" s="3">
        <f>ROUND(($B$18/119),2)</f>
        <v>112.2</v>
      </c>
      <c r="J5" s="7">
        <f>ROUND(($B$11/119),2)</f>
        <v>1.0900000000000001</v>
      </c>
      <c r="N5" s="3">
        <f t="shared" si="0"/>
        <v>1189.26</v>
      </c>
      <c r="O5" s="1" t="s">
        <v>77</v>
      </c>
      <c r="P5" s="1"/>
    </row>
    <row r="6" spans="1:17" x14ac:dyDescent="0.25">
      <c r="A6" t="s">
        <v>4</v>
      </c>
      <c r="B6" s="2">
        <v>7865.49</v>
      </c>
      <c r="E6" s="21">
        <v>44630</v>
      </c>
      <c r="F6">
        <v>3</v>
      </c>
      <c r="G6" s="8">
        <v>0</v>
      </c>
      <c r="H6" s="7">
        <f t="shared" si="1"/>
        <v>1075.97</v>
      </c>
      <c r="I6" s="3">
        <f t="shared" ref="I6:I69" si="2">ROUND(($B$18/119),2)</f>
        <v>112.2</v>
      </c>
      <c r="J6" s="7">
        <f t="shared" ref="J6:J69" si="3">ROUND(($B$11/119),2)</f>
        <v>1.0900000000000001</v>
      </c>
      <c r="N6" s="3">
        <f t="shared" si="0"/>
        <v>1189.26</v>
      </c>
      <c r="O6" s="1" t="s">
        <v>77</v>
      </c>
      <c r="P6" s="1"/>
    </row>
    <row r="7" spans="1:17" x14ac:dyDescent="0.25">
      <c r="A7" t="s">
        <v>6</v>
      </c>
      <c r="B7" s="2">
        <f>SUM(B5:B6)</f>
        <v>138957</v>
      </c>
      <c r="E7" s="21">
        <v>44661</v>
      </c>
      <c r="F7">
        <v>4</v>
      </c>
      <c r="G7" s="8">
        <v>0</v>
      </c>
      <c r="H7" s="7">
        <f t="shared" si="1"/>
        <v>1075.97</v>
      </c>
      <c r="I7" s="3">
        <f t="shared" si="2"/>
        <v>112.2</v>
      </c>
      <c r="J7" s="7">
        <f t="shared" si="3"/>
        <v>1.0900000000000001</v>
      </c>
      <c r="K7" s="16">
        <f>ROUND((((H7/$B$20)*$B$20)-H7),2)</f>
        <v>0</v>
      </c>
      <c r="L7" s="16">
        <f>ROUND(((((SUM(I7:J7))/$B$20)*$B$20)-(SUM(I7:J7))),2)</f>
        <v>0</v>
      </c>
      <c r="M7" s="30">
        <f t="shared" ref="M7" si="4">ROUND((SUM(G7:L7))-PV($B$15,Q7,0,-(SUM(G7:L7))),2)</f>
        <v>1.96</v>
      </c>
      <c r="N7" s="3">
        <f t="shared" si="0"/>
        <v>1191.22</v>
      </c>
      <c r="O7" s="1" t="s">
        <v>76</v>
      </c>
      <c r="P7" s="20">
        <v>44609</v>
      </c>
      <c r="Q7" s="16">
        <f t="shared" ref="Q7:Q9" si="5">DATEDIF(P7,E7,"m")</f>
        <v>1</v>
      </c>
    </row>
    <row r="8" spans="1:17" x14ac:dyDescent="0.25">
      <c r="A8" t="s">
        <v>5</v>
      </c>
      <c r="B8" s="2">
        <v>9726.99</v>
      </c>
      <c r="E8" s="21">
        <v>44691</v>
      </c>
      <c r="F8">
        <v>5</v>
      </c>
      <c r="G8" s="8">
        <v>0</v>
      </c>
      <c r="H8" s="7">
        <f t="shared" si="1"/>
        <v>1075.97</v>
      </c>
      <c r="I8" s="3">
        <f t="shared" si="2"/>
        <v>112.2</v>
      </c>
      <c r="J8" s="7">
        <f t="shared" si="3"/>
        <v>1.0900000000000001</v>
      </c>
      <c r="K8" s="16">
        <f t="shared" ref="K8:K9" si="6">ROUND((((H8/$B$20)*$B$20)-H8),2)</f>
        <v>0</v>
      </c>
      <c r="L8" s="16">
        <f t="shared" ref="L8:L9" si="7">ROUND(((((SUM(I8:J8))/$B$20)*$B$20)-(SUM(I8:J8))),2)</f>
        <v>0</v>
      </c>
      <c r="M8" s="30">
        <f t="shared" ref="M8:M9" si="8">ROUND((SUM(G8:L8))-PV($B$15,Q8,0,-(SUM(G8:L8))),2)</f>
        <v>3.92</v>
      </c>
      <c r="N8" s="3">
        <f t="shared" si="0"/>
        <v>1193.18</v>
      </c>
      <c r="O8" s="1" t="s">
        <v>76</v>
      </c>
      <c r="P8" s="20">
        <v>44609</v>
      </c>
      <c r="Q8" s="16">
        <f t="shared" si="5"/>
        <v>2</v>
      </c>
    </row>
    <row r="9" spans="1:17" x14ac:dyDescent="0.25">
      <c r="B9" s="2"/>
      <c r="E9" s="21">
        <v>44722</v>
      </c>
      <c r="F9">
        <v>6</v>
      </c>
      <c r="G9" s="8">
        <v>0</v>
      </c>
      <c r="H9" s="7">
        <f t="shared" si="1"/>
        <v>1075.97</v>
      </c>
      <c r="I9" s="3">
        <f t="shared" si="2"/>
        <v>112.2</v>
      </c>
      <c r="J9" s="7">
        <f t="shared" si="3"/>
        <v>1.0900000000000001</v>
      </c>
      <c r="K9" s="16">
        <f t="shared" si="6"/>
        <v>0</v>
      </c>
      <c r="L9" s="16">
        <f t="shared" si="7"/>
        <v>0</v>
      </c>
      <c r="M9" s="30">
        <f t="shared" si="8"/>
        <v>5.87</v>
      </c>
      <c r="N9" s="3">
        <f t="shared" si="0"/>
        <v>1195.1299999999999</v>
      </c>
      <c r="O9" s="1" t="s">
        <v>76</v>
      </c>
      <c r="P9" s="20">
        <v>44609</v>
      </c>
      <c r="Q9" s="16">
        <f t="shared" si="5"/>
        <v>3</v>
      </c>
    </row>
    <row r="10" spans="1:17" x14ac:dyDescent="0.25">
      <c r="A10" t="s">
        <v>7</v>
      </c>
      <c r="B10" s="2">
        <f xml:space="preserve"> B7-B8</f>
        <v>129230.01</v>
      </c>
      <c r="E10" s="21">
        <v>44752</v>
      </c>
      <c r="F10">
        <v>7</v>
      </c>
      <c r="G10" s="8">
        <v>0</v>
      </c>
      <c r="H10" s="7">
        <f>($B$17-(I10+J10))</f>
        <v>1075.97</v>
      </c>
      <c r="I10" s="3">
        <f t="shared" si="2"/>
        <v>112.2</v>
      </c>
      <c r="J10" s="7">
        <f t="shared" si="3"/>
        <v>1.0900000000000001</v>
      </c>
      <c r="N10" s="3">
        <f t="shared" si="0"/>
        <v>1189.26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129.36000000000001</v>
      </c>
      <c r="E11" s="21">
        <v>44783</v>
      </c>
      <c r="F11">
        <v>8</v>
      </c>
      <c r="G11" s="8">
        <v>0</v>
      </c>
      <c r="H11" s="7">
        <f t="shared" ref="H11:H74" si="9">($B$17-(I11+J11))</f>
        <v>1075.97</v>
      </c>
      <c r="I11" s="3">
        <f t="shared" si="2"/>
        <v>112.2</v>
      </c>
      <c r="J11" s="7">
        <f t="shared" si="3"/>
        <v>1.0900000000000001</v>
      </c>
      <c r="N11" s="3">
        <f t="shared" si="0"/>
        <v>1189.26</v>
      </c>
      <c r="O11" s="1" t="s">
        <v>77</v>
      </c>
      <c r="P11" s="1"/>
    </row>
    <row r="12" spans="1:17" x14ac:dyDescent="0.25">
      <c r="A12" t="s">
        <v>9</v>
      </c>
      <c r="B12" s="2">
        <f>B10+B11</f>
        <v>129359.37</v>
      </c>
      <c r="C12" s="16"/>
      <c r="E12" s="21">
        <v>44814</v>
      </c>
      <c r="F12">
        <v>9</v>
      </c>
      <c r="G12" s="8">
        <v>0</v>
      </c>
      <c r="H12" s="7">
        <f t="shared" si="9"/>
        <v>1075.97</v>
      </c>
      <c r="I12" s="3">
        <f t="shared" si="2"/>
        <v>112.2</v>
      </c>
      <c r="J12" s="7">
        <f t="shared" si="3"/>
        <v>1.0900000000000001</v>
      </c>
      <c r="N12" s="3">
        <f t="shared" si="0"/>
        <v>1189.26</v>
      </c>
      <c r="O12" s="1" t="s">
        <v>77</v>
      </c>
      <c r="P12" s="1"/>
    </row>
    <row r="13" spans="1:17" x14ac:dyDescent="0.25">
      <c r="B13" s="3"/>
      <c r="E13" s="21">
        <v>44844</v>
      </c>
      <c r="F13">
        <v>10</v>
      </c>
      <c r="G13" s="8">
        <v>0</v>
      </c>
      <c r="H13" s="7">
        <f t="shared" si="9"/>
        <v>1075.97</v>
      </c>
      <c r="I13" s="3">
        <f t="shared" si="2"/>
        <v>112.2</v>
      </c>
      <c r="J13" s="7">
        <f t="shared" si="3"/>
        <v>1.0900000000000001</v>
      </c>
      <c r="N13" s="3">
        <f t="shared" si="0"/>
        <v>1189.26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44875</v>
      </c>
      <c r="F14">
        <v>11</v>
      </c>
      <c r="G14" s="8">
        <v>0</v>
      </c>
      <c r="H14" s="7">
        <f t="shared" si="9"/>
        <v>1075.97</v>
      </c>
      <c r="I14" s="3">
        <f t="shared" si="2"/>
        <v>112.2</v>
      </c>
      <c r="J14" s="7">
        <f t="shared" si="3"/>
        <v>1.0900000000000001</v>
      </c>
      <c r="N14" s="3">
        <f t="shared" si="0"/>
        <v>1189.26</v>
      </c>
      <c r="O14" s="1" t="s">
        <v>77</v>
      </c>
      <c r="P14" s="1"/>
    </row>
    <row r="15" spans="1:17" x14ac:dyDescent="0.25">
      <c r="A15" t="s">
        <v>11</v>
      </c>
      <c r="B15" s="5">
        <v>1.652E-3</v>
      </c>
      <c r="E15" s="21">
        <v>44905</v>
      </c>
      <c r="F15">
        <v>12</v>
      </c>
      <c r="G15" s="8">
        <v>0</v>
      </c>
      <c r="H15" s="7">
        <f t="shared" si="9"/>
        <v>1075.97</v>
      </c>
      <c r="I15" s="3">
        <f t="shared" si="2"/>
        <v>112.2</v>
      </c>
      <c r="J15" s="7">
        <f t="shared" si="3"/>
        <v>1.0900000000000001</v>
      </c>
      <c r="N15" s="3">
        <f t="shared" si="0"/>
        <v>1189.26</v>
      </c>
      <c r="O15" s="1" t="s">
        <v>77</v>
      </c>
      <c r="P15" s="1"/>
    </row>
    <row r="16" spans="1:17" x14ac:dyDescent="0.25">
      <c r="B16" s="3"/>
      <c r="E16" s="21">
        <v>44936</v>
      </c>
      <c r="F16">
        <v>13</v>
      </c>
      <c r="G16" s="8">
        <v>0</v>
      </c>
      <c r="H16" s="7">
        <f t="shared" si="9"/>
        <v>1075.97</v>
      </c>
      <c r="I16" s="3">
        <f t="shared" si="2"/>
        <v>112.2</v>
      </c>
      <c r="J16" s="7">
        <f t="shared" si="3"/>
        <v>1.0900000000000001</v>
      </c>
      <c r="N16" s="3">
        <f t="shared" si="0"/>
        <v>1189.26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1189.26</v>
      </c>
      <c r="E17" s="21">
        <v>44967</v>
      </c>
      <c r="F17">
        <v>14</v>
      </c>
      <c r="G17" s="8">
        <v>0</v>
      </c>
      <c r="H17" s="7">
        <f t="shared" si="9"/>
        <v>1075.97</v>
      </c>
      <c r="I17" s="3">
        <f t="shared" si="2"/>
        <v>112.2</v>
      </c>
      <c r="J17" s="7">
        <f t="shared" si="3"/>
        <v>1.0900000000000001</v>
      </c>
      <c r="N17" s="3">
        <f t="shared" si="0"/>
        <v>1189.26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13351.83</v>
      </c>
      <c r="E18" s="21">
        <v>44995</v>
      </c>
      <c r="F18">
        <v>15</v>
      </c>
      <c r="G18" s="8">
        <v>0</v>
      </c>
      <c r="H18" s="7">
        <f t="shared" si="9"/>
        <v>1075.97</v>
      </c>
      <c r="I18" s="3">
        <f t="shared" si="2"/>
        <v>112.2</v>
      </c>
      <c r="J18" s="7">
        <f t="shared" si="3"/>
        <v>1.0900000000000001</v>
      </c>
      <c r="N18" s="3">
        <f t="shared" si="0"/>
        <v>1189.26</v>
      </c>
      <c r="O18" s="1" t="s">
        <v>77</v>
      </c>
      <c r="P18" s="1"/>
    </row>
    <row r="19" spans="1:16" x14ac:dyDescent="0.25">
      <c r="B19" s="3"/>
      <c r="E19" s="21">
        <v>45026</v>
      </c>
      <c r="F19">
        <v>16</v>
      </c>
      <c r="G19" s="8">
        <v>0</v>
      </c>
      <c r="H19" s="7">
        <f t="shared" si="9"/>
        <v>1075.97</v>
      </c>
      <c r="I19" s="3">
        <f t="shared" si="2"/>
        <v>112.2</v>
      </c>
      <c r="J19" s="7">
        <f t="shared" si="3"/>
        <v>1.0900000000000001</v>
      </c>
      <c r="N19" s="3">
        <f t="shared" si="0"/>
        <v>1189.26</v>
      </c>
      <c r="O19" s="1" t="s">
        <v>77</v>
      </c>
      <c r="P19" s="1"/>
    </row>
    <row r="20" spans="1:16" x14ac:dyDescent="0.25">
      <c r="A20" t="s">
        <v>100</v>
      </c>
      <c r="B20" s="3">
        <v>1100.48</v>
      </c>
      <c r="E20" s="21">
        <v>45056</v>
      </c>
      <c r="F20">
        <v>17</v>
      </c>
      <c r="G20" s="8">
        <v>0</v>
      </c>
      <c r="H20" s="7">
        <f t="shared" si="9"/>
        <v>1075.97</v>
      </c>
      <c r="I20" s="3">
        <f t="shared" si="2"/>
        <v>112.2</v>
      </c>
      <c r="J20" s="7">
        <f t="shared" si="3"/>
        <v>1.0900000000000001</v>
      </c>
      <c r="N20" s="3">
        <f t="shared" si="0"/>
        <v>1189.26</v>
      </c>
      <c r="O20" s="1" t="s">
        <v>77</v>
      </c>
      <c r="P20" s="1"/>
    </row>
    <row r="21" spans="1:16" x14ac:dyDescent="0.25">
      <c r="B21" s="3"/>
      <c r="E21" s="21">
        <v>45087</v>
      </c>
      <c r="F21">
        <v>18</v>
      </c>
      <c r="G21" s="8">
        <v>0</v>
      </c>
      <c r="H21" s="7">
        <f t="shared" si="9"/>
        <v>1075.97</v>
      </c>
      <c r="I21" s="3">
        <f t="shared" si="2"/>
        <v>112.2</v>
      </c>
      <c r="J21" s="7">
        <f t="shared" si="3"/>
        <v>1.0900000000000001</v>
      </c>
      <c r="N21" s="3">
        <f t="shared" si="0"/>
        <v>1189.26</v>
      </c>
      <c r="O21" s="1" t="s">
        <v>77</v>
      </c>
      <c r="P21" s="1"/>
    </row>
    <row r="22" spans="1:16" x14ac:dyDescent="0.25">
      <c r="B22" s="3"/>
      <c r="E22" s="21">
        <v>45117</v>
      </c>
      <c r="F22">
        <v>19</v>
      </c>
      <c r="G22" s="8">
        <v>0</v>
      </c>
      <c r="H22" s="7">
        <f t="shared" si="9"/>
        <v>1075.97</v>
      </c>
      <c r="I22" s="3">
        <f t="shared" si="2"/>
        <v>112.2</v>
      </c>
      <c r="J22" s="7">
        <f t="shared" si="3"/>
        <v>1.0900000000000001</v>
      </c>
      <c r="N22" s="3">
        <f t="shared" si="0"/>
        <v>1189.26</v>
      </c>
      <c r="O22" s="1" t="s">
        <v>77</v>
      </c>
      <c r="P22" s="1"/>
    </row>
    <row r="23" spans="1:16" x14ac:dyDescent="0.25">
      <c r="B23" s="3"/>
      <c r="E23" s="21">
        <v>45148</v>
      </c>
      <c r="F23">
        <v>20</v>
      </c>
      <c r="G23" s="8">
        <v>0</v>
      </c>
      <c r="H23" s="7">
        <f t="shared" si="9"/>
        <v>1075.97</v>
      </c>
      <c r="I23" s="3">
        <f t="shared" si="2"/>
        <v>112.2</v>
      </c>
      <c r="J23" s="7">
        <f t="shared" si="3"/>
        <v>1.0900000000000001</v>
      </c>
      <c r="N23" s="3">
        <f t="shared" si="0"/>
        <v>1189.26</v>
      </c>
      <c r="O23" s="1" t="s">
        <v>77</v>
      </c>
      <c r="P23" s="1"/>
    </row>
    <row r="24" spans="1:16" x14ac:dyDescent="0.25">
      <c r="B24" s="3"/>
      <c r="E24" s="21">
        <v>45179</v>
      </c>
      <c r="F24">
        <v>21</v>
      </c>
      <c r="G24" s="8">
        <v>0</v>
      </c>
      <c r="H24" s="7">
        <f t="shared" si="9"/>
        <v>1075.97</v>
      </c>
      <c r="I24" s="3">
        <f t="shared" si="2"/>
        <v>112.2</v>
      </c>
      <c r="J24" s="7">
        <f t="shared" si="3"/>
        <v>1.0900000000000001</v>
      </c>
      <c r="N24" s="3">
        <f t="shared" si="0"/>
        <v>1189.26</v>
      </c>
      <c r="O24" s="1" t="s">
        <v>77</v>
      </c>
      <c r="P24" s="1"/>
    </row>
    <row r="25" spans="1:16" x14ac:dyDescent="0.25">
      <c r="B25" s="3"/>
      <c r="E25" s="21">
        <v>45209</v>
      </c>
      <c r="F25">
        <v>22</v>
      </c>
      <c r="G25" s="8">
        <v>0</v>
      </c>
      <c r="H25" s="7">
        <f t="shared" si="9"/>
        <v>1075.97</v>
      </c>
      <c r="I25" s="3">
        <f t="shared" si="2"/>
        <v>112.2</v>
      </c>
      <c r="J25" s="7">
        <f t="shared" si="3"/>
        <v>1.0900000000000001</v>
      </c>
      <c r="N25" s="3">
        <f t="shared" si="0"/>
        <v>1189.26</v>
      </c>
      <c r="O25" s="1" t="s">
        <v>77</v>
      </c>
      <c r="P25" s="1"/>
    </row>
    <row r="26" spans="1:16" x14ac:dyDescent="0.25">
      <c r="B26" s="3"/>
      <c r="E26" s="21">
        <v>45240</v>
      </c>
      <c r="F26">
        <v>23</v>
      </c>
      <c r="G26" s="8">
        <v>0</v>
      </c>
      <c r="H26" s="7">
        <f t="shared" si="9"/>
        <v>1075.97</v>
      </c>
      <c r="I26" s="3">
        <f t="shared" si="2"/>
        <v>112.2</v>
      </c>
      <c r="J26" s="7">
        <f t="shared" si="3"/>
        <v>1.0900000000000001</v>
      </c>
      <c r="N26" s="3">
        <f t="shared" si="0"/>
        <v>1189.26</v>
      </c>
      <c r="O26" s="1" t="s">
        <v>77</v>
      </c>
      <c r="P26" s="1"/>
    </row>
    <row r="27" spans="1:16" x14ac:dyDescent="0.25">
      <c r="B27" s="3"/>
      <c r="E27" s="21">
        <v>45270</v>
      </c>
      <c r="F27">
        <v>24</v>
      </c>
      <c r="G27" s="8">
        <v>0</v>
      </c>
      <c r="H27" s="7">
        <f t="shared" si="9"/>
        <v>1075.97</v>
      </c>
      <c r="I27" s="3">
        <f t="shared" si="2"/>
        <v>112.2</v>
      </c>
      <c r="J27" s="7">
        <f t="shared" si="3"/>
        <v>1.0900000000000001</v>
      </c>
      <c r="N27" s="3">
        <f t="shared" si="0"/>
        <v>1189.26</v>
      </c>
      <c r="O27" s="1" t="s">
        <v>77</v>
      </c>
      <c r="P27" s="1"/>
    </row>
    <row r="28" spans="1:16" x14ac:dyDescent="0.25">
      <c r="B28" s="3"/>
      <c r="E28" s="21">
        <v>45301</v>
      </c>
      <c r="F28">
        <v>25</v>
      </c>
      <c r="G28" s="8">
        <v>0</v>
      </c>
      <c r="H28" s="7">
        <f t="shared" si="9"/>
        <v>1075.97</v>
      </c>
      <c r="I28" s="3">
        <f t="shared" si="2"/>
        <v>112.2</v>
      </c>
      <c r="J28" s="7">
        <f t="shared" si="3"/>
        <v>1.0900000000000001</v>
      </c>
      <c r="N28" s="3">
        <f t="shared" si="0"/>
        <v>1189.26</v>
      </c>
      <c r="O28" s="1" t="s">
        <v>77</v>
      </c>
      <c r="P28" s="1"/>
    </row>
    <row r="29" spans="1:16" x14ac:dyDescent="0.25">
      <c r="B29" s="3"/>
      <c r="E29" s="21">
        <v>45332</v>
      </c>
      <c r="F29">
        <v>26</v>
      </c>
      <c r="G29" s="8">
        <v>0</v>
      </c>
      <c r="H29" s="7">
        <f t="shared" si="9"/>
        <v>1075.97</v>
      </c>
      <c r="I29" s="3">
        <f t="shared" si="2"/>
        <v>112.2</v>
      </c>
      <c r="J29" s="7">
        <f t="shared" si="3"/>
        <v>1.0900000000000001</v>
      </c>
      <c r="N29" s="3">
        <f t="shared" si="0"/>
        <v>1189.26</v>
      </c>
      <c r="O29" s="1" t="s">
        <v>77</v>
      </c>
      <c r="P29" s="1"/>
    </row>
    <row r="30" spans="1:16" x14ac:dyDescent="0.25">
      <c r="B30" s="3"/>
      <c r="E30" s="21">
        <v>45361</v>
      </c>
      <c r="F30">
        <v>27</v>
      </c>
      <c r="G30" s="8">
        <v>0</v>
      </c>
      <c r="H30" s="7">
        <f t="shared" si="9"/>
        <v>1075.97</v>
      </c>
      <c r="I30" s="3">
        <f t="shared" si="2"/>
        <v>112.2</v>
      </c>
      <c r="J30" s="7">
        <f t="shared" si="3"/>
        <v>1.0900000000000001</v>
      </c>
      <c r="N30" s="3">
        <f t="shared" si="0"/>
        <v>1189.26</v>
      </c>
      <c r="O30" s="1" t="s">
        <v>77</v>
      </c>
      <c r="P30" s="1"/>
    </row>
    <row r="31" spans="1:16" x14ac:dyDescent="0.25">
      <c r="B31" s="3"/>
      <c r="E31" s="21">
        <v>45392</v>
      </c>
      <c r="F31">
        <v>28</v>
      </c>
      <c r="G31" s="8">
        <v>0</v>
      </c>
      <c r="H31" s="7">
        <f t="shared" si="9"/>
        <v>1075.97</v>
      </c>
      <c r="I31" s="3">
        <f t="shared" si="2"/>
        <v>112.2</v>
      </c>
      <c r="J31" s="7">
        <f t="shared" si="3"/>
        <v>1.0900000000000001</v>
      </c>
      <c r="N31" s="3">
        <f t="shared" si="0"/>
        <v>1189.26</v>
      </c>
      <c r="O31" s="1" t="s">
        <v>77</v>
      </c>
      <c r="P31" s="1"/>
    </row>
    <row r="32" spans="1:16" x14ac:dyDescent="0.25">
      <c r="B32" s="3"/>
      <c r="E32" s="21">
        <v>45422</v>
      </c>
      <c r="F32">
        <v>29</v>
      </c>
      <c r="G32" s="8">
        <v>0</v>
      </c>
      <c r="H32" s="7">
        <f t="shared" si="9"/>
        <v>1075.97</v>
      </c>
      <c r="I32" s="3">
        <f t="shared" si="2"/>
        <v>112.2</v>
      </c>
      <c r="J32" s="7">
        <f t="shared" si="3"/>
        <v>1.0900000000000001</v>
      </c>
      <c r="N32" s="3">
        <f t="shared" si="0"/>
        <v>1189.26</v>
      </c>
      <c r="O32" s="1" t="s">
        <v>77</v>
      </c>
      <c r="P32" s="1"/>
    </row>
    <row r="33" spans="2:16" x14ac:dyDescent="0.25">
      <c r="B33" s="3"/>
      <c r="E33" s="21">
        <v>45453</v>
      </c>
      <c r="F33">
        <v>30</v>
      </c>
      <c r="G33" s="8">
        <v>0</v>
      </c>
      <c r="H33" s="7">
        <f t="shared" si="9"/>
        <v>1075.97</v>
      </c>
      <c r="I33" s="3">
        <f t="shared" si="2"/>
        <v>112.2</v>
      </c>
      <c r="J33" s="7">
        <f t="shared" si="3"/>
        <v>1.0900000000000001</v>
      </c>
      <c r="N33" s="3">
        <f t="shared" si="0"/>
        <v>1189.26</v>
      </c>
      <c r="O33" s="1" t="s">
        <v>77</v>
      </c>
      <c r="P33" s="1"/>
    </row>
    <row r="34" spans="2:16" x14ac:dyDescent="0.25">
      <c r="B34" s="3"/>
      <c r="E34" s="21">
        <v>45483</v>
      </c>
      <c r="F34">
        <v>31</v>
      </c>
      <c r="G34" s="8">
        <v>0</v>
      </c>
      <c r="H34" s="7">
        <f t="shared" si="9"/>
        <v>1075.97</v>
      </c>
      <c r="I34" s="3">
        <f t="shared" si="2"/>
        <v>112.2</v>
      </c>
      <c r="J34" s="7">
        <f t="shared" si="3"/>
        <v>1.0900000000000001</v>
      </c>
      <c r="N34" s="3">
        <f t="shared" si="0"/>
        <v>1189.26</v>
      </c>
      <c r="O34" s="1" t="s">
        <v>77</v>
      </c>
      <c r="P34" s="1"/>
    </row>
    <row r="35" spans="2:16" x14ac:dyDescent="0.25">
      <c r="B35" s="3"/>
      <c r="E35" s="21">
        <v>45514</v>
      </c>
      <c r="F35">
        <v>32</v>
      </c>
      <c r="G35" s="8">
        <v>0</v>
      </c>
      <c r="H35" s="7">
        <f t="shared" si="9"/>
        <v>1075.97</v>
      </c>
      <c r="I35" s="3">
        <f t="shared" si="2"/>
        <v>112.2</v>
      </c>
      <c r="J35" s="7">
        <f t="shared" si="3"/>
        <v>1.0900000000000001</v>
      </c>
      <c r="N35" s="3">
        <f t="shared" si="0"/>
        <v>1189.26</v>
      </c>
      <c r="O35" s="1" t="s">
        <v>77</v>
      </c>
      <c r="P35" s="1"/>
    </row>
    <row r="36" spans="2:16" x14ac:dyDescent="0.25">
      <c r="B36" s="3"/>
      <c r="E36" s="21">
        <v>45545</v>
      </c>
      <c r="F36">
        <v>33</v>
      </c>
      <c r="G36" s="8">
        <v>0</v>
      </c>
      <c r="H36" s="7">
        <f t="shared" si="9"/>
        <v>1075.97</v>
      </c>
      <c r="I36" s="3">
        <f t="shared" si="2"/>
        <v>112.2</v>
      </c>
      <c r="J36" s="7">
        <f t="shared" si="3"/>
        <v>1.0900000000000001</v>
      </c>
      <c r="N36" s="3">
        <f t="shared" si="0"/>
        <v>1189.26</v>
      </c>
      <c r="O36" s="1" t="s">
        <v>77</v>
      </c>
      <c r="P36" s="1"/>
    </row>
    <row r="37" spans="2:16" x14ac:dyDescent="0.25">
      <c r="B37" s="3"/>
      <c r="E37" s="21">
        <v>45575</v>
      </c>
      <c r="F37">
        <v>34</v>
      </c>
      <c r="G37" s="8">
        <v>0</v>
      </c>
      <c r="H37" s="7">
        <f t="shared" si="9"/>
        <v>1075.97</v>
      </c>
      <c r="I37" s="3">
        <f t="shared" si="2"/>
        <v>112.2</v>
      </c>
      <c r="J37" s="7">
        <f t="shared" si="3"/>
        <v>1.0900000000000001</v>
      </c>
      <c r="N37" s="3">
        <f t="shared" si="0"/>
        <v>1189.26</v>
      </c>
      <c r="O37" s="1" t="s">
        <v>77</v>
      </c>
      <c r="P37" s="1"/>
    </row>
    <row r="38" spans="2:16" x14ac:dyDescent="0.25">
      <c r="B38" s="3"/>
      <c r="E38" s="21">
        <v>45606</v>
      </c>
      <c r="F38">
        <v>35</v>
      </c>
      <c r="G38" s="8">
        <v>0</v>
      </c>
      <c r="H38" s="7">
        <f t="shared" si="9"/>
        <v>1075.97</v>
      </c>
      <c r="I38" s="3">
        <f t="shared" si="2"/>
        <v>112.2</v>
      </c>
      <c r="J38" s="7">
        <f t="shared" si="3"/>
        <v>1.0900000000000001</v>
      </c>
      <c r="N38" s="3">
        <f t="shared" si="0"/>
        <v>1189.26</v>
      </c>
      <c r="O38" s="1" t="s">
        <v>77</v>
      </c>
      <c r="P38" s="1"/>
    </row>
    <row r="39" spans="2:16" x14ac:dyDescent="0.25">
      <c r="B39" s="3"/>
      <c r="E39" s="21">
        <v>45636</v>
      </c>
      <c r="F39">
        <v>36</v>
      </c>
      <c r="G39" s="8">
        <v>0</v>
      </c>
      <c r="H39" s="7">
        <f t="shared" si="9"/>
        <v>1075.97</v>
      </c>
      <c r="I39" s="3">
        <f t="shared" si="2"/>
        <v>112.2</v>
      </c>
      <c r="J39" s="7">
        <f t="shared" si="3"/>
        <v>1.0900000000000001</v>
      </c>
      <c r="N39" s="3">
        <f t="shared" si="0"/>
        <v>1189.26</v>
      </c>
      <c r="O39" s="1" t="s">
        <v>77</v>
      </c>
      <c r="P39" s="1"/>
    </row>
    <row r="40" spans="2:16" x14ac:dyDescent="0.25">
      <c r="B40" s="3"/>
      <c r="E40" s="21">
        <v>45667</v>
      </c>
      <c r="F40">
        <v>37</v>
      </c>
      <c r="G40" s="8">
        <v>0</v>
      </c>
      <c r="H40" s="7">
        <f t="shared" si="9"/>
        <v>1075.97</v>
      </c>
      <c r="I40" s="3">
        <f t="shared" si="2"/>
        <v>112.2</v>
      </c>
      <c r="J40" s="7">
        <f t="shared" si="3"/>
        <v>1.0900000000000001</v>
      </c>
      <c r="N40" s="3">
        <f t="shared" si="0"/>
        <v>1189.26</v>
      </c>
      <c r="O40" s="1" t="s">
        <v>77</v>
      </c>
      <c r="P40" s="1"/>
    </row>
    <row r="41" spans="2:16" x14ac:dyDescent="0.25">
      <c r="B41" s="3"/>
      <c r="E41" s="21">
        <v>45698</v>
      </c>
      <c r="F41">
        <v>38</v>
      </c>
      <c r="G41" s="8">
        <v>0</v>
      </c>
      <c r="H41" s="7">
        <f t="shared" si="9"/>
        <v>1075.97</v>
      </c>
      <c r="I41" s="3">
        <f t="shared" si="2"/>
        <v>112.2</v>
      </c>
      <c r="J41" s="7">
        <f t="shared" si="3"/>
        <v>1.0900000000000001</v>
      </c>
      <c r="N41" s="3">
        <f t="shared" si="0"/>
        <v>1189.26</v>
      </c>
      <c r="O41" s="1" t="s">
        <v>77</v>
      </c>
      <c r="P41" s="1"/>
    </row>
    <row r="42" spans="2:16" x14ac:dyDescent="0.25">
      <c r="B42" s="3"/>
      <c r="E42" s="21">
        <v>45726</v>
      </c>
      <c r="F42">
        <v>39</v>
      </c>
      <c r="G42" s="8">
        <v>0</v>
      </c>
      <c r="H42" s="7">
        <f t="shared" si="9"/>
        <v>1075.97</v>
      </c>
      <c r="I42" s="3">
        <f t="shared" si="2"/>
        <v>112.2</v>
      </c>
      <c r="J42" s="7">
        <f t="shared" si="3"/>
        <v>1.0900000000000001</v>
      </c>
      <c r="N42" s="3">
        <f t="shared" si="0"/>
        <v>1189.26</v>
      </c>
      <c r="O42" s="1" t="s">
        <v>77</v>
      </c>
      <c r="P42" s="1"/>
    </row>
    <row r="43" spans="2:16" x14ac:dyDescent="0.25">
      <c r="B43" s="3"/>
      <c r="E43" s="21">
        <v>45757</v>
      </c>
      <c r="F43">
        <v>40</v>
      </c>
      <c r="G43" s="8">
        <v>0</v>
      </c>
      <c r="H43" s="7">
        <f t="shared" si="9"/>
        <v>1075.97</v>
      </c>
      <c r="I43" s="3">
        <f t="shared" si="2"/>
        <v>112.2</v>
      </c>
      <c r="J43" s="7">
        <f t="shared" si="3"/>
        <v>1.0900000000000001</v>
      </c>
      <c r="N43" s="3">
        <f t="shared" si="0"/>
        <v>1189.26</v>
      </c>
      <c r="O43" s="1" t="s">
        <v>77</v>
      </c>
      <c r="P43" s="1"/>
    </row>
    <row r="44" spans="2:16" x14ac:dyDescent="0.25">
      <c r="B44" s="3"/>
      <c r="E44" s="21">
        <v>45787</v>
      </c>
      <c r="F44">
        <v>41</v>
      </c>
      <c r="G44" s="8">
        <v>0</v>
      </c>
      <c r="H44" s="7">
        <f t="shared" si="9"/>
        <v>1075.97</v>
      </c>
      <c r="I44" s="3">
        <f t="shared" si="2"/>
        <v>112.2</v>
      </c>
      <c r="J44" s="7">
        <f t="shared" si="3"/>
        <v>1.0900000000000001</v>
      </c>
      <c r="N44" s="3">
        <f t="shared" si="0"/>
        <v>1189.26</v>
      </c>
      <c r="O44" s="1" t="s">
        <v>77</v>
      </c>
      <c r="P44" s="1"/>
    </row>
    <row r="45" spans="2:16" x14ac:dyDescent="0.25">
      <c r="E45" s="21">
        <v>45818</v>
      </c>
      <c r="F45">
        <v>42</v>
      </c>
      <c r="G45" s="8">
        <v>0</v>
      </c>
      <c r="H45" s="7">
        <f t="shared" si="9"/>
        <v>1075.97</v>
      </c>
      <c r="I45" s="3">
        <f t="shared" si="2"/>
        <v>112.2</v>
      </c>
      <c r="J45" s="7">
        <f t="shared" si="3"/>
        <v>1.0900000000000001</v>
      </c>
      <c r="N45" s="3">
        <f t="shared" si="0"/>
        <v>1189.26</v>
      </c>
      <c r="O45" s="1" t="s">
        <v>77</v>
      </c>
      <c r="P45" s="1"/>
    </row>
    <row r="46" spans="2:16" x14ac:dyDescent="0.25">
      <c r="E46" s="21">
        <v>45848</v>
      </c>
      <c r="F46">
        <v>43</v>
      </c>
      <c r="G46" s="8">
        <v>0</v>
      </c>
      <c r="H46" s="7">
        <f t="shared" si="9"/>
        <v>1075.97</v>
      </c>
      <c r="I46" s="3">
        <f t="shared" si="2"/>
        <v>112.2</v>
      </c>
      <c r="J46" s="7">
        <f t="shared" si="3"/>
        <v>1.0900000000000001</v>
      </c>
      <c r="N46" s="3">
        <f t="shared" si="0"/>
        <v>1189.26</v>
      </c>
      <c r="O46" s="1" t="s">
        <v>77</v>
      </c>
      <c r="P46" s="1"/>
    </row>
    <row r="47" spans="2:16" x14ac:dyDescent="0.25">
      <c r="E47" s="21">
        <v>45879</v>
      </c>
      <c r="F47">
        <v>44</v>
      </c>
      <c r="G47" s="8">
        <v>0</v>
      </c>
      <c r="H47" s="7">
        <f t="shared" si="9"/>
        <v>1075.97</v>
      </c>
      <c r="I47" s="3">
        <f t="shared" si="2"/>
        <v>112.2</v>
      </c>
      <c r="J47" s="7">
        <f t="shared" si="3"/>
        <v>1.0900000000000001</v>
      </c>
      <c r="N47" s="3">
        <f t="shared" si="0"/>
        <v>1189.26</v>
      </c>
      <c r="O47" s="1" t="s">
        <v>77</v>
      </c>
      <c r="P47" s="1"/>
    </row>
    <row r="48" spans="2:16" x14ac:dyDescent="0.25">
      <c r="E48" s="21">
        <v>45910</v>
      </c>
      <c r="F48">
        <v>45</v>
      </c>
      <c r="G48" s="8">
        <v>0</v>
      </c>
      <c r="H48" s="7">
        <f t="shared" si="9"/>
        <v>1075.97</v>
      </c>
      <c r="I48" s="3">
        <f t="shared" si="2"/>
        <v>112.2</v>
      </c>
      <c r="J48" s="7">
        <f t="shared" si="3"/>
        <v>1.0900000000000001</v>
      </c>
      <c r="N48" s="3">
        <f t="shared" si="0"/>
        <v>1189.26</v>
      </c>
      <c r="O48" s="1" t="s">
        <v>77</v>
      </c>
      <c r="P48" s="1"/>
    </row>
    <row r="49" spans="5:16" x14ac:dyDescent="0.25">
      <c r="E49" s="21">
        <v>45940</v>
      </c>
      <c r="F49">
        <v>46</v>
      </c>
      <c r="G49" s="8">
        <v>0</v>
      </c>
      <c r="H49" s="7">
        <f t="shared" si="9"/>
        <v>1075.97</v>
      </c>
      <c r="I49" s="3">
        <f t="shared" si="2"/>
        <v>112.2</v>
      </c>
      <c r="J49" s="7">
        <f t="shared" si="3"/>
        <v>1.0900000000000001</v>
      </c>
      <c r="N49" s="3">
        <f t="shared" si="0"/>
        <v>1189.26</v>
      </c>
      <c r="O49" s="1" t="s">
        <v>77</v>
      </c>
      <c r="P49" s="1"/>
    </row>
    <row r="50" spans="5:16" x14ac:dyDescent="0.25">
      <c r="E50" s="21">
        <v>45971</v>
      </c>
      <c r="F50">
        <v>47</v>
      </c>
      <c r="G50" s="8">
        <v>0</v>
      </c>
      <c r="H50" s="7">
        <f t="shared" si="9"/>
        <v>1075.97</v>
      </c>
      <c r="I50" s="3">
        <f t="shared" si="2"/>
        <v>112.2</v>
      </c>
      <c r="J50" s="7">
        <f t="shared" si="3"/>
        <v>1.0900000000000001</v>
      </c>
      <c r="N50" s="3">
        <f t="shared" si="0"/>
        <v>1189.26</v>
      </c>
      <c r="O50" s="1" t="s">
        <v>77</v>
      </c>
      <c r="P50" s="1"/>
    </row>
    <row r="51" spans="5:16" x14ac:dyDescent="0.25">
      <c r="E51" s="21">
        <v>46001</v>
      </c>
      <c r="F51">
        <v>48</v>
      </c>
      <c r="G51" s="8">
        <v>0</v>
      </c>
      <c r="H51" s="7">
        <f t="shared" si="9"/>
        <v>1075.97</v>
      </c>
      <c r="I51" s="3">
        <f t="shared" si="2"/>
        <v>112.2</v>
      </c>
      <c r="J51" s="7">
        <f t="shared" si="3"/>
        <v>1.0900000000000001</v>
      </c>
      <c r="N51" s="3">
        <f t="shared" si="0"/>
        <v>1189.26</v>
      </c>
      <c r="O51" s="1" t="s">
        <v>77</v>
      </c>
      <c r="P51" s="1"/>
    </row>
    <row r="52" spans="5:16" x14ac:dyDescent="0.25">
      <c r="E52" s="21">
        <v>46032</v>
      </c>
      <c r="F52">
        <v>49</v>
      </c>
      <c r="G52" s="8">
        <v>0</v>
      </c>
      <c r="H52" s="7">
        <f t="shared" si="9"/>
        <v>1075.97</v>
      </c>
      <c r="I52" s="3">
        <f t="shared" si="2"/>
        <v>112.2</v>
      </c>
      <c r="J52" s="7">
        <f t="shared" si="3"/>
        <v>1.0900000000000001</v>
      </c>
      <c r="N52" s="3">
        <f t="shared" si="0"/>
        <v>1189.26</v>
      </c>
      <c r="O52" s="1" t="s">
        <v>77</v>
      </c>
      <c r="P52" s="1"/>
    </row>
    <row r="53" spans="5:16" x14ac:dyDescent="0.25">
      <c r="E53" s="21">
        <v>46063</v>
      </c>
      <c r="F53">
        <v>50</v>
      </c>
      <c r="G53" s="8">
        <v>0</v>
      </c>
      <c r="H53" s="7">
        <f t="shared" si="9"/>
        <v>1075.97</v>
      </c>
      <c r="I53" s="3">
        <f t="shared" si="2"/>
        <v>112.2</v>
      </c>
      <c r="J53" s="7">
        <f t="shared" si="3"/>
        <v>1.0900000000000001</v>
      </c>
      <c r="N53" s="3">
        <f t="shared" si="0"/>
        <v>1189.26</v>
      </c>
      <c r="O53" s="1" t="s">
        <v>77</v>
      </c>
      <c r="P53" s="1"/>
    </row>
    <row r="54" spans="5:16" x14ac:dyDescent="0.25">
      <c r="E54" s="21">
        <v>46091</v>
      </c>
      <c r="F54">
        <v>51</v>
      </c>
      <c r="G54" s="8">
        <v>0</v>
      </c>
      <c r="H54" s="7">
        <f t="shared" si="9"/>
        <v>1075.97</v>
      </c>
      <c r="I54" s="3">
        <f t="shared" si="2"/>
        <v>112.2</v>
      </c>
      <c r="J54" s="7">
        <f t="shared" si="3"/>
        <v>1.0900000000000001</v>
      </c>
      <c r="N54" s="3">
        <f t="shared" si="0"/>
        <v>1189.26</v>
      </c>
      <c r="O54" s="1" t="s">
        <v>77</v>
      </c>
      <c r="P54" s="1"/>
    </row>
    <row r="55" spans="5:16" x14ac:dyDescent="0.25">
      <c r="E55" s="21">
        <v>46122</v>
      </c>
      <c r="F55">
        <v>52</v>
      </c>
      <c r="G55" s="8">
        <v>0</v>
      </c>
      <c r="H55" s="7">
        <f t="shared" si="9"/>
        <v>1075.97</v>
      </c>
      <c r="I55" s="3">
        <f t="shared" si="2"/>
        <v>112.2</v>
      </c>
      <c r="J55" s="7">
        <f t="shared" si="3"/>
        <v>1.0900000000000001</v>
      </c>
      <c r="N55" s="3">
        <f t="shared" si="0"/>
        <v>1189.26</v>
      </c>
      <c r="O55" s="1" t="s">
        <v>77</v>
      </c>
      <c r="P55" s="1"/>
    </row>
    <row r="56" spans="5:16" x14ac:dyDescent="0.25">
      <c r="E56" s="21">
        <v>46152</v>
      </c>
      <c r="F56">
        <v>53</v>
      </c>
      <c r="G56" s="8">
        <v>0</v>
      </c>
      <c r="H56" s="7">
        <f t="shared" si="9"/>
        <v>1075.97</v>
      </c>
      <c r="I56" s="3">
        <f t="shared" si="2"/>
        <v>112.2</v>
      </c>
      <c r="J56" s="7">
        <f t="shared" si="3"/>
        <v>1.0900000000000001</v>
      </c>
      <c r="N56" s="3">
        <f t="shared" si="0"/>
        <v>1189.26</v>
      </c>
      <c r="O56" s="1" t="s">
        <v>77</v>
      </c>
      <c r="P56" s="1"/>
    </row>
    <row r="57" spans="5:16" x14ac:dyDescent="0.25">
      <c r="E57" s="21">
        <v>46183</v>
      </c>
      <c r="F57">
        <v>54</v>
      </c>
      <c r="G57" s="8">
        <v>0</v>
      </c>
      <c r="H57" s="7">
        <f t="shared" si="9"/>
        <v>1075.97</v>
      </c>
      <c r="I57" s="3">
        <f t="shared" si="2"/>
        <v>112.2</v>
      </c>
      <c r="J57" s="7">
        <f t="shared" si="3"/>
        <v>1.0900000000000001</v>
      </c>
      <c r="N57" s="3">
        <f t="shared" si="0"/>
        <v>1189.26</v>
      </c>
      <c r="O57" s="1" t="s">
        <v>77</v>
      </c>
      <c r="P57" s="1"/>
    </row>
    <row r="58" spans="5:16" x14ac:dyDescent="0.25">
      <c r="E58" s="21">
        <v>46213</v>
      </c>
      <c r="F58">
        <v>55</v>
      </c>
      <c r="G58" s="8">
        <v>0</v>
      </c>
      <c r="H58" s="7">
        <f t="shared" si="9"/>
        <v>1075.97</v>
      </c>
      <c r="I58" s="3">
        <f t="shared" si="2"/>
        <v>112.2</v>
      </c>
      <c r="J58" s="7">
        <f t="shared" si="3"/>
        <v>1.0900000000000001</v>
      </c>
      <c r="N58" s="3">
        <f t="shared" si="0"/>
        <v>1189.26</v>
      </c>
      <c r="O58" s="1" t="s">
        <v>77</v>
      </c>
      <c r="P58" s="1"/>
    </row>
    <row r="59" spans="5:16" x14ac:dyDescent="0.25">
      <c r="E59" s="21">
        <v>46244</v>
      </c>
      <c r="F59">
        <v>56</v>
      </c>
      <c r="G59" s="8">
        <v>0</v>
      </c>
      <c r="H59" s="7">
        <f t="shared" si="9"/>
        <v>1075.97</v>
      </c>
      <c r="I59" s="3">
        <f t="shared" si="2"/>
        <v>112.2</v>
      </c>
      <c r="J59" s="7">
        <f t="shared" si="3"/>
        <v>1.0900000000000001</v>
      </c>
      <c r="N59" s="3">
        <f t="shared" si="0"/>
        <v>1189.26</v>
      </c>
      <c r="O59" s="1" t="s">
        <v>77</v>
      </c>
      <c r="P59" s="1"/>
    </row>
    <row r="60" spans="5:16" x14ac:dyDescent="0.25">
      <c r="E60" s="21">
        <v>46275</v>
      </c>
      <c r="F60">
        <v>57</v>
      </c>
      <c r="G60" s="8">
        <v>0</v>
      </c>
      <c r="H60" s="7">
        <f t="shared" si="9"/>
        <v>1075.97</v>
      </c>
      <c r="I60" s="3">
        <f t="shared" si="2"/>
        <v>112.2</v>
      </c>
      <c r="J60" s="7">
        <f t="shared" si="3"/>
        <v>1.0900000000000001</v>
      </c>
      <c r="N60" s="3">
        <f t="shared" si="0"/>
        <v>1189.26</v>
      </c>
      <c r="O60" s="1" t="s">
        <v>77</v>
      </c>
      <c r="P60" s="1"/>
    </row>
    <row r="61" spans="5:16" x14ac:dyDescent="0.25">
      <c r="E61" s="21">
        <v>46305</v>
      </c>
      <c r="F61">
        <v>58</v>
      </c>
      <c r="G61" s="8">
        <v>0</v>
      </c>
      <c r="H61" s="7">
        <f t="shared" si="9"/>
        <v>1075.97</v>
      </c>
      <c r="I61" s="3">
        <f t="shared" si="2"/>
        <v>112.2</v>
      </c>
      <c r="J61" s="7">
        <f t="shared" si="3"/>
        <v>1.0900000000000001</v>
      </c>
      <c r="N61" s="3">
        <f t="shared" si="0"/>
        <v>1189.26</v>
      </c>
      <c r="O61" s="1" t="s">
        <v>77</v>
      </c>
      <c r="P61" s="1"/>
    </row>
    <row r="62" spans="5:16" x14ac:dyDescent="0.25">
      <c r="E62" s="21">
        <v>46336</v>
      </c>
      <c r="F62">
        <v>59</v>
      </c>
      <c r="G62" s="8">
        <v>0</v>
      </c>
      <c r="H62" s="7">
        <f t="shared" si="9"/>
        <v>1075.97</v>
      </c>
      <c r="I62" s="3">
        <f t="shared" si="2"/>
        <v>112.2</v>
      </c>
      <c r="J62" s="7">
        <f t="shared" si="3"/>
        <v>1.0900000000000001</v>
      </c>
      <c r="N62" s="3">
        <f t="shared" si="0"/>
        <v>1189.26</v>
      </c>
      <c r="O62" s="1" t="s">
        <v>77</v>
      </c>
      <c r="P62" s="1"/>
    </row>
    <row r="63" spans="5:16" x14ac:dyDescent="0.25">
      <c r="E63" s="21">
        <v>46366</v>
      </c>
      <c r="F63">
        <v>60</v>
      </c>
      <c r="G63" s="8">
        <v>0</v>
      </c>
      <c r="H63" s="7">
        <f t="shared" si="9"/>
        <v>1075.97</v>
      </c>
      <c r="I63" s="3">
        <f t="shared" si="2"/>
        <v>112.2</v>
      </c>
      <c r="J63" s="7">
        <f t="shared" si="3"/>
        <v>1.0900000000000001</v>
      </c>
      <c r="N63" s="3">
        <f t="shared" si="0"/>
        <v>1189.26</v>
      </c>
      <c r="O63" s="1" t="s">
        <v>77</v>
      </c>
      <c r="P63" s="1"/>
    </row>
    <row r="64" spans="5:16" x14ac:dyDescent="0.25">
      <c r="E64" s="21">
        <v>46397</v>
      </c>
      <c r="F64">
        <v>61</v>
      </c>
      <c r="G64" s="8">
        <v>0</v>
      </c>
      <c r="H64" s="7">
        <f t="shared" si="9"/>
        <v>1075.97</v>
      </c>
      <c r="I64" s="3">
        <f t="shared" si="2"/>
        <v>112.2</v>
      </c>
      <c r="J64" s="7">
        <f t="shared" si="3"/>
        <v>1.0900000000000001</v>
      </c>
      <c r="N64" s="3">
        <f t="shared" si="0"/>
        <v>1189.26</v>
      </c>
      <c r="O64" s="1" t="s">
        <v>77</v>
      </c>
      <c r="P64" s="1"/>
    </row>
    <row r="65" spans="5:16" x14ac:dyDescent="0.25">
      <c r="E65" s="21">
        <v>46428</v>
      </c>
      <c r="F65">
        <v>62</v>
      </c>
      <c r="G65" s="8">
        <v>0</v>
      </c>
      <c r="H65" s="7">
        <f t="shared" si="9"/>
        <v>1075.97</v>
      </c>
      <c r="I65" s="3">
        <f t="shared" si="2"/>
        <v>112.2</v>
      </c>
      <c r="J65" s="7">
        <f t="shared" si="3"/>
        <v>1.0900000000000001</v>
      </c>
      <c r="N65" s="3">
        <f t="shared" si="0"/>
        <v>1189.26</v>
      </c>
      <c r="O65" s="1" t="s">
        <v>77</v>
      </c>
      <c r="P65" s="1"/>
    </row>
    <row r="66" spans="5:16" x14ac:dyDescent="0.25">
      <c r="E66" s="21">
        <v>46456</v>
      </c>
      <c r="F66">
        <v>63</v>
      </c>
      <c r="G66" s="8">
        <v>0</v>
      </c>
      <c r="H66" s="7">
        <f t="shared" si="9"/>
        <v>1075.97</v>
      </c>
      <c r="I66" s="3">
        <f t="shared" si="2"/>
        <v>112.2</v>
      </c>
      <c r="J66" s="7">
        <f t="shared" si="3"/>
        <v>1.0900000000000001</v>
      </c>
      <c r="N66" s="3">
        <f t="shared" si="0"/>
        <v>1189.26</v>
      </c>
      <c r="O66" s="1" t="s">
        <v>77</v>
      </c>
      <c r="P66" s="1"/>
    </row>
    <row r="67" spans="5:16" x14ac:dyDescent="0.25">
      <c r="E67" s="21">
        <v>46487</v>
      </c>
      <c r="F67">
        <v>64</v>
      </c>
      <c r="G67" s="8">
        <v>0</v>
      </c>
      <c r="H67" s="7">
        <f t="shared" si="9"/>
        <v>1075.97</v>
      </c>
      <c r="I67" s="3">
        <f t="shared" si="2"/>
        <v>112.2</v>
      </c>
      <c r="J67" s="7">
        <f t="shared" si="3"/>
        <v>1.0900000000000001</v>
      </c>
      <c r="N67" s="3">
        <f t="shared" si="0"/>
        <v>1189.26</v>
      </c>
      <c r="O67" s="1" t="s">
        <v>77</v>
      </c>
      <c r="P67" s="1"/>
    </row>
    <row r="68" spans="5:16" x14ac:dyDescent="0.25">
      <c r="E68" s="21">
        <v>46517</v>
      </c>
      <c r="F68">
        <v>65</v>
      </c>
      <c r="G68" s="8">
        <v>0</v>
      </c>
      <c r="H68" s="7">
        <f t="shared" si="9"/>
        <v>1075.97</v>
      </c>
      <c r="I68" s="3">
        <f t="shared" si="2"/>
        <v>112.2</v>
      </c>
      <c r="J68" s="7">
        <f t="shared" si="3"/>
        <v>1.0900000000000001</v>
      </c>
      <c r="N68" s="3">
        <f t="shared" si="0"/>
        <v>1189.26</v>
      </c>
      <c r="O68" s="1" t="s">
        <v>77</v>
      </c>
      <c r="P68" s="1"/>
    </row>
    <row r="69" spans="5:16" x14ac:dyDescent="0.25">
      <c r="E69" s="21">
        <v>46548</v>
      </c>
      <c r="F69">
        <v>66</v>
      </c>
      <c r="G69" s="8">
        <v>0</v>
      </c>
      <c r="H69" s="7">
        <f t="shared" si="9"/>
        <v>1075.97</v>
      </c>
      <c r="I69" s="3">
        <f t="shared" si="2"/>
        <v>112.2</v>
      </c>
      <c r="J69" s="7">
        <f t="shared" si="3"/>
        <v>1.0900000000000001</v>
      </c>
      <c r="N69" s="3">
        <f t="shared" ref="N69:N123" si="10">SUM(G69:M69)</f>
        <v>1189.26</v>
      </c>
      <c r="O69" s="1" t="s">
        <v>77</v>
      </c>
      <c r="P69" s="1"/>
    </row>
    <row r="70" spans="5:16" x14ac:dyDescent="0.25">
      <c r="E70" s="21">
        <v>46578</v>
      </c>
      <c r="F70">
        <v>67</v>
      </c>
      <c r="G70" s="8">
        <v>0</v>
      </c>
      <c r="H70" s="7">
        <f t="shared" si="9"/>
        <v>1075.97</v>
      </c>
      <c r="I70" s="3">
        <f t="shared" ref="I70:I123" si="11">ROUND(($B$18/119),2)</f>
        <v>112.2</v>
      </c>
      <c r="J70" s="7">
        <f t="shared" ref="J70:J123" si="12">ROUND(($B$11/119),2)</f>
        <v>1.0900000000000001</v>
      </c>
      <c r="N70" s="3">
        <f t="shared" si="10"/>
        <v>1189.26</v>
      </c>
      <c r="O70" s="1" t="s">
        <v>77</v>
      </c>
      <c r="P70" s="1"/>
    </row>
    <row r="71" spans="5:16" x14ac:dyDescent="0.25">
      <c r="E71" s="21">
        <v>46609</v>
      </c>
      <c r="F71">
        <v>68</v>
      </c>
      <c r="G71" s="8">
        <v>0</v>
      </c>
      <c r="H71" s="7">
        <f t="shared" si="9"/>
        <v>1075.97</v>
      </c>
      <c r="I71" s="3">
        <f t="shared" si="11"/>
        <v>112.2</v>
      </c>
      <c r="J71" s="7">
        <f t="shared" si="12"/>
        <v>1.0900000000000001</v>
      </c>
      <c r="N71" s="3">
        <f t="shared" si="10"/>
        <v>1189.26</v>
      </c>
      <c r="O71" s="1" t="s">
        <v>77</v>
      </c>
      <c r="P71" s="1"/>
    </row>
    <row r="72" spans="5:16" x14ac:dyDescent="0.25">
      <c r="E72" s="21">
        <v>46640</v>
      </c>
      <c r="F72">
        <v>69</v>
      </c>
      <c r="G72" s="8">
        <v>0</v>
      </c>
      <c r="H72" s="7">
        <f t="shared" si="9"/>
        <v>1075.97</v>
      </c>
      <c r="I72" s="3">
        <f t="shared" si="11"/>
        <v>112.2</v>
      </c>
      <c r="J72" s="7">
        <f t="shared" si="12"/>
        <v>1.0900000000000001</v>
      </c>
      <c r="N72" s="3">
        <f t="shared" si="10"/>
        <v>1189.26</v>
      </c>
      <c r="O72" s="1" t="s">
        <v>77</v>
      </c>
      <c r="P72" s="1"/>
    </row>
    <row r="73" spans="5:16" x14ac:dyDescent="0.25">
      <c r="E73" s="21">
        <v>46670</v>
      </c>
      <c r="F73">
        <v>70</v>
      </c>
      <c r="G73" s="8">
        <v>0</v>
      </c>
      <c r="H73" s="7">
        <f t="shared" si="9"/>
        <v>1075.97</v>
      </c>
      <c r="I73" s="3">
        <f t="shared" si="11"/>
        <v>112.2</v>
      </c>
      <c r="J73" s="7">
        <f t="shared" si="12"/>
        <v>1.0900000000000001</v>
      </c>
      <c r="N73" s="3">
        <f t="shared" si="10"/>
        <v>1189.26</v>
      </c>
      <c r="O73" s="1" t="s">
        <v>77</v>
      </c>
      <c r="P73" s="1"/>
    </row>
    <row r="74" spans="5:16" x14ac:dyDescent="0.25">
      <c r="E74" s="21">
        <v>46701</v>
      </c>
      <c r="F74">
        <v>71</v>
      </c>
      <c r="G74" s="8">
        <v>0</v>
      </c>
      <c r="H74" s="7">
        <f t="shared" si="9"/>
        <v>1075.97</v>
      </c>
      <c r="I74" s="3">
        <f t="shared" si="11"/>
        <v>112.2</v>
      </c>
      <c r="J74" s="7">
        <f t="shared" si="12"/>
        <v>1.0900000000000001</v>
      </c>
      <c r="N74" s="3">
        <f t="shared" si="10"/>
        <v>1189.26</v>
      </c>
      <c r="O74" s="1" t="s">
        <v>77</v>
      </c>
      <c r="P74" s="1"/>
    </row>
    <row r="75" spans="5:16" x14ac:dyDescent="0.25">
      <c r="E75" s="21">
        <v>46731</v>
      </c>
      <c r="F75">
        <v>72</v>
      </c>
      <c r="G75" s="8">
        <v>0</v>
      </c>
      <c r="H75" s="7">
        <f t="shared" ref="H75:H123" si="13">($B$17-(I75+J75))</f>
        <v>1075.97</v>
      </c>
      <c r="I75" s="3">
        <f t="shared" si="11"/>
        <v>112.2</v>
      </c>
      <c r="J75" s="7">
        <f t="shared" si="12"/>
        <v>1.0900000000000001</v>
      </c>
      <c r="N75" s="3">
        <f t="shared" si="10"/>
        <v>1189.26</v>
      </c>
      <c r="O75" s="1" t="s">
        <v>77</v>
      </c>
      <c r="P75" s="1"/>
    </row>
    <row r="76" spans="5:16" x14ac:dyDescent="0.25">
      <c r="E76" s="21">
        <v>46762</v>
      </c>
      <c r="F76">
        <v>73</v>
      </c>
      <c r="G76" s="8">
        <v>0</v>
      </c>
      <c r="H76" s="7">
        <f t="shared" si="13"/>
        <v>1075.97</v>
      </c>
      <c r="I76" s="3">
        <f t="shared" si="11"/>
        <v>112.2</v>
      </c>
      <c r="J76" s="7">
        <f t="shared" si="12"/>
        <v>1.0900000000000001</v>
      </c>
      <c r="N76" s="3">
        <f t="shared" si="10"/>
        <v>1189.26</v>
      </c>
      <c r="O76" s="1" t="s">
        <v>77</v>
      </c>
      <c r="P76" s="1"/>
    </row>
    <row r="77" spans="5:16" x14ac:dyDescent="0.25">
      <c r="E77" s="21">
        <v>46793</v>
      </c>
      <c r="F77">
        <v>74</v>
      </c>
      <c r="G77" s="8">
        <v>0</v>
      </c>
      <c r="H77" s="7">
        <f t="shared" si="13"/>
        <v>1075.97</v>
      </c>
      <c r="I77" s="3">
        <f t="shared" si="11"/>
        <v>112.2</v>
      </c>
      <c r="J77" s="7">
        <f t="shared" si="12"/>
        <v>1.0900000000000001</v>
      </c>
      <c r="N77" s="3">
        <f t="shared" si="10"/>
        <v>1189.26</v>
      </c>
      <c r="O77" s="1" t="s">
        <v>77</v>
      </c>
      <c r="P77" s="1"/>
    </row>
    <row r="78" spans="5:16" x14ac:dyDescent="0.25">
      <c r="E78" s="21">
        <v>46822</v>
      </c>
      <c r="F78">
        <v>75</v>
      </c>
      <c r="G78" s="8">
        <v>0</v>
      </c>
      <c r="H78" s="7">
        <f t="shared" si="13"/>
        <v>1075.97</v>
      </c>
      <c r="I78" s="3">
        <f t="shared" si="11"/>
        <v>112.2</v>
      </c>
      <c r="J78" s="7">
        <f t="shared" si="12"/>
        <v>1.0900000000000001</v>
      </c>
      <c r="N78" s="3">
        <f t="shared" si="10"/>
        <v>1189.26</v>
      </c>
      <c r="O78" s="1" t="s">
        <v>77</v>
      </c>
      <c r="P78" s="1"/>
    </row>
    <row r="79" spans="5:16" x14ac:dyDescent="0.25">
      <c r="E79" s="21">
        <v>46853</v>
      </c>
      <c r="F79">
        <v>76</v>
      </c>
      <c r="G79" s="8">
        <v>0</v>
      </c>
      <c r="H79" s="7">
        <f t="shared" si="13"/>
        <v>1075.97</v>
      </c>
      <c r="I79" s="3">
        <f t="shared" si="11"/>
        <v>112.2</v>
      </c>
      <c r="J79" s="7">
        <f t="shared" si="12"/>
        <v>1.0900000000000001</v>
      </c>
      <c r="N79" s="3">
        <f t="shared" si="10"/>
        <v>1189.26</v>
      </c>
      <c r="O79" s="1" t="s">
        <v>77</v>
      </c>
      <c r="P79" s="1"/>
    </row>
    <row r="80" spans="5:16" x14ac:dyDescent="0.25">
      <c r="E80" s="21">
        <v>46883</v>
      </c>
      <c r="F80">
        <v>77</v>
      </c>
      <c r="G80" s="8">
        <v>0</v>
      </c>
      <c r="H80" s="7">
        <f t="shared" si="13"/>
        <v>1075.97</v>
      </c>
      <c r="I80" s="3">
        <f t="shared" si="11"/>
        <v>112.2</v>
      </c>
      <c r="J80" s="7">
        <f t="shared" si="12"/>
        <v>1.0900000000000001</v>
      </c>
      <c r="N80" s="3">
        <f t="shared" si="10"/>
        <v>1189.26</v>
      </c>
      <c r="O80" s="1" t="s">
        <v>77</v>
      </c>
      <c r="P80" s="1"/>
    </row>
    <row r="81" spans="5:16" x14ac:dyDescent="0.25">
      <c r="E81" s="21">
        <v>46914</v>
      </c>
      <c r="F81">
        <v>78</v>
      </c>
      <c r="G81" s="8">
        <v>0</v>
      </c>
      <c r="H81" s="7">
        <f t="shared" si="13"/>
        <v>1075.97</v>
      </c>
      <c r="I81" s="3">
        <f t="shared" si="11"/>
        <v>112.2</v>
      </c>
      <c r="J81" s="7">
        <f t="shared" si="12"/>
        <v>1.0900000000000001</v>
      </c>
      <c r="N81" s="3">
        <f t="shared" si="10"/>
        <v>1189.26</v>
      </c>
      <c r="O81" s="1" t="s">
        <v>77</v>
      </c>
      <c r="P81" s="1"/>
    </row>
    <row r="82" spans="5:16" x14ac:dyDescent="0.25">
      <c r="E82" s="21">
        <v>46944</v>
      </c>
      <c r="F82">
        <v>79</v>
      </c>
      <c r="G82" s="8">
        <v>0</v>
      </c>
      <c r="H82" s="7">
        <f t="shared" si="13"/>
        <v>1075.97</v>
      </c>
      <c r="I82" s="3">
        <f t="shared" si="11"/>
        <v>112.2</v>
      </c>
      <c r="J82" s="7">
        <f t="shared" si="12"/>
        <v>1.0900000000000001</v>
      </c>
      <c r="N82" s="3">
        <f t="shared" si="10"/>
        <v>1189.26</v>
      </c>
      <c r="O82" s="1" t="s">
        <v>77</v>
      </c>
      <c r="P82" s="1"/>
    </row>
    <row r="83" spans="5:16" x14ac:dyDescent="0.25">
      <c r="E83" s="21">
        <v>46975</v>
      </c>
      <c r="F83">
        <v>80</v>
      </c>
      <c r="G83" s="8">
        <v>0</v>
      </c>
      <c r="H83" s="7">
        <f t="shared" si="13"/>
        <v>1075.97</v>
      </c>
      <c r="I83" s="3">
        <f t="shared" si="11"/>
        <v>112.2</v>
      </c>
      <c r="J83" s="7">
        <f t="shared" si="12"/>
        <v>1.0900000000000001</v>
      </c>
      <c r="N83" s="3">
        <f t="shared" si="10"/>
        <v>1189.26</v>
      </c>
      <c r="O83" s="1" t="s">
        <v>77</v>
      </c>
      <c r="P83" s="1"/>
    </row>
    <row r="84" spans="5:16" x14ac:dyDescent="0.25">
      <c r="E84" s="21">
        <v>47006</v>
      </c>
      <c r="F84">
        <v>81</v>
      </c>
      <c r="G84" s="8">
        <v>0</v>
      </c>
      <c r="H84" s="7">
        <f t="shared" si="13"/>
        <v>1075.97</v>
      </c>
      <c r="I84" s="3">
        <f t="shared" si="11"/>
        <v>112.2</v>
      </c>
      <c r="J84" s="7">
        <f t="shared" si="12"/>
        <v>1.0900000000000001</v>
      </c>
      <c r="N84" s="3">
        <f t="shared" si="10"/>
        <v>1189.26</v>
      </c>
      <c r="O84" s="1" t="s">
        <v>77</v>
      </c>
      <c r="P84" s="1"/>
    </row>
    <row r="85" spans="5:16" x14ac:dyDescent="0.25">
      <c r="E85" s="21">
        <v>47036</v>
      </c>
      <c r="F85">
        <v>82</v>
      </c>
      <c r="G85" s="8">
        <v>0</v>
      </c>
      <c r="H85" s="7">
        <f t="shared" si="13"/>
        <v>1075.97</v>
      </c>
      <c r="I85" s="3">
        <f t="shared" si="11"/>
        <v>112.2</v>
      </c>
      <c r="J85" s="7">
        <f t="shared" si="12"/>
        <v>1.0900000000000001</v>
      </c>
      <c r="N85" s="3">
        <f t="shared" si="10"/>
        <v>1189.26</v>
      </c>
      <c r="O85" s="1" t="s">
        <v>77</v>
      </c>
      <c r="P85" s="1"/>
    </row>
    <row r="86" spans="5:16" x14ac:dyDescent="0.25">
      <c r="E86" s="21">
        <v>47067</v>
      </c>
      <c r="F86">
        <v>83</v>
      </c>
      <c r="G86" s="8">
        <v>0</v>
      </c>
      <c r="H86" s="7">
        <f t="shared" si="13"/>
        <v>1075.97</v>
      </c>
      <c r="I86" s="3">
        <f t="shared" si="11"/>
        <v>112.2</v>
      </c>
      <c r="J86" s="7">
        <f t="shared" si="12"/>
        <v>1.0900000000000001</v>
      </c>
      <c r="N86" s="3">
        <f t="shared" si="10"/>
        <v>1189.26</v>
      </c>
      <c r="O86" s="1" t="s">
        <v>77</v>
      </c>
      <c r="P86" s="1"/>
    </row>
    <row r="87" spans="5:16" x14ac:dyDescent="0.25">
      <c r="E87" s="21">
        <v>47097</v>
      </c>
      <c r="F87">
        <v>84</v>
      </c>
      <c r="G87" s="8">
        <v>0</v>
      </c>
      <c r="H87" s="7">
        <f t="shared" si="13"/>
        <v>1075.97</v>
      </c>
      <c r="I87" s="3">
        <f t="shared" si="11"/>
        <v>112.2</v>
      </c>
      <c r="J87" s="7">
        <f t="shared" si="12"/>
        <v>1.0900000000000001</v>
      </c>
      <c r="N87" s="3">
        <f t="shared" si="10"/>
        <v>1189.26</v>
      </c>
      <c r="O87" s="1" t="s">
        <v>77</v>
      </c>
      <c r="P87" s="1"/>
    </row>
    <row r="88" spans="5:16" x14ac:dyDescent="0.25">
      <c r="E88" s="21">
        <v>47128</v>
      </c>
      <c r="F88">
        <v>85</v>
      </c>
      <c r="G88" s="8">
        <v>0</v>
      </c>
      <c r="H88" s="7">
        <f t="shared" si="13"/>
        <v>1075.97</v>
      </c>
      <c r="I88" s="3">
        <f t="shared" si="11"/>
        <v>112.2</v>
      </c>
      <c r="J88" s="7">
        <f t="shared" si="12"/>
        <v>1.0900000000000001</v>
      </c>
      <c r="N88" s="3">
        <f t="shared" si="10"/>
        <v>1189.26</v>
      </c>
      <c r="O88" s="1" t="s">
        <v>77</v>
      </c>
      <c r="P88" s="1"/>
    </row>
    <row r="89" spans="5:16" x14ac:dyDescent="0.25">
      <c r="E89" s="21">
        <v>47159</v>
      </c>
      <c r="F89">
        <v>86</v>
      </c>
      <c r="G89" s="8">
        <v>0</v>
      </c>
      <c r="H89" s="7">
        <f t="shared" si="13"/>
        <v>1075.97</v>
      </c>
      <c r="I89" s="3">
        <f t="shared" si="11"/>
        <v>112.2</v>
      </c>
      <c r="J89" s="7">
        <f t="shared" si="12"/>
        <v>1.0900000000000001</v>
      </c>
      <c r="N89" s="3">
        <f t="shared" si="10"/>
        <v>1189.26</v>
      </c>
      <c r="O89" s="1" t="s">
        <v>77</v>
      </c>
      <c r="P89" s="1"/>
    </row>
    <row r="90" spans="5:16" x14ac:dyDescent="0.25">
      <c r="E90" s="21">
        <v>47187</v>
      </c>
      <c r="F90">
        <v>87</v>
      </c>
      <c r="G90" s="8">
        <v>0</v>
      </c>
      <c r="H90" s="7">
        <f t="shared" si="13"/>
        <v>1075.97</v>
      </c>
      <c r="I90" s="3">
        <f t="shared" si="11"/>
        <v>112.2</v>
      </c>
      <c r="J90" s="7">
        <f t="shared" si="12"/>
        <v>1.0900000000000001</v>
      </c>
      <c r="N90" s="3">
        <f t="shared" si="10"/>
        <v>1189.26</v>
      </c>
      <c r="O90" s="1" t="s">
        <v>77</v>
      </c>
      <c r="P90" s="1"/>
    </row>
    <row r="91" spans="5:16" x14ac:dyDescent="0.25">
      <c r="E91" s="21">
        <v>47218</v>
      </c>
      <c r="F91">
        <v>88</v>
      </c>
      <c r="G91" s="8">
        <v>0</v>
      </c>
      <c r="H91" s="7">
        <f t="shared" si="13"/>
        <v>1075.97</v>
      </c>
      <c r="I91" s="3">
        <f t="shared" si="11"/>
        <v>112.2</v>
      </c>
      <c r="J91" s="7">
        <f t="shared" si="12"/>
        <v>1.0900000000000001</v>
      </c>
      <c r="N91" s="3">
        <f t="shared" si="10"/>
        <v>1189.26</v>
      </c>
      <c r="O91" s="1" t="s">
        <v>77</v>
      </c>
      <c r="P91" s="1"/>
    </row>
    <row r="92" spans="5:16" x14ac:dyDescent="0.25">
      <c r="E92" s="21">
        <v>47248</v>
      </c>
      <c r="F92">
        <v>89</v>
      </c>
      <c r="G92" s="8">
        <v>0</v>
      </c>
      <c r="H92" s="7">
        <f t="shared" si="13"/>
        <v>1075.97</v>
      </c>
      <c r="I92" s="3">
        <f t="shared" si="11"/>
        <v>112.2</v>
      </c>
      <c r="J92" s="7">
        <f t="shared" si="12"/>
        <v>1.0900000000000001</v>
      </c>
      <c r="N92" s="3">
        <f t="shared" si="10"/>
        <v>1189.26</v>
      </c>
      <c r="O92" s="1" t="s">
        <v>77</v>
      </c>
      <c r="P92" s="1"/>
    </row>
    <row r="93" spans="5:16" x14ac:dyDescent="0.25">
      <c r="E93" s="21">
        <v>47279</v>
      </c>
      <c r="F93">
        <v>90</v>
      </c>
      <c r="G93" s="8">
        <v>0</v>
      </c>
      <c r="H93" s="7">
        <f t="shared" si="13"/>
        <v>1075.97</v>
      </c>
      <c r="I93" s="3">
        <f t="shared" si="11"/>
        <v>112.2</v>
      </c>
      <c r="J93" s="7">
        <f t="shared" si="12"/>
        <v>1.0900000000000001</v>
      </c>
      <c r="N93" s="3">
        <f t="shared" si="10"/>
        <v>1189.26</v>
      </c>
      <c r="O93" s="1" t="s">
        <v>77</v>
      </c>
      <c r="P93" s="1"/>
    </row>
    <row r="94" spans="5:16" x14ac:dyDescent="0.25">
      <c r="E94" s="21">
        <v>47309</v>
      </c>
      <c r="F94">
        <v>91</v>
      </c>
      <c r="G94" s="8">
        <v>0</v>
      </c>
      <c r="H94" s="7">
        <f t="shared" si="13"/>
        <v>1075.97</v>
      </c>
      <c r="I94" s="3">
        <f t="shared" si="11"/>
        <v>112.2</v>
      </c>
      <c r="J94" s="7">
        <f t="shared" si="12"/>
        <v>1.0900000000000001</v>
      </c>
      <c r="N94" s="3">
        <f t="shared" si="10"/>
        <v>1189.26</v>
      </c>
      <c r="O94" s="1" t="s">
        <v>77</v>
      </c>
      <c r="P94" s="1"/>
    </row>
    <row r="95" spans="5:16" x14ac:dyDescent="0.25">
      <c r="E95" s="21">
        <v>47340</v>
      </c>
      <c r="F95">
        <v>92</v>
      </c>
      <c r="G95" s="8">
        <v>0</v>
      </c>
      <c r="H95" s="7">
        <f t="shared" si="13"/>
        <v>1075.97</v>
      </c>
      <c r="I95" s="3">
        <f t="shared" si="11"/>
        <v>112.2</v>
      </c>
      <c r="J95" s="7">
        <f t="shared" si="12"/>
        <v>1.0900000000000001</v>
      </c>
      <c r="N95" s="3">
        <f t="shared" si="10"/>
        <v>1189.26</v>
      </c>
      <c r="O95" s="1" t="s">
        <v>77</v>
      </c>
      <c r="P95" s="1"/>
    </row>
    <row r="96" spans="5:16" x14ac:dyDescent="0.25">
      <c r="E96" s="21">
        <v>47371</v>
      </c>
      <c r="F96">
        <v>93</v>
      </c>
      <c r="G96" s="8">
        <v>0</v>
      </c>
      <c r="H96" s="7">
        <f t="shared" si="13"/>
        <v>1075.97</v>
      </c>
      <c r="I96" s="3">
        <f t="shared" si="11"/>
        <v>112.2</v>
      </c>
      <c r="J96" s="7">
        <f t="shared" si="12"/>
        <v>1.0900000000000001</v>
      </c>
      <c r="N96" s="3">
        <f t="shared" si="10"/>
        <v>1189.26</v>
      </c>
      <c r="O96" s="1" t="s">
        <v>77</v>
      </c>
      <c r="P96" s="1"/>
    </row>
    <row r="97" spans="5:16" x14ac:dyDescent="0.25">
      <c r="E97" s="21">
        <v>47401</v>
      </c>
      <c r="F97">
        <v>94</v>
      </c>
      <c r="G97" s="8">
        <v>0</v>
      </c>
      <c r="H97" s="7">
        <f t="shared" si="13"/>
        <v>1075.97</v>
      </c>
      <c r="I97" s="3">
        <f t="shared" si="11"/>
        <v>112.2</v>
      </c>
      <c r="J97" s="7">
        <f t="shared" si="12"/>
        <v>1.0900000000000001</v>
      </c>
      <c r="N97" s="3">
        <f t="shared" si="10"/>
        <v>1189.26</v>
      </c>
      <c r="O97" s="1" t="s">
        <v>77</v>
      </c>
      <c r="P97" s="1"/>
    </row>
    <row r="98" spans="5:16" x14ac:dyDescent="0.25">
      <c r="E98" s="21">
        <v>47432</v>
      </c>
      <c r="F98">
        <v>95</v>
      </c>
      <c r="G98" s="8">
        <v>0</v>
      </c>
      <c r="H98" s="7">
        <f t="shared" si="13"/>
        <v>1075.97</v>
      </c>
      <c r="I98" s="3">
        <f t="shared" si="11"/>
        <v>112.2</v>
      </c>
      <c r="J98" s="7">
        <f t="shared" si="12"/>
        <v>1.0900000000000001</v>
      </c>
      <c r="N98" s="3">
        <f t="shared" si="10"/>
        <v>1189.26</v>
      </c>
      <c r="O98" s="1" t="s">
        <v>77</v>
      </c>
      <c r="P98" s="1"/>
    </row>
    <row r="99" spans="5:16" x14ac:dyDescent="0.25">
      <c r="E99" s="21">
        <v>47462</v>
      </c>
      <c r="F99">
        <v>96</v>
      </c>
      <c r="G99" s="8">
        <v>0</v>
      </c>
      <c r="H99" s="7">
        <f t="shared" si="13"/>
        <v>1075.97</v>
      </c>
      <c r="I99" s="3">
        <f t="shared" si="11"/>
        <v>112.2</v>
      </c>
      <c r="J99" s="7">
        <f t="shared" si="12"/>
        <v>1.0900000000000001</v>
      </c>
      <c r="N99" s="3">
        <f t="shared" si="10"/>
        <v>1189.26</v>
      </c>
      <c r="O99" s="1" t="s">
        <v>77</v>
      </c>
      <c r="P99" s="1"/>
    </row>
    <row r="100" spans="5:16" x14ac:dyDescent="0.25">
      <c r="E100" s="21">
        <v>47493</v>
      </c>
      <c r="F100">
        <v>97</v>
      </c>
      <c r="G100" s="8">
        <v>0</v>
      </c>
      <c r="H100" s="7">
        <f t="shared" si="13"/>
        <v>1075.97</v>
      </c>
      <c r="I100" s="3">
        <f t="shared" si="11"/>
        <v>112.2</v>
      </c>
      <c r="J100" s="7">
        <f t="shared" si="12"/>
        <v>1.0900000000000001</v>
      </c>
      <c r="N100" s="3">
        <f t="shared" si="10"/>
        <v>1189.26</v>
      </c>
      <c r="O100" s="1" t="s">
        <v>77</v>
      </c>
      <c r="P100" s="1"/>
    </row>
    <row r="101" spans="5:16" x14ac:dyDescent="0.25">
      <c r="E101" s="21">
        <v>47524</v>
      </c>
      <c r="F101">
        <v>98</v>
      </c>
      <c r="G101" s="8">
        <v>0</v>
      </c>
      <c r="H101" s="7">
        <f t="shared" si="13"/>
        <v>1075.97</v>
      </c>
      <c r="I101" s="3">
        <f t="shared" si="11"/>
        <v>112.2</v>
      </c>
      <c r="J101" s="7">
        <f t="shared" si="12"/>
        <v>1.0900000000000001</v>
      </c>
      <c r="N101" s="3">
        <f t="shared" si="10"/>
        <v>1189.26</v>
      </c>
      <c r="O101" s="1" t="s">
        <v>77</v>
      </c>
      <c r="P101" s="1"/>
    </row>
    <row r="102" spans="5:16" x14ac:dyDescent="0.25">
      <c r="E102" s="21">
        <v>47552</v>
      </c>
      <c r="F102">
        <v>99</v>
      </c>
      <c r="G102" s="8">
        <v>0</v>
      </c>
      <c r="H102" s="7">
        <f t="shared" si="13"/>
        <v>1075.97</v>
      </c>
      <c r="I102" s="3">
        <f t="shared" si="11"/>
        <v>112.2</v>
      </c>
      <c r="J102" s="7">
        <f t="shared" si="12"/>
        <v>1.0900000000000001</v>
      </c>
      <c r="N102" s="3">
        <f t="shared" si="10"/>
        <v>1189.26</v>
      </c>
      <c r="O102" s="1" t="s">
        <v>77</v>
      </c>
      <c r="P102" s="1"/>
    </row>
    <row r="103" spans="5:16" x14ac:dyDescent="0.25">
      <c r="E103" s="21">
        <v>47583</v>
      </c>
      <c r="F103">
        <v>100</v>
      </c>
      <c r="G103" s="8">
        <v>0</v>
      </c>
      <c r="H103" s="7">
        <f t="shared" si="13"/>
        <v>1075.97</v>
      </c>
      <c r="I103" s="3">
        <f t="shared" si="11"/>
        <v>112.2</v>
      </c>
      <c r="J103" s="7">
        <f t="shared" si="12"/>
        <v>1.0900000000000001</v>
      </c>
      <c r="N103" s="3">
        <f t="shared" si="10"/>
        <v>1189.26</v>
      </c>
      <c r="O103" s="1" t="s">
        <v>77</v>
      </c>
      <c r="P103" s="1"/>
    </row>
    <row r="104" spans="5:16" x14ac:dyDescent="0.25">
      <c r="E104" s="21">
        <v>47613</v>
      </c>
      <c r="F104">
        <v>101</v>
      </c>
      <c r="G104" s="8">
        <v>0</v>
      </c>
      <c r="H104" s="7">
        <f t="shared" si="13"/>
        <v>1075.97</v>
      </c>
      <c r="I104" s="3">
        <f t="shared" si="11"/>
        <v>112.2</v>
      </c>
      <c r="J104" s="7">
        <f t="shared" si="12"/>
        <v>1.0900000000000001</v>
      </c>
      <c r="N104" s="3">
        <f t="shared" si="10"/>
        <v>1189.26</v>
      </c>
      <c r="O104" s="1" t="s">
        <v>77</v>
      </c>
      <c r="P104" s="1"/>
    </row>
    <row r="105" spans="5:16" x14ac:dyDescent="0.25">
      <c r="E105" s="21">
        <v>47644</v>
      </c>
      <c r="F105">
        <v>102</v>
      </c>
      <c r="G105" s="8">
        <v>0</v>
      </c>
      <c r="H105" s="7">
        <f t="shared" si="13"/>
        <v>1075.97</v>
      </c>
      <c r="I105" s="3">
        <f t="shared" si="11"/>
        <v>112.2</v>
      </c>
      <c r="J105" s="7">
        <f t="shared" si="12"/>
        <v>1.0900000000000001</v>
      </c>
      <c r="N105" s="3">
        <f t="shared" si="10"/>
        <v>1189.26</v>
      </c>
      <c r="O105" s="1" t="s">
        <v>77</v>
      </c>
      <c r="P105" s="1"/>
    </row>
    <row r="106" spans="5:16" x14ac:dyDescent="0.25">
      <c r="E106" s="21">
        <v>47674</v>
      </c>
      <c r="F106">
        <v>103</v>
      </c>
      <c r="G106" s="8">
        <v>0</v>
      </c>
      <c r="H106" s="7">
        <f t="shared" si="13"/>
        <v>1075.97</v>
      </c>
      <c r="I106" s="3">
        <f t="shared" si="11"/>
        <v>112.2</v>
      </c>
      <c r="J106" s="7">
        <f t="shared" si="12"/>
        <v>1.0900000000000001</v>
      </c>
      <c r="N106" s="3">
        <f t="shared" si="10"/>
        <v>1189.26</v>
      </c>
      <c r="O106" s="1" t="s">
        <v>77</v>
      </c>
      <c r="P106" s="1"/>
    </row>
    <row r="107" spans="5:16" x14ac:dyDescent="0.25">
      <c r="E107" s="21">
        <v>47705</v>
      </c>
      <c r="F107">
        <v>104</v>
      </c>
      <c r="G107" s="8">
        <v>0</v>
      </c>
      <c r="H107" s="7">
        <f t="shared" si="13"/>
        <v>1075.97</v>
      </c>
      <c r="I107" s="3">
        <f t="shared" si="11"/>
        <v>112.2</v>
      </c>
      <c r="J107" s="7">
        <f t="shared" si="12"/>
        <v>1.0900000000000001</v>
      </c>
      <c r="N107" s="3">
        <f t="shared" si="10"/>
        <v>1189.26</v>
      </c>
      <c r="O107" s="1" t="s">
        <v>77</v>
      </c>
      <c r="P107" s="1"/>
    </row>
    <row r="108" spans="5:16" x14ac:dyDescent="0.25">
      <c r="E108" s="21">
        <v>47736</v>
      </c>
      <c r="F108">
        <v>105</v>
      </c>
      <c r="G108" s="8">
        <v>0</v>
      </c>
      <c r="H108" s="7">
        <f t="shared" si="13"/>
        <v>1075.97</v>
      </c>
      <c r="I108" s="3">
        <f t="shared" si="11"/>
        <v>112.2</v>
      </c>
      <c r="J108" s="7">
        <f t="shared" si="12"/>
        <v>1.0900000000000001</v>
      </c>
      <c r="N108" s="3">
        <f t="shared" si="10"/>
        <v>1189.26</v>
      </c>
      <c r="O108" s="1" t="s">
        <v>77</v>
      </c>
      <c r="P108" s="1"/>
    </row>
    <row r="109" spans="5:16" x14ac:dyDescent="0.25">
      <c r="E109" s="21">
        <v>47766</v>
      </c>
      <c r="F109">
        <v>106</v>
      </c>
      <c r="G109" s="8">
        <v>0</v>
      </c>
      <c r="H109" s="7">
        <f t="shared" si="13"/>
        <v>1075.97</v>
      </c>
      <c r="I109" s="3">
        <f t="shared" si="11"/>
        <v>112.2</v>
      </c>
      <c r="J109" s="7">
        <f t="shared" si="12"/>
        <v>1.0900000000000001</v>
      </c>
      <c r="N109" s="3">
        <f t="shared" si="10"/>
        <v>1189.26</v>
      </c>
      <c r="O109" s="1" t="s">
        <v>77</v>
      </c>
      <c r="P109" s="1"/>
    </row>
    <row r="110" spans="5:16" x14ac:dyDescent="0.25">
      <c r="E110" s="21">
        <v>47797</v>
      </c>
      <c r="F110">
        <v>107</v>
      </c>
      <c r="G110" s="8">
        <v>0</v>
      </c>
      <c r="H110" s="7">
        <f t="shared" si="13"/>
        <v>1075.97</v>
      </c>
      <c r="I110" s="3">
        <f t="shared" si="11"/>
        <v>112.2</v>
      </c>
      <c r="J110" s="7">
        <f t="shared" si="12"/>
        <v>1.0900000000000001</v>
      </c>
      <c r="N110" s="3">
        <f t="shared" si="10"/>
        <v>1189.26</v>
      </c>
      <c r="O110" s="1" t="s">
        <v>77</v>
      </c>
      <c r="P110" s="1"/>
    </row>
    <row r="111" spans="5:16" x14ac:dyDescent="0.25">
      <c r="E111" s="21">
        <v>47827</v>
      </c>
      <c r="F111">
        <v>108</v>
      </c>
      <c r="G111" s="8">
        <v>0</v>
      </c>
      <c r="H111" s="7">
        <f t="shared" si="13"/>
        <v>1075.97</v>
      </c>
      <c r="I111" s="3">
        <f t="shared" si="11"/>
        <v>112.2</v>
      </c>
      <c r="J111" s="7">
        <f t="shared" si="12"/>
        <v>1.0900000000000001</v>
      </c>
      <c r="N111" s="3">
        <f t="shared" si="10"/>
        <v>1189.26</v>
      </c>
      <c r="O111" s="1" t="s">
        <v>77</v>
      </c>
      <c r="P111" s="1"/>
    </row>
    <row r="112" spans="5:16" x14ac:dyDescent="0.25">
      <c r="E112" s="21">
        <v>47858</v>
      </c>
      <c r="F112">
        <v>109</v>
      </c>
      <c r="G112" s="8">
        <v>0</v>
      </c>
      <c r="H112" s="7">
        <f t="shared" si="13"/>
        <v>1075.97</v>
      </c>
      <c r="I112" s="3">
        <f t="shared" si="11"/>
        <v>112.2</v>
      </c>
      <c r="J112" s="7">
        <f t="shared" si="12"/>
        <v>1.0900000000000001</v>
      </c>
      <c r="N112" s="3">
        <f t="shared" si="10"/>
        <v>1189.26</v>
      </c>
      <c r="O112" s="1" t="s">
        <v>77</v>
      </c>
      <c r="P112" s="1"/>
    </row>
    <row r="113" spans="5:16" x14ac:dyDescent="0.25">
      <c r="E113" s="21">
        <v>47889</v>
      </c>
      <c r="F113">
        <v>110</v>
      </c>
      <c r="G113" s="8">
        <v>0</v>
      </c>
      <c r="H113" s="7">
        <f t="shared" si="13"/>
        <v>1075.97</v>
      </c>
      <c r="I113" s="3">
        <f t="shared" si="11"/>
        <v>112.2</v>
      </c>
      <c r="J113" s="7">
        <f t="shared" si="12"/>
        <v>1.0900000000000001</v>
      </c>
      <c r="N113" s="3">
        <f t="shared" si="10"/>
        <v>1189.26</v>
      </c>
      <c r="O113" s="1" t="s">
        <v>77</v>
      </c>
      <c r="P113" s="1"/>
    </row>
    <row r="114" spans="5:16" x14ac:dyDescent="0.25">
      <c r="E114" s="21">
        <v>47917</v>
      </c>
      <c r="F114">
        <v>111</v>
      </c>
      <c r="G114" s="8">
        <v>0</v>
      </c>
      <c r="H114" s="7">
        <f t="shared" si="13"/>
        <v>1075.97</v>
      </c>
      <c r="I114" s="3">
        <f t="shared" si="11"/>
        <v>112.2</v>
      </c>
      <c r="J114" s="7">
        <f t="shared" si="12"/>
        <v>1.0900000000000001</v>
      </c>
      <c r="N114" s="3">
        <f t="shared" si="10"/>
        <v>1189.26</v>
      </c>
      <c r="O114" s="1" t="s">
        <v>77</v>
      </c>
      <c r="P114" s="1"/>
    </row>
    <row r="115" spans="5:16" x14ac:dyDescent="0.25">
      <c r="E115" s="21">
        <v>47948</v>
      </c>
      <c r="F115">
        <v>112</v>
      </c>
      <c r="G115" s="8">
        <v>0</v>
      </c>
      <c r="H115" s="7">
        <f t="shared" si="13"/>
        <v>1075.97</v>
      </c>
      <c r="I115" s="3">
        <f t="shared" si="11"/>
        <v>112.2</v>
      </c>
      <c r="J115" s="7">
        <f t="shared" si="12"/>
        <v>1.0900000000000001</v>
      </c>
      <c r="N115" s="3">
        <f t="shared" si="10"/>
        <v>1189.26</v>
      </c>
      <c r="O115" s="1" t="s">
        <v>77</v>
      </c>
      <c r="P115" s="1"/>
    </row>
    <row r="116" spans="5:16" x14ac:dyDescent="0.25">
      <c r="E116" s="21">
        <v>47978</v>
      </c>
      <c r="F116">
        <v>113</v>
      </c>
      <c r="G116" s="8">
        <v>0</v>
      </c>
      <c r="H116" s="7">
        <f t="shared" si="13"/>
        <v>1075.97</v>
      </c>
      <c r="I116" s="3">
        <f t="shared" si="11"/>
        <v>112.2</v>
      </c>
      <c r="J116" s="7">
        <f t="shared" si="12"/>
        <v>1.0900000000000001</v>
      </c>
      <c r="N116" s="3">
        <f t="shared" si="10"/>
        <v>1189.26</v>
      </c>
      <c r="O116" s="1" t="s">
        <v>77</v>
      </c>
      <c r="P116" s="1"/>
    </row>
    <row r="117" spans="5:16" x14ac:dyDescent="0.25">
      <c r="E117" s="21">
        <v>48009</v>
      </c>
      <c r="F117">
        <v>114</v>
      </c>
      <c r="G117" s="8">
        <v>0</v>
      </c>
      <c r="H117" s="7">
        <f t="shared" si="13"/>
        <v>1075.97</v>
      </c>
      <c r="I117" s="3">
        <f t="shared" si="11"/>
        <v>112.2</v>
      </c>
      <c r="J117" s="7">
        <f t="shared" si="12"/>
        <v>1.0900000000000001</v>
      </c>
      <c r="N117" s="3">
        <f t="shared" si="10"/>
        <v>1189.26</v>
      </c>
      <c r="O117" s="1" t="s">
        <v>77</v>
      </c>
      <c r="P117" s="1"/>
    </row>
    <row r="118" spans="5:16" x14ac:dyDescent="0.25">
      <c r="E118" s="21">
        <v>48039</v>
      </c>
      <c r="F118">
        <v>115</v>
      </c>
      <c r="G118" s="8">
        <v>0</v>
      </c>
      <c r="H118" s="7">
        <f t="shared" si="13"/>
        <v>1075.97</v>
      </c>
      <c r="I118" s="3">
        <f t="shared" si="11"/>
        <v>112.2</v>
      </c>
      <c r="J118" s="7">
        <f t="shared" si="12"/>
        <v>1.0900000000000001</v>
      </c>
      <c r="N118" s="3">
        <f t="shared" si="10"/>
        <v>1189.26</v>
      </c>
      <c r="O118" s="1" t="s">
        <v>77</v>
      </c>
      <c r="P118" s="1"/>
    </row>
    <row r="119" spans="5:16" x14ac:dyDescent="0.25">
      <c r="E119" s="21">
        <v>48070</v>
      </c>
      <c r="F119">
        <v>116</v>
      </c>
      <c r="G119" s="8">
        <v>0</v>
      </c>
      <c r="H119" s="7">
        <f t="shared" si="13"/>
        <v>1075.97</v>
      </c>
      <c r="I119" s="3">
        <f t="shared" si="11"/>
        <v>112.2</v>
      </c>
      <c r="J119" s="7">
        <f t="shared" si="12"/>
        <v>1.0900000000000001</v>
      </c>
      <c r="N119" s="3">
        <f t="shared" si="10"/>
        <v>1189.26</v>
      </c>
      <c r="O119" s="1" t="s">
        <v>77</v>
      </c>
      <c r="P119" s="1"/>
    </row>
    <row r="120" spans="5:16" x14ac:dyDescent="0.25">
      <c r="E120" s="21">
        <v>48101</v>
      </c>
      <c r="F120">
        <v>117</v>
      </c>
      <c r="G120" s="8">
        <v>0</v>
      </c>
      <c r="H120" s="7">
        <f t="shared" si="13"/>
        <v>1075.97</v>
      </c>
      <c r="I120" s="3">
        <f t="shared" si="11"/>
        <v>112.2</v>
      </c>
      <c r="J120" s="7">
        <f t="shared" si="12"/>
        <v>1.0900000000000001</v>
      </c>
      <c r="N120" s="3">
        <f t="shared" si="10"/>
        <v>1189.26</v>
      </c>
      <c r="O120" s="1" t="s">
        <v>77</v>
      </c>
      <c r="P120" s="1"/>
    </row>
    <row r="121" spans="5:16" x14ac:dyDescent="0.25">
      <c r="E121" s="21">
        <v>48131</v>
      </c>
      <c r="F121">
        <v>118</v>
      </c>
      <c r="G121" s="8">
        <v>0</v>
      </c>
      <c r="H121" s="7">
        <f t="shared" si="13"/>
        <v>1075.97</v>
      </c>
      <c r="I121" s="3">
        <f t="shared" si="11"/>
        <v>112.2</v>
      </c>
      <c r="J121" s="7">
        <f t="shared" si="12"/>
        <v>1.0900000000000001</v>
      </c>
      <c r="N121" s="3">
        <f t="shared" si="10"/>
        <v>1189.26</v>
      </c>
      <c r="O121" s="1" t="s">
        <v>77</v>
      </c>
      <c r="P121" s="1"/>
    </row>
    <row r="122" spans="5:16" x14ac:dyDescent="0.25">
      <c r="E122" s="21">
        <v>48162</v>
      </c>
      <c r="F122">
        <v>119</v>
      </c>
      <c r="G122" s="8">
        <v>0</v>
      </c>
      <c r="H122" s="7">
        <f t="shared" si="13"/>
        <v>1075.97</v>
      </c>
      <c r="I122" s="3">
        <f t="shared" si="11"/>
        <v>112.2</v>
      </c>
      <c r="J122" s="7">
        <f t="shared" si="12"/>
        <v>1.0900000000000001</v>
      </c>
      <c r="N122" s="3">
        <f t="shared" si="10"/>
        <v>1189.26</v>
      </c>
      <c r="O122" s="1" t="s">
        <v>77</v>
      </c>
      <c r="P122" s="1"/>
    </row>
    <row r="123" spans="5:16" x14ac:dyDescent="0.25">
      <c r="E123" s="21">
        <v>48192</v>
      </c>
      <c r="F123">
        <v>120</v>
      </c>
      <c r="G123" s="8">
        <v>0</v>
      </c>
      <c r="H123" s="7">
        <f t="shared" si="13"/>
        <v>1075.97</v>
      </c>
      <c r="I123" s="3">
        <f t="shared" si="11"/>
        <v>112.2</v>
      </c>
      <c r="J123" s="7">
        <f t="shared" si="12"/>
        <v>1.0900000000000001</v>
      </c>
      <c r="N123" s="3">
        <f t="shared" si="10"/>
        <v>1189.26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F4FC-A14B-4AFB-A9D6-A43D995187E2}">
  <dimension ref="A1:Q123"/>
  <sheetViews>
    <sheetView workbookViewId="0">
      <selection activeCell="K10" sqref="K10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424469</v>
      </c>
      <c r="H1" s="7"/>
    </row>
    <row r="2" spans="1:17" x14ac:dyDescent="0.25">
      <c r="A2" t="s">
        <v>1</v>
      </c>
      <c r="B2" s="1" t="s">
        <v>31</v>
      </c>
      <c r="H2" s="7"/>
    </row>
    <row r="3" spans="1:17" x14ac:dyDescent="0.25">
      <c r="A3" t="s">
        <v>53</v>
      </c>
      <c r="B3" s="20">
        <v>44443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44484</v>
      </c>
      <c r="F4">
        <v>1</v>
      </c>
      <c r="G4" s="8">
        <v>826.41</v>
      </c>
      <c r="H4" s="7">
        <f>$B$17-G4</f>
        <v>0</v>
      </c>
      <c r="I4" s="3">
        <v>0</v>
      </c>
      <c r="J4" s="7">
        <v>0</v>
      </c>
      <c r="N4" s="3">
        <f t="shared" ref="N4:N68" si="0">SUM(G4:M4)</f>
        <v>826.41</v>
      </c>
      <c r="O4" s="1" t="s">
        <v>77</v>
      </c>
      <c r="P4" s="1"/>
    </row>
    <row r="5" spans="1:17" x14ac:dyDescent="0.25">
      <c r="A5" t="s">
        <v>3</v>
      </c>
      <c r="B5" s="2">
        <v>86133.21</v>
      </c>
      <c r="E5" s="21">
        <v>44520</v>
      </c>
      <c r="F5">
        <v>2</v>
      </c>
      <c r="G5" s="8">
        <v>826.41</v>
      </c>
      <c r="H5" s="7">
        <f t="shared" ref="H5:H8" si="1">$B$17-G5</f>
        <v>0</v>
      </c>
      <c r="I5" s="3">
        <v>0</v>
      </c>
      <c r="J5" s="7">
        <v>0</v>
      </c>
      <c r="N5" s="3">
        <f t="shared" si="0"/>
        <v>826.41</v>
      </c>
      <c r="O5" s="1" t="s">
        <v>77</v>
      </c>
      <c r="P5" s="1"/>
    </row>
    <row r="6" spans="1:17" x14ac:dyDescent="0.25">
      <c r="A6" t="s">
        <v>4</v>
      </c>
      <c r="B6" s="2">
        <v>5167.99</v>
      </c>
      <c r="E6" s="21">
        <v>44550</v>
      </c>
      <c r="F6">
        <v>3</v>
      </c>
      <c r="G6" s="8">
        <v>826.41</v>
      </c>
      <c r="H6" s="7">
        <f t="shared" si="1"/>
        <v>0</v>
      </c>
      <c r="I6" s="3">
        <v>0</v>
      </c>
      <c r="J6" s="7">
        <v>0</v>
      </c>
      <c r="N6" s="3">
        <f t="shared" si="0"/>
        <v>826.41</v>
      </c>
      <c r="O6" s="1" t="s">
        <v>77</v>
      </c>
      <c r="P6" s="1"/>
    </row>
    <row r="7" spans="1:17" x14ac:dyDescent="0.25">
      <c r="A7" t="s">
        <v>6</v>
      </c>
      <c r="B7" s="2">
        <f>SUM(B5:B6)</f>
        <v>91301.200000000012</v>
      </c>
      <c r="E7" s="21">
        <v>44581</v>
      </c>
      <c r="F7">
        <v>4</v>
      </c>
      <c r="G7" s="8">
        <v>826.41</v>
      </c>
      <c r="H7" s="7">
        <f t="shared" si="1"/>
        <v>0</v>
      </c>
      <c r="I7" s="3">
        <v>0</v>
      </c>
      <c r="J7" s="7">
        <v>0</v>
      </c>
      <c r="N7" s="3">
        <f t="shared" si="0"/>
        <v>826.41</v>
      </c>
      <c r="O7" s="1" t="s">
        <v>77</v>
      </c>
      <c r="P7" s="1"/>
    </row>
    <row r="8" spans="1:17" x14ac:dyDescent="0.25">
      <c r="A8" t="s">
        <v>5</v>
      </c>
      <c r="B8" s="2">
        <v>1500</v>
      </c>
      <c r="E8" s="21">
        <v>44612</v>
      </c>
      <c r="F8">
        <v>5</v>
      </c>
      <c r="G8" s="8">
        <v>362.35</v>
      </c>
      <c r="H8" s="7">
        <f t="shared" si="1"/>
        <v>464.05999999999995</v>
      </c>
      <c r="I8" s="3">
        <v>0</v>
      </c>
      <c r="J8" s="7">
        <v>0</v>
      </c>
      <c r="N8" s="3">
        <f t="shared" si="0"/>
        <v>826.41</v>
      </c>
      <c r="O8" s="1" t="s">
        <v>77</v>
      </c>
      <c r="P8" s="1"/>
    </row>
    <row r="9" spans="1:17" x14ac:dyDescent="0.25">
      <c r="B9" s="2"/>
      <c r="E9" s="21">
        <v>44640</v>
      </c>
      <c r="F9">
        <v>6</v>
      </c>
      <c r="G9" s="8">
        <v>0</v>
      </c>
      <c r="H9" s="7">
        <f t="shared" ref="H9" si="2">($B$17-(I9+J9))</f>
        <v>744.94999999999993</v>
      </c>
      <c r="I9" s="3">
        <f>ROUND(($B$18/115),2)</f>
        <v>80.680000000000007</v>
      </c>
      <c r="J9" s="7">
        <f>ROUND(($B$11/115),2)</f>
        <v>0.78</v>
      </c>
      <c r="N9" s="3">
        <f t="shared" si="0"/>
        <v>826.40999999999985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89801.200000000012</v>
      </c>
      <c r="E10" s="21">
        <v>44671</v>
      </c>
      <c r="F10">
        <v>7</v>
      </c>
      <c r="G10" s="8">
        <v>0</v>
      </c>
      <c r="H10" s="7">
        <f>($B$17-(I10+J10))</f>
        <v>744.94999999999993</v>
      </c>
      <c r="I10" s="3">
        <f t="shared" ref="I10:I73" si="3">ROUND(($B$18/115),2)</f>
        <v>80.680000000000007</v>
      </c>
      <c r="J10" s="7">
        <f t="shared" ref="J10:J73" si="4">ROUND(($B$11/115),2)</f>
        <v>0.78</v>
      </c>
      <c r="M10" s="30">
        <f t="shared" ref="M10:M11" si="5">ROUND((SUM(G10:L10))-PV($B$15,Q10,0,-(SUM(G10:L10))),2)</f>
        <v>1.36</v>
      </c>
      <c r="N10" s="3">
        <f t="shared" si="0"/>
        <v>827.76999999999987</v>
      </c>
      <c r="O10" s="1" t="s">
        <v>76</v>
      </c>
      <c r="P10" s="20">
        <v>44614</v>
      </c>
      <c r="Q10" s="16">
        <f t="shared" ref="Q10:Q11" si="6">DATEDIF(P10,E10,"m")</f>
        <v>1</v>
      </c>
    </row>
    <row r="11" spans="1:17" x14ac:dyDescent="0.25">
      <c r="A11" t="s">
        <v>8</v>
      </c>
      <c r="B11" s="2">
        <f>ROUND(B10/999,2)</f>
        <v>89.89</v>
      </c>
      <c r="E11" s="21">
        <v>44701</v>
      </c>
      <c r="F11">
        <v>8</v>
      </c>
      <c r="G11" s="8">
        <v>0</v>
      </c>
      <c r="H11" s="7">
        <f t="shared" ref="H11:H74" si="7">($B$17-(I11+J11))</f>
        <v>744.94999999999993</v>
      </c>
      <c r="I11" s="3">
        <f t="shared" si="3"/>
        <v>80.680000000000007</v>
      </c>
      <c r="J11" s="7">
        <f t="shared" si="4"/>
        <v>0.78</v>
      </c>
      <c r="M11" s="30">
        <f t="shared" si="5"/>
        <v>2.72</v>
      </c>
      <c r="N11" s="3">
        <f t="shared" si="0"/>
        <v>829.12999999999988</v>
      </c>
      <c r="O11" s="1" t="s">
        <v>76</v>
      </c>
      <c r="P11" s="20">
        <v>44614</v>
      </c>
      <c r="Q11" s="16">
        <f t="shared" si="6"/>
        <v>2</v>
      </c>
    </row>
    <row r="12" spans="1:17" x14ac:dyDescent="0.25">
      <c r="A12" t="s">
        <v>9</v>
      </c>
      <c r="B12" s="2">
        <f>B10+B11</f>
        <v>89891.090000000011</v>
      </c>
      <c r="C12" s="16"/>
      <c r="E12" s="21">
        <v>44732</v>
      </c>
      <c r="F12">
        <v>9</v>
      </c>
      <c r="G12" s="8">
        <v>0</v>
      </c>
      <c r="H12" s="7">
        <f t="shared" si="7"/>
        <v>744.94999999999993</v>
      </c>
      <c r="I12" s="3">
        <f t="shared" si="3"/>
        <v>80.680000000000007</v>
      </c>
      <c r="J12" s="7">
        <f t="shared" si="4"/>
        <v>0.78</v>
      </c>
      <c r="N12" s="3">
        <f t="shared" si="0"/>
        <v>826.40999999999985</v>
      </c>
      <c r="O12" s="1" t="s">
        <v>77</v>
      </c>
      <c r="P12" s="1"/>
    </row>
    <row r="13" spans="1:17" x14ac:dyDescent="0.25">
      <c r="B13" s="3"/>
      <c r="E13" s="21">
        <v>44762</v>
      </c>
      <c r="F13">
        <v>10</v>
      </c>
      <c r="G13" s="8">
        <v>0</v>
      </c>
      <c r="H13" s="7">
        <f t="shared" si="7"/>
        <v>744.94999999999993</v>
      </c>
      <c r="I13" s="3">
        <f t="shared" si="3"/>
        <v>80.680000000000007</v>
      </c>
      <c r="J13" s="7">
        <f t="shared" si="4"/>
        <v>0.78</v>
      </c>
      <c r="N13" s="3">
        <f t="shared" si="0"/>
        <v>826.40999999999985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44793</v>
      </c>
      <c r="F14">
        <v>11</v>
      </c>
      <c r="G14" s="8">
        <v>0</v>
      </c>
      <c r="H14" s="7">
        <f t="shared" si="7"/>
        <v>744.94999999999993</v>
      </c>
      <c r="I14" s="3">
        <f t="shared" si="3"/>
        <v>80.680000000000007</v>
      </c>
      <c r="J14" s="7">
        <f t="shared" si="4"/>
        <v>0.78</v>
      </c>
      <c r="N14" s="3">
        <f t="shared" si="0"/>
        <v>826.40999999999985</v>
      </c>
      <c r="O14" s="1" t="s">
        <v>77</v>
      </c>
      <c r="P14" s="1"/>
    </row>
    <row r="15" spans="1:17" x14ac:dyDescent="0.25">
      <c r="A15" t="s">
        <v>11</v>
      </c>
      <c r="B15" s="5">
        <v>1.652E-3</v>
      </c>
      <c r="E15" s="21">
        <v>44824</v>
      </c>
      <c r="F15">
        <v>12</v>
      </c>
      <c r="G15" s="8">
        <v>0</v>
      </c>
      <c r="H15" s="7">
        <f t="shared" si="7"/>
        <v>744.94999999999993</v>
      </c>
      <c r="I15" s="3">
        <f t="shared" si="3"/>
        <v>80.680000000000007</v>
      </c>
      <c r="J15" s="7">
        <f t="shared" si="4"/>
        <v>0.78</v>
      </c>
      <c r="N15" s="3">
        <f t="shared" si="0"/>
        <v>826.40999999999985</v>
      </c>
      <c r="O15" s="1" t="s">
        <v>77</v>
      </c>
      <c r="P15" s="1"/>
    </row>
    <row r="16" spans="1:17" x14ac:dyDescent="0.25">
      <c r="B16" s="3"/>
      <c r="E16" s="21">
        <v>44854</v>
      </c>
      <c r="F16">
        <v>13</v>
      </c>
      <c r="G16" s="8">
        <v>0</v>
      </c>
      <c r="H16" s="7">
        <f t="shared" si="7"/>
        <v>744.94999999999993</v>
      </c>
      <c r="I16" s="3">
        <f t="shared" si="3"/>
        <v>80.680000000000007</v>
      </c>
      <c r="J16" s="7">
        <f t="shared" si="4"/>
        <v>0.78</v>
      </c>
      <c r="N16" s="3">
        <f t="shared" si="0"/>
        <v>826.40999999999985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826.41</v>
      </c>
      <c r="E17" s="21">
        <v>44885</v>
      </c>
      <c r="F17">
        <v>14</v>
      </c>
      <c r="G17" s="8">
        <v>0</v>
      </c>
      <c r="H17" s="7">
        <f t="shared" si="7"/>
        <v>744.94999999999993</v>
      </c>
      <c r="I17" s="3">
        <f t="shared" si="3"/>
        <v>80.680000000000007</v>
      </c>
      <c r="J17" s="7">
        <f t="shared" si="4"/>
        <v>0.78</v>
      </c>
      <c r="N17" s="3">
        <f t="shared" si="0"/>
        <v>826.40999999999985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9278.11</v>
      </c>
      <c r="E18" s="21">
        <v>44915</v>
      </c>
      <c r="F18">
        <v>15</v>
      </c>
      <c r="G18" s="8">
        <v>0</v>
      </c>
      <c r="H18" s="7">
        <f t="shared" si="7"/>
        <v>744.94999999999993</v>
      </c>
      <c r="I18" s="3">
        <f t="shared" si="3"/>
        <v>80.680000000000007</v>
      </c>
      <c r="J18" s="7">
        <f t="shared" si="4"/>
        <v>0.78</v>
      </c>
      <c r="N18" s="3">
        <f t="shared" si="0"/>
        <v>826.40999999999985</v>
      </c>
      <c r="O18" s="1" t="s">
        <v>77</v>
      </c>
      <c r="P18" s="1"/>
    </row>
    <row r="19" spans="1:16" x14ac:dyDescent="0.25">
      <c r="B19" s="3"/>
      <c r="E19" s="21">
        <v>44946</v>
      </c>
      <c r="F19">
        <v>16</v>
      </c>
      <c r="G19" s="8">
        <v>0</v>
      </c>
      <c r="H19" s="7">
        <f t="shared" si="7"/>
        <v>744.94999999999993</v>
      </c>
      <c r="I19" s="3">
        <f t="shared" si="3"/>
        <v>80.680000000000007</v>
      </c>
      <c r="J19" s="7">
        <f t="shared" si="4"/>
        <v>0.78</v>
      </c>
      <c r="N19" s="3">
        <f t="shared" si="0"/>
        <v>826.40999999999985</v>
      </c>
      <c r="O19" s="1" t="s">
        <v>77</v>
      </c>
      <c r="P19" s="1"/>
    </row>
    <row r="20" spans="1:16" x14ac:dyDescent="0.25">
      <c r="A20" t="s">
        <v>104</v>
      </c>
      <c r="B20" s="3">
        <v>1300.31</v>
      </c>
      <c r="E20" s="21">
        <v>44977</v>
      </c>
      <c r="F20">
        <v>17</v>
      </c>
      <c r="G20" s="8">
        <v>0</v>
      </c>
      <c r="H20" s="7">
        <f t="shared" si="7"/>
        <v>744.94999999999993</v>
      </c>
      <c r="I20" s="3">
        <f t="shared" si="3"/>
        <v>80.680000000000007</v>
      </c>
      <c r="J20" s="7">
        <f t="shared" si="4"/>
        <v>0.78</v>
      </c>
      <c r="N20" s="3">
        <f t="shared" si="0"/>
        <v>826.40999999999985</v>
      </c>
      <c r="O20" s="1" t="s">
        <v>77</v>
      </c>
      <c r="P20" s="1"/>
    </row>
    <row r="21" spans="1:16" x14ac:dyDescent="0.25">
      <c r="B21" s="3"/>
      <c r="E21" s="21">
        <v>45005</v>
      </c>
      <c r="F21">
        <v>18</v>
      </c>
      <c r="G21" s="8">
        <v>0</v>
      </c>
      <c r="H21" s="7">
        <f t="shared" si="7"/>
        <v>744.94999999999993</v>
      </c>
      <c r="I21" s="3">
        <f t="shared" si="3"/>
        <v>80.680000000000007</v>
      </c>
      <c r="J21" s="7">
        <f t="shared" si="4"/>
        <v>0.78</v>
      </c>
      <c r="N21" s="3">
        <f t="shared" si="0"/>
        <v>826.40999999999985</v>
      </c>
      <c r="O21" s="1" t="s">
        <v>77</v>
      </c>
      <c r="P21" s="1"/>
    </row>
    <row r="22" spans="1:16" x14ac:dyDescent="0.25">
      <c r="B22" s="3"/>
      <c r="E22" s="21">
        <v>45036</v>
      </c>
      <c r="F22">
        <v>19</v>
      </c>
      <c r="G22" s="8">
        <v>0</v>
      </c>
      <c r="H22" s="7">
        <f t="shared" si="7"/>
        <v>744.94999999999993</v>
      </c>
      <c r="I22" s="3">
        <f t="shared" si="3"/>
        <v>80.680000000000007</v>
      </c>
      <c r="J22" s="7">
        <f t="shared" si="4"/>
        <v>0.78</v>
      </c>
      <c r="N22" s="3">
        <f t="shared" si="0"/>
        <v>826.40999999999985</v>
      </c>
      <c r="O22" s="1" t="s">
        <v>77</v>
      </c>
      <c r="P22" s="1"/>
    </row>
    <row r="23" spans="1:16" x14ac:dyDescent="0.25">
      <c r="B23" s="3"/>
      <c r="E23" s="21">
        <v>45066</v>
      </c>
      <c r="F23">
        <v>20</v>
      </c>
      <c r="G23" s="8">
        <v>0</v>
      </c>
      <c r="H23" s="7">
        <f t="shared" si="7"/>
        <v>744.94999999999993</v>
      </c>
      <c r="I23" s="3">
        <f t="shared" si="3"/>
        <v>80.680000000000007</v>
      </c>
      <c r="J23" s="7">
        <f t="shared" si="4"/>
        <v>0.78</v>
      </c>
      <c r="N23" s="3">
        <f t="shared" si="0"/>
        <v>826.40999999999985</v>
      </c>
      <c r="O23" s="1" t="s">
        <v>77</v>
      </c>
      <c r="P23" s="1"/>
    </row>
    <row r="24" spans="1:16" x14ac:dyDescent="0.25">
      <c r="B24" s="3"/>
      <c r="E24" s="21">
        <v>45097</v>
      </c>
      <c r="F24">
        <v>21</v>
      </c>
      <c r="G24" s="8">
        <v>0</v>
      </c>
      <c r="H24" s="7">
        <f t="shared" si="7"/>
        <v>744.94999999999993</v>
      </c>
      <c r="I24" s="3">
        <f t="shared" si="3"/>
        <v>80.680000000000007</v>
      </c>
      <c r="J24" s="7">
        <f t="shared" si="4"/>
        <v>0.78</v>
      </c>
      <c r="N24" s="3">
        <f t="shared" si="0"/>
        <v>826.40999999999985</v>
      </c>
      <c r="O24" s="1" t="s">
        <v>77</v>
      </c>
      <c r="P24" s="1"/>
    </row>
    <row r="25" spans="1:16" x14ac:dyDescent="0.25">
      <c r="B25" s="3"/>
      <c r="E25" s="21">
        <v>45127</v>
      </c>
      <c r="F25">
        <v>22</v>
      </c>
      <c r="G25" s="8">
        <v>0</v>
      </c>
      <c r="H25" s="7">
        <f t="shared" si="7"/>
        <v>744.94999999999993</v>
      </c>
      <c r="I25" s="3">
        <f t="shared" si="3"/>
        <v>80.680000000000007</v>
      </c>
      <c r="J25" s="7">
        <f t="shared" si="4"/>
        <v>0.78</v>
      </c>
      <c r="N25" s="3">
        <f t="shared" si="0"/>
        <v>826.40999999999985</v>
      </c>
      <c r="O25" s="1" t="s">
        <v>77</v>
      </c>
      <c r="P25" s="1"/>
    </row>
    <row r="26" spans="1:16" x14ac:dyDescent="0.25">
      <c r="B26" s="3"/>
      <c r="E26" s="21">
        <v>45158</v>
      </c>
      <c r="F26">
        <v>23</v>
      </c>
      <c r="G26" s="8">
        <v>0</v>
      </c>
      <c r="H26" s="7">
        <f t="shared" si="7"/>
        <v>744.94999999999993</v>
      </c>
      <c r="I26" s="3">
        <f t="shared" si="3"/>
        <v>80.680000000000007</v>
      </c>
      <c r="J26" s="7">
        <f t="shared" si="4"/>
        <v>0.78</v>
      </c>
      <c r="N26" s="3">
        <f t="shared" si="0"/>
        <v>826.40999999999985</v>
      </c>
      <c r="O26" s="1" t="s">
        <v>77</v>
      </c>
      <c r="P26" s="1"/>
    </row>
    <row r="27" spans="1:16" x14ac:dyDescent="0.25">
      <c r="B27" s="3"/>
      <c r="E27" s="21">
        <v>45189</v>
      </c>
      <c r="F27">
        <v>24</v>
      </c>
      <c r="G27" s="8">
        <v>0</v>
      </c>
      <c r="H27" s="7">
        <f t="shared" si="7"/>
        <v>744.94999999999993</v>
      </c>
      <c r="I27" s="3">
        <f t="shared" si="3"/>
        <v>80.680000000000007</v>
      </c>
      <c r="J27" s="7">
        <f t="shared" si="4"/>
        <v>0.78</v>
      </c>
      <c r="N27" s="3">
        <f t="shared" si="0"/>
        <v>826.40999999999985</v>
      </c>
      <c r="O27" s="1" t="s">
        <v>77</v>
      </c>
      <c r="P27" s="1"/>
    </row>
    <row r="28" spans="1:16" x14ac:dyDescent="0.25">
      <c r="B28" s="3"/>
      <c r="E28" s="21">
        <v>45219</v>
      </c>
      <c r="F28">
        <v>25</v>
      </c>
      <c r="G28" s="8">
        <v>0</v>
      </c>
      <c r="H28" s="7">
        <f t="shared" si="7"/>
        <v>744.94999999999993</v>
      </c>
      <c r="I28" s="3">
        <f t="shared" si="3"/>
        <v>80.680000000000007</v>
      </c>
      <c r="J28" s="7">
        <f t="shared" si="4"/>
        <v>0.78</v>
      </c>
      <c r="N28" s="3">
        <f t="shared" si="0"/>
        <v>826.40999999999985</v>
      </c>
      <c r="O28" s="1" t="s">
        <v>77</v>
      </c>
      <c r="P28" s="1"/>
    </row>
    <row r="29" spans="1:16" x14ac:dyDescent="0.25">
      <c r="B29" s="3"/>
      <c r="E29" s="21">
        <v>45250</v>
      </c>
      <c r="F29">
        <v>26</v>
      </c>
      <c r="G29" s="8">
        <v>0</v>
      </c>
      <c r="H29" s="7">
        <f t="shared" si="7"/>
        <v>744.94999999999993</v>
      </c>
      <c r="I29" s="3">
        <f t="shared" si="3"/>
        <v>80.680000000000007</v>
      </c>
      <c r="J29" s="7">
        <f t="shared" si="4"/>
        <v>0.78</v>
      </c>
      <c r="N29" s="3">
        <f t="shared" si="0"/>
        <v>826.40999999999985</v>
      </c>
      <c r="O29" s="1" t="s">
        <v>77</v>
      </c>
      <c r="P29" s="1"/>
    </row>
    <row r="30" spans="1:16" x14ac:dyDescent="0.25">
      <c r="B30" s="3"/>
      <c r="E30" s="21">
        <v>45280</v>
      </c>
      <c r="F30">
        <v>27</v>
      </c>
      <c r="G30" s="8">
        <v>0</v>
      </c>
      <c r="H30" s="7">
        <f t="shared" si="7"/>
        <v>744.94999999999993</v>
      </c>
      <c r="I30" s="3">
        <f t="shared" si="3"/>
        <v>80.680000000000007</v>
      </c>
      <c r="J30" s="7">
        <f t="shared" si="4"/>
        <v>0.78</v>
      </c>
      <c r="N30" s="3">
        <f t="shared" si="0"/>
        <v>826.40999999999985</v>
      </c>
      <c r="O30" s="1" t="s">
        <v>77</v>
      </c>
      <c r="P30" s="1"/>
    </row>
    <row r="31" spans="1:16" x14ac:dyDescent="0.25">
      <c r="B31" s="3"/>
      <c r="E31" s="21">
        <v>45311</v>
      </c>
      <c r="F31">
        <v>28</v>
      </c>
      <c r="G31" s="8">
        <v>0</v>
      </c>
      <c r="H31" s="7">
        <f t="shared" si="7"/>
        <v>744.94999999999993</v>
      </c>
      <c r="I31" s="3">
        <f t="shared" si="3"/>
        <v>80.680000000000007</v>
      </c>
      <c r="J31" s="7">
        <f t="shared" si="4"/>
        <v>0.78</v>
      </c>
      <c r="N31" s="3">
        <f t="shared" si="0"/>
        <v>826.40999999999985</v>
      </c>
      <c r="O31" s="1" t="s">
        <v>77</v>
      </c>
      <c r="P31" s="1"/>
    </row>
    <row r="32" spans="1:16" x14ac:dyDescent="0.25">
      <c r="B32" s="3"/>
      <c r="E32" s="21">
        <v>45342</v>
      </c>
      <c r="F32">
        <v>29</v>
      </c>
      <c r="G32" s="8">
        <v>0</v>
      </c>
      <c r="H32" s="7">
        <f t="shared" si="7"/>
        <v>744.94999999999993</v>
      </c>
      <c r="I32" s="3">
        <f t="shared" si="3"/>
        <v>80.680000000000007</v>
      </c>
      <c r="J32" s="7">
        <f t="shared" si="4"/>
        <v>0.78</v>
      </c>
      <c r="N32" s="3">
        <f t="shared" si="0"/>
        <v>826.40999999999985</v>
      </c>
      <c r="O32" s="1" t="s">
        <v>77</v>
      </c>
      <c r="P32" s="1"/>
    </row>
    <row r="33" spans="2:16" x14ac:dyDescent="0.25">
      <c r="B33" s="3"/>
      <c r="E33" s="21">
        <v>45371</v>
      </c>
      <c r="F33">
        <v>30</v>
      </c>
      <c r="G33" s="8">
        <v>0</v>
      </c>
      <c r="H33" s="7">
        <f t="shared" si="7"/>
        <v>744.94999999999993</v>
      </c>
      <c r="I33" s="3">
        <f t="shared" si="3"/>
        <v>80.680000000000007</v>
      </c>
      <c r="J33" s="7">
        <f t="shared" si="4"/>
        <v>0.78</v>
      </c>
      <c r="N33" s="3">
        <f t="shared" si="0"/>
        <v>826.40999999999985</v>
      </c>
      <c r="O33" s="1" t="s">
        <v>77</v>
      </c>
      <c r="P33" s="1"/>
    </row>
    <row r="34" spans="2:16" x14ac:dyDescent="0.25">
      <c r="B34" s="3"/>
      <c r="E34" s="21">
        <v>45402</v>
      </c>
      <c r="F34">
        <v>31</v>
      </c>
      <c r="G34" s="8">
        <v>0</v>
      </c>
      <c r="H34" s="7">
        <f t="shared" si="7"/>
        <v>744.94999999999993</v>
      </c>
      <c r="I34" s="3">
        <f t="shared" si="3"/>
        <v>80.680000000000007</v>
      </c>
      <c r="J34" s="7">
        <f t="shared" si="4"/>
        <v>0.78</v>
      </c>
      <c r="N34" s="3">
        <f t="shared" si="0"/>
        <v>826.40999999999985</v>
      </c>
      <c r="O34" s="1" t="s">
        <v>77</v>
      </c>
      <c r="P34" s="1"/>
    </row>
    <row r="35" spans="2:16" x14ac:dyDescent="0.25">
      <c r="B35" s="3"/>
      <c r="E35" s="21">
        <v>45432</v>
      </c>
      <c r="F35">
        <v>32</v>
      </c>
      <c r="G35" s="8">
        <v>0</v>
      </c>
      <c r="H35" s="7">
        <f t="shared" si="7"/>
        <v>744.94999999999993</v>
      </c>
      <c r="I35" s="3">
        <f t="shared" si="3"/>
        <v>80.680000000000007</v>
      </c>
      <c r="J35" s="7">
        <f t="shared" si="4"/>
        <v>0.78</v>
      </c>
      <c r="N35" s="3">
        <f t="shared" si="0"/>
        <v>826.40999999999985</v>
      </c>
      <c r="O35" s="1" t="s">
        <v>77</v>
      </c>
      <c r="P35" s="1"/>
    </row>
    <row r="36" spans="2:16" x14ac:dyDescent="0.25">
      <c r="B36" s="3"/>
      <c r="E36" s="21">
        <v>45463</v>
      </c>
      <c r="F36">
        <v>33</v>
      </c>
      <c r="G36" s="8">
        <v>0</v>
      </c>
      <c r="H36" s="7">
        <f t="shared" si="7"/>
        <v>744.94999999999993</v>
      </c>
      <c r="I36" s="3">
        <f t="shared" si="3"/>
        <v>80.680000000000007</v>
      </c>
      <c r="J36" s="7">
        <f t="shared" si="4"/>
        <v>0.78</v>
      </c>
      <c r="N36" s="3">
        <f t="shared" si="0"/>
        <v>826.40999999999985</v>
      </c>
      <c r="O36" s="1" t="s">
        <v>77</v>
      </c>
      <c r="P36" s="1"/>
    </row>
    <row r="37" spans="2:16" x14ac:dyDescent="0.25">
      <c r="B37" s="3"/>
      <c r="E37" s="21">
        <v>45493</v>
      </c>
      <c r="F37">
        <v>34</v>
      </c>
      <c r="G37" s="8">
        <v>0</v>
      </c>
      <c r="H37" s="7">
        <f t="shared" si="7"/>
        <v>744.94999999999993</v>
      </c>
      <c r="I37" s="3">
        <f t="shared" si="3"/>
        <v>80.680000000000007</v>
      </c>
      <c r="J37" s="7">
        <f t="shared" si="4"/>
        <v>0.78</v>
      </c>
      <c r="N37" s="3">
        <f t="shared" si="0"/>
        <v>826.40999999999985</v>
      </c>
      <c r="O37" s="1" t="s">
        <v>77</v>
      </c>
      <c r="P37" s="1"/>
    </row>
    <row r="38" spans="2:16" x14ac:dyDescent="0.25">
      <c r="B38" s="3"/>
      <c r="E38" s="21">
        <v>45524</v>
      </c>
      <c r="F38">
        <v>35</v>
      </c>
      <c r="G38" s="8">
        <v>0</v>
      </c>
      <c r="H38" s="7">
        <f t="shared" si="7"/>
        <v>744.94999999999993</v>
      </c>
      <c r="I38" s="3">
        <f t="shared" si="3"/>
        <v>80.680000000000007</v>
      </c>
      <c r="J38" s="7">
        <f t="shared" si="4"/>
        <v>0.78</v>
      </c>
      <c r="N38" s="3">
        <f t="shared" si="0"/>
        <v>826.40999999999985</v>
      </c>
      <c r="O38" s="1" t="s">
        <v>77</v>
      </c>
      <c r="P38" s="1"/>
    </row>
    <row r="39" spans="2:16" x14ac:dyDescent="0.25">
      <c r="B39" s="3"/>
      <c r="E39" s="21">
        <v>45555</v>
      </c>
      <c r="F39">
        <v>36</v>
      </c>
      <c r="G39" s="8">
        <v>0</v>
      </c>
      <c r="H39" s="7">
        <f t="shared" si="7"/>
        <v>744.94999999999993</v>
      </c>
      <c r="I39" s="3">
        <f t="shared" si="3"/>
        <v>80.680000000000007</v>
      </c>
      <c r="J39" s="7">
        <f t="shared" si="4"/>
        <v>0.78</v>
      </c>
      <c r="N39" s="3">
        <f t="shared" si="0"/>
        <v>826.40999999999985</v>
      </c>
      <c r="O39" s="1" t="s">
        <v>77</v>
      </c>
      <c r="P39" s="1"/>
    </row>
    <row r="40" spans="2:16" x14ac:dyDescent="0.25">
      <c r="B40" s="3"/>
      <c r="E40" s="21">
        <v>45585</v>
      </c>
      <c r="F40">
        <v>37</v>
      </c>
      <c r="G40" s="8">
        <v>0</v>
      </c>
      <c r="H40" s="7">
        <f t="shared" si="7"/>
        <v>744.94999999999993</v>
      </c>
      <c r="I40" s="3">
        <f t="shared" si="3"/>
        <v>80.680000000000007</v>
      </c>
      <c r="J40" s="7">
        <f t="shared" si="4"/>
        <v>0.78</v>
      </c>
      <c r="N40" s="3">
        <f t="shared" si="0"/>
        <v>826.40999999999985</v>
      </c>
      <c r="O40" s="1" t="s">
        <v>77</v>
      </c>
      <c r="P40" s="1"/>
    </row>
    <row r="41" spans="2:16" x14ac:dyDescent="0.25">
      <c r="B41" s="3"/>
      <c r="E41" s="21">
        <v>45616</v>
      </c>
      <c r="F41">
        <v>38</v>
      </c>
      <c r="G41" s="8">
        <v>0</v>
      </c>
      <c r="H41" s="7">
        <f t="shared" si="7"/>
        <v>744.94999999999993</v>
      </c>
      <c r="I41" s="3">
        <f t="shared" si="3"/>
        <v>80.680000000000007</v>
      </c>
      <c r="J41" s="7">
        <f t="shared" si="4"/>
        <v>0.78</v>
      </c>
      <c r="N41" s="3">
        <f t="shared" si="0"/>
        <v>826.40999999999985</v>
      </c>
      <c r="O41" s="1" t="s">
        <v>77</v>
      </c>
      <c r="P41" s="1"/>
    </row>
    <row r="42" spans="2:16" x14ac:dyDescent="0.25">
      <c r="B42" s="3"/>
      <c r="E42" s="21">
        <v>45646</v>
      </c>
      <c r="F42">
        <v>39</v>
      </c>
      <c r="G42" s="8">
        <v>0</v>
      </c>
      <c r="H42" s="7">
        <f t="shared" si="7"/>
        <v>744.94999999999993</v>
      </c>
      <c r="I42" s="3">
        <f t="shared" si="3"/>
        <v>80.680000000000007</v>
      </c>
      <c r="J42" s="7">
        <f t="shared" si="4"/>
        <v>0.78</v>
      </c>
      <c r="N42" s="3">
        <f t="shared" si="0"/>
        <v>826.40999999999985</v>
      </c>
      <c r="O42" s="1" t="s">
        <v>77</v>
      </c>
      <c r="P42" s="1"/>
    </row>
    <row r="43" spans="2:16" x14ac:dyDescent="0.25">
      <c r="B43" s="3"/>
      <c r="E43" s="21">
        <v>45677</v>
      </c>
      <c r="F43">
        <v>40</v>
      </c>
      <c r="G43" s="8">
        <v>0</v>
      </c>
      <c r="H43" s="7">
        <f t="shared" si="7"/>
        <v>744.94999999999993</v>
      </c>
      <c r="I43" s="3">
        <f t="shared" si="3"/>
        <v>80.680000000000007</v>
      </c>
      <c r="J43" s="7">
        <f t="shared" si="4"/>
        <v>0.78</v>
      </c>
      <c r="N43" s="3">
        <f t="shared" si="0"/>
        <v>826.40999999999985</v>
      </c>
      <c r="O43" s="1" t="s">
        <v>77</v>
      </c>
      <c r="P43" s="1"/>
    </row>
    <row r="44" spans="2:16" x14ac:dyDescent="0.25">
      <c r="B44" s="3"/>
      <c r="E44" s="21">
        <v>45708</v>
      </c>
      <c r="F44">
        <v>41</v>
      </c>
      <c r="G44" s="8">
        <v>0</v>
      </c>
      <c r="H44" s="7">
        <f t="shared" si="7"/>
        <v>744.94999999999993</v>
      </c>
      <c r="I44" s="3">
        <f t="shared" si="3"/>
        <v>80.680000000000007</v>
      </c>
      <c r="J44" s="7">
        <f t="shared" si="4"/>
        <v>0.78</v>
      </c>
      <c r="N44" s="3">
        <f t="shared" si="0"/>
        <v>826.40999999999985</v>
      </c>
      <c r="O44" s="1" t="s">
        <v>77</v>
      </c>
      <c r="P44" s="1"/>
    </row>
    <row r="45" spans="2:16" x14ac:dyDescent="0.25">
      <c r="E45" s="21">
        <v>45736</v>
      </c>
      <c r="F45">
        <v>42</v>
      </c>
      <c r="G45" s="8">
        <v>0</v>
      </c>
      <c r="H45" s="7">
        <f t="shared" si="7"/>
        <v>744.94999999999993</v>
      </c>
      <c r="I45" s="3">
        <f t="shared" si="3"/>
        <v>80.680000000000007</v>
      </c>
      <c r="J45" s="7">
        <f t="shared" si="4"/>
        <v>0.78</v>
      </c>
      <c r="N45" s="3">
        <f t="shared" si="0"/>
        <v>826.40999999999985</v>
      </c>
      <c r="O45" s="1" t="s">
        <v>77</v>
      </c>
      <c r="P45" s="1"/>
    </row>
    <row r="46" spans="2:16" x14ac:dyDescent="0.25">
      <c r="E46" s="21">
        <v>45767</v>
      </c>
      <c r="F46">
        <v>43</v>
      </c>
      <c r="G46" s="8">
        <v>0</v>
      </c>
      <c r="H46" s="7">
        <f t="shared" si="7"/>
        <v>744.94999999999993</v>
      </c>
      <c r="I46" s="3">
        <f t="shared" si="3"/>
        <v>80.680000000000007</v>
      </c>
      <c r="J46" s="7">
        <f t="shared" si="4"/>
        <v>0.78</v>
      </c>
      <c r="N46" s="3">
        <f t="shared" si="0"/>
        <v>826.40999999999985</v>
      </c>
      <c r="O46" s="1" t="s">
        <v>77</v>
      </c>
      <c r="P46" s="1"/>
    </row>
    <row r="47" spans="2:16" x14ac:dyDescent="0.25">
      <c r="E47" s="21">
        <v>45797</v>
      </c>
      <c r="F47">
        <v>44</v>
      </c>
      <c r="G47" s="8">
        <v>0</v>
      </c>
      <c r="H47" s="7">
        <f t="shared" si="7"/>
        <v>744.94999999999993</v>
      </c>
      <c r="I47" s="3">
        <f t="shared" si="3"/>
        <v>80.680000000000007</v>
      </c>
      <c r="J47" s="7">
        <f t="shared" si="4"/>
        <v>0.78</v>
      </c>
      <c r="N47" s="3">
        <f t="shared" si="0"/>
        <v>826.40999999999985</v>
      </c>
      <c r="O47" s="1" t="s">
        <v>77</v>
      </c>
      <c r="P47" s="1"/>
    </row>
    <row r="48" spans="2:16" x14ac:dyDescent="0.25">
      <c r="E48" s="21">
        <v>45828</v>
      </c>
      <c r="F48">
        <v>45</v>
      </c>
      <c r="G48" s="8">
        <v>0</v>
      </c>
      <c r="H48" s="7">
        <f t="shared" si="7"/>
        <v>744.94999999999993</v>
      </c>
      <c r="I48" s="3">
        <f t="shared" si="3"/>
        <v>80.680000000000007</v>
      </c>
      <c r="J48" s="7">
        <f t="shared" si="4"/>
        <v>0.78</v>
      </c>
      <c r="N48" s="3">
        <f t="shared" si="0"/>
        <v>826.40999999999985</v>
      </c>
      <c r="O48" s="1" t="s">
        <v>77</v>
      </c>
      <c r="P48" s="1"/>
    </row>
    <row r="49" spans="5:16" x14ac:dyDescent="0.25">
      <c r="E49" s="21">
        <v>45858</v>
      </c>
      <c r="F49">
        <v>46</v>
      </c>
      <c r="G49" s="8">
        <v>0</v>
      </c>
      <c r="H49" s="7">
        <f t="shared" si="7"/>
        <v>744.94999999999993</v>
      </c>
      <c r="I49" s="3">
        <f t="shared" si="3"/>
        <v>80.680000000000007</v>
      </c>
      <c r="J49" s="7">
        <f t="shared" si="4"/>
        <v>0.78</v>
      </c>
      <c r="N49" s="3">
        <f t="shared" si="0"/>
        <v>826.40999999999985</v>
      </c>
      <c r="O49" s="1" t="s">
        <v>77</v>
      </c>
      <c r="P49" s="1"/>
    </row>
    <row r="50" spans="5:16" x14ac:dyDescent="0.25">
      <c r="E50" s="21">
        <v>45889</v>
      </c>
      <c r="F50">
        <v>47</v>
      </c>
      <c r="G50" s="8">
        <v>0</v>
      </c>
      <c r="H50" s="7">
        <f t="shared" si="7"/>
        <v>744.94999999999993</v>
      </c>
      <c r="I50" s="3">
        <f t="shared" si="3"/>
        <v>80.680000000000007</v>
      </c>
      <c r="J50" s="7">
        <f t="shared" si="4"/>
        <v>0.78</v>
      </c>
      <c r="N50" s="3">
        <f t="shared" si="0"/>
        <v>826.40999999999985</v>
      </c>
      <c r="O50" s="1" t="s">
        <v>77</v>
      </c>
      <c r="P50" s="1"/>
    </row>
    <row r="51" spans="5:16" x14ac:dyDescent="0.25">
      <c r="E51" s="21">
        <v>45920</v>
      </c>
      <c r="F51">
        <v>48</v>
      </c>
      <c r="G51" s="8">
        <v>0</v>
      </c>
      <c r="H51" s="7">
        <f t="shared" si="7"/>
        <v>744.94999999999993</v>
      </c>
      <c r="I51" s="3">
        <f t="shared" si="3"/>
        <v>80.680000000000007</v>
      </c>
      <c r="J51" s="7">
        <f t="shared" si="4"/>
        <v>0.78</v>
      </c>
      <c r="N51" s="3">
        <f t="shared" si="0"/>
        <v>826.40999999999985</v>
      </c>
      <c r="O51" s="1" t="s">
        <v>77</v>
      </c>
      <c r="P51" s="1"/>
    </row>
    <row r="52" spans="5:16" x14ac:dyDescent="0.25">
      <c r="E52" s="21">
        <v>45950</v>
      </c>
      <c r="F52">
        <v>49</v>
      </c>
      <c r="G52" s="8">
        <v>0</v>
      </c>
      <c r="H52" s="7">
        <f t="shared" si="7"/>
        <v>744.94999999999993</v>
      </c>
      <c r="I52" s="3">
        <f t="shared" si="3"/>
        <v>80.680000000000007</v>
      </c>
      <c r="J52" s="7">
        <f t="shared" si="4"/>
        <v>0.78</v>
      </c>
      <c r="N52" s="3">
        <f t="shared" si="0"/>
        <v>826.40999999999985</v>
      </c>
      <c r="O52" s="1" t="s">
        <v>77</v>
      </c>
      <c r="P52" s="1"/>
    </row>
    <row r="53" spans="5:16" x14ac:dyDescent="0.25">
      <c r="E53" s="21">
        <v>45981</v>
      </c>
      <c r="F53">
        <v>50</v>
      </c>
      <c r="G53" s="8">
        <v>0</v>
      </c>
      <c r="H53" s="7">
        <f t="shared" si="7"/>
        <v>744.94999999999993</v>
      </c>
      <c r="I53" s="3">
        <f t="shared" si="3"/>
        <v>80.680000000000007</v>
      </c>
      <c r="J53" s="7">
        <f t="shared" si="4"/>
        <v>0.78</v>
      </c>
      <c r="N53" s="3">
        <f t="shared" si="0"/>
        <v>826.40999999999985</v>
      </c>
      <c r="O53" s="1" t="s">
        <v>77</v>
      </c>
      <c r="P53" s="1"/>
    </row>
    <row r="54" spans="5:16" x14ac:dyDescent="0.25">
      <c r="E54" s="21">
        <v>46011</v>
      </c>
      <c r="F54">
        <v>51</v>
      </c>
      <c r="G54" s="8">
        <v>0</v>
      </c>
      <c r="H54" s="7">
        <f t="shared" si="7"/>
        <v>744.94999999999993</v>
      </c>
      <c r="I54" s="3">
        <f t="shared" si="3"/>
        <v>80.680000000000007</v>
      </c>
      <c r="J54" s="7">
        <f t="shared" si="4"/>
        <v>0.78</v>
      </c>
      <c r="N54" s="3">
        <f t="shared" si="0"/>
        <v>826.40999999999985</v>
      </c>
      <c r="O54" s="1" t="s">
        <v>77</v>
      </c>
      <c r="P54" s="1"/>
    </row>
    <row r="55" spans="5:16" x14ac:dyDescent="0.25">
      <c r="E55" s="21">
        <v>46042</v>
      </c>
      <c r="F55">
        <v>52</v>
      </c>
      <c r="G55" s="8">
        <v>0</v>
      </c>
      <c r="H55" s="7">
        <f t="shared" si="7"/>
        <v>744.94999999999993</v>
      </c>
      <c r="I55" s="3">
        <f t="shared" si="3"/>
        <v>80.680000000000007</v>
      </c>
      <c r="J55" s="7">
        <f t="shared" si="4"/>
        <v>0.78</v>
      </c>
      <c r="N55" s="3">
        <f t="shared" si="0"/>
        <v>826.40999999999985</v>
      </c>
      <c r="O55" s="1" t="s">
        <v>77</v>
      </c>
      <c r="P55" s="1"/>
    </row>
    <row r="56" spans="5:16" x14ac:dyDescent="0.25">
      <c r="E56" s="21">
        <v>46073</v>
      </c>
      <c r="F56">
        <v>53</v>
      </c>
      <c r="G56" s="8">
        <v>0</v>
      </c>
      <c r="H56" s="7">
        <f t="shared" si="7"/>
        <v>744.94999999999993</v>
      </c>
      <c r="I56" s="3">
        <f t="shared" si="3"/>
        <v>80.680000000000007</v>
      </c>
      <c r="J56" s="7">
        <f t="shared" si="4"/>
        <v>0.78</v>
      </c>
      <c r="N56" s="3">
        <f t="shared" si="0"/>
        <v>826.40999999999985</v>
      </c>
      <c r="O56" s="1" t="s">
        <v>77</v>
      </c>
      <c r="P56" s="1"/>
    </row>
    <row r="57" spans="5:16" x14ac:dyDescent="0.25">
      <c r="E57" s="21">
        <v>46101</v>
      </c>
      <c r="F57">
        <v>54</v>
      </c>
      <c r="G57" s="8">
        <v>0</v>
      </c>
      <c r="H57" s="7">
        <f t="shared" si="7"/>
        <v>744.94999999999993</v>
      </c>
      <c r="I57" s="3">
        <f t="shared" si="3"/>
        <v>80.680000000000007</v>
      </c>
      <c r="J57" s="7">
        <f t="shared" si="4"/>
        <v>0.78</v>
      </c>
      <c r="N57" s="3">
        <f t="shared" si="0"/>
        <v>826.40999999999985</v>
      </c>
      <c r="O57" s="1" t="s">
        <v>77</v>
      </c>
      <c r="P57" s="1"/>
    </row>
    <row r="58" spans="5:16" x14ac:dyDescent="0.25">
      <c r="E58" s="21">
        <v>46132</v>
      </c>
      <c r="F58">
        <v>55</v>
      </c>
      <c r="G58" s="8">
        <v>0</v>
      </c>
      <c r="H58" s="7">
        <f t="shared" si="7"/>
        <v>744.94999999999993</v>
      </c>
      <c r="I58" s="3">
        <f t="shared" si="3"/>
        <v>80.680000000000007</v>
      </c>
      <c r="J58" s="7">
        <f t="shared" si="4"/>
        <v>0.78</v>
      </c>
      <c r="N58" s="3">
        <f t="shared" si="0"/>
        <v>826.40999999999985</v>
      </c>
      <c r="O58" s="1" t="s">
        <v>77</v>
      </c>
      <c r="P58" s="1"/>
    </row>
    <row r="59" spans="5:16" x14ac:dyDescent="0.25">
      <c r="E59" s="21">
        <v>46162</v>
      </c>
      <c r="F59">
        <v>56</v>
      </c>
      <c r="G59" s="8">
        <v>0</v>
      </c>
      <c r="H59" s="7">
        <f t="shared" si="7"/>
        <v>744.94999999999993</v>
      </c>
      <c r="I59" s="3">
        <f t="shared" si="3"/>
        <v>80.680000000000007</v>
      </c>
      <c r="J59" s="7">
        <f t="shared" si="4"/>
        <v>0.78</v>
      </c>
      <c r="N59" s="3">
        <f t="shared" si="0"/>
        <v>826.40999999999985</v>
      </c>
      <c r="O59" s="1" t="s">
        <v>77</v>
      </c>
      <c r="P59" s="1"/>
    </row>
    <row r="60" spans="5:16" x14ac:dyDescent="0.25">
      <c r="E60" s="21">
        <v>46193</v>
      </c>
      <c r="F60">
        <v>57</v>
      </c>
      <c r="G60" s="8">
        <v>0</v>
      </c>
      <c r="H60" s="7">
        <f t="shared" si="7"/>
        <v>744.94999999999993</v>
      </c>
      <c r="I60" s="3">
        <f t="shared" si="3"/>
        <v>80.680000000000007</v>
      </c>
      <c r="J60" s="7">
        <f t="shared" si="4"/>
        <v>0.78</v>
      </c>
      <c r="N60" s="3">
        <f t="shared" si="0"/>
        <v>826.40999999999985</v>
      </c>
      <c r="O60" s="1" t="s">
        <v>77</v>
      </c>
      <c r="P60" s="1"/>
    </row>
    <row r="61" spans="5:16" x14ac:dyDescent="0.25">
      <c r="E61" s="21">
        <v>46223</v>
      </c>
      <c r="F61">
        <v>58</v>
      </c>
      <c r="G61" s="8">
        <v>0</v>
      </c>
      <c r="H61" s="7">
        <f t="shared" si="7"/>
        <v>744.94999999999993</v>
      </c>
      <c r="I61" s="3">
        <f t="shared" si="3"/>
        <v>80.680000000000007</v>
      </c>
      <c r="J61" s="7">
        <f t="shared" si="4"/>
        <v>0.78</v>
      </c>
      <c r="N61" s="3">
        <f t="shared" si="0"/>
        <v>826.40999999999985</v>
      </c>
      <c r="O61" s="1" t="s">
        <v>77</v>
      </c>
      <c r="P61" s="1"/>
    </row>
    <row r="62" spans="5:16" x14ac:dyDescent="0.25">
      <c r="E62" s="21">
        <v>46254</v>
      </c>
      <c r="F62">
        <v>59</v>
      </c>
      <c r="G62" s="8">
        <v>0</v>
      </c>
      <c r="H62" s="7">
        <f t="shared" si="7"/>
        <v>744.94999999999993</v>
      </c>
      <c r="I62" s="3">
        <f t="shared" si="3"/>
        <v>80.680000000000007</v>
      </c>
      <c r="J62" s="7">
        <f t="shared" si="4"/>
        <v>0.78</v>
      </c>
      <c r="N62" s="3">
        <f t="shared" si="0"/>
        <v>826.40999999999985</v>
      </c>
      <c r="O62" s="1" t="s">
        <v>77</v>
      </c>
      <c r="P62" s="1"/>
    </row>
    <row r="63" spans="5:16" x14ac:dyDescent="0.25">
      <c r="E63" s="21">
        <v>46285</v>
      </c>
      <c r="F63">
        <v>60</v>
      </c>
      <c r="G63" s="8">
        <v>0</v>
      </c>
      <c r="H63" s="7">
        <f t="shared" si="7"/>
        <v>744.94999999999993</v>
      </c>
      <c r="I63" s="3">
        <f t="shared" si="3"/>
        <v>80.680000000000007</v>
      </c>
      <c r="J63" s="7">
        <f t="shared" si="4"/>
        <v>0.78</v>
      </c>
      <c r="N63" s="3">
        <f t="shared" si="0"/>
        <v>826.40999999999985</v>
      </c>
      <c r="O63" s="1" t="s">
        <v>77</v>
      </c>
      <c r="P63" s="1"/>
    </row>
    <row r="64" spans="5:16" x14ac:dyDescent="0.25">
      <c r="E64" s="21">
        <v>46315</v>
      </c>
      <c r="F64">
        <v>61</v>
      </c>
      <c r="G64" s="8">
        <v>0</v>
      </c>
      <c r="H64" s="7">
        <f t="shared" si="7"/>
        <v>744.94999999999993</v>
      </c>
      <c r="I64" s="3">
        <f t="shared" si="3"/>
        <v>80.680000000000007</v>
      </c>
      <c r="J64" s="7">
        <f t="shared" si="4"/>
        <v>0.78</v>
      </c>
      <c r="N64" s="3">
        <f t="shared" si="0"/>
        <v>826.40999999999985</v>
      </c>
      <c r="O64" s="1" t="s">
        <v>77</v>
      </c>
      <c r="P64" s="1"/>
    </row>
    <row r="65" spans="5:16" x14ac:dyDescent="0.25">
      <c r="E65" s="21">
        <v>46346</v>
      </c>
      <c r="F65">
        <v>62</v>
      </c>
      <c r="G65" s="8">
        <v>0</v>
      </c>
      <c r="H65" s="7">
        <f t="shared" si="7"/>
        <v>744.94999999999993</v>
      </c>
      <c r="I65" s="3">
        <f t="shared" si="3"/>
        <v>80.680000000000007</v>
      </c>
      <c r="J65" s="7">
        <f t="shared" si="4"/>
        <v>0.78</v>
      </c>
      <c r="N65" s="3">
        <f t="shared" si="0"/>
        <v>826.40999999999985</v>
      </c>
      <c r="O65" s="1" t="s">
        <v>77</v>
      </c>
      <c r="P65" s="1"/>
    </row>
    <row r="66" spans="5:16" x14ac:dyDescent="0.25">
      <c r="E66" s="21">
        <v>46376</v>
      </c>
      <c r="F66">
        <v>63</v>
      </c>
      <c r="G66" s="8">
        <v>0</v>
      </c>
      <c r="H66" s="7">
        <f t="shared" si="7"/>
        <v>744.94999999999993</v>
      </c>
      <c r="I66" s="3">
        <f t="shared" si="3"/>
        <v>80.680000000000007</v>
      </c>
      <c r="J66" s="7">
        <f t="shared" si="4"/>
        <v>0.78</v>
      </c>
      <c r="N66" s="3">
        <f t="shared" si="0"/>
        <v>826.40999999999985</v>
      </c>
      <c r="O66" s="1" t="s">
        <v>77</v>
      </c>
      <c r="P66" s="1"/>
    </row>
    <row r="67" spans="5:16" x14ac:dyDescent="0.25">
      <c r="E67" s="21">
        <v>46407</v>
      </c>
      <c r="F67">
        <v>64</v>
      </c>
      <c r="G67" s="8">
        <v>0</v>
      </c>
      <c r="H67" s="7">
        <f t="shared" si="7"/>
        <v>744.94999999999993</v>
      </c>
      <c r="I67" s="3">
        <f t="shared" si="3"/>
        <v>80.680000000000007</v>
      </c>
      <c r="J67" s="7">
        <f t="shared" si="4"/>
        <v>0.78</v>
      </c>
      <c r="N67" s="3">
        <f t="shared" si="0"/>
        <v>826.40999999999985</v>
      </c>
      <c r="O67" s="1" t="s">
        <v>77</v>
      </c>
      <c r="P67" s="1"/>
    </row>
    <row r="68" spans="5:16" x14ac:dyDescent="0.25">
      <c r="E68" s="21">
        <v>46438</v>
      </c>
      <c r="F68">
        <v>65</v>
      </c>
      <c r="G68" s="8">
        <v>0</v>
      </c>
      <c r="H68" s="7">
        <f t="shared" si="7"/>
        <v>744.94999999999993</v>
      </c>
      <c r="I68" s="3">
        <f t="shared" si="3"/>
        <v>80.680000000000007</v>
      </c>
      <c r="J68" s="7">
        <f t="shared" si="4"/>
        <v>0.78</v>
      </c>
      <c r="N68" s="3">
        <f t="shared" si="0"/>
        <v>826.40999999999985</v>
      </c>
      <c r="O68" s="1" t="s">
        <v>77</v>
      </c>
      <c r="P68" s="1"/>
    </row>
    <row r="69" spans="5:16" x14ac:dyDescent="0.25">
      <c r="E69" s="21">
        <v>46466</v>
      </c>
      <c r="F69">
        <v>66</v>
      </c>
      <c r="G69" s="8">
        <v>0</v>
      </c>
      <c r="H69" s="7">
        <f t="shared" si="7"/>
        <v>744.94999999999993</v>
      </c>
      <c r="I69" s="3">
        <f t="shared" si="3"/>
        <v>80.680000000000007</v>
      </c>
      <c r="J69" s="7">
        <f t="shared" si="4"/>
        <v>0.78</v>
      </c>
      <c r="N69" s="3">
        <f t="shared" ref="N69:N123" si="8">SUM(G69:M69)</f>
        <v>826.40999999999985</v>
      </c>
      <c r="O69" s="1" t="s">
        <v>77</v>
      </c>
      <c r="P69" s="1"/>
    </row>
    <row r="70" spans="5:16" x14ac:dyDescent="0.25">
      <c r="E70" s="21">
        <v>46497</v>
      </c>
      <c r="F70">
        <v>67</v>
      </c>
      <c r="G70" s="8">
        <v>0</v>
      </c>
      <c r="H70" s="7">
        <f t="shared" si="7"/>
        <v>744.94999999999993</v>
      </c>
      <c r="I70" s="3">
        <f t="shared" si="3"/>
        <v>80.680000000000007</v>
      </c>
      <c r="J70" s="7">
        <f t="shared" si="4"/>
        <v>0.78</v>
      </c>
      <c r="N70" s="3">
        <f t="shared" si="8"/>
        <v>826.40999999999985</v>
      </c>
      <c r="O70" s="1" t="s">
        <v>77</v>
      </c>
      <c r="P70" s="1"/>
    </row>
    <row r="71" spans="5:16" x14ac:dyDescent="0.25">
      <c r="E71" s="21">
        <v>46527</v>
      </c>
      <c r="F71">
        <v>68</v>
      </c>
      <c r="G71" s="8">
        <v>0</v>
      </c>
      <c r="H71" s="7">
        <f t="shared" si="7"/>
        <v>744.94999999999993</v>
      </c>
      <c r="I71" s="3">
        <f t="shared" si="3"/>
        <v>80.680000000000007</v>
      </c>
      <c r="J71" s="7">
        <f t="shared" si="4"/>
        <v>0.78</v>
      </c>
      <c r="N71" s="3">
        <f t="shared" si="8"/>
        <v>826.40999999999985</v>
      </c>
      <c r="O71" s="1" t="s">
        <v>77</v>
      </c>
      <c r="P71" s="1"/>
    </row>
    <row r="72" spans="5:16" x14ac:dyDescent="0.25">
      <c r="E72" s="21">
        <v>46558</v>
      </c>
      <c r="F72">
        <v>69</v>
      </c>
      <c r="G72" s="8">
        <v>0</v>
      </c>
      <c r="H72" s="7">
        <f t="shared" si="7"/>
        <v>744.94999999999993</v>
      </c>
      <c r="I72" s="3">
        <f t="shared" si="3"/>
        <v>80.680000000000007</v>
      </c>
      <c r="J72" s="7">
        <f t="shared" si="4"/>
        <v>0.78</v>
      </c>
      <c r="N72" s="3">
        <f t="shared" si="8"/>
        <v>826.40999999999985</v>
      </c>
      <c r="O72" s="1" t="s">
        <v>77</v>
      </c>
      <c r="P72" s="1"/>
    </row>
    <row r="73" spans="5:16" x14ac:dyDescent="0.25">
      <c r="E73" s="21">
        <v>46588</v>
      </c>
      <c r="F73">
        <v>70</v>
      </c>
      <c r="G73" s="8">
        <v>0</v>
      </c>
      <c r="H73" s="7">
        <f t="shared" si="7"/>
        <v>744.94999999999993</v>
      </c>
      <c r="I73" s="3">
        <f t="shared" si="3"/>
        <v>80.680000000000007</v>
      </c>
      <c r="J73" s="7">
        <f t="shared" si="4"/>
        <v>0.78</v>
      </c>
      <c r="N73" s="3">
        <f t="shared" si="8"/>
        <v>826.40999999999985</v>
      </c>
      <c r="O73" s="1" t="s">
        <v>77</v>
      </c>
      <c r="P73" s="1"/>
    </row>
    <row r="74" spans="5:16" x14ac:dyDescent="0.25">
      <c r="E74" s="21">
        <v>46619</v>
      </c>
      <c r="F74">
        <v>71</v>
      </c>
      <c r="G74" s="8">
        <v>0</v>
      </c>
      <c r="H74" s="7">
        <f t="shared" si="7"/>
        <v>744.94999999999993</v>
      </c>
      <c r="I74" s="3">
        <f t="shared" ref="I74:I123" si="9">ROUND(($B$18/115),2)</f>
        <v>80.680000000000007</v>
      </c>
      <c r="J74" s="7">
        <f t="shared" ref="J74:J123" si="10">ROUND(($B$11/115),2)</f>
        <v>0.78</v>
      </c>
      <c r="N74" s="3">
        <f t="shared" si="8"/>
        <v>826.40999999999985</v>
      </c>
      <c r="O74" s="1" t="s">
        <v>77</v>
      </c>
      <c r="P74" s="1"/>
    </row>
    <row r="75" spans="5:16" x14ac:dyDescent="0.25">
      <c r="E75" s="21">
        <v>46650</v>
      </c>
      <c r="F75">
        <v>72</v>
      </c>
      <c r="G75" s="8">
        <v>0</v>
      </c>
      <c r="H75" s="7">
        <f t="shared" ref="H75:H123" si="11">($B$17-(I75+J75))</f>
        <v>744.94999999999993</v>
      </c>
      <c r="I75" s="3">
        <f t="shared" si="9"/>
        <v>80.680000000000007</v>
      </c>
      <c r="J75" s="7">
        <f t="shared" si="10"/>
        <v>0.78</v>
      </c>
      <c r="N75" s="3">
        <f t="shared" si="8"/>
        <v>826.40999999999985</v>
      </c>
      <c r="O75" s="1" t="s">
        <v>77</v>
      </c>
      <c r="P75" s="1"/>
    </row>
    <row r="76" spans="5:16" x14ac:dyDescent="0.25">
      <c r="E76" s="21">
        <v>46680</v>
      </c>
      <c r="F76">
        <v>73</v>
      </c>
      <c r="G76" s="8">
        <v>0</v>
      </c>
      <c r="H76" s="7">
        <f t="shared" si="11"/>
        <v>744.94999999999993</v>
      </c>
      <c r="I76" s="3">
        <f t="shared" si="9"/>
        <v>80.680000000000007</v>
      </c>
      <c r="J76" s="7">
        <f t="shared" si="10"/>
        <v>0.78</v>
      </c>
      <c r="N76" s="3">
        <f t="shared" si="8"/>
        <v>826.40999999999985</v>
      </c>
      <c r="O76" s="1" t="s">
        <v>77</v>
      </c>
      <c r="P76" s="1"/>
    </row>
    <row r="77" spans="5:16" x14ac:dyDescent="0.25">
      <c r="E77" s="21">
        <v>46711</v>
      </c>
      <c r="F77">
        <v>74</v>
      </c>
      <c r="G77" s="8">
        <v>0</v>
      </c>
      <c r="H77" s="7">
        <f t="shared" si="11"/>
        <v>744.94999999999993</v>
      </c>
      <c r="I77" s="3">
        <f t="shared" si="9"/>
        <v>80.680000000000007</v>
      </c>
      <c r="J77" s="7">
        <f t="shared" si="10"/>
        <v>0.78</v>
      </c>
      <c r="N77" s="3">
        <f t="shared" si="8"/>
        <v>826.40999999999985</v>
      </c>
      <c r="O77" s="1" t="s">
        <v>77</v>
      </c>
      <c r="P77" s="1"/>
    </row>
    <row r="78" spans="5:16" x14ac:dyDescent="0.25">
      <c r="E78" s="21">
        <v>46741</v>
      </c>
      <c r="F78">
        <v>75</v>
      </c>
      <c r="G78" s="8">
        <v>0</v>
      </c>
      <c r="H78" s="7">
        <f t="shared" si="11"/>
        <v>744.94999999999993</v>
      </c>
      <c r="I78" s="3">
        <f t="shared" si="9"/>
        <v>80.680000000000007</v>
      </c>
      <c r="J78" s="7">
        <f t="shared" si="10"/>
        <v>0.78</v>
      </c>
      <c r="N78" s="3">
        <f t="shared" si="8"/>
        <v>826.40999999999985</v>
      </c>
      <c r="O78" s="1" t="s">
        <v>77</v>
      </c>
      <c r="P78" s="1"/>
    </row>
    <row r="79" spans="5:16" x14ac:dyDescent="0.25">
      <c r="E79" s="21">
        <v>46772</v>
      </c>
      <c r="F79">
        <v>76</v>
      </c>
      <c r="G79" s="8">
        <v>0</v>
      </c>
      <c r="H79" s="7">
        <f t="shared" si="11"/>
        <v>744.94999999999993</v>
      </c>
      <c r="I79" s="3">
        <f t="shared" si="9"/>
        <v>80.680000000000007</v>
      </c>
      <c r="J79" s="7">
        <f t="shared" si="10"/>
        <v>0.78</v>
      </c>
      <c r="N79" s="3">
        <f t="shared" si="8"/>
        <v>826.40999999999985</v>
      </c>
      <c r="O79" s="1" t="s">
        <v>77</v>
      </c>
      <c r="P79" s="1"/>
    </row>
    <row r="80" spans="5:16" x14ac:dyDescent="0.25">
      <c r="E80" s="21">
        <v>46803</v>
      </c>
      <c r="F80">
        <v>77</v>
      </c>
      <c r="G80" s="8">
        <v>0</v>
      </c>
      <c r="H80" s="7">
        <f t="shared" si="11"/>
        <v>744.94999999999993</v>
      </c>
      <c r="I80" s="3">
        <f t="shared" si="9"/>
        <v>80.680000000000007</v>
      </c>
      <c r="J80" s="7">
        <f t="shared" si="10"/>
        <v>0.78</v>
      </c>
      <c r="N80" s="3">
        <f t="shared" si="8"/>
        <v>826.40999999999985</v>
      </c>
      <c r="O80" s="1" t="s">
        <v>77</v>
      </c>
      <c r="P80" s="1"/>
    </row>
    <row r="81" spans="5:16" x14ac:dyDescent="0.25">
      <c r="E81" s="21">
        <v>46832</v>
      </c>
      <c r="F81">
        <v>78</v>
      </c>
      <c r="G81" s="8">
        <v>0</v>
      </c>
      <c r="H81" s="7">
        <f t="shared" si="11"/>
        <v>744.94999999999993</v>
      </c>
      <c r="I81" s="3">
        <f t="shared" si="9"/>
        <v>80.680000000000007</v>
      </c>
      <c r="J81" s="7">
        <f t="shared" si="10"/>
        <v>0.78</v>
      </c>
      <c r="N81" s="3">
        <f t="shared" si="8"/>
        <v>826.40999999999985</v>
      </c>
      <c r="O81" s="1" t="s">
        <v>77</v>
      </c>
      <c r="P81" s="1"/>
    </row>
    <row r="82" spans="5:16" x14ac:dyDescent="0.25">
      <c r="E82" s="21">
        <v>46863</v>
      </c>
      <c r="F82">
        <v>79</v>
      </c>
      <c r="G82" s="8">
        <v>0</v>
      </c>
      <c r="H82" s="7">
        <f t="shared" si="11"/>
        <v>744.94999999999993</v>
      </c>
      <c r="I82" s="3">
        <f t="shared" si="9"/>
        <v>80.680000000000007</v>
      </c>
      <c r="J82" s="7">
        <f t="shared" si="10"/>
        <v>0.78</v>
      </c>
      <c r="N82" s="3">
        <f t="shared" si="8"/>
        <v>826.40999999999985</v>
      </c>
      <c r="O82" s="1" t="s">
        <v>77</v>
      </c>
      <c r="P82" s="1"/>
    </row>
    <row r="83" spans="5:16" x14ac:dyDescent="0.25">
      <c r="E83" s="21">
        <v>46893</v>
      </c>
      <c r="F83">
        <v>80</v>
      </c>
      <c r="G83" s="8">
        <v>0</v>
      </c>
      <c r="H83" s="7">
        <f t="shared" si="11"/>
        <v>744.94999999999993</v>
      </c>
      <c r="I83" s="3">
        <f t="shared" si="9"/>
        <v>80.680000000000007</v>
      </c>
      <c r="J83" s="7">
        <f t="shared" si="10"/>
        <v>0.78</v>
      </c>
      <c r="N83" s="3">
        <f t="shared" si="8"/>
        <v>826.40999999999985</v>
      </c>
      <c r="O83" s="1" t="s">
        <v>77</v>
      </c>
      <c r="P83" s="1"/>
    </row>
    <row r="84" spans="5:16" x14ac:dyDescent="0.25">
      <c r="E84" s="21">
        <v>46924</v>
      </c>
      <c r="F84">
        <v>81</v>
      </c>
      <c r="G84" s="8">
        <v>0</v>
      </c>
      <c r="H84" s="7">
        <f t="shared" si="11"/>
        <v>744.94999999999993</v>
      </c>
      <c r="I84" s="3">
        <f t="shared" si="9"/>
        <v>80.680000000000007</v>
      </c>
      <c r="J84" s="7">
        <f t="shared" si="10"/>
        <v>0.78</v>
      </c>
      <c r="N84" s="3">
        <f t="shared" si="8"/>
        <v>826.40999999999985</v>
      </c>
      <c r="O84" s="1" t="s">
        <v>77</v>
      </c>
      <c r="P84" s="1"/>
    </row>
    <row r="85" spans="5:16" x14ac:dyDescent="0.25">
      <c r="E85" s="21">
        <v>46954</v>
      </c>
      <c r="F85">
        <v>82</v>
      </c>
      <c r="G85" s="8">
        <v>0</v>
      </c>
      <c r="H85" s="7">
        <f t="shared" si="11"/>
        <v>744.94999999999993</v>
      </c>
      <c r="I85" s="3">
        <f t="shared" si="9"/>
        <v>80.680000000000007</v>
      </c>
      <c r="J85" s="7">
        <f t="shared" si="10"/>
        <v>0.78</v>
      </c>
      <c r="N85" s="3">
        <f t="shared" si="8"/>
        <v>826.40999999999985</v>
      </c>
      <c r="O85" s="1" t="s">
        <v>77</v>
      </c>
      <c r="P85" s="1"/>
    </row>
    <row r="86" spans="5:16" x14ac:dyDescent="0.25">
      <c r="E86" s="21">
        <v>46985</v>
      </c>
      <c r="F86">
        <v>83</v>
      </c>
      <c r="G86" s="8">
        <v>0</v>
      </c>
      <c r="H86" s="7">
        <f t="shared" si="11"/>
        <v>744.94999999999993</v>
      </c>
      <c r="I86" s="3">
        <f t="shared" si="9"/>
        <v>80.680000000000007</v>
      </c>
      <c r="J86" s="7">
        <f t="shared" si="10"/>
        <v>0.78</v>
      </c>
      <c r="N86" s="3">
        <f t="shared" si="8"/>
        <v>826.40999999999985</v>
      </c>
      <c r="O86" s="1" t="s">
        <v>77</v>
      </c>
      <c r="P86" s="1"/>
    </row>
    <row r="87" spans="5:16" x14ac:dyDescent="0.25">
      <c r="E87" s="21">
        <v>47016</v>
      </c>
      <c r="F87">
        <v>84</v>
      </c>
      <c r="G87" s="8">
        <v>0</v>
      </c>
      <c r="H87" s="7">
        <f t="shared" si="11"/>
        <v>744.94999999999993</v>
      </c>
      <c r="I87" s="3">
        <f t="shared" si="9"/>
        <v>80.680000000000007</v>
      </c>
      <c r="J87" s="7">
        <f t="shared" si="10"/>
        <v>0.78</v>
      </c>
      <c r="N87" s="3">
        <f t="shared" si="8"/>
        <v>826.40999999999985</v>
      </c>
      <c r="O87" s="1" t="s">
        <v>77</v>
      </c>
      <c r="P87" s="1"/>
    </row>
    <row r="88" spans="5:16" x14ac:dyDescent="0.25">
      <c r="E88" s="21">
        <v>47046</v>
      </c>
      <c r="F88">
        <v>85</v>
      </c>
      <c r="G88" s="8">
        <v>0</v>
      </c>
      <c r="H88" s="7">
        <f t="shared" si="11"/>
        <v>744.94999999999993</v>
      </c>
      <c r="I88" s="3">
        <f t="shared" si="9"/>
        <v>80.680000000000007</v>
      </c>
      <c r="J88" s="7">
        <f t="shared" si="10"/>
        <v>0.78</v>
      </c>
      <c r="N88" s="3">
        <f t="shared" si="8"/>
        <v>826.40999999999985</v>
      </c>
      <c r="O88" s="1" t="s">
        <v>77</v>
      </c>
      <c r="P88" s="1"/>
    </row>
    <row r="89" spans="5:16" x14ac:dyDescent="0.25">
      <c r="E89" s="21">
        <v>47077</v>
      </c>
      <c r="F89">
        <v>86</v>
      </c>
      <c r="G89" s="8">
        <v>0</v>
      </c>
      <c r="H89" s="7">
        <f t="shared" si="11"/>
        <v>744.94999999999993</v>
      </c>
      <c r="I89" s="3">
        <f t="shared" si="9"/>
        <v>80.680000000000007</v>
      </c>
      <c r="J89" s="7">
        <f t="shared" si="10"/>
        <v>0.78</v>
      </c>
      <c r="N89" s="3">
        <f t="shared" si="8"/>
        <v>826.40999999999985</v>
      </c>
      <c r="O89" s="1" t="s">
        <v>77</v>
      </c>
      <c r="P89" s="1"/>
    </row>
    <row r="90" spans="5:16" x14ac:dyDescent="0.25">
      <c r="E90" s="21">
        <v>47107</v>
      </c>
      <c r="F90">
        <v>87</v>
      </c>
      <c r="G90" s="8">
        <v>0</v>
      </c>
      <c r="H90" s="7">
        <f t="shared" si="11"/>
        <v>744.94999999999993</v>
      </c>
      <c r="I90" s="3">
        <f t="shared" si="9"/>
        <v>80.680000000000007</v>
      </c>
      <c r="J90" s="7">
        <f t="shared" si="10"/>
        <v>0.78</v>
      </c>
      <c r="N90" s="3">
        <f t="shared" si="8"/>
        <v>826.40999999999985</v>
      </c>
      <c r="O90" s="1" t="s">
        <v>77</v>
      </c>
      <c r="P90" s="1"/>
    </row>
    <row r="91" spans="5:16" x14ac:dyDescent="0.25">
      <c r="E91" s="21">
        <v>47138</v>
      </c>
      <c r="F91">
        <v>88</v>
      </c>
      <c r="G91" s="8">
        <v>0</v>
      </c>
      <c r="H91" s="7">
        <f t="shared" si="11"/>
        <v>744.94999999999993</v>
      </c>
      <c r="I91" s="3">
        <f t="shared" si="9"/>
        <v>80.680000000000007</v>
      </c>
      <c r="J91" s="7">
        <f t="shared" si="10"/>
        <v>0.78</v>
      </c>
      <c r="N91" s="3">
        <f t="shared" si="8"/>
        <v>826.40999999999985</v>
      </c>
      <c r="O91" s="1" t="s">
        <v>77</v>
      </c>
      <c r="P91" s="1"/>
    </row>
    <row r="92" spans="5:16" x14ac:dyDescent="0.25">
      <c r="E92" s="21">
        <v>47169</v>
      </c>
      <c r="F92">
        <v>89</v>
      </c>
      <c r="G92" s="8">
        <v>0</v>
      </c>
      <c r="H92" s="7">
        <f t="shared" si="11"/>
        <v>744.94999999999993</v>
      </c>
      <c r="I92" s="3">
        <f t="shared" si="9"/>
        <v>80.680000000000007</v>
      </c>
      <c r="J92" s="7">
        <f t="shared" si="10"/>
        <v>0.78</v>
      </c>
      <c r="N92" s="3">
        <f t="shared" si="8"/>
        <v>826.40999999999985</v>
      </c>
      <c r="O92" s="1" t="s">
        <v>77</v>
      </c>
      <c r="P92" s="1"/>
    </row>
    <row r="93" spans="5:16" x14ac:dyDescent="0.25">
      <c r="E93" s="21">
        <v>47197</v>
      </c>
      <c r="F93">
        <v>90</v>
      </c>
      <c r="G93" s="8">
        <v>0</v>
      </c>
      <c r="H93" s="7">
        <f t="shared" si="11"/>
        <v>744.94999999999993</v>
      </c>
      <c r="I93" s="3">
        <f t="shared" si="9"/>
        <v>80.680000000000007</v>
      </c>
      <c r="J93" s="7">
        <f t="shared" si="10"/>
        <v>0.78</v>
      </c>
      <c r="N93" s="3">
        <f t="shared" si="8"/>
        <v>826.40999999999985</v>
      </c>
      <c r="O93" s="1" t="s">
        <v>77</v>
      </c>
      <c r="P93" s="1"/>
    </row>
    <row r="94" spans="5:16" x14ac:dyDescent="0.25">
      <c r="E94" s="21">
        <v>47228</v>
      </c>
      <c r="F94">
        <v>91</v>
      </c>
      <c r="G94" s="8">
        <v>0</v>
      </c>
      <c r="H94" s="7">
        <f t="shared" si="11"/>
        <v>744.94999999999993</v>
      </c>
      <c r="I94" s="3">
        <f t="shared" si="9"/>
        <v>80.680000000000007</v>
      </c>
      <c r="J94" s="7">
        <f t="shared" si="10"/>
        <v>0.78</v>
      </c>
      <c r="N94" s="3">
        <f t="shared" si="8"/>
        <v>826.40999999999985</v>
      </c>
      <c r="O94" s="1" t="s">
        <v>77</v>
      </c>
      <c r="P94" s="1"/>
    </row>
    <row r="95" spans="5:16" x14ac:dyDescent="0.25">
      <c r="E95" s="21">
        <v>47258</v>
      </c>
      <c r="F95">
        <v>92</v>
      </c>
      <c r="G95" s="8">
        <v>0</v>
      </c>
      <c r="H95" s="7">
        <f t="shared" si="11"/>
        <v>744.94999999999993</v>
      </c>
      <c r="I95" s="3">
        <f t="shared" si="9"/>
        <v>80.680000000000007</v>
      </c>
      <c r="J95" s="7">
        <f t="shared" si="10"/>
        <v>0.78</v>
      </c>
      <c r="N95" s="3">
        <f t="shared" si="8"/>
        <v>826.40999999999985</v>
      </c>
      <c r="O95" s="1" t="s">
        <v>77</v>
      </c>
      <c r="P95" s="1"/>
    </row>
    <row r="96" spans="5:16" x14ac:dyDescent="0.25">
      <c r="E96" s="21">
        <v>47289</v>
      </c>
      <c r="F96">
        <v>93</v>
      </c>
      <c r="G96" s="8">
        <v>0</v>
      </c>
      <c r="H96" s="7">
        <f t="shared" si="11"/>
        <v>744.94999999999993</v>
      </c>
      <c r="I96" s="3">
        <f t="shared" si="9"/>
        <v>80.680000000000007</v>
      </c>
      <c r="J96" s="7">
        <f t="shared" si="10"/>
        <v>0.78</v>
      </c>
      <c r="N96" s="3">
        <f t="shared" si="8"/>
        <v>826.40999999999985</v>
      </c>
      <c r="O96" s="1" t="s">
        <v>77</v>
      </c>
      <c r="P96" s="1"/>
    </row>
    <row r="97" spans="5:16" x14ac:dyDescent="0.25">
      <c r="E97" s="21">
        <v>47319</v>
      </c>
      <c r="F97">
        <v>94</v>
      </c>
      <c r="G97" s="8">
        <v>0</v>
      </c>
      <c r="H97" s="7">
        <f t="shared" si="11"/>
        <v>744.94999999999993</v>
      </c>
      <c r="I97" s="3">
        <f t="shared" si="9"/>
        <v>80.680000000000007</v>
      </c>
      <c r="J97" s="7">
        <f t="shared" si="10"/>
        <v>0.78</v>
      </c>
      <c r="N97" s="3">
        <f t="shared" si="8"/>
        <v>826.40999999999985</v>
      </c>
      <c r="O97" s="1" t="s">
        <v>77</v>
      </c>
      <c r="P97" s="1"/>
    </row>
    <row r="98" spans="5:16" x14ac:dyDescent="0.25">
      <c r="E98" s="21">
        <v>47350</v>
      </c>
      <c r="F98">
        <v>95</v>
      </c>
      <c r="G98" s="8">
        <v>0</v>
      </c>
      <c r="H98" s="7">
        <f t="shared" si="11"/>
        <v>744.94999999999993</v>
      </c>
      <c r="I98" s="3">
        <f t="shared" si="9"/>
        <v>80.680000000000007</v>
      </c>
      <c r="J98" s="7">
        <f t="shared" si="10"/>
        <v>0.78</v>
      </c>
      <c r="N98" s="3">
        <f t="shared" si="8"/>
        <v>826.40999999999985</v>
      </c>
      <c r="O98" s="1" t="s">
        <v>77</v>
      </c>
      <c r="P98" s="1"/>
    </row>
    <row r="99" spans="5:16" x14ac:dyDescent="0.25">
      <c r="E99" s="21">
        <v>47381</v>
      </c>
      <c r="F99">
        <v>96</v>
      </c>
      <c r="G99" s="8">
        <v>0</v>
      </c>
      <c r="H99" s="7">
        <f t="shared" si="11"/>
        <v>744.94999999999993</v>
      </c>
      <c r="I99" s="3">
        <f t="shared" si="9"/>
        <v>80.680000000000007</v>
      </c>
      <c r="J99" s="7">
        <f t="shared" si="10"/>
        <v>0.78</v>
      </c>
      <c r="N99" s="3">
        <f t="shared" si="8"/>
        <v>826.40999999999985</v>
      </c>
      <c r="O99" s="1" t="s">
        <v>77</v>
      </c>
      <c r="P99" s="1"/>
    </row>
    <row r="100" spans="5:16" x14ac:dyDescent="0.25">
      <c r="E100" s="21">
        <v>47411</v>
      </c>
      <c r="F100">
        <v>97</v>
      </c>
      <c r="G100" s="8">
        <v>0</v>
      </c>
      <c r="H100" s="7">
        <f t="shared" si="11"/>
        <v>744.94999999999993</v>
      </c>
      <c r="I100" s="3">
        <f t="shared" si="9"/>
        <v>80.680000000000007</v>
      </c>
      <c r="J100" s="7">
        <f t="shared" si="10"/>
        <v>0.78</v>
      </c>
      <c r="N100" s="3">
        <f t="shared" si="8"/>
        <v>826.40999999999985</v>
      </c>
      <c r="O100" s="1" t="s">
        <v>77</v>
      </c>
      <c r="P100" s="1"/>
    </row>
    <row r="101" spans="5:16" x14ac:dyDescent="0.25">
      <c r="E101" s="21">
        <v>47442</v>
      </c>
      <c r="F101">
        <v>98</v>
      </c>
      <c r="G101" s="8">
        <v>0</v>
      </c>
      <c r="H101" s="7">
        <f t="shared" si="11"/>
        <v>744.94999999999993</v>
      </c>
      <c r="I101" s="3">
        <f t="shared" si="9"/>
        <v>80.680000000000007</v>
      </c>
      <c r="J101" s="7">
        <f t="shared" si="10"/>
        <v>0.78</v>
      </c>
      <c r="N101" s="3">
        <f t="shared" si="8"/>
        <v>826.40999999999985</v>
      </c>
      <c r="O101" s="1" t="s">
        <v>77</v>
      </c>
      <c r="P101" s="1"/>
    </row>
    <row r="102" spans="5:16" x14ac:dyDescent="0.25">
      <c r="E102" s="21">
        <v>47472</v>
      </c>
      <c r="F102">
        <v>99</v>
      </c>
      <c r="G102" s="8">
        <v>0</v>
      </c>
      <c r="H102" s="7">
        <f t="shared" si="11"/>
        <v>744.94999999999993</v>
      </c>
      <c r="I102" s="3">
        <f t="shared" si="9"/>
        <v>80.680000000000007</v>
      </c>
      <c r="J102" s="7">
        <f t="shared" si="10"/>
        <v>0.78</v>
      </c>
      <c r="N102" s="3">
        <f t="shared" si="8"/>
        <v>826.40999999999985</v>
      </c>
      <c r="O102" s="1" t="s">
        <v>77</v>
      </c>
      <c r="P102" s="1"/>
    </row>
    <row r="103" spans="5:16" x14ac:dyDescent="0.25">
      <c r="E103" s="21">
        <v>47503</v>
      </c>
      <c r="F103">
        <v>100</v>
      </c>
      <c r="G103" s="8">
        <v>0</v>
      </c>
      <c r="H103" s="7">
        <f t="shared" si="11"/>
        <v>744.94999999999993</v>
      </c>
      <c r="I103" s="3">
        <f t="shared" si="9"/>
        <v>80.680000000000007</v>
      </c>
      <c r="J103" s="7">
        <f t="shared" si="10"/>
        <v>0.78</v>
      </c>
      <c r="N103" s="3">
        <f t="shared" si="8"/>
        <v>826.40999999999985</v>
      </c>
      <c r="O103" s="1" t="s">
        <v>77</v>
      </c>
      <c r="P103" s="1"/>
    </row>
    <row r="104" spans="5:16" x14ac:dyDescent="0.25">
      <c r="E104" s="21">
        <v>47534</v>
      </c>
      <c r="F104">
        <v>101</v>
      </c>
      <c r="G104" s="8">
        <v>0</v>
      </c>
      <c r="H104" s="7">
        <f t="shared" si="11"/>
        <v>744.94999999999993</v>
      </c>
      <c r="I104" s="3">
        <f t="shared" si="9"/>
        <v>80.680000000000007</v>
      </c>
      <c r="J104" s="7">
        <f t="shared" si="10"/>
        <v>0.78</v>
      </c>
      <c r="N104" s="3">
        <f t="shared" si="8"/>
        <v>826.40999999999985</v>
      </c>
      <c r="O104" s="1" t="s">
        <v>77</v>
      </c>
      <c r="P104" s="1"/>
    </row>
    <row r="105" spans="5:16" x14ac:dyDescent="0.25">
      <c r="E105" s="21">
        <v>47562</v>
      </c>
      <c r="F105">
        <v>102</v>
      </c>
      <c r="G105" s="8">
        <v>0</v>
      </c>
      <c r="H105" s="7">
        <f t="shared" si="11"/>
        <v>744.94999999999993</v>
      </c>
      <c r="I105" s="3">
        <f t="shared" si="9"/>
        <v>80.680000000000007</v>
      </c>
      <c r="J105" s="7">
        <f t="shared" si="10"/>
        <v>0.78</v>
      </c>
      <c r="N105" s="3">
        <f t="shared" si="8"/>
        <v>826.40999999999985</v>
      </c>
      <c r="O105" s="1" t="s">
        <v>77</v>
      </c>
      <c r="P105" s="1"/>
    </row>
    <row r="106" spans="5:16" x14ac:dyDescent="0.25">
      <c r="E106" s="21">
        <v>47593</v>
      </c>
      <c r="F106">
        <v>103</v>
      </c>
      <c r="G106" s="8">
        <v>0</v>
      </c>
      <c r="H106" s="7">
        <f t="shared" si="11"/>
        <v>744.94999999999993</v>
      </c>
      <c r="I106" s="3">
        <f t="shared" si="9"/>
        <v>80.680000000000007</v>
      </c>
      <c r="J106" s="7">
        <f t="shared" si="10"/>
        <v>0.78</v>
      </c>
      <c r="N106" s="3">
        <f t="shared" si="8"/>
        <v>826.40999999999985</v>
      </c>
      <c r="O106" s="1" t="s">
        <v>77</v>
      </c>
      <c r="P106" s="1"/>
    </row>
    <row r="107" spans="5:16" x14ac:dyDescent="0.25">
      <c r="E107" s="21">
        <v>47623</v>
      </c>
      <c r="F107">
        <v>104</v>
      </c>
      <c r="G107" s="8">
        <v>0</v>
      </c>
      <c r="H107" s="7">
        <f t="shared" si="11"/>
        <v>744.94999999999993</v>
      </c>
      <c r="I107" s="3">
        <f t="shared" si="9"/>
        <v>80.680000000000007</v>
      </c>
      <c r="J107" s="7">
        <f t="shared" si="10"/>
        <v>0.78</v>
      </c>
      <c r="N107" s="3">
        <f t="shared" si="8"/>
        <v>826.40999999999985</v>
      </c>
      <c r="O107" s="1" t="s">
        <v>77</v>
      </c>
      <c r="P107" s="1"/>
    </row>
    <row r="108" spans="5:16" x14ac:dyDescent="0.25">
      <c r="E108" s="21">
        <v>47654</v>
      </c>
      <c r="F108">
        <v>105</v>
      </c>
      <c r="G108" s="8">
        <v>0</v>
      </c>
      <c r="H108" s="7">
        <f t="shared" si="11"/>
        <v>744.94999999999993</v>
      </c>
      <c r="I108" s="3">
        <f t="shared" si="9"/>
        <v>80.680000000000007</v>
      </c>
      <c r="J108" s="7">
        <f t="shared" si="10"/>
        <v>0.78</v>
      </c>
      <c r="N108" s="3">
        <f t="shared" si="8"/>
        <v>826.40999999999985</v>
      </c>
      <c r="O108" s="1" t="s">
        <v>77</v>
      </c>
      <c r="P108" s="1"/>
    </row>
    <row r="109" spans="5:16" x14ac:dyDescent="0.25">
      <c r="E109" s="21">
        <v>47684</v>
      </c>
      <c r="F109">
        <v>106</v>
      </c>
      <c r="G109" s="8">
        <v>0</v>
      </c>
      <c r="H109" s="7">
        <f t="shared" si="11"/>
        <v>744.94999999999993</v>
      </c>
      <c r="I109" s="3">
        <f t="shared" si="9"/>
        <v>80.680000000000007</v>
      </c>
      <c r="J109" s="7">
        <f t="shared" si="10"/>
        <v>0.78</v>
      </c>
      <c r="N109" s="3">
        <f t="shared" si="8"/>
        <v>826.40999999999985</v>
      </c>
      <c r="O109" s="1" t="s">
        <v>77</v>
      </c>
      <c r="P109" s="1"/>
    </row>
    <row r="110" spans="5:16" x14ac:dyDescent="0.25">
      <c r="E110" s="21">
        <v>47715</v>
      </c>
      <c r="F110">
        <v>107</v>
      </c>
      <c r="G110" s="8">
        <v>0</v>
      </c>
      <c r="H110" s="7">
        <f t="shared" si="11"/>
        <v>744.94999999999993</v>
      </c>
      <c r="I110" s="3">
        <f t="shared" si="9"/>
        <v>80.680000000000007</v>
      </c>
      <c r="J110" s="7">
        <f t="shared" si="10"/>
        <v>0.78</v>
      </c>
      <c r="N110" s="3">
        <f t="shared" si="8"/>
        <v>826.40999999999985</v>
      </c>
      <c r="O110" s="1" t="s">
        <v>77</v>
      </c>
      <c r="P110" s="1"/>
    </row>
    <row r="111" spans="5:16" x14ac:dyDescent="0.25">
      <c r="E111" s="21">
        <v>47746</v>
      </c>
      <c r="F111">
        <v>108</v>
      </c>
      <c r="G111" s="8">
        <v>0</v>
      </c>
      <c r="H111" s="7">
        <f t="shared" si="11"/>
        <v>744.94999999999993</v>
      </c>
      <c r="I111" s="3">
        <f t="shared" si="9"/>
        <v>80.680000000000007</v>
      </c>
      <c r="J111" s="7">
        <f t="shared" si="10"/>
        <v>0.78</v>
      </c>
      <c r="N111" s="3">
        <f t="shared" si="8"/>
        <v>826.40999999999985</v>
      </c>
      <c r="O111" s="1" t="s">
        <v>77</v>
      </c>
      <c r="P111" s="1"/>
    </row>
    <row r="112" spans="5:16" x14ac:dyDescent="0.25">
      <c r="E112" s="21">
        <v>47776</v>
      </c>
      <c r="F112">
        <v>109</v>
      </c>
      <c r="G112" s="8">
        <v>0</v>
      </c>
      <c r="H112" s="7">
        <f t="shared" si="11"/>
        <v>744.94999999999993</v>
      </c>
      <c r="I112" s="3">
        <f t="shared" si="9"/>
        <v>80.680000000000007</v>
      </c>
      <c r="J112" s="7">
        <f t="shared" si="10"/>
        <v>0.78</v>
      </c>
      <c r="N112" s="3">
        <f t="shared" si="8"/>
        <v>826.40999999999985</v>
      </c>
      <c r="O112" s="1" t="s">
        <v>77</v>
      </c>
      <c r="P112" s="1"/>
    </row>
    <row r="113" spans="5:16" x14ac:dyDescent="0.25">
      <c r="E113" s="21">
        <v>47807</v>
      </c>
      <c r="F113">
        <v>110</v>
      </c>
      <c r="G113" s="8">
        <v>0</v>
      </c>
      <c r="H113" s="7">
        <f t="shared" si="11"/>
        <v>744.94999999999993</v>
      </c>
      <c r="I113" s="3">
        <f t="shared" si="9"/>
        <v>80.680000000000007</v>
      </c>
      <c r="J113" s="7">
        <f t="shared" si="10"/>
        <v>0.78</v>
      </c>
      <c r="N113" s="3">
        <f t="shared" si="8"/>
        <v>826.40999999999985</v>
      </c>
      <c r="O113" s="1" t="s">
        <v>77</v>
      </c>
      <c r="P113" s="1"/>
    </row>
    <row r="114" spans="5:16" x14ac:dyDescent="0.25">
      <c r="E114" s="21">
        <v>47837</v>
      </c>
      <c r="F114">
        <v>111</v>
      </c>
      <c r="G114" s="8">
        <v>0</v>
      </c>
      <c r="H114" s="7">
        <f t="shared" si="11"/>
        <v>744.94999999999993</v>
      </c>
      <c r="I114" s="3">
        <f t="shared" si="9"/>
        <v>80.680000000000007</v>
      </c>
      <c r="J114" s="7">
        <f t="shared" si="10"/>
        <v>0.78</v>
      </c>
      <c r="N114" s="3">
        <f t="shared" si="8"/>
        <v>826.40999999999985</v>
      </c>
      <c r="O114" s="1" t="s">
        <v>77</v>
      </c>
      <c r="P114" s="1"/>
    </row>
    <row r="115" spans="5:16" x14ac:dyDescent="0.25">
      <c r="E115" s="21">
        <v>47868</v>
      </c>
      <c r="F115">
        <v>112</v>
      </c>
      <c r="G115" s="8">
        <v>0</v>
      </c>
      <c r="H115" s="7">
        <f t="shared" si="11"/>
        <v>744.94999999999993</v>
      </c>
      <c r="I115" s="3">
        <f t="shared" si="9"/>
        <v>80.680000000000007</v>
      </c>
      <c r="J115" s="7">
        <f t="shared" si="10"/>
        <v>0.78</v>
      </c>
      <c r="N115" s="3">
        <f t="shared" si="8"/>
        <v>826.40999999999985</v>
      </c>
      <c r="O115" s="1" t="s">
        <v>77</v>
      </c>
      <c r="P115" s="1"/>
    </row>
    <row r="116" spans="5:16" x14ac:dyDescent="0.25">
      <c r="E116" s="21">
        <v>47899</v>
      </c>
      <c r="F116">
        <v>113</v>
      </c>
      <c r="G116" s="8">
        <v>0</v>
      </c>
      <c r="H116" s="7">
        <f t="shared" si="11"/>
        <v>744.94999999999993</v>
      </c>
      <c r="I116" s="3">
        <f t="shared" si="9"/>
        <v>80.680000000000007</v>
      </c>
      <c r="J116" s="7">
        <f t="shared" si="10"/>
        <v>0.78</v>
      </c>
      <c r="N116" s="3">
        <f t="shared" si="8"/>
        <v>826.40999999999985</v>
      </c>
      <c r="O116" s="1" t="s">
        <v>77</v>
      </c>
      <c r="P116" s="1"/>
    </row>
    <row r="117" spans="5:16" x14ac:dyDescent="0.25">
      <c r="E117" s="21">
        <v>47927</v>
      </c>
      <c r="F117">
        <v>114</v>
      </c>
      <c r="G117" s="8">
        <v>0</v>
      </c>
      <c r="H117" s="7">
        <f t="shared" si="11"/>
        <v>744.94999999999993</v>
      </c>
      <c r="I117" s="3">
        <f t="shared" si="9"/>
        <v>80.680000000000007</v>
      </c>
      <c r="J117" s="7">
        <f t="shared" si="10"/>
        <v>0.78</v>
      </c>
      <c r="N117" s="3">
        <f t="shared" si="8"/>
        <v>826.40999999999985</v>
      </c>
      <c r="O117" s="1" t="s">
        <v>77</v>
      </c>
      <c r="P117" s="1"/>
    </row>
    <row r="118" spans="5:16" x14ac:dyDescent="0.25">
      <c r="E118" s="21">
        <v>47958</v>
      </c>
      <c r="F118">
        <v>115</v>
      </c>
      <c r="G118" s="8">
        <v>0</v>
      </c>
      <c r="H118" s="7">
        <f t="shared" si="11"/>
        <v>744.94999999999993</v>
      </c>
      <c r="I118" s="3">
        <f t="shared" si="9"/>
        <v>80.680000000000007</v>
      </c>
      <c r="J118" s="7">
        <f t="shared" si="10"/>
        <v>0.78</v>
      </c>
      <c r="N118" s="3">
        <f t="shared" si="8"/>
        <v>826.40999999999985</v>
      </c>
      <c r="O118" s="1" t="s">
        <v>77</v>
      </c>
      <c r="P118" s="1"/>
    </row>
    <row r="119" spans="5:16" x14ac:dyDescent="0.25">
      <c r="E119" s="21">
        <v>47988</v>
      </c>
      <c r="F119">
        <v>116</v>
      </c>
      <c r="G119" s="8">
        <v>0</v>
      </c>
      <c r="H119" s="7">
        <f t="shared" si="11"/>
        <v>744.94999999999993</v>
      </c>
      <c r="I119" s="3">
        <f t="shared" si="9"/>
        <v>80.680000000000007</v>
      </c>
      <c r="J119" s="7">
        <f t="shared" si="10"/>
        <v>0.78</v>
      </c>
      <c r="N119" s="3">
        <f t="shared" si="8"/>
        <v>826.40999999999985</v>
      </c>
      <c r="O119" s="1" t="s">
        <v>77</v>
      </c>
      <c r="P119" s="1"/>
    </row>
    <row r="120" spans="5:16" x14ac:dyDescent="0.25">
      <c r="E120" s="21">
        <v>48019</v>
      </c>
      <c r="F120">
        <v>117</v>
      </c>
      <c r="G120" s="8">
        <v>0</v>
      </c>
      <c r="H120" s="7">
        <f t="shared" si="11"/>
        <v>744.94999999999993</v>
      </c>
      <c r="I120" s="3">
        <f t="shared" si="9"/>
        <v>80.680000000000007</v>
      </c>
      <c r="J120" s="7">
        <f t="shared" si="10"/>
        <v>0.78</v>
      </c>
      <c r="N120" s="3">
        <f t="shared" si="8"/>
        <v>826.40999999999985</v>
      </c>
      <c r="O120" s="1" t="s">
        <v>77</v>
      </c>
      <c r="P120" s="1"/>
    </row>
    <row r="121" spans="5:16" x14ac:dyDescent="0.25">
      <c r="E121" s="21">
        <v>48049</v>
      </c>
      <c r="F121">
        <v>118</v>
      </c>
      <c r="G121" s="8">
        <v>0</v>
      </c>
      <c r="H121" s="7">
        <f t="shared" si="11"/>
        <v>744.94999999999993</v>
      </c>
      <c r="I121" s="3">
        <f t="shared" si="9"/>
        <v>80.680000000000007</v>
      </c>
      <c r="J121" s="7">
        <f t="shared" si="10"/>
        <v>0.78</v>
      </c>
      <c r="N121" s="3">
        <f t="shared" si="8"/>
        <v>826.40999999999985</v>
      </c>
      <c r="O121" s="1" t="s">
        <v>77</v>
      </c>
      <c r="P121" s="1"/>
    </row>
    <row r="122" spans="5:16" x14ac:dyDescent="0.25">
      <c r="E122" s="21">
        <v>48080</v>
      </c>
      <c r="F122">
        <v>119</v>
      </c>
      <c r="G122" s="8">
        <v>0</v>
      </c>
      <c r="H122" s="7">
        <f t="shared" si="11"/>
        <v>744.94999999999993</v>
      </c>
      <c r="I122" s="3">
        <f t="shared" si="9"/>
        <v>80.680000000000007</v>
      </c>
      <c r="J122" s="7">
        <f t="shared" si="10"/>
        <v>0.78</v>
      </c>
      <c r="N122" s="3">
        <f t="shared" si="8"/>
        <v>826.40999999999985</v>
      </c>
      <c r="O122" s="1" t="s">
        <v>77</v>
      </c>
      <c r="P122" s="1"/>
    </row>
    <row r="123" spans="5:16" x14ac:dyDescent="0.25">
      <c r="E123" s="21">
        <v>48111</v>
      </c>
      <c r="F123">
        <v>120</v>
      </c>
      <c r="G123" s="8">
        <v>0</v>
      </c>
      <c r="H123" s="7">
        <f t="shared" si="11"/>
        <v>744.94999999999993</v>
      </c>
      <c r="I123" s="3">
        <f t="shared" si="9"/>
        <v>80.680000000000007</v>
      </c>
      <c r="J123" s="7">
        <f t="shared" si="10"/>
        <v>0.78</v>
      </c>
      <c r="N123" s="3">
        <f t="shared" si="8"/>
        <v>826.40999999999985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913F-DAC4-4711-962B-570B4AE41ABB}">
  <dimension ref="A1:Q123"/>
  <sheetViews>
    <sheetView topLeftCell="A100" workbookViewId="0">
      <selection activeCell="Q121" sqref="Q121"/>
    </sheetView>
  </sheetViews>
  <sheetFormatPr defaultRowHeight="15" x14ac:dyDescent="0.25"/>
  <cols>
    <col min="1" max="1" width="23.5703125" bestFit="1" customWidth="1"/>
    <col min="2" max="2" width="10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6" x14ac:dyDescent="0.25">
      <c r="A1" t="s">
        <v>0</v>
      </c>
      <c r="B1" s="17">
        <v>417184</v>
      </c>
      <c r="H1" s="7"/>
    </row>
    <row r="2" spans="1:16" x14ac:dyDescent="0.25">
      <c r="A2" t="s">
        <v>1</v>
      </c>
      <c r="B2" s="1" t="s">
        <v>32</v>
      </c>
      <c r="H2" s="7"/>
    </row>
    <row r="3" spans="1:16" x14ac:dyDescent="0.25">
      <c r="A3" t="s">
        <v>53</v>
      </c>
      <c r="B3" s="20">
        <v>44331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6" x14ac:dyDescent="0.25">
      <c r="B4" s="1"/>
      <c r="E4" s="21">
        <v>44362</v>
      </c>
      <c r="F4">
        <v>1</v>
      </c>
      <c r="G4" s="8">
        <v>827.05</v>
      </c>
      <c r="H4" s="7">
        <f>$B$17-G4</f>
        <v>0</v>
      </c>
      <c r="I4" s="3">
        <v>0</v>
      </c>
      <c r="J4" s="7">
        <v>0</v>
      </c>
      <c r="N4" s="3">
        <f t="shared" ref="N4:N68" si="0">SUM(G4:M4)</f>
        <v>827.05</v>
      </c>
      <c r="O4" s="1" t="s">
        <v>77</v>
      </c>
      <c r="P4" s="1"/>
    </row>
    <row r="5" spans="1:16" x14ac:dyDescent="0.25">
      <c r="A5" t="s">
        <v>3</v>
      </c>
      <c r="B5" s="2">
        <v>87406.13</v>
      </c>
      <c r="E5" s="21">
        <v>44392</v>
      </c>
      <c r="F5">
        <v>2</v>
      </c>
      <c r="G5" s="8">
        <v>827.05</v>
      </c>
      <c r="H5" s="7">
        <f t="shared" ref="H5:H6" si="1">$B$17-G5</f>
        <v>0</v>
      </c>
      <c r="I5" s="3">
        <v>0</v>
      </c>
      <c r="J5" s="7">
        <v>0</v>
      </c>
      <c r="N5" s="3">
        <f t="shared" si="0"/>
        <v>827.05</v>
      </c>
      <c r="O5" s="1" t="s">
        <v>77</v>
      </c>
      <c r="P5" s="1"/>
    </row>
    <row r="6" spans="1:16" x14ac:dyDescent="0.25">
      <c r="A6" t="s">
        <v>4</v>
      </c>
      <c r="B6" s="2">
        <v>5244.37</v>
      </c>
      <c r="E6" s="21">
        <v>44423</v>
      </c>
      <c r="F6">
        <v>3</v>
      </c>
      <c r="G6" s="8">
        <v>810.75</v>
      </c>
      <c r="H6" s="7">
        <f t="shared" si="1"/>
        <v>16.299999999999955</v>
      </c>
      <c r="I6" s="3">
        <v>0</v>
      </c>
      <c r="J6" s="7">
        <v>0</v>
      </c>
      <c r="N6" s="3">
        <f t="shared" si="0"/>
        <v>827.05</v>
      </c>
      <c r="O6" s="1" t="s">
        <v>77</v>
      </c>
      <c r="P6" s="1"/>
    </row>
    <row r="7" spans="1:16" x14ac:dyDescent="0.25">
      <c r="A7" t="s">
        <v>6</v>
      </c>
      <c r="B7" s="2">
        <f>SUM(B5:B6)</f>
        <v>92650.5</v>
      </c>
      <c r="E7" s="21">
        <v>44454</v>
      </c>
      <c r="F7">
        <v>4</v>
      </c>
      <c r="G7" s="8">
        <v>0</v>
      </c>
      <c r="H7" s="7">
        <f t="shared" ref="H7:H9" si="2">($B$17-(I7+J7))</f>
        <v>746.92</v>
      </c>
      <c r="I7" s="3">
        <f>ROUND(($B$18/117),2)</f>
        <v>79.36</v>
      </c>
      <c r="J7" s="7">
        <f>ROUND(($B$11/117),2)</f>
        <v>0.77</v>
      </c>
      <c r="N7" s="3">
        <f t="shared" si="0"/>
        <v>827.05</v>
      </c>
      <c r="O7" s="1" t="s">
        <v>77</v>
      </c>
      <c r="P7" s="1"/>
    </row>
    <row r="8" spans="1:16" x14ac:dyDescent="0.25">
      <c r="A8" t="s">
        <v>5</v>
      </c>
      <c r="B8" s="2">
        <v>2779.52</v>
      </c>
      <c r="E8" s="21">
        <v>44484</v>
      </c>
      <c r="F8">
        <v>5</v>
      </c>
      <c r="G8" s="8">
        <v>0</v>
      </c>
      <c r="H8" s="7">
        <f t="shared" si="2"/>
        <v>746.92</v>
      </c>
      <c r="I8" s="3">
        <f t="shared" ref="I8:I71" si="3">ROUND(($B$18/117),2)</f>
        <v>79.36</v>
      </c>
      <c r="J8" s="7">
        <f t="shared" ref="J8:J71" si="4">ROUND(($B$11/117),2)</f>
        <v>0.77</v>
      </c>
      <c r="N8" s="3">
        <f t="shared" si="0"/>
        <v>827.05</v>
      </c>
      <c r="O8" s="1" t="s">
        <v>77</v>
      </c>
      <c r="P8" s="1"/>
    </row>
    <row r="9" spans="1:16" x14ac:dyDescent="0.25">
      <c r="B9" s="2"/>
      <c r="E9" s="21">
        <v>44515</v>
      </c>
      <c r="F9">
        <v>6</v>
      </c>
      <c r="G9" s="8">
        <v>0</v>
      </c>
      <c r="H9" s="7">
        <f t="shared" si="2"/>
        <v>746.92</v>
      </c>
      <c r="I9" s="3">
        <f t="shared" si="3"/>
        <v>79.36</v>
      </c>
      <c r="J9" s="7">
        <f t="shared" si="4"/>
        <v>0.77</v>
      </c>
      <c r="N9" s="3">
        <f t="shared" si="0"/>
        <v>827.05</v>
      </c>
      <c r="O9" s="1" t="s">
        <v>77</v>
      </c>
      <c r="P9" s="1"/>
    </row>
    <row r="10" spans="1:16" x14ac:dyDescent="0.25">
      <c r="A10" t="s">
        <v>7</v>
      </c>
      <c r="B10" s="2">
        <f xml:space="preserve"> B7-B8</f>
        <v>89870.98</v>
      </c>
      <c r="E10" s="21">
        <v>44545</v>
      </c>
      <c r="F10">
        <v>7</v>
      </c>
      <c r="G10" s="8">
        <v>0</v>
      </c>
      <c r="H10" s="7">
        <f>($B$17-(I10+J10))</f>
        <v>746.92</v>
      </c>
      <c r="I10" s="3">
        <f t="shared" si="3"/>
        <v>79.36</v>
      </c>
      <c r="J10" s="7">
        <f t="shared" si="4"/>
        <v>0.77</v>
      </c>
      <c r="N10" s="3">
        <f t="shared" si="0"/>
        <v>827.05</v>
      </c>
      <c r="O10" s="1" t="s">
        <v>77</v>
      </c>
      <c r="P10" s="1"/>
    </row>
    <row r="11" spans="1:16" x14ac:dyDescent="0.25">
      <c r="A11" t="s">
        <v>8</v>
      </c>
      <c r="B11" s="2">
        <f>ROUND(B10/999,2)</f>
        <v>89.96</v>
      </c>
      <c r="E11" s="21">
        <v>44576</v>
      </c>
      <c r="F11">
        <v>8</v>
      </c>
      <c r="G11" s="8">
        <v>0</v>
      </c>
      <c r="H11" s="7">
        <f t="shared" ref="H11:H74" si="5">($B$17-(I11+J11))</f>
        <v>746.92</v>
      </c>
      <c r="I11" s="3">
        <f t="shared" si="3"/>
        <v>79.36</v>
      </c>
      <c r="J11" s="7">
        <f t="shared" si="4"/>
        <v>0.77</v>
      </c>
      <c r="N11" s="3">
        <f t="shared" si="0"/>
        <v>827.05</v>
      </c>
      <c r="O11" s="1" t="s">
        <v>77</v>
      </c>
      <c r="P11" s="1"/>
    </row>
    <row r="12" spans="1:16" x14ac:dyDescent="0.25">
      <c r="A12" t="s">
        <v>9</v>
      </c>
      <c r="B12" s="2">
        <f>B10+B11</f>
        <v>89960.94</v>
      </c>
      <c r="C12" s="16"/>
      <c r="E12" s="21">
        <v>44607</v>
      </c>
      <c r="F12">
        <v>9</v>
      </c>
      <c r="G12" s="8">
        <v>0</v>
      </c>
      <c r="H12" s="7">
        <f t="shared" si="5"/>
        <v>746.92</v>
      </c>
      <c r="I12" s="3">
        <f t="shared" si="3"/>
        <v>79.36</v>
      </c>
      <c r="J12" s="7">
        <f t="shared" si="4"/>
        <v>0.77</v>
      </c>
      <c r="N12" s="3">
        <f t="shared" si="0"/>
        <v>827.05</v>
      </c>
      <c r="O12" s="1" t="s">
        <v>77</v>
      </c>
      <c r="P12" s="1"/>
    </row>
    <row r="13" spans="1:16" x14ac:dyDescent="0.25">
      <c r="B13" s="3"/>
      <c r="E13" s="21">
        <v>44635</v>
      </c>
      <c r="F13">
        <v>10</v>
      </c>
      <c r="G13" s="8">
        <v>0</v>
      </c>
      <c r="H13" s="7">
        <f t="shared" si="5"/>
        <v>746.92</v>
      </c>
      <c r="I13" s="3">
        <f t="shared" si="3"/>
        <v>79.36</v>
      </c>
      <c r="J13" s="7">
        <f t="shared" si="4"/>
        <v>0.77</v>
      </c>
      <c r="N13" s="3">
        <f t="shared" si="0"/>
        <v>827.05</v>
      </c>
      <c r="O13" s="1" t="s">
        <v>77</v>
      </c>
      <c r="P13" s="1"/>
    </row>
    <row r="14" spans="1:16" x14ac:dyDescent="0.25">
      <c r="A14" t="s">
        <v>10</v>
      </c>
      <c r="B14" s="4">
        <v>120</v>
      </c>
      <c r="E14" s="21">
        <v>44666</v>
      </c>
      <c r="F14">
        <v>11</v>
      </c>
      <c r="G14" s="8">
        <v>0</v>
      </c>
      <c r="H14" s="7">
        <f t="shared" si="5"/>
        <v>746.92</v>
      </c>
      <c r="I14" s="3">
        <f t="shared" si="3"/>
        <v>79.36</v>
      </c>
      <c r="J14" s="7">
        <f t="shared" si="4"/>
        <v>0.77</v>
      </c>
      <c r="N14" s="3">
        <f t="shared" si="0"/>
        <v>827.05</v>
      </c>
      <c r="O14" s="1" t="s">
        <v>77</v>
      </c>
      <c r="P14" s="1"/>
    </row>
    <row r="15" spans="1:16" x14ac:dyDescent="0.25">
      <c r="A15" t="s">
        <v>11</v>
      </c>
      <c r="B15" s="5">
        <v>1.652E-3</v>
      </c>
      <c r="E15" s="21">
        <v>44696</v>
      </c>
      <c r="F15">
        <v>12</v>
      </c>
      <c r="G15" s="8">
        <v>0</v>
      </c>
      <c r="H15" s="7">
        <f t="shared" si="5"/>
        <v>746.92</v>
      </c>
      <c r="I15" s="3">
        <f t="shared" si="3"/>
        <v>79.36</v>
      </c>
      <c r="J15" s="7">
        <f t="shared" si="4"/>
        <v>0.77</v>
      </c>
      <c r="N15" s="3">
        <f t="shared" si="0"/>
        <v>827.05</v>
      </c>
      <c r="O15" s="1" t="s">
        <v>77</v>
      </c>
      <c r="P15" s="1"/>
    </row>
    <row r="16" spans="1:16" x14ac:dyDescent="0.25">
      <c r="B16" s="3"/>
      <c r="E16" s="21">
        <v>44727</v>
      </c>
      <c r="F16">
        <v>13</v>
      </c>
      <c r="G16" s="8">
        <v>0</v>
      </c>
      <c r="H16" s="7">
        <f t="shared" si="5"/>
        <v>746.92</v>
      </c>
      <c r="I16" s="3">
        <f t="shared" si="3"/>
        <v>79.36</v>
      </c>
      <c r="J16" s="7">
        <f t="shared" si="4"/>
        <v>0.77</v>
      </c>
      <c r="N16" s="3">
        <f t="shared" si="0"/>
        <v>827.05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827.05</v>
      </c>
      <c r="E17" s="21">
        <v>44757</v>
      </c>
      <c r="F17">
        <v>14</v>
      </c>
      <c r="G17" s="8">
        <v>0</v>
      </c>
      <c r="H17" s="7">
        <f t="shared" si="5"/>
        <v>746.92</v>
      </c>
      <c r="I17" s="3">
        <f t="shared" si="3"/>
        <v>79.36</v>
      </c>
      <c r="J17" s="7">
        <f t="shared" si="4"/>
        <v>0.77</v>
      </c>
      <c r="N17" s="3">
        <f t="shared" si="0"/>
        <v>827.05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9285.06</v>
      </c>
      <c r="E18" s="21">
        <v>44788</v>
      </c>
      <c r="F18">
        <v>15</v>
      </c>
      <c r="G18" s="8">
        <v>0</v>
      </c>
      <c r="H18" s="7">
        <f t="shared" si="5"/>
        <v>746.92</v>
      </c>
      <c r="I18" s="3">
        <f t="shared" si="3"/>
        <v>79.36</v>
      </c>
      <c r="J18" s="7">
        <f t="shared" si="4"/>
        <v>0.77</v>
      </c>
      <c r="N18" s="3">
        <f t="shared" si="0"/>
        <v>827.05</v>
      </c>
      <c r="O18" s="1" t="s">
        <v>77</v>
      </c>
      <c r="P18" s="1"/>
    </row>
    <row r="19" spans="1:16" x14ac:dyDescent="0.25">
      <c r="B19" s="3"/>
      <c r="E19" s="21">
        <v>44819</v>
      </c>
      <c r="F19">
        <v>16</v>
      </c>
      <c r="G19" s="8">
        <v>0</v>
      </c>
      <c r="H19" s="7">
        <f t="shared" si="5"/>
        <v>746.92</v>
      </c>
      <c r="I19" s="3">
        <f t="shared" si="3"/>
        <v>79.36</v>
      </c>
      <c r="J19" s="7">
        <f t="shared" si="4"/>
        <v>0.77</v>
      </c>
      <c r="N19" s="3">
        <f t="shared" si="0"/>
        <v>827.05</v>
      </c>
      <c r="O19" s="1" t="s">
        <v>77</v>
      </c>
      <c r="P19" s="1"/>
    </row>
    <row r="20" spans="1:16" x14ac:dyDescent="0.25">
      <c r="A20" t="s">
        <v>98</v>
      </c>
      <c r="B20" s="3">
        <v>1027.03</v>
      </c>
      <c r="E20" s="21">
        <v>44849</v>
      </c>
      <c r="F20">
        <v>17</v>
      </c>
      <c r="G20" s="8">
        <v>0</v>
      </c>
      <c r="H20" s="7">
        <f t="shared" si="5"/>
        <v>746.92</v>
      </c>
      <c r="I20" s="3">
        <f t="shared" si="3"/>
        <v>79.36</v>
      </c>
      <c r="J20" s="7">
        <f t="shared" si="4"/>
        <v>0.77</v>
      </c>
      <c r="N20" s="3">
        <f t="shared" si="0"/>
        <v>827.05</v>
      </c>
      <c r="O20" s="1" t="s">
        <v>77</v>
      </c>
      <c r="P20" s="1"/>
    </row>
    <row r="21" spans="1:16" x14ac:dyDescent="0.25">
      <c r="A21" t="s">
        <v>102</v>
      </c>
      <c r="B21" s="3">
        <v>1117.3800000000001</v>
      </c>
      <c r="E21" s="21">
        <v>44880</v>
      </c>
      <c r="F21">
        <v>18</v>
      </c>
      <c r="G21" s="8">
        <v>0</v>
      </c>
      <c r="H21" s="7">
        <f t="shared" si="5"/>
        <v>746.92</v>
      </c>
      <c r="I21" s="3">
        <f t="shared" si="3"/>
        <v>79.36</v>
      </c>
      <c r="J21" s="7">
        <f t="shared" si="4"/>
        <v>0.77</v>
      </c>
      <c r="N21" s="3">
        <f t="shared" si="0"/>
        <v>827.05</v>
      </c>
      <c r="O21" s="1" t="s">
        <v>77</v>
      </c>
      <c r="P21" s="1"/>
    </row>
    <row r="22" spans="1:16" x14ac:dyDescent="0.25">
      <c r="A22" t="s">
        <v>91</v>
      </c>
      <c r="B22" s="3">
        <v>1137.72</v>
      </c>
      <c r="E22" s="21">
        <v>44910</v>
      </c>
      <c r="F22">
        <v>19</v>
      </c>
      <c r="G22" s="8">
        <v>0</v>
      </c>
      <c r="H22" s="7">
        <f t="shared" si="5"/>
        <v>746.92</v>
      </c>
      <c r="I22" s="3">
        <f t="shared" si="3"/>
        <v>79.36</v>
      </c>
      <c r="J22" s="7">
        <f t="shared" si="4"/>
        <v>0.77</v>
      </c>
      <c r="N22" s="3">
        <f t="shared" si="0"/>
        <v>827.05</v>
      </c>
      <c r="O22" s="1" t="s">
        <v>77</v>
      </c>
      <c r="P22" s="1"/>
    </row>
    <row r="23" spans="1:16" x14ac:dyDescent="0.25">
      <c r="A23" t="s">
        <v>96</v>
      </c>
      <c r="B23" s="3">
        <v>1158.54</v>
      </c>
      <c r="E23" s="21">
        <v>44941</v>
      </c>
      <c r="F23">
        <v>20</v>
      </c>
      <c r="G23" s="8">
        <v>0</v>
      </c>
      <c r="H23" s="7">
        <f t="shared" si="5"/>
        <v>746.92</v>
      </c>
      <c r="I23" s="3">
        <f t="shared" si="3"/>
        <v>79.36</v>
      </c>
      <c r="J23" s="7">
        <f t="shared" si="4"/>
        <v>0.77</v>
      </c>
      <c r="N23" s="3">
        <f t="shared" si="0"/>
        <v>827.05</v>
      </c>
      <c r="O23" s="1" t="s">
        <v>77</v>
      </c>
      <c r="P23" s="1"/>
    </row>
    <row r="24" spans="1:16" x14ac:dyDescent="0.25">
      <c r="B24" s="3"/>
      <c r="E24" s="21">
        <v>44972</v>
      </c>
      <c r="F24">
        <v>21</v>
      </c>
      <c r="G24" s="8">
        <v>0</v>
      </c>
      <c r="H24" s="7">
        <f t="shared" si="5"/>
        <v>746.92</v>
      </c>
      <c r="I24" s="3">
        <f t="shared" si="3"/>
        <v>79.36</v>
      </c>
      <c r="J24" s="7">
        <f t="shared" si="4"/>
        <v>0.77</v>
      </c>
      <c r="N24" s="3">
        <f t="shared" si="0"/>
        <v>827.05</v>
      </c>
      <c r="O24" s="1" t="s">
        <v>77</v>
      </c>
      <c r="P24" s="1"/>
    </row>
    <row r="25" spans="1:16" x14ac:dyDescent="0.25">
      <c r="B25" s="3"/>
      <c r="E25" s="21">
        <v>45000</v>
      </c>
      <c r="F25">
        <v>22</v>
      </c>
      <c r="G25" s="8">
        <v>0</v>
      </c>
      <c r="H25" s="7">
        <f t="shared" si="5"/>
        <v>746.92</v>
      </c>
      <c r="I25" s="3">
        <f t="shared" si="3"/>
        <v>79.36</v>
      </c>
      <c r="J25" s="7">
        <f t="shared" si="4"/>
        <v>0.77</v>
      </c>
      <c r="N25" s="3">
        <f t="shared" si="0"/>
        <v>827.05</v>
      </c>
      <c r="O25" s="1" t="s">
        <v>77</v>
      </c>
      <c r="P25" s="1"/>
    </row>
    <row r="26" spans="1:16" x14ac:dyDescent="0.25">
      <c r="B26" s="3"/>
      <c r="E26" s="21">
        <v>45031</v>
      </c>
      <c r="F26">
        <v>23</v>
      </c>
      <c r="G26" s="8">
        <v>0</v>
      </c>
      <c r="H26" s="7">
        <f t="shared" si="5"/>
        <v>746.92</v>
      </c>
      <c r="I26" s="3">
        <f t="shared" si="3"/>
        <v>79.36</v>
      </c>
      <c r="J26" s="7">
        <f t="shared" si="4"/>
        <v>0.77</v>
      </c>
      <c r="N26" s="3">
        <f t="shared" si="0"/>
        <v>827.05</v>
      </c>
      <c r="O26" s="1" t="s">
        <v>77</v>
      </c>
      <c r="P26" s="1"/>
    </row>
    <row r="27" spans="1:16" x14ac:dyDescent="0.25">
      <c r="B27" s="3"/>
      <c r="E27" s="21">
        <v>45061</v>
      </c>
      <c r="F27">
        <v>24</v>
      </c>
      <c r="G27" s="8">
        <v>0</v>
      </c>
      <c r="H27" s="7">
        <f t="shared" si="5"/>
        <v>746.92</v>
      </c>
      <c r="I27" s="3">
        <f t="shared" si="3"/>
        <v>79.36</v>
      </c>
      <c r="J27" s="7">
        <f t="shared" si="4"/>
        <v>0.77</v>
      </c>
      <c r="N27" s="3">
        <f t="shared" si="0"/>
        <v>827.05</v>
      </c>
      <c r="O27" s="1" t="s">
        <v>77</v>
      </c>
      <c r="P27" s="1"/>
    </row>
    <row r="28" spans="1:16" x14ac:dyDescent="0.25">
      <c r="B28" s="3"/>
      <c r="E28" s="21">
        <v>45092</v>
      </c>
      <c r="F28">
        <v>25</v>
      </c>
      <c r="G28" s="8">
        <v>0</v>
      </c>
      <c r="H28" s="7">
        <f t="shared" si="5"/>
        <v>746.92</v>
      </c>
      <c r="I28" s="3">
        <f t="shared" si="3"/>
        <v>79.36</v>
      </c>
      <c r="J28" s="7">
        <f t="shared" si="4"/>
        <v>0.77</v>
      </c>
      <c r="N28" s="3">
        <f t="shared" si="0"/>
        <v>827.05</v>
      </c>
      <c r="O28" s="1" t="s">
        <v>77</v>
      </c>
      <c r="P28" s="1"/>
    </row>
    <row r="29" spans="1:16" x14ac:dyDescent="0.25">
      <c r="B29" s="3"/>
      <c r="E29" s="21">
        <v>45122</v>
      </c>
      <c r="F29">
        <v>26</v>
      </c>
      <c r="G29" s="8">
        <v>0</v>
      </c>
      <c r="H29" s="7">
        <f t="shared" si="5"/>
        <v>746.92</v>
      </c>
      <c r="I29" s="3">
        <f t="shared" si="3"/>
        <v>79.36</v>
      </c>
      <c r="J29" s="7">
        <f t="shared" si="4"/>
        <v>0.77</v>
      </c>
      <c r="N29" s="3">
        <f t="shared" si="0"/>
        <v>827.05</v>
      </c>
      <c r="O29" s="1" t="s">
        <v>77</v>
      </c>
      <c r="P29" s="1"/>
    </row>
    <row r="30" spans="1:16" x14ac:dyDescent="0.25">
      <c r="B30" s="3"/>
      <c r="E30" s="21">
        <v>45153</v>
      </c>
      <c r="F30">
        <v>27</v>
      </c>
      <c r="G30" s="8">
        <v>0</v>
      </c>
      <c r="H30" s="7">
        <f t="shared" si="5"/>
        <v>746.92</v>
      </c>
      <c r="I30" s="3">
        <f t="shared" si="3"/>
        <v>79.36</v>
      </c>
      <c r="J30" s="7">
        <f t="shared" si="4"/>
        <v>0.77</v>
      </c>
      <c r="N30" s="3">
        <f t="shared" si="0"/>
        <v>827.05</v>
      </c>
      <c r="O30" s="1" t="s">
        <v>77</v>
      </c>
      <c r="P30" s="1"/>
    </row>
    <row r="31" spans="1:16" x14ac:dyDescent="0.25">
      <c r="B31" s="3"/>
      <c r="E31" s="21">
        <v>45184</v>
      </c>
      <c r="F31">
        <v>28</v>
      </c>
      <c r="G31" s="8">
        <v>0</v>
      </c>
      <c r="H31" s="7">
        <f t="shared" si="5"/>
        <v>746.92</v>
      </c>
      <c r="I31" s="3">
        <f t="shared" si="3"/>
        <v>79.36</v>
      </c>
      <c r="J31" s="7">
        <f t="shared" si="4"/>
        <v>0.77</v>
      </c>
      <c r="N31" s="3">
        <f t="shared" si="0"/>
        <v>827.05</v>
      </c>
      <c r="O31" s="1" t="s">
        <v>77</v>
      </c>
      <c r="P31" s="1"/>
    </row>
    <row r="32" spans="1:16" x14ac:dyDescent="0.25">
      <c r="B32" s="3"/>
      <c r="E32" s="21">
        <v>45214</v>
      </c>
      <c r="F32">
        <v>29</v>
      </c>
      <c r="G32" s="8">
        <v>0</v>
      </c>
      <c r="H32" s="7">
        <f t="shared" si="5"/>
        <v>746.92</v>
      </c>
      <c r="I32" s="3">
        <f t="shared" si="3"/>
        <v>79.36</v>
      </c>
      <c r="J32" s="7">
        <f t="shared" si="4"/>
        <v>0.77</v>
      </c>
      <c r="N32" s="3">
        <f t="shared" si="0"/>
        <v>827.05</v>
      </c>
      <c r="O32" s="1" t="s">
        <v>77</v>
      </c>
      <c r="P32" s="1"/>
    </row>
    <row r="33" spans="2:16" x14ac:dyDescent="0.25">
      <c r="B33" s="3"/>
      <c r="E33" s="21">
        <v>45245</v>
      </c>
      <c r="F33">
        <v>30</v>
      </c>
      <c r="G33" s="8">
        <v>0</v>
      </c>
      <c r="H33" s="7">
        <f t="shared" si="5"/>
        <v>746.92</v>
      </c>
      <c r="I33" s="3">
        <f t="shared" si="3"/>
        <v>79.36</v>
      </c>
      <c r="J33" s="7">
        <f t="shared" si="4"/>
        <v>0.77</v>
      </c>
      <c r="N33" s="3">
        <f t="shared" si="0"/>
        <v>827.05</v>
      </c>
      <c r="O33" s="1" t="s">
        <v>77</v>
      </c>
      <c r="P33" s="1"/>
    </row>
    <row r="34" spans="2:16" x14ac:dyDescent="0.25">
      <c r="B34" s="3"/>
      <c r="E34" s="21">
        <v>45275</v>
      </c>
      <c r="F34">
        <v>31</v>
      </c>
      <c r="G34" s="8">
        <v>0</v>
      </c>
      <c r="H34" s="7">
        <f t="shared" si="5"/>
        <v>746.92</v>
      </c>
      <c r="I34" s="3">
        <f t="shared" si="3"/>
        <v>79.36</v>
      </c>
      <c r="J34" s="7">
        <f t="shared" si="4"/>
        <v>0.77</v>
      </c>
      <c r="N34" s="3">
        <f t="shared" si="0"/>
        <v>827.05</v>
      </c>
      <c r="O34" s="1" t="s">
        <v>77</v>
      </c>
      <c r="P34" s="1"/>
    </row>
    <row r="35" spans="2:16" x14ac:dyDescent="0.25">
      <c r="B35" s="3"/>
      <c r="E35" s="21">
        <v>45306</v>
      </c>
      <c r="F35">
        <v>32</v>
      </c>
      <c r="G35" s="8">
        <v>0</v>
      </c>
      <c r="H35" s="7">
        <f t="shared" si="5"/>
        <v>746.92</v>
      </c>
      <c r="I35" s="3">
        <f t="shared" si="3"/>
        <v>79.36</v>
      </c>
      <c r="J35" s="7">
        <f t="shared" si="4"/>
        <v>0.77</v>
      </c>
      <c r="N35" s="3">
        <f t="shared" si="0"/>
        <v>827.05</v>
      </c>
      <c r="O35" s="1" t="s">
        <v>77</v>
      </c>
      <c r="P35" s="1"/>
    </row>
    <row r="36" spans="2:16" x14ac:dyDescent="0.25">
      <c r="B36" s="3"/>
      <c r="E36" s="21">
        <v>45337</v>
      </c>
      <c r="F36">
        <v>33</v>
      </c>
      <c r="G36" s="8">
        <v>0</v>
      </c>
      <c r="H36" s="7">
        <f t="shared" si="5"/>
        <v>746.92</v>
      </c>
      <c r="I36" s="3">
        <f t="shared" si="3"/>
        <v>79.36</v>
      </c>
      <c r="J36" s="7">
        <f t="shared" si="4"/>
        <v>0.77</v>
      </c>
      <c r="N36" s="3">
        <f t="shared" si="0"/>
        <v>827.05</v>
      </c>
      <c r="O36" s="1" t="s">
        <v>77</v>
      </c>
      <c r="P36" s="1"/>
    </row>
    <row r="37" spans="2:16" x14ac:dyDescent="0.25">
      <c r="B37" s="3"/>
      <c r="E37" s="21">
        <v>45366</v>
      </c>
      <c r="F37">
        <v>34</v>
      </c>
      <c r="G37" s="8">
        <v>0</v>
      </c>
      <c r="H37" s="7">
        <f t="shared" si="5"/>
        <v>746.92</v>
      </c>
      <c r="I37" s="3">
        <f t="shared" si="3"/>
        <v>79.36</v>
      </c>
      <c r="J37" s="7">
        <f t="shared" si="4"/>
        <v>0.77</v>
      </c>
      <c r="N37" s="3">
        <f t="shared" si="0"/>
        <v>827.05</v>
      </c>
      <c r="O37" s="1" t="s">
        <v>77</v>
      </c>
      <c r="P37" s="1"/>
    </row>
    <row r="38" spans="2:16" x14ac:dyDescent="0.25">
      <c r="B38" s="3"/>
      <c r="E38" s="21">
        <v>45397</v>
      </c>
      <c r="F38">
        <v>35</v>
      </c>
      <c r="G38" s="8">
        <v>0</v>
      </c>
      <c r="H38" s="7">
        <f t="shared" si="5"/>
        <v>746.92</v>
      </c>
      <c r="I38" s="3">
        <f t="shared" si="3"/>
        <v>79.36</v>
      </c>
      <c r="J38" s="7">
        <f t="shared" si="4"/>
        <v>0.77</v>
      </c>
      <c r="N38" s="3">
        <f t="shared" si="0"/>
        <v>827.05</v>
      </c>
      <c r="O38" s="1" t="s">
        <v>77</v>
      </c>
      <c r="P38" s="1"/>
    </row>
    <row r="39" spans="2:16" x14ac:dyDescent="0.25">
      <c r="B39" s="3"/>
      <c r="E39" s="21">
        <v>45427</v>
      </c>
      <c r="F39">
        <v>36</v>
      </c>
      <c r="G39" s="8">
        <v>0</v>
      </c>
      <c r="H39" s="7">
        <f t="shared" si="5"/>
        <v>746.92</v>
      </c>
      <c r="I39" s="3">
        <f t="shared" si="3"/>
        <v>79.36</v>
      </c>
      <c r="J39" s="7">
        <f t="shared" si="4"/>
        <v>0.77</v>
      </c>
      <c r="N39" s="3">
        <f t="shared" si="0"/>
        <v>827.05</v>
      </c>
      <c r="O39" s="1" t="s">
        <v>77</v>
      </c>
      <c r="P39" s="1"/>
    </row>
    <row r="40" spans="2:16" x14ac:dyDescent="0.25">
      <c r="B40" s="3"/>
      <c r="E40" s="21">
        <v>45458</v>
      </c>
      <c r="F40">
        <v>37</v>
      </c>
      <c r="G40" s="8">
        <v>0</v>
      </c>
      <c r="H40" s="7">
        <f t="shared" si="5"/>
        <v>746.92</v>
      </c>
      <c r="I40" s="3">
        <f t="shared" si="3"/>
        <v>79.36</v>
      </c>
      <c r="J40" s="7">
        <f t="shared" si="4"/>
        <v>0.77</v>
      </c>
      <c r="N40" s="3">
        <f t="shared" si="0"/>
        <v>827.05</v>
      </c>
      <c r="O40" s="1" t="s">
        <v>77</v>
      </c>
      <c r="P40" s="1"/>
    </row>
    <row r="41" spans="2:16" x14ac:dyDescent="0.25">
      <c r="B41" s="3"/>
      <c r="E41" s="21">
        <v>45488</v>
      </c>
      <c r="F41">
        <v>38</v>
      </c>
      <c r="G41" s="8">
        <v>0</v>
      </c>
      <c r="H41" s="7">
        <f t="shared" si="5"/>
        <v>746.92</v>
      </c>
      <c r="I41" s="3">
        <f t="shared" si="3"/>
        <v>79.36</v>
      </c>
      <c r="J41" s="7">
        <f t="shared" si="4"/>
        <v>0.77</v>
      </c>
      <c r="N41" s="3">
        <f t="shared" si="0"/>
        <v>827.05</v>
      </c>
      <c r="O41" s="1" t="s">
        <v>77</v>
      </c>
      <c r="P41" s="1"/>
    </row>
    <row r="42" spans="2:16" x14ac:dyDescent="0.25">
      <c r="B42" s="3"/>
      <c r="E42" s="21">
        <v>45519</v>
      </c>
      <c r="F42">
        <v>39</v>
      </c>
      <c r="G42" s="8">
        <v>0</v>
      </c>
      <c r="H42" s="7">
        <f t="shared" si="5"/>
        <v>746.92</v>
      </c>
      <c r="I42" s="3">
        <f t="shared" si="3"/>
        <v>79.36</v>
      </c>
      <c r="J42" s="7">
        <f t="shared" si="4"/>
        <v>0.77</v>
      </c>
      <c r="N42" s="3">
        <f t="shared" si="0"/>
        <v>827.05</v>
      </c>
      <c r="O42" s="1" t="s">
        <v>77</v>
      </c>
      <c r="P42" s="1"/>
    </row>
    <row r="43" spans="2:16" x14ac:dyDescent="0.25">
      <c r="B43" s="3"/>
      <c r="E43" s="21">
        <v>45550</v>
      </c>
      <c r="F43">
        <v>40</v>
      </c>
      <c r="G43" s="8">
        <v>0</v>
      </c>
      <c r="H43" s="7">
        <f t="shared" si="5"/>
        <v>746.92</v>
      </c>
      <c r="I43" s="3">
        <f t="shared" si="3"/>
        <v>79.36</v>
      </c>
      <c r="J43" s="7">
        <f t="shared" si="4"/>
        <v>0.77</v>
      </c>
      <c r="N43" s="3">
        <f t="shared" si="0"/>
        <v>827.05</v>
      </c>
      <c r="O43" s="1" t="s">
        <v>77</v>
      </c>
      <c r="P43" s="1"/>
    </row>
    <row r="44" spans="2:16" x14ac:dyDescent="0.25">
      <c r="B44" s="3"/>
      <c r="E44" s="21">
        <v>45580</v>
      </c>
      <c r="F44">
        <v>41</v>
      </c>
      <c r="G44" s="8">
        <v>0</v>
      </c>
      <c r="H44" s="7">
        <f t="shared" si="5"/>
        <v>746.92</v>
      </c>
      <c r="I44" s="3">
        <f t="shared" si="3"/>
        <v>79.36</v>
      </c>
      <c r="J44" s="7">
        <f t="shared" si="4"/>
        <v>0.77</v>
      </c>
      <c r="N44" s="3">
        <f t="shared" si="0"/>
        <v>827.05</v>
      </c>
      <c r="O44" s="1" t="s">
        <v>77</v>
      </c>
      <c r="P44" s="1"/>
    </row>
    <row r="45" spans="2:16" x14ac:dyDescent="0.25">
      <c r="E45" s="21">
        <v>45611</v>
      </c>
      <c r="F45">
        <v>42</v>
      </c>
      <c r="G45" s="8">
        <v>0</v>
      </c>
      <c r="H45" s="7">
        <f t="shared" si="5"/>
        <v>746.92</v>
      </c>
      <c r="I45" s="3">
        <f t="shared" si="3"/>
        <v>79.36</v>
      </c>
      <c r="J45" s="7">
        <f t="shared" si="4"/>
        <v>0.77</v>
      </c>
      <c r="N45" s="3">
        <f t="shared" si="0"/>
        <v>827.05</v>
      </c>
      <c r="O45" s="1" t="s">
        <v>77</v>
      </c>
      <c r="P45" s="1"/>
    </row>
    <row r="46" spans="2:16" x14ac:dyDescent="0.25">
      <c r="E46" s="21">
        <v>45641</v>
      </c>
      <c r="F46">
        <v>43</v>
      </c>
      <c r="G46" s="8">
        <v>0</v>
      </c>
      <c r="H46" s="7">
        <f t="shared" si="5"/>
        <v>746.92</v>
      </c>
      <c r="I46" s="3">
        <f t="shared" si="3"/>
        <v>79.36</v>
      </c>
      <c r="J46" s="7">
        <f t="shared" si="4"/>
        <v>0.77</v>
      </c>
      <c r="N46" s="3">
        <f t="shared" si="0"/>
        <v>827.05</v>
      </c>
      <c r="O46" s="1" t="s">
        <v>77</v>
      </c>
      <c r="P46" s="1"/>
    </row>
    <row r="47" spans="2:16" x14ac:dyDescent="0.25">
      <c r="E47" s="21">
        <v>45672</v>
      </c>
      <c r="F47">
        <v>44</v>
      </c>
      <c r="G47" s="8">
        <v>0</v>
      </c>
      <c r="H47" s="7">
        <f t="shared" si="5"/>
        <v>746.92</v>
      </c>
      <c r="I47" s="3">
        <f t="shared" si="3"/>
        <v>79.36</v>
      </c>
      <c r="J47" s="7">
        <f t="shared" si="4"/>
        <v>0.77</v>
      </c>
      <c r="N47" s="3">
        <f t="shared" si="0"/>
        <v>827.05</v>
      </c>
      <c r="O47" s="1" t="s">
        <v>77</v>
      </c>
      <c r="P47" s="1"/>
    </row>
    <row r="48" spans="2:16" x14ac:dyDescent="0.25">
      <c r="E48" s="21">
        <v>45703</v>
      </c>
      <c r="F48">
        <v>45</v>
      </c>
      <c r="G48" s="8">
        <v>0</v>
      </c>
      <c r="H48" s="7">
        <f t="shared" si="5"/>
        <v>746.92</v>
      </c>
      <c r="I48" s="3">
        <f t="shared" si="3"/>
        <v>79.36</v>
      </c>
      <c r="J48" s="7">
        <f t="shared" si="4"/>
        <v>0.77</v>
      </c>
      <c r="N48" s="3">
        <f t="shared" si="0"/>
        <v>827.05</v>
      </c>
      <c r="O48" s="1" t="s">
        <v>77</v>
      </c>
      <c r="P48" s="1"/>
    </row>
    <row r="49" spans="5:16" x14ac:dyDescent="0.25">
      <c r="E49" s="21">
        <v>45731</v>
      </c>
      <c r="F49">
        <v>46</v>
      </c>
      <c r="G49" s="8">
        <v>0</v>
      </c>
      <c r="H49" s="7">
        <f t="shared" si="5"/>
        <v>746.92</v>
      </c>
      <c r="I49" s="3">
        <f t="shared" si="3"/>
        <v>79.36</v>
      </c>
      <c r="J49" s="7">
        <f t="shared" si="4"/>
        <v>0.77</v>
      </c>
      <c r="N49" s="3">
        <f t="shared" si="0"/>
        <v>827.05</v>
      </c>
      <c r="O49" s="1" t="s">
        <v>77</v>
      </c>
      <c r="P49" s="1"/>
    </row>
    <row r="50" spans="5:16" x14ac:dyDescent="0.25">
      <c r="E50" s="21">
        <v>45762</v>
      </c>
      <c r="F50">
        <v>47</v>
      </c>
      <c r="G50" s="8">
        <v>0</v>
      </c>
      <c r="H50" s="7">
        <f t="shared" si="5"/>
        <v>746.92</v>
      </c>
      <c r="I50" s="3">
        <f t="shared" si="3"/>
        <v>79.36</v>
      </c>
      <c r="J50" s="7">
        <f t="shared" si="4"/>
        <v>0.77</v>
      </c>
      <c r="N50" s="3">
        <f t="shared" si="0"/>
        <v>827.05</v>
      </c>
      <c r="O50" s="1" t="s">
        <v>77</v>
      </c>
      <c r="P50" s="1"/>
    </row>
    <row r="51" spans="5:16" x14ac:dyDescent="0.25">
      <c r="E51" s="21">
        <v>45792</v>
      </c>
      <c r="F51">
        <v>48</v>
      </c>
      <c r="G51" s="8">
        <v>0</v>
      </c>
      <c r="H51" s="7">
        <f t="shared" si="5"/>
        <v>746.92</v>
      </c>
      <c r="I51" s="3">
        <f t="shared" si="3"/>
        <v>79.36</v>
      </c>
      <c r="J51" s="7">
        <f t="shared" si="4"/>
        <v>0.77</v>
      </c>
      <c r="N51" s="3">
        <f t="shared" si="0"/>
        <v>827.05</v>
      </c>
      <c r="O51" s="1" t="s">
        <v>77</v>
      </c>
      <c r="P51" s="1"/>
    </row>
    <row r="52" spans="5:16" x14ac:dyDescent="0.25">
      <c r="E52" s="21">
        <v>45823</v>
      </c>
      <c r="F52">
        <v>49</v>
      </c>
      <c r="G52" s="8">
        <v>0</v>
      </c>
      <c r="H52" s="7">
        <f t="shared" si="5"/>
        <v>746.92</v>
      </c>
      <c r="I52" s="3">
        <f t="shared" si="3"/>
        <v>79.36</v>
      </c>
      <c r="J52" s="7">
        <f t="shared" si="4"/>
        <v>0.77</v>
      </c>
      <c r="N52" s="3">
        <f t="shared" si="0"/>
        <v>827.05</v>
      </c>
      <c r="O52" s="1" t="s">
        <v>77</v>
      </c>
      <c r="P52" s="1"/>
    </row>
    <row r="53" spans="5:16" x14ac:dyDescent="0.25">
      <c r="E53" s="21">
        <v>45853</v>
      </c>
      <c r="F53">
        <v>50</v>
      </c>
      <c r="G53" s="8">
        <v>0</v>
      </c>
      <c r="H53" s="7">
        <f t="shared" si="5"/>
        <v>746.92</v>
      </c>
      <c r="I53" s="3">
        <f t="shared" si="3"/>
        <v>79.36</v>
      </c>
      <c r="J53" s="7">
        <f t="shared" si="4"/>
        <v>0.77</v>
      </c>
      <c r="N53" s="3">
        <f t="shared" si="0"/>
        <v>827.05</v>
      </c>
      <c r="O53" s="1" t="s">
        <v>77</v>
      </c>
      <c r="P53" s="1"/>
    </row>
    <row r="54" spans="5:16" x14ac:dyDescent="0.25">
      <c r="E54" s="21">
        <v>45884</v>
      </c>
      <c r="F54">
        <v>51</v>
      </c>
      <c r="G54" s="8">
        <v>0</v>
      </c>
      <c r="H54" s="7">
        <f t="shared" si="5"/>
        <v>746.92</v>
      </c>
      <c r="I54" s="3">
        <f t="shared" si="3"/>
        <v>79.36</v>
      </c>
      <c r="J54" s="7">
        <f t="shared" si="4"/>
        <v>0.77</v>
      </c>
      <c r="N54" s="3">
        <f t="shared" si="0"/>
        <v>827.05</v>
      </c>
      <c r="O54" s="1" t="s">
        <v>77</v>
      </c>
      <c r="P54" s="1"/>
    </row>
    <row r="55" spans="5:16" x14ac:dyDescent="0.25">
      <c r="E55" s="21">
        <v>45915</v>
      </c>
      <c r="F55">
        <v>52</v>
      </c>
      <c r="G55" s="8">
        <v>0</v>
      </c>
      <c r="H55" s="7">
        <f t="shared" si="5"/>
        <v>746.92</v>
      </c>
      <c r="I55" s="3">
        <f t="shared" si="3"/>
        <v>79.36</v>
      </c>
      <c r="J55" s="7">
        <f t="shared" si="4"/>
        <v>0.77</v>
      </c>
      <c r="N55" s="3">
        <f t="shared" si="0"/>
        <v>827.05</v>
      </c>
      <c r="O55" s="1" t="s">
        <v>77</v>
      </c>
      <c r="P55" s="1"/>
    </row>
    <row r="56" spans="5:16" x14ac:dyDescent="0.25">
      <c r="E56" s="21">
        <v>45945</v>
      </c>
      <c r="F56">
        <v>53</v>
      </c>
      <c r="G56" s="8">
        <v>0</v>
      </c>
      <c r="H56" s="7">
        <f t="shared" si="5"/>
        <v>746.92</v>
      </c>
      <c r="I56" s="3">
        <f t="shared" si="3"/>
        <v>79.36</v>
      </c>
      <c r="J56" s="7">
        <f t="shared" si="4"/>
        <v>0.77</v>
      </c>
      <c r="N56" s="3">
        <f t="shared" si="0"/>
        <v>827.05</v>
      </c>
      <c r="O56" s="1" t="s">
        <v>77</v>
      </c>
      <c r="P56" s="1"/>
    </row>
    <row r="57" spans="5:16" x14ac:dyDescent="0.25">
      <c r="E57" s="21">
        <v>45976</v>
      </c>
      <c r="F57">
        <v>54</v>
      </c>
      <c r="G57" s="8">
        <v>0</v>
      </c>
      <c r="H57" s="7">
        <f t="shared" si="5"/>
        <v>746.92</v>
      </c>
      <c r="I57" s="3">
        <f t="shared" si="3"/>
        <v>79.36</v>
      </c>
      <c r="J57" s="7">
        <f t="shared" si="4"/>
        <v>0.77</v>
      </c>
      <c r="N57" s="3">
        <f t="shared" si="0"/>
        <v>827.05</v>
      </c>
      <c r="O57" s="1" t="s">
        <v>77</v>
      </c>
      <c r="P57" s="1"/>
    </row>
    <row r="58" spans="5:16" x14ac:dyDescent="0.25">
      <c r="E58" s="21">
        <v>46006</v>
      </c>
      <c r="F58">
        <v>55</v>
      </c>
      <c r="G58" s="8">
        <v>0</v>
      </c>
      <c r="H58" s="7">
        <f t="shared" si="5"/>
        <v>746.92</v>
      </c>
      <c r="I58" s="3">
        <f t="shared" si="3"/>
        <v>79.36</v>
      </c>
      <c r="J58" s="7">
        <f t="shared" si="4"/>
        <v>0.77</v>
      </c>
      <c r="N58" s="3">
        <f t="shared" si="0"/>
        <v>827.05</v>
      </c>
      <c r="O58" s="1" t="s">
        <v>77</v>
      </c>
      <c r="P58" s="1"/>
    </row>
    <row r="59" spans="5:16" x14ac:dyDescent="0.25">
      <c r="E59" s="21">
        <v>46037</v>
      </c>
      <c r="F59">
        <v>56</v>
      </c>
      <c r="G59" s="8">
        <v>0</v>
      </c>
      <c r="H59" s="7">
        <f t="shared" si="5"/>
        <v>746.92</v>
      </c>
      <c r="I59" s="3">
        <f t="shared" si="3"/>
        <v>79.36</v>
      </c>
      <c r="J59" s="7">
        <f t="shared" si="4"/>
        <v>0.77</v>
      </c>
      <c r="N59" s="3">
        <f t="shared" si="0"/>
        <v>827.05</v>
      </c>
      <c r="O59" s="1" t="s">
        <v>77</v>
      </c>
      <c r="P59" s="1"/>
    </row>
    <row r="60" spans="5:16" x14ac:dyDescent="0.25">
      <c r="E60" s="21">
        <v>46068</v>
      </c>
      <c r="F60">
        <v>57</v>
      </c>
      <c r="G60" s="8">
        <v>0</v>
      </c>
      <c r="H60" s="7">
        <f t="shared" si="5"/>
        <v>746.92</v>
      </c>
      <c r="I60" s="3">
        <f t="shared" si="3"/>
        <v>79.36</v>
      </c>
      <c r="J60" s="7">
        <f t="shared" si="4"/>
        <v>0.77</v>
      </c>
      <c r="N60" s="3">
        <f t="shared" si="0"/>
        <v>827.05</v>
      </c>
      <c r="O60" s="1" t="s">
        <v>77</v>
      </c>
      <c r="P60" s="1"/>
    </row>
    <row r="61" spans="5:16" x14ac:dyDescent="0.25">
      <c r="E61" s="21">
        <v>46096</v>
      </c>
      <c r="F61">
        <v>58</v>
      </c>
      <c r="G61" s="8">
        <v>0</v>
      </c>
      <c r="H61" s="7">
        <f t="shared" si="5"/>
        <v>746.92</v>
      </c>
      <c r="I61" s="3">
        <f t="shared" si="3"/>
        <v>79.36</v>
      </c>
      <c r="J61" s="7">
        <f t="shared" si="4"/>
        <v>0.77</v>
      </c>
      <c r="N61" s="3">
        <f t="shared" si="0"/>
        <v>827.05</v>
      </c>
      <c r="O61" s="1" t="s">
        <v>77</v>
      </c>
      <c r="P61" s="1"/>
    </row>
    <row r="62" spans="5:16" x14ac:dyDescent="0.25">
      <c r="E62" s="21">
        <v>46127</v>
      </c>
      <c r="F62">
        <v>59</v>
      </c>
      <c r="G62" s="8">
        <v>0</v>
      </c>
      <c r="H62" s="7">
        <f t="shared" si="5"/>
        <v>746.92</v>
      </c>
      <c r="I62" s="3">
        <f t="shared" si="3"/>
        <v>79.36</v>
      </c>
      <c r="J62" s="7">
        <f t="shared" si="4"/>
        <v>0.77</v>
      </c>
      <c r="N62" s="3">
        <f t="shared" si="0"/>
        <v>827.05</v>
      </c>
      <c r="O62" s="1" t="s">
        <v>77</v>
      </c>
      <c r="P62" s="1"/>
    </row>
    <row r="63" spans="5:16" x14ac:dyDescent="0.25">
      <c r="E63" s="21">
        <v>46157</v>
      </c>
      <c r="F63">
        <v>60</v>
      </c>
      <c r="G63" s="8">
        <v>0</v>
      </c>
      <c r="H63" s="7">
        <f t="shared" si="5"/>
        <v>746.92</v>
      </c>
      <c r="I63" s="3">
        <f t="shared" si="3"/>
        <v>79.36</v>
      </c>
      <c r="J63" s="7">
        <f t="shared" si="4"/>
        <v>0.77</v>
      </c>
      <c r="N63" s="3">
        <f t="shared" si="0"/>
        <v>827.05</v>
      </c>
      <c r="O63" s="1" t="s">
        <v>77</v>
      </c>
      <c r="P63" s="1"/>
    </row>
    <row r="64" spans="5:16" x14ac:dyDescent="0.25">
      <c r="E64" s="21">
        <v>46188</v>
      </c>
      <c r="F64">
        <v>61</v>
      </c>
      <c r="G64" s="8">
        <v>0</v>
      </c>
      <c r="H64" s="7">
        <f t="shared" si="5"/>
        <v>746.92</v>
      </c>
      <c r="I64" s="3">
        <f t="shared" si="3"/>
        <v>79.36</v>
      </c>
      <c r="J64" s="7">
        <f t="shared" si="4"/>
        <v>0.77</v>
      </c>
      <c r="N64" s="3">
        <f t="shared" si="0"/>
        <v>827.05</v>
      </c>
      <c r="O64" s="1" t="s">
        <v>77</v>
      </c>
      <c r="P64" s="1"/>
    </row>
    <row r="65" spans="5:16" x14ac:dyDescent="0.25">
      <c r="E65" s="21">
        <v>46218</v>
      </c>
      <c r="F65">
        <v>62</v>
      </c>
      <c r="G65" s="8">
        <v>0</v>
      </c>
      <c r="H65" s="7">
        <f t="shared" si="5"/>
        <v>746.92</v>
      </c>
      <c r="I65" s="3">
        <f t="shared" si="3"/>
        <v>79.36</v>
      </c>
      <c r="J65" s="7">
        <f t="shared" si="4"/>
        <v>0.77</v>
      </c>
      <c r="N65" s="3">
        <f t="shared" si="0"/>
        <v>827.05</v>
      </c>
      <c r="O65" s="1" t="s">
        <v>77</v>
      </c>
      <c r="P65" s="1"/>
    </row>
    <row r="66" spans="5:16" x14ac:dyDescent="0.25">
      <c r="E66" s="21">
        <v>46249</v>
      </c>
      <c r="F66">
        <v>63</v>
      </c>
      <c r="G66" s="8">
        <v>0</v>
      </c>
      <c r="H66" s="7">
        <f t="shared" si="5"/>
        <v>746.92</v>
      </c>
      <c r="I66" s="3">
        <f t="shared" si="3"/>
        <v>79.36</v>
      </c>
      <c r="J66" s="7">
        <f t="shared" si="4"/>
        <v>0.77</v>
      </c>
      <c r="N66" s="3">
        <f t="shared" si="0"/>
        <v>827.05</v>
      </c>
      <c r="O66" s="1" t="s">
        <v>77</v>
      </c>
      <c r="P66" s="1"/>
    </row>
    <row r="67" spans="5:16" x14ac:dyDescent="0.25">
      <c r="E67" s="21">
        <v>46280</v>
      </c>
      <c r="F67">
        <v>64</v>
      </c>
      <c r="G67" s="8">
        <v>0</v>
      </c>
      <c r="H67" s="7">
        <f t="shared" si="5"/>
        <v>746.92</v>
      </c>
      <c r="I67" s="3">
        <f t="shared" si="3"/>
        <v>79.36</v>
      </c>
      <c r="J67" s="7">
        <f t="shared" si="4"/>
        <v>0.77</v>
      </c>
      <c r="N67" s="3">
        <f t="shared" si="0"/>
        <v>827.05</v>
      </c>
      <c r="O67" s="1" t="s">
        <v>77</v>
      </c>
      <c r="P67" s="1"/>
    </row>
    <row r="68" spans="5:16" x14ac:dyDescent="0.25">
      <c r="E68" s="21">
        <v>46310</v>
      </c>
      <c r="F68">
        <v>65</v>
      </c>
      <c r="G68" s="8">
        <v>0</v>
      </c>
      <c r="H68" s="7">
        <f t="shared" si="5"/>
        <v>746.92</v>
      </c>
      <c r="I68" s="3">
        <f t="shared" si="3"/>
        <v>79.36</v>
      </c>
      <c r="J68" s="7">
        <f t="shared" si="4"/>
        <v>0.77</v>
      </c>
      <c r="N68" s="3">
        <f t="shared" si="0"/>
        <v>827.05</v>
      </c>
      <c r="O68" s="1" t="s">
        <v>77</v>
      </c>
      <c r="P68" s="1"/>
    </row>
    <row r="69" spans="5:16" x14ac:dyDescent="0.25">
      <c r="E69" s="21">
        <v>46341</v>
      </c>
      <c r="F69">
        <v>66</v>
      </c>
      <c r="G69" s="8">
        <v>0</v>
      </c>
      <c r="H69" s="7">
        <f t="shared" si="5"/>
        <v>746.92</v>
      </c>
      <c r="I69" s="3">
        <f t="shared" si="3"/>
        <v>79.36</v>
      </c>
      <c r="J69" s="7">
        <f t="shared" si="4"/>
        <v>0.77</v>
      </c>
      <c r="N69" s="3">
        <f t="shared" ref="N69:N123" si="6">SUM(G69:M69)</f>
        <v>827.05</v>
      </c>
      <c r="O69" s="1" t="s">
        <v>77</v>
      </c>
      <c r="P69" s="1"/>
    </row>
    <row r="70" spans="5:16" x14ac:dyDescent="0.25">
      <c r="E70" s="21">
        <v>46371</v>
      </c>
      <c r="F70">
        <v>67</v>
      </c>
      <c r="G70" s="8">
        <v>0</v>
      </c>
      <c r="H70" s="7">
        <f t="shared" si="5"/>
        <v>746.92</v>
      </c>
      <c r="I70" s="3">
        <f t="shared" si="3"/>
        <v>79.36</v>
      </c>
      <c r="J70" s="7">
        <f t="shared" si="4"/>
        <v>0.77</v>
      </c>
      <c r="N70" s="3">
        <f t="shared" si="6"/>
        <v>827.05</v>
      </c>
      <c r="O70" s="1" t="s">
        <v>77</v>
      </c>
      <c r="P70" s="1"/>
    </row>
    <row r="71" spans="5:16" x14ac:dyDescent="0.25">
      <c r="E71" s="21">
        <v>46402</v>
      </c>
      <c r="F71">
        <v>68</v>
      </c>
      <c r="G71" s="8">
        <v>0</v>
      </c>
      <c r="H71" s="7">
        <f t="shared" si="5"/>
        <v>746.92</v>
      </c>
      <c r="I71" s="3">
        <f t="shared" si="3"/>
        <v>79.36</v>
      </c>
      <c r="J71" s="7">
        <f t="shared" si="4"/>
        <v>0.77</v>
      </c>
      <c r="N71" s="3">
        <f t="shared" si="6"/>
        <v>827.05</v>
      </c>
      <c r="O71" s="1" t="s">
        <v>77</v>
      </c>
      <c r="P71" s="1"/>
    </row>
    <row r="72" spans="5:16" x14ac:dyDescent="0.25">
      <c r="E72" s="21">
        <v>46433</v>
      </c>
      <c r="F72">
        <v>69</v>
      </c>
      <c r="G72" s="8">
        <v>0</v>
      </c>
      <c r="H72" s="7">
        <f t="shared" si="5"/>
        <v>746.92</v>
      </c>
      <c r="I72" s="3">
        <f t="shared" ref="I72:I123" si="7">ROUND(($B$18/117),2)</f>
        <v>79.36</v>
      </c>
      <c r="J72" s="7">
        <f t="shared" ref="J72:J123" si="8">ROUND(($B$11/117),2)</f>
        <v>0.77</v>
      </c>
      <c r="N72" s="3">
        <f t="shared" si="6"/>
        <v>827.05</v>
      </c>
      <c r="O72" s="1" t="s">
        <v>77</v>
      </c>
      <c r="P72" s="1"/>
    </row>
    <row r="73" spans="5:16" x14ac:dyDescent="0.25">
      <c r="E73" s="21">
        <v>46461</v>
      </c>
      <c r="F73">
        <v>70</v>
      </c>
      <c r="G73" s="8">
        <v>0</v>
      </c>
      <c r="H73" s="7">
        <f t="shared" si="5"/>
        <v>746.92</v>
      </c>
      <c r="I73" s="3">
        <f t="shared" si="7"/>
        <v>79.36</v>
      </c>
      <c r="J73" s="7">
        <f t="shared" si="8"/>
        <v>0.77</v>
      </c>
      <c r="N73" s="3">
        <f t="shared" si="6"/>
        <v>827.05</v>
      </c>
      <c r="O73" s="1" t="s">
        <v>77</v>
      </c>
      <c r="P73" s="1"/>
    </row>
    <row r="74" spans="5:16" x14ac:dyDescent="0.25">
      <c r="E74" s="21">
        <v>46492</v>
      </c>
      <c r="F74">
        <v>71</v>
      </c>
      <c r="G74" s="8">
        <v>0</v>
      </c>
      <c r="H74" s="7">
        <f t="shared" si="5"/>
        <v>746.92</v>
      </c>
      <c r="I74" s="3">
        <f t="shared" si="7"/>
        <v>79.36</v>
      </c>
      <c r="J74" s="7">
        <f t="shared" si="8"/>
        <v>0.77</v>
      </c>
      <c r="N74" s="3">
        <f t="shared" si="6"/>
        <v>827.05</v>
      </c>
      <c r="O74" s="1" t="s">
        <v>77</v>
      </c>
      <c r="P74" s="1"/>
    </row>
    <row r="75" spans="5:16" x14ac:dyDescent="0.25">
      <c r="E75" s="21">
        <v>46522</v>
      </c>
      <c r="F75">
        <v>72</v>
      </c>
      <c r="G75" s="8">
        <v>0</v>
      </c>
      <c r="H75" s="7">
        <f t="shared" ref="H75:H123" si="9">($B$17-(I75+J75))</f>
        <v>746.92</v>
      </c>
      <c r="I75" s="3">
        <f t="shared" si="7"/>
        <v>79.36</v>
      </c>
      <c r="J75" s="7">
        <f t="shared" si="8"/>
        <v>0.77</v>
      </c>
      <c r="N75" s="3">
        <f t="shared" si="6"/>
        <v>827.05</v>
      </c>
      <c r="O75" s="1" t="s">
        <v>77</v>
      </c>
      <c r="P75" s="1"/>
    </row>
    <row r="76" spans="5:16" x14ac:dyDescent="0.25">
      <c r="E76" s="21">
        <v>46553</v>
      </c>
      <c r="F76">
        <v>73</v>
      </c>
      <c r="G76" s="8">
        <v>0</v>
      </c>
      <c r="H76" s="7">
        <f t="shared" si="9"/>
        <v>746.92</v>
      </c>
      <c r="I76" s="3">
        <f t="shared" si="7"/>
        <v>79.36</v>
      </c>
      <c r="J76" s="7">
        <f t="shared" si="8"/>
        <v>0.77</v>
      </c>
      <c r="N76" s="3">
        <f t="shared" si="6"/>
        <v>827.05</v>
      </c>
      <c r="O76" s="1" t="s">
        <v>77</v>
      </c>
      <c r="P76" s="1"/>
    </row>
    <row r="77" spans="5:16" x14ac:dyDescent="0.25">
      <c r="E77" s="21">
        <v>46583</v>
      </c>
      <c r="F77">
        <v>74</v>
      </c>
      <c r="G77" s="8">
        <v>0</v>
      </c>
      <c r="H77" s="7">
        <f t="shared" si="9"/>
        <v>746.92</v>
      </c>
      <c r="I77" s="3">
        <f t="shared" si="7"/>
        <v>79.36</v>
      </c>
      <c r="J77" s="7">
        <f t="shared" si="8"/>
        <v>0.77</v>
      </c>
      <c r="N77" s="3">
        <f t="shared" si="6"/>
        <v>827.05</v>
      </c>
      <c r="O77" s="1" t="s">
        <v>77</v>
      </c>
      <c r="P77" s="1"/>
    </row>
    <row r="78" spans="5:16" x14ac:dyDescent="0.25">
      <c r="E78" s="21">
        <v>46614</v>
      </c>
      <c r="F78">
        <v>75</v>
      </c>
      <c r="G78" s="8">
        <v>0</v>
      </c>
      <c r="H78" s="7">
        <f t="shared" si="9"/>
        <v>746.92</v>
      </c>
      <c r="I78" s="3">
        <f t="shared" si="7"/>
        <v>79.36</v>
      </c>
      <c r="J78" s="7">
        <f t="shared" si="8"/>
        <v>0.77</v>
      </c>
      <c r="N78" s="3">
        <f t="shared" si="6"/>
        <v>827.05</v>
      </c>
      <c r="O78" s="1" t="s">
        <v>77</v>
      </c>
      <c r="P78" s="1"/>
    </row>
    <row r="79" spans="5:16" x14ac:dyDescent="0.25">
      <c r="E79" s="21">
        <v>46645</v>
      </c>
      <c r="F79">
        <v>76</v>
      </c>
      <c r="G79" s="8">
        <v>0</v>
      </c>
      <c r="H79" s="7">
        <f t="shared" si="9"/>
        <v>746.92</v>
      </c>
      <c r="I79" s="3">
        <f t="shared" si="7"/>
        <v>79.36</v>
      </c>
      <c r="J79" s="7">
        <f t="shared" si="8"/>
        <v>0.77</v>
      </c>
      <c r="N79" s="3">
        <f t="shared" si="6"/>
        <v>827.05</v>
      </c>
      <c r="O79" s="1" t="s">
        <v>77</v>
      </c>
      <c r="P79" s="1"/>
    </row>
    <row r="80" spans="5:16" x14ac:dyDescent="0.25">
      <c r="E80" s="21">
        <v>46675</v>
      </c>
      <c r="F80">
        <v>77</v>
      </c>
      <c r="G80" s="8">
        <v>0</v>
      </c>
      <c r="H80" s="7">
        <f t="shared" si="9"/>
        <v>746.92</v>
      </c>
      <c r="I80" s="3">
        <f t="shared" si="7"/>
        <v>79.36</v>
      </c>
      <c r="J80" s="7">
        <f t="shared" si="8"/>
        <v>0.77</v>
      </c>
      <c r="N80" s="3">
        <f t="shared" si="6"/>
        <v>827.05</v>
      </c>
      <c r="O80" s="1" t="s">
        <v>77</v>
      </c>
      <c r="P80" s="1"/>
    </row>
    <row r="81" spans="5:16" x14ac:dyDescent="0.25">
      <c r="E81" s="21">
        <v>46706</v>
      </c>
      <c r="F81">
        <v>78</v>
      </c>
      <c r="G81" s="8">
        <v>0</v>
      </c>
      <c r="H81" s="7">
        <f t="shared" si="9"/>
        <v>746.92</v>
      </c>
      <c r="I81" s="3">
        <f t="shared" si="7"/>
        <v>79.36</v>
      </c>
      <c r="J81" s="7">
        <f t="shared" si="8"/>
        <v>0.77</v>
      </c>
      <c r="N81" s="3">
        <f t="shared" si="6"/>
        <v>827.05</v>
      </c>
      <c r="O81" s="1" t="s">
        <v>77</v>
      </c>
      <c r="P81" s="1"/>
    </row>
    <row r="82" spans="5:16" x14ac:dyDescent="0.25">
      <c r="E82" s="21">
        <v>46736</v>
      </c>
      <c r="F82">
        <v>79</v>
      </c>
      <c r="G82" s="8">
        <v>0</v>
      </c>
      <c r="H82" s="7">
        <f t="shared" si="9"/>
        <v>746.92</v>
      </c>
      <c r="I82" s="3">
        <f t="shared" si="7"/>
        <v>79.36</v>
      </c>
      <c r="J82" s="7">
        <f t="shared" si="8"/>
        <v>0.77</v>
      </c>
      <c r="N82" s="3">
        <f t="shared" si="6"/>
        <v>827.05</v>
      </c>
      <c r="O82" s="1" t="s">
        <v>77</v>
      </c>
      <c r="P82" s="1"/>
    </row>
    <row r="83" spans="5:16" x14ac:dyDescent="0.25">
      <c r="E83" s="21">
        <v>46767</v>
      </c>
      <c r="F83">
        <v>80</v>
      </c>
      <c r="G83" s="8">
        <v>0</v>
      </c>
      <c r="H83" s="7">
        <f t="shared" si="9"/>
        <v>746.92</v>
      </c>
      <c r="I83" s="3">
        <f t="shared" si="7"/>
        <v>79.36</v>
      </c>
      <c r="J83" s="7">
        <f t="shared" si="8"/>
        <v>0.77</v>
      </c>
      <c r="N83" s="3">
        <f t="shared" si="6"/>
        <v>827.05</v>
      </c>
      <c r="O83" s="1" t="s">
        <v>77</v>
      </c>
      <c r="P83" s="1"/>
    </row>
    <row r="84" spans="5:16" x14ac:dyDescent="0.25">
      <c r="E84" s="21">
        <v>46798</v>
      </c>
      <c r="F84">
        <v>81</v>
      </c>
      <c r="G84" s="8">
        <v>0</v>
      </c>
      <c r="H84" s="7">
        <f t="shared" si="9"/>
        <v>746.92</v>
      </c>
      <c r="I84" s="3">
        <f t="shared" si="7"/>
        <v>79.36</v>
      </c>
      <c r="J84" s="7">
        <f t="shared" si="8"/>
        <v>0.77</v>
      </c>
      <c r="N84" s="3">
        <f t="shared" si="6"/>
        <v>827.05</v>
      </c>
      <c r="O84" s="1" t="s">
        <v>77</v>
      </c>
      <c r="P84" s="1"/>
    </row>
    <row r="85" spans="5:16" x14ac:dyDescent="0.25">
      <c r="E85" s="21">
        <v>46827</v>
      </c>
      <c r="F85">
        <v>82</v>
      </c>
      <c r="G85" s="8">
        <v>0</v>
      </c>
      <c r="H85" s="7">
        <f t="shared" si="9"/>
        <v>746.92</v>
      </c>
      <c r="I85" s="3">
        <f t="shared" si="7"/>
        <v>79.36</v>
      </c>
      <c r="J85" s="7">
        <f t="shared" si="8"/>
        <v>0.77</v>
      </c>
      <c r="N85" s="3">
        <f t="shared" si="6"/>
        <v>827.05</v>
      </c>
      <c r="O85" s="1" t="s">
        <v>77</v>
      </c>
      <c r="P85" s="1"/>
    </row>
    <row r="86" spans="5:16" x14ac:dyDescent="0.25">
      <c r="E86" s="21">
        <v>46858</v>
      </c>
      <c r="F86">
        <v>83</v>
      </c>
      <c r="G86" s="8">
        <v>0</v>
      </c>
      <c r="H86" s="7">
        <f t="shared" si="9"/>
        <v>746.92</v>
      </c>
      <c r="I86" s="3">
        <f t="shared" si="7"/>
        <v>79.36</v>
      </c>
      <c r="J86" s="7">
        <f t="shared" si="8"/>
        <v>0.77</v>
      </c>
      <c r="N86" s="3">
        <f t="shared" si="6"/>
        <v>827.05</v>
      </c>
      <c r="O86" s="1" t="s">
        <v>77</v>
      </c>
      <c r="P86" s="1"/>
    </row>
    <row r="87" spans="5:16" x14ac:dyDescent="0.25">
      <c r="E87" s="21">
        <v>46888</v>
      </c>
      <c r="F87">
        <v>84</v>
      </c>
      <c r="G87" s="8">
        <v>0</v>
      </c>
      <c r="H87" s="7">
        <f t="shared" si="9"/>
        <v>746.92</v>
      </c>
      <c r="I87" s="3">
        <f t="shared" si="7"/>
        <v>79.36</v>
      </c>
      <c r="J87" s="7">
        <f t="shared" si="8"/>
        <v>0.77</v>
      </c>
      <c r="N87" s="3">
        <f t="shared" si="6"/>
        <v>827.05</v>
      </c>
      <c r="O87" s="1" t="s">
        <v>77</v>
      </c>
      <c r="P87" s="1"/>
    </row>
    <row r="88" spans="5:16" x14ac:dyDescent="0.25">
      <c r="E88" s="21">
        <v>46919</v>
      </c>
      <c r="F88">
        <v>85</v>
      </c>
      <c r="G88" s="8">
        <v>0</v>
      </c>
      <c r="H88" s="7">
        <f t="shared" si="9"/>
        <v>746.92</v>
      </c>
      <c r="I88" s="3">
        <f t="shared" si="7"/>
        <v>79.36</v>
      </c>
      <c r="J88" s="7">
        <f t="shared" si="8"/>
        <v>0.77</v>
      </c>
      <c r="N88" s="3">
        <f t="shared" si="6"/>
        <v>827.05</v>
      </c>
      <c r="O88" s="1" t="s">
        <v>77</v>
      </c>
      <c r="P88" s="1"/>
    </row>
    <row r="89" spans="5:16" x14ac:dyDescent="0.25">
      <c r="E89" s="21">
        <v>46949</v>
      </c>
      <c r="F89">
        <v>86</v>
      </c>
      <c r="G89" s="8">
        <v>0</v>
      </c>
      <c r="H89" s="7">
        <f t="shared" si="9"/>
        <v>746.92</v>
      </c>
      <c r="I89" s="3">
        <f t="shared" si="7"/>
        <v>79.36</v>
      </c>
      <c r="J89" s="7">
        <f t="shared" si="8"/>
        <v>0.77</v>
      </c>
      <c r="N89" s="3">
        <f t="shared" si="6"/>
        <v>827.05</v>
      </c>
      <c r="O89" s="1" t="s">
        <v>77</v>
      </c>
      <c r="P89" s="1"/>
    </row>
    <row r="90" spans="5:16" x14ac:dyDescent="0.25">
      <c r="E90" s="21">
        <v>46980</v>
      </c>
      <c r="F90">
        <v>87</v>
      </c>
      <c r="G90" s="8">
        <v>0</v>
      </c>
      <c r="H90" s="7">
        <f t="shared" si="9"/>
        <v>746.92</v>
      </c>
      <c r="I90" s="3">
        <f t="shared" si="7"/>
        <v>79.36</v>
      </c>
      <c r="J90" s="7">
        <f t="shared" si="8"/>
        <v>0.77</v>
      </c>
      <c r="N90" s="3">
        <f t="shared" si="6"/>
        <v>827.05</v>
      </c>
      <c r="O90" s="1" t="s">
        <v>77</v>
      </c>
      <c r="P90" s="1"/>
    </row>
    <row r="91" spans="5:16" x14ac:dyDescent="0.25">
      <c r="E91" s="21">
        <v>47011</v>
      </c>
      <c r="F91">
        <v>88</v>
      </c>
      <c r="G91" s="8">
        <v>0</v>
      </c>
      <c r="H91" s="7">
        <f t="shared" si="9"/>
        <v>746.92</v>
      </c>
      <c r="I91" s="3">
        <f t="shared" si="7"/>
        <v>79.36</v>
      </c>
      <c r="J91" s="7">
        <f t="shared" si="8"/>
        <v>0.77</v>
      </c>
      <c r="N91" s="3">
        <f t="shared" si="6"/>
        <v>827.05</v>
      </c>
      <c r="O91" s="1" t="s">
        <v>77</v>
      </c>
      <c r="P91" s="1"/>
    </row>
    <row r="92" spans="5:16" x14ac:dyDescent="0.25">
      <c r="E92" s="21">
        <v>47041</v>
      </c>
      <c r="F92">
        <v>89</v>
      </c>
      <c r="G92" s="8">
        <v>0</v>
      </c>
      <c r="H92" s="7">
        <f t="shared" si="9"/>
        <v>746.92</v>
      </c>
      <c r="I92" s="3">
        <f t="shared" si="7"/>
        <v>79.36</v>
      </c>
      <c r="J92" s="7">
        <f t="shared" si="8"/>
        <v>0.77</v>
      </c>
      <c r="N92" s="3">
        <f t="shared" si="6"/>
        <v>827.05</v>
      </c>
      <c r="O92" s="1" t="s">
        <v>77</v>
      </c>
      <c r="P92" s="1"/>
    </row>
    <row r="93" spans="5:16" x14ac:dyDescent="0.25">
      <c r="E93" s="21">
        <v>47072</v>
      </c>
      <c r="F93">
        <v>90</v>
      </c>
      <c r="G93" s="8">
        <v>0</v>
      </c>
      <c r="H93" s="7">
        <f t="shared" si="9"/>
        <v>746.92</v>
      </c>
      <c r="I93" s="3">
        <f t="shared" si="7"/>
        <v>79.36</v>
      </c>
      <c r="J93" s="7">
        <f t="shared" si="8"/>
        <v>0.77</v>
      </c>
      <c r="N93" s="3">
        <f t="shared" si="6"/>
        <v>827.05</v>
      </c>
      <c r="O93" s="1" t="s">
        <v>77</v>
      </c>
      <c r="P93" s="1"/>
    </row>
    <row r="94" spans="5:16" x14ac:dyDescent="0.25">
      <c r="E94" s="21">
        <v>47102</v>
      </c>
      <c r="F94">
        <v>91</v>
      </c>
      <c r="G94" s="8">
        <v>0</v>
      </c>
      <c r="H94" s="7">
        <f t="shared" si="9"/>
        <v>746.92</v>
      </c>
      <c r="I94" s="3">
        <f t="shared" si="7"/>
        <v>79.36</v>
      </c>
      <c r="J94" s="7">
        <f t="shared" si="8"/>
        <v>0.77</v>
      </c>
      <c r="N94" s="3">
        <f t="shared" si="6"/>
        <v>827.05</v>
      </c>
      <c r="O94" s="1" t="s">
        <v>77</v>
      </c>
      <c r="P94" s="1"/>
    </row>
    <row r="95" spans="5:16" x14ac:dyDescent="0.25">
      <c r="E95" s="21">
        <v>47133</v>
      </c>
      <c r="F95">
        <v>92</v>
      </c>
      <c r="G95" s="8">
        <v>0</v>
      </c>
      <c r="H95" s="7">
        <f t="shared" si="9"/>
        <v>746.92</v>
      </c>
      <c r="I95" s="3">
        <f t="shared" si="7"/>
        <v>79.36</v>
      </c>
      <c r="J95" s="7">
        <f t="shared" si="8"/>
        <v>0.77</v>
      </c>
      <c r="N95" s="3">
        <f t="shared" si="6"/>
        <v>827.05</v>
      </c>
      <c r="O95" s="1" t="s">
        <v>77</v>
      </c>
      <c r="P95" s="1"/>
    </row>
    <row r="96" spans="5:16" x14ac:dyDescent="0.25">
      <c r="E96" s="21">
        <v>47164</v>
      </c>
      <c r="F96">
        <v>93</v>
      </c>
      <c r="G96" s="8">
        <v>0</v>
      </c>
      <c r="H96" s="7">
        <f t="shared" si="9"/>
        <v>746.92</v>
      </c>
      <c r="I96" s="3">
        <f t="shared" si="7"/>
        <v>79.36</v>
      </c>
      <c r="J96" s="7">
        <f t="shared" si="8"/>
        <v>0.77</v>
      </c>
      <c r="N96" s="3">
        <f t="shared" si="6"/>
        <v>827.05</v>
      </c>
      <c r="O96" s="1" t="s">
        <v>77</v>
      </c>
      <c r="P96" s="1"/>
    </row>
    <row r="97" spans="5:16" x14ac:dyDescent="0.25">
      <c r="E97" s="21">
        <v>47192</v>
      </c>
      <c r="F97">
        <v>94</v>
      </c>
      <c r="G97" s="8">
        <v>0</v>
      </c>
      <c r="H97" s="7">
        <f t="shared" si="9"/>
        <v>746.92</v>
      </c>
      <c r="I97" s="3">
        <f t="shared" si="7"/>
        <v>79.36</v>
      </c>
      <c r="J97" s="7">
        <f t="shared" si="8"/>
        <v>0.77</v>
      </c>
      <c r="N97" s="3">
        <f t="shared" si="6"/>
        <v>827.05</v>
      </c>
      <c r="O97" s="1" t="s">
        <v>77</v>
      </c>
      <c r="P97" s="1"/>
    </row>
    <row r="98" spans="5:16" x14ac:dyDescent="0.25">
      <c r="E98" s="21">
        <v>47223</v>
      </c>
      <c r="F98">
        <v>95</v>
      </c>
      <c r="G98" s="8">
        <v>0</v>
      </c>
      <c r="H98" s="7">
        <f t="shared" si="9"/>
        <v>746.92</v>
      </c>
      <c r="I98" s="3">
        <f t="shared" si="7"/>
        <v>79.36</v>
      </c>
      <c r="J98" s="7">
        <f t="shared" si="8"/>
        <v>0.77</v>
      </c>
      <c r="N98" s="3">
        <f t="shared" si="6"/>
        <v>827.05</v>
      </c>
      <c r="O98" s="1" t="s">
        <v>77</v>
      </c>
      <c r="P98" s="1"/>
    </row>
    <row r="99" spans="5:16" x14ac:dyDescent="0.25">
      <c r="E99" s="21">
        <v>47253</v>
      </c>
      <c r="F99">
        <v>96</v>
      </c>
      <c r="G99" s="8">
        <v>0</v>
      </c>
      <c r="H99" s="7">
        <f t="shared" si="9"/>
        <v>746.92</v>
      </c>
      <c r="I99" s="3">
        <f t="shared" si="7"/>
        <v>79.36</v>
      </c>
      <c r="J99" s="7">
        <f t="shared" si="8"/>
        <v>0.77</v>
      </c>
      <c r="N99" s="3">
        <f t="shared" si="6"/>
        <v>827.05</v>
      </c>
      <c r="O99" s="1" t="s">
        <v>77</v>
      </c>
      <c r="P99" s="1"/>
    </row>
    <row r="100" spans="5:16" x14ac:dyDescent="0.25">
      <c r="E100" s="21">
        <v>47284</v>
      </c>
      <c r="F100">
        <v>97</v>
      </c>
      <c r="G100" s="8">
        <v>0</v>
      </c>
      <c r="H100" s="7">
        <f t="shared" si="9"/>
        <v>746.92</v>
      </c>
      <c r="I100" s="3">
        <f t="shared" si="7"/>
        <v>79.36</v>
      </c>
      <c r="J100" s="7">
        <f t="shared" si="8"/>
        <v>0.77</v>
      </c>
      <c r="N100" s="3">
        <f t="shared" si="6"/>
        <v>827.05</v>
      </c>
      <c r="O100" s="1" t="s">
        <v>77</v>
      </c>
      <c r="P100" s="1"/>
    </row>
    <row r="101" spans="5:16" x14ac:dyDescent="0.25">
      <c r="E101" s="21">
        <v>47314</v>
      </c>
      <c r="F101">
        <v>98</v>
      </c>
      <c r="G101" s="8">
        <v>0</v>
      </c>
      <c r="H101" s="7">
        <f t="shared" si="9"/>
        <v>746.92</v>
      </c>
      <c r="I101" s="3">
        <f t="shared" si="7"/>
        <v>79.36</v>
      </c>
      <c r="J101" s="7">
        <f t="shared" si="8"/>
        <v>0.77</v>
      </c>
      <c r="N101" s="3">
        <f t="shared" si="6"/>
        <v>827.05</v>
      </c>
      <c r="O101" s="1" t="s">
        <v>77</v>
      </c>
      <c r="P101" s="1"/>
    </row>
    <row r="102" spans="5:16" x14ac:dyDescent="0.25">
      <c r="E102" s="21">
        <v>47345</v>
      </c>
      <c r="F102">
        <v>99</v>
      </c>
      <c r="G102" s="8">
        <v>0</v>
      </c>
      <c r="H102" s="7">
        <f t="shared" si="9"/>
        <v>746.92</v>
      </c>
      <c r="I102" s="3">
        <f t="shared" si="7"/>
        <v>79.36</v>
      </c>
      <c r="J102" s="7">
        <f t="shared" si="8"/>
        <v>0.77</v>
      </c>
      <c r="N102" s="3">
        <f t="shared" si="6"/>
        <v>827.05</v>
      </c>
      <c r="O102" s="1" t="s">
        <v>77</v>
      </c>
      <c r="P102" s="1"/>
    </row>
    <row r="103" spans="5:16" x14ac:dyDescent="0.25">
      <c r="E103" s="21">
        <v>47376</v>
      </c>
      <c r="F103">
        <v>100</v>
      </c>
      <c r="G103" s="8">
        <v>0</v>
      </c>
      <c r="H103" s="7">
        <f t="shared" si="9"/>
        <v>746.92</v>
      </c>
      <c r="I103" s="3">
        <f t="shared" si="7"/>
        <v>79.36</v>
      </c>
      <c r="J103" s="7">
        <f t="shared" si="8"/>
        <v>0.77</v>
      </c>
      <c r="N103" s="3">
        <f t="shared" si="6"/>
        <v>827.05</v>
      </c>
      <c r="O103" s="1" t="s">
        <v>77</v>
      </c>
      <c r="P103" s="1"/>
    </row>
    <row r="104" spans="5:16" x14ac:dyDescent="0.25">
      <c r="E104" s="21">
        <v>47406</v>
      </c>
      <c r="F104">
        <v>101</v>
      </c>
      <c r="G104" s="8">
        <v>0</v>
      </c>
      <c r="H104" s="7">
        <f t="shared" si="9"/>
        <v>746.92</v>
      </c>
      <c r="I104" s="3">
        <f t="shared" si="7"/>
        <v>79.36</v>
      </c>
      <c r="J104" s="7">
        <f t="shared" si="8"/>
        <v>0.77</v>
      </c>
      <c r="N104" s="3">
        <f t="shared" si="6"/>
        <v>827.05</v>
      </c>
      <c r="O104" s="1" t="s">
        <v>77</v>
      </c>
      <c r="P104" s="1"/>
    </row>
    <row r="105" spans="5:16" x14ac:dyDescent="0.25">
      <c r="E105" s="21">
        <v>47437</v>
      </c>
      <c r="F105">
        <v>102</v>
      </c>
      <c r="G105" s="8">
        <v>0</v>
      </c>
      <c r="H105" s="7">
        <f t="shared" si="9"/>
        <v>746.92</v>
      </c>
      <c r="I105" s="3">
        <f t="shared" si="7"/>
        <v>79.36</v>
      </c>
      <c r="J105" s="7">
        <f t="shared" si="8"/>
        <v>0.77</v>
      </c>
      <c r="N105" s="3">
        <f t="shared" si="6"/>
        <v>827.05</v>
      </c>
      <c r="O105" s="1" t="s">
        <v>77</v>
      </c>
      <c r="P105" s="1"/>
    </row>
    <row r="106" spans="5:16" x14ac:dyDescent="0.25">
      <c r="E106" s="21">
        <v>47467</v>
      </c>
      <c r="F106">
        <v>103</v>
      </c>
      <c r="G106" s="8">
        <v>0</v>
      </c>
      <c r="H106" s="7">
        <f t="shared" si="9"/>
        <v>746.92</v>
      </c>
      <c r="I106" s="3">
        <f t="shared" si="7"/>
        <v>79.36</v>
      </c>
      <c r="J106" s="7">
        <f t="shared" si="8"/>
        <v>0.77</v>
      </c>
      <c r="N106" s="3">
        <f t="shared" si="6"/>
        <v>827.05</v>
      </c>
      <c r="O106" s="1" t="s">
        <v>77</v>
      </c>
      <c r="P106" s="1"/>
    </row>
    <row r="107" spans="5:16" x14ac:dyDescent="0.25">
      <c r="E107" s="21">
        <v>47498</v>
      </c>
      <c r="F107">
        <v>104</v>
      </c>
      <c r="G107" s="8">
        <v>0</v>
      </c>
      <c r="H107" s="7">
        <f t="shared" si="9"/>
        <v>746.92</v>
      </c>
      <c r="I107" s="3">
        <f t="shared" si="7"/>
        <v>79.36</v>
      </c>
      <c r="J107" s="7">
        <f t="shared" si="8"/>
        <v>0.77</v>
      </c>
      <c r="N107" s="3">
        <f t="shared" si="6"/>
        <v>827.05</v>
      </c>
      <c r="O107" s="1" t="s">
        <v>77</v>
      </c>
      <c r="P107" s="1"/>
    </row>
    <row r="108" spans="5:16" x14ac:dyDescent="0.25">
      <c r="E108" s="21">
        <v>47529</v>
      </c>
      <c r="F108">
        <v>105</v>
      </c>
      <c r="G108" s="8">
        <v>0</v>
      </c>
      <c r="H108" s="7">
        <f t="shared" si="9"/>
        <v>746.92</v>
      </c>
      <c r="I108" s="3">
        <f t="shared" si="7"/>
        <v>79.36</v>
      </c>
      <c r="J108" s="7">
        <f t="shared" si="8"/>
        <v>0.77</v>
      </c>
      <c r="N108" s="3">
        <f t="shared" si="6"/>
        <v>827.05</v>
      </c>
      <c r="O108" s="1" t="s">
        <v>77</v>
      </c>
      <c r="P108" s="1"/>
    </row>
    <row r="109" spans="5:16" x14ac:dyDescent="0.25">
      <c r="E109" s="21">
        <v>47557</v>
      </c>
      <c r="F109">
        <v>106</v>
      </c>
      <c r="G109" s="8">
        <v>0</v>
      </c>
      <c r="H109" s="7">
        <f t="shared" si="9"/>
        <v>746.92</v>
      </c>
      <c r="I109" s="3">
        <f t="shared" si="7"/>
        <v>79.36</v>
      </c>
      <c r="J109" s="7">
        <f t="shared" si="8"/>
        <v>0.77</v>
      </c>
      <c r="N109" s="3">
        <f t="shared" si="6"/>
        <v>827.05</v>
      </c>
      <c r="O109" s="1" t="s">
        <v>77</v>
      </c>
      <c r="P109" s="1"/>
    </row>
    <row r="110" spans="5:16" x14ac:dyDescent="0.25">
      <c r="E110" s="21">
        <v>47588</v>
      </c>
      <c r="F110">
        <v>107</v>
      </c>
      <c r="G110" s="8">
        <v>0</v>
      </c>
      <c r="H110" s="7">
        <f t="shared" si="9"/>
        <v>746.92</v>
      </c>
      <c r="I110" s="3">
        <f t="shared" si="7"/>
        <v>79.36</v>
      </c>
      <c r="J110" s="7">
        <f t="shared" si="8"/>
        <v>0.77</v>
      </c>
      <c r="N110" s="3">
        <f t="shared" si="6"/>
        <v>827.05</v>
      </c>
      <c r="O110" s="1" t="s">
        <v>77</v>
      </c>
      <c r="P110" s="1"/>
    </row>
    <row r="111" spans="5:16" x14ac:dyDescent="0.25">
      <c r="E111" s="21">
        <v>47618</v>
      </c>
      <c r="F111">
        <v>108</v>
      </c>
      <c r="G111" s="8">
        <v>0</v>
      </c>
      <c r="H111" s="7">
        <f t="shared" si="9"/>
        <v>746.92</v>
      </c>
      <c r="I111" s="3">
        <f t="shared" si="7"/>
        <v>79.36</v>
      </c>
      <c r="J111" s="7">
        <f t="shared" si="8"/>
        <v>0.77</v>
      </c>
      <c r="N111" s="3">
        <f t="shared" si="6"/>
        <v>827.05</v>
      </c>
      <c r="O111" s="1" t="s">
        <v>77</v>
      </c>
      <c r="P111" s="1"/>
    </row>
    <row r="112" spans="5:16" x14ac:dyDescent="0.25">
      <c r="E112" s="21">
        <v>47649</v>
      </c>
      <c r="F112">
        <v>109</v>
      </c>
      <c r="G112" s="8">
        <v>0</v>
      </c>
      <c r="H112" s="7">
        <f t="shared" si="9"/>
        <v>746.92</v>
      </c>
      <c r="I112" s="3">
        <f t="shared" si="7"/>
        <v>79.36</v>
      </c>
      <c r="J112" s="7">
        <f t="shared" si="8"/>
        <v>0.77</v>
      </c>
      <c r="N112" s="3">
        <f t="shared" si="6"/>
        <v>827.05</v>
      </c>
      <c r="O112" s="1" t="s">
        <v>77</v>
      </c>
      <c r="P112" s="1"/>
    </row>
    <row r="113" spans="5:17" x14ac:dyDescent="0.25">
      <c r="E113" s="21">
        <v>47679</v>
      </c>
      <c r="F113">
        <v>110</v>
      </c>
      <c r="G113" s="8">
        <v>0</v>
      </c>
      <c r="H113" s="7">
        <f t="shared" si="9"/>
        <v>746.92</v>
      </c>
      <c r="I113" s="3">
        <f t="shared" si="7"/>
        <v>79.36</v>
      </c>
      <c r="J113" s="7">
        <f t="shared" si="8"/>
        <v>0.77</v>
      </c>
      <c r="N113" s="3">
        <f t="shared" si="6"/>
        <v>827.05</v>
      </c>
      <c r="O113" s="1" t="s">
        <v>77</v>
      </c>
      <c r="P113" s="1"/>
    </row>
    <row r="114" spans="5:17" x14ac:dyDescent="0.25">
      <c r="E114" s="21">
        <v>47710</v>
      </c>
      <c r="F114">
        <v>111</v>
      </c>
      <c r="G114" s="8">
        <v>0</v>
      </c>
      <c r="H114" s="7">
        <f t="shared" si="9"/>
        <v>746.92</v>
      </c>
      <c r="I114" s="3">
        <f t="shared" si="7"/>
        <v>79.36</v>
      </c>
      <c r="J114" s="7">
        <f t="shared" si="8"/>
        <v>0.77</v>
      </c>
      <c r="N114" s="3">
        <f t="shared" si="6"/>
        <v>827.05</v>
      </c>
      <c r="O114" s="1" t="s">
        <v>77</v>
      </c>
      <c r="P114" s="1"/>
    </row>
    <row r="115" spans="5:17" x14ac:dyDescent="0.25">
      <c r="E115" s="21">
        <v>47741</v>
      </c>
      <c r="F115">
        <v>112</v>
      </c>
      <c r="G115" s="8">
        <v>0</v>
      </c>
      <c r="H115" s="7">
        <f t="shared" si="9"/>
        <v>746.92</v>
      </c>
      <c r="I115" s="3">
        <f t="shared" si="7"/>
        <v>79.36</v>
      </c>
      <c r="J115" s="7">
        <f t="shared" si="8"/>
        <v>0.77</v>
      </c>
      <c r="N115" s="3">
        <f t="shared" si="6"/>
        <v>827.05</v>
      </c>
      <c r="O115" s="1" t="s">
        <v>77</v>
      </c>
      <c r="P115" s="1"/>
    </row>
    <row r="116" spans="5:17" x14ac:dyDescent="0.25">
      <c r="E116" s="21">
        <v>47771</v>
      </c>
      <c r="F116">
        <v>113</v>
      </c>
      <c r="G116" s="8">
        <v>0</v>
      </c>
      <c r="H116" s="7">
        <f t="shared" si="9"/>
        <v>746.92</v>
      </c>
      <c r="I116" s="3">
        <f t="shared" si="7"/>
        <v>79.36</v>
      </c>
      <c r="J116" s="7">
        <f t="shared" si="8"/>
        <v>0.77</v>
      </c>
      <c r="N116" s="3">
        <f t="shared" si="6"/>
        <v>827.05</v>
      </c>
      <c r="O116" s="1" t="s">
        <v>77</v>
      </c>
      <c r="P116" s="1"/>
    </row>
    <row r="117" spans="5:17" x14ac:dyDescent="0.25">
      <c r="E117" s="21">
        <v>47802</v>
      </c>
      <c r="F117">
        <v>114</v>
      </c>
      <c r="G117" s="8">
        <v>0</v>
      </c>
      <c r="H117" s="7">
        <f t="shared" si="9"/>
        <v>746.92</v>
      </c>
      <c r="I117" s="3">
        <f t="shared" si="7"/>
        <v>79.36</v>
      </c>
      <c r="J117" s="7">
        <f t="shared" si="8"/>
        <v>0.77</v>
      </c>
      <c r="N117" s="3">
        <f t="shared" si="6"/>
        <v>827.05</v>
      </c>
      <c r="O117" s="1" t="s">
        <v>77</v>
      </c>
      <c r="P117" s="1"/>
    </row>
    <row r="118" spans="5:17" x14ac:dyDescent="0.25">
      <c r="E118" s="21">
        <v>47832</v>
      </c>
      <c r="F118">
        <v>115</v>
      </c>
      <c r="G118" s="8">
        <v>0</v>
      </c>
      <c r="H118" s="7">
        <f t="shared" si="9"/>
        <v>746.92</v>
      </c>
      <c r="I118" s="3">
        <f t="shared" si="7"/>
        <v>79.36</v>
      </c>
      <c r="J118" s="7">
        <f t="shared" si="8"/>
        <v>0.77</v>
      </c>
      <c r="N118" s="3">
        <f t="shared" si="6"/>
        <v>827.05</v>
      </c>
      <c r="O118" s="1" t="s">
        <v>77</v>
      </c>
      <c r="P118" s="1"/>
    </row>
    <row r="119" spans="5:17" x14ac:dyDescent="0.25">
      <c r="E119" s="21">
        <v>47863</v>
      </c>
      <c r="F119">
        <v>116</v>
      </c>
      <c r="G119" s="8">
        <v>0</v>
      </c>
      <c r="H119" s="7">
        <f t="shared" si="9"/>
        <v>746.92</v>
      </c>
      <c r="I119" s="3">
        <f t="shared" si="7"/>
        <v>79.36</v>
      </c>
      <c r="J119" s="7">
        <f t="shared" si="8"/>
        <v>0.77</v>
      </c>
      <c r="N119" s="3">
        <f t="shared" si="6"/>
        <v>827.05</v>
      </c>
      <c r="O119" s="1" t="s">
        <v>77</v>
      </c>
      <c r="P119" s="1"/>
    </row>
    <row r="120" spans="5:17" x14ac:dyDescent="0.25">
      <c r="E120" s="21">
        <v>47894</v>
      </c>
      <c r="F120">
        <v>117</v>
      </c>
      <c r="G120" s="8">
        <v>0</v>
      </c>
      <c r="H120" s="7">
        <f t="shared" si="9"/>
        <v>746.92</v>
      </c>
      <c r="I120" s="3">
        <f t="shared" si="7"/>
        <v>79.36</v>
      </c>
      <c r="J120" s="7">
        <f t="shared" si="8"/>
        <v>0.77</v>
      </c>
      <c r="N120" s="3">
        <f t="shared" si="6"/>
        <v>827.05</v>
      </c>
      <c r="O120" s="1" t="s">
        <v>77</v>
      </c>
      <c r="P120" s="1"/>
    </row>
    <row r="121" spans="5:17" x14ac:dyDescent="0.25">
      <c r="E121" s="21">
        <v>47922</v>
      </c>
      <c r="F121">
        <v>118</v>
      </c>
      <c r="G121" s="8">
        <v>0</v>
      </c>
      <c r="H121" s="7">
        <f t="shared" si="9"/>
        <v>746.92</v>
      </c>
      <c r="I121" s="3">
        <f t="shared" si="7"/>
        <v>79.36</v>
      </c>
      <c r="J121" s="7">
        <f t="shared" si="8"/>
        <v>0.77</v>
      </c>
      <c r="K121" s="16">
        <f>ROUND((((H121/$B$20)*$B$23)-H121),2)</f>
        <v>95.64</v>
      </c>
      <c r="L121" s="16">
        <f>ROUND(((((SUM(I121:J121))/$B$20)*$B$23)-(SUM(I121:J121))),2)</f>
        <v>10.26</v>
      </c>
      <c r="M121" s="45">
        <f t="shared" ref="M121:M123" si="10">ROUND((SUM(G121:L121))-PV($B$15,Q121,0,-(SUM(G121:L121))),2)</f>
        <v>149.75</v>
      </c>
      <c r="N121" s="3">
        <f t="shared" si="6"/>
        <v>1082.6999999999998</v>
      </c>
      <c r="O121" s="1" t="s">
        <v>76</v>
      </c>
      <c r="P121" s="20">
        <v>44670</v>
      </c>
      <c r="Q121" s="16">
        <f t="shared" ref="Q121:Q123" si="11">DATEDIF(P121,E121,"m")</f>
        <v>106</v>
      </c>
    </row>
    <row r="122" spans="5:17" x14ac:dyDescent="0.25">
      <c r="E122" s="21">
        <v>47953</v>
      </c>
      <c r="F122">
        <v>119</v>
      </c>
      <c r="G122" s="8">
        <v>0</v>
      </c>
      <c r="H122" s="7">
        <f t="shared" si="9"/>
        <v>746.92</v>
      </c>
      <c r="I122" s="3">
        <f t="shared" si="7"/>
        <v>79.36</v>
      </c>
      <c r="J122" s="7">
        <f t="shared" si="8"/>
        <v>0.77</v>
      </c>
      <c r="K122" s="16">
        <f>ROUND((((H122/$B$20)*$B$22)-H122),2)</f>
        <v>80.5</v>
      </c>
      <c r="L122" s="16">
        <f>ROUND(((((SUM(I122:J122))/$B$20)*$B$22)-(SUM(I122:J122))),2)</f>
        <v>8.64</v>
      </c>
      <c r="M122" s="30">
        <f t="shared" si="10"/>
        <v>149.6</v>
      </c>
      <c r="N122" s="3">
        <f t="shared" si="6"/>
        <v>1065.79</v>
      </c>
      <c r="O122" s="1" t="s">
        <v>76</v>
      </c>
      <c r="P122" s="20">
        <v>44637</v>
      </c>
      <c r="Q122" s="16">
        <f t="shared" si="11"/>
        <v>108</v>
      </c>
    </row>
    <row r="123" spans="5:17" x14ac:dyDescent="0.25">
      <c r="E123" s="21">
        <v>47983</v>
      </c>
      <c r="F123">
        <v>120</v>
      </c>
      <c r="G123" s="8">
        <v>0</v>
      </c>
      <c r="H123" s="7">
        <f t="shared" si="9"/>
        <v>746.92</v>
      </c>
      <c r="I123" s="3">
        <f t="shared" si="7"/>
        <v>79.36</v>
      </c>
      <c r="J123" s="7">
        <f t="shared" si="8"/>
        <v>0.77</v>
      </c>
      <c r="K123" s="16">
        <f>ROUND((((H123/$B$20)*$B$21)-H123),2)</f>
        <v>65.709999999999994</v>
      </c>
      <c r="L123" s="16">
        <f>ROUND(((((SUM(I123:J123))/$B$20)*$B$21)-(SUM(I123:J123))),2)</f>
        <v>7.05</v>
      </c>
      <c r="M123" s="30">
        <f t="shared" si="10"/>
        <v>150.63999999999999</v>
      </c>
      <c r="N123" s="3">
        <f t="shared" si="6"/>
        <v>1050.4499999999998</v>
      </c>
      <c r="O123" s="1" t="s">
        <v>76</v>
      </c>
      <c r="P123" s="20">
        <v>44599</v>
      </c>
      <c r="Q123" s="16">
        <f t="shared" si="11"/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EA37-C11F-4310-AEB2-2F36090922F2}">
  <dimension ref="A1:Q123"/>
  <sheetViews>
    <sheetView workbookViewId="0">
      <selection activeCell="K6" sqref="K6:M6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7">
        <v>434251</v>
      </c>
      <c r="H1" s="7"/>
    </row>
    <row r="2" spans="1:17" x14ac:dyDescent="0.25">
      <c r="A2" t="s">
        <v>1</v>
      </c>
      <c r="B2" s="1" t="s">
        <v>35</v>
      </c>
      <c r="H2" s="7"/>
    </row>
    <row r="3" spans="1:17" x14ac:dyDescent="0.25">
      <c r="A3" t="s">
        <v>105</v>
      </c>
      <c r="B3" s="20">
        <v>44636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44696</v>
      </c>
      <c r="F4">
        <v>1</v>
      </c>
      <c r="G4" s="8">
        <v>998.95</v>
      </c>
      <c r="H4" s="7">
        <f>$B$17-G4</f>
        <v>29.639999999999873</v>
      </c>
      <c r="I4" s="3">
        <v>0</v>
      </c>
      <c r="J4" s="7">
        <v>0</v>
      </c>
      <c r="N4" s="3">
        <f t="shared" ref="N4:N68" si="0">SUM(G4:M4)</f>
        <v>1028.5899999999999</v>
      </c>
      <c r="O4" s="1" t="s">
        <v>77</v>
      </c>
      <c r="P4" s="1"/>
    </row>
    <row r="5" spans="1:17" x14ac:dyDescent="0.25">
      <c r="A5" t="s">
        <v>3</v>
      </c>
      <c r="B5" s="2">
        <v>110994.24000000001</v>
      </c>
      <c r="E5" s="21">
        <v>44727</v>
      </c>
      <c r="F5">
        <v>2</v>
      </c>
      <c r="G5" s="8">
        <v>998.95</v>
      </c>
      <c r="H5" s="7">
        <f t="shared" ref="H5:H6" si="1">$B$17-G5</f>
        <v>29.639999999999873</v>
      </c>
      <c r="I5" s="3">
        <v>0</v>
      </c>
      <c r="J5" s="7">
        <v>0</v>
      </c>
      <c r="N5" s="3">
        <f t="shared" si="0"/>
        <v>1028.5899999999999</v>
      </c>
      <c r="O5" s="1" t="s">
        <v>77</v>
      </c>
      <c r="P5" s="1"/>
    </row>
    <row r="6" spans="1:17" x14ac:dyDescent="0.25">
      <c r="A6" t="s">
        <v>4</v>
      </c>
      <c r="B6" s="2">
        <v>6659.65</v>
      </c>
      <c r="E6" s="21">
        <v>44757</v>
      </c>
      <c r="F6">
        <v>3</v>
      </c>
      <c r="G6" s="8">
        <v>998.95</v>
      </c>
      <c r="H6" s="7">
        <f t="shared" si="1"/>
        <v>29.639999999999873</v>
      </c>
      <c r="I6" s="3">
        <v>0</v>
      </c>
      <c r="J6" s="7">
        <v>0</v>
      </c>
      <c r="K6" s="16">
        <f>ROUND((((H6/$B$20)*$B$20)-H6),2)</f>
        <v>0</v>
      </c>
      <c r="L6" s="16">
        <f>ROUND(((((SUM(I6:J6))/$B$20)*$B$20)-(SUM(I6:J6))),2)</f>
        <v>0</v>
      </c>
      <c r="M6" s="30">
        <f t="shared" ref="M6" si="2">ROUND((SUM(G6:L6))-PV($B$15,Q6,0,-(SUM(G6:L6))),2)</f>
        <v>1.7</v>
      </c>
      <c r="N6" s="3">
        <f t="shared" si="0"/>
        <v>1030.29</v>
      </c>
      <c r="O6" s="1" t="s">
        <v>76</v>
      </c>
      <c r="P6" s="20">
        <v>44700</v>
      </c>
      <c r="Q6" s="16">
        <f t="shared" ref="Q6:Q8" si="3">DATEDIF(P6,E6,"m")</f>
        <v>1</v>
      </c>
    </row>
    <row r="7" spans="1:17" x14ac:dyDescent="0.25">
      <c r="A7" t="s">
        <v>6</v>
      </c>
      <c r="B7" s="2">
        <f>SUM(B5:B6)</f>
        <v>117653.89</v>
      </c>
      <c r="E7" s="21">
        <v>44788</v>
      </c>
      <c r="F7">
        <v>4</v>
      </c>
      <c r="G7" s="8">
        <v>0</v>
      </c>
      <c r="H7" s="7">
        <f t="shared" ref="H7:H67" si="4">($B$17-(I7+J7))</f>
        <v>928.93</v>
      </c>
      <c r="I7" s="3">
        <f>ROUND(($B$18/117),2)</f>
        <v>98.7</v>
      </c>
      <c r="J7" s="7">
        <f>ROUND(($B$11/117),2)</f>
        <v>0.96</v>
      </c>
      <c r="K7" s="16">
        <f t="shared" ref="K7:K8" si="5">ROUND((((H7/$B$20)*$B$20)-H7),2)</f>
        <v>0</v>
      </c>
      <c r="L7" s="16">
        <f t="shared" ref="L7:L8" si="6">ROUND(((((SUM(I7:J7))/$B$20)*$B$20)-(SUM(I7:J7))),2)</f>
        <v>0</v>
      </c>
      <c r="M7" s="30">
        <f t="shared" ref="M7:M8" si="7">ROUND((SUM(G7:L7))-PV($B$15,Q7,0,-(SUM(G7:L7))),2)</f>
        <v>3.39</v>
      </c>
      <c r="N7" s="3">
        <f t="shared" si="0"/>
        <v>1031.98</v>
      </c>
      <c r="O7" s="1" t="s">
        <v>76</v>
      </c>
      <c r="P7" s="20">
        <v>44700</v>
      </c>
      <c r="Q7" s="16">
        <f t="shared" si="3"/>
        <v>2</v>
      </c>
    </row>
    <row r="8" spans="1:17" x14ac:dyDescent="0.25">
      <c r="A8" t="s">
        <v>5</v>
      </c>
      <c r="B8" s="2">
        <v>5882.7</v>
      </c>
      <c r="E8" s="21">
        <v>44819</v>
      </c>
      <c r="F8">
        <v>5</v>
      </c>
      <c r="G8" s="8">
        <v>0</v>
      </c>
      <c r="H8" s="7">
        <f t="shared" si="4"/>
        <v>928.93</v>
      </c>
      <c r="I8" s="3">
        <f t="shared" ref="I8:I71" si="8">ROUND(($B$18/117),2)</f>
        <v>98.7</v>
      </c>
      <c r="J8" s="7">
        <f t="shared" ref="J8:J71" si="9">ROUND(($B$11/117),2)</f>
        <v>0.96</v>
      </c>
      <c r="K8" s="16">
        <f t="shared" si="5"/>
        <v>0</v>
      </c>
      <c r="L8" s="16">
        <f t="shared" si="6"/>
        <v>0</v>
      </c>
      <c r="M8" s="30">
        <f t="shared" si="7"/>
        <v>5.08</v>
      </c>
      <c r="N8" s="3">
        <f t="shared" si="0"/>
        <v>1033.6699999999998</v>
      </c>
      <c r="O8" s="1" t="s">
        <v>76</v>
      </c>
      <c r="P8" s="20">
        <v>44700</v>
      </c>
      <c r="Q8" s="16">
        <f t="shared" si="3"/>
        <v>3</v>
      </c>
    </row>
    <row r="9" spans="1:17" x14ac:dyDescent="0.25">
      <c r="B9" s="2"/>
      <c r="E9" s="21">
        <v>44849</v>
      </c>
      <c r="F9">
        <v>6</v>
      </c>
      <c r="G9" s="8">
        <v>0</v>
      </c>
      <c r="H9" s="7">
        <f t="shared" si="4"/>
        <v>928.93</v>
      </c>
      <c r="I9" s="3">
        <f t="shared" si="8"/>
        <v>98.7</v>
      </c>
      <c r="J9" s="7">
        <f t="shared" si="9"/>
        <v>0.96</v>
      </c>
      <c r="N9" s="3">
        <f t="shared" si="0"/>
        <v>1028.5899999999999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111771.19</v>
      </c>
      <c r="E10" s="21">
        <v>44880</v>
      </c>
      <c r="F10">
        <v>7</v>
      </c>
      <c r="G10" s="8">
        <v>0</v>
      </c>
      <c r="H10" s="7">
        <f t="shared" si="4"/>
        <v>928.93</v>
      </c>
      <c r="I10" s="3">
        <f t="shared" si="8"/>
        <v>98.7</v>
      </c>
      <c r="J10" s="7">
        <f t="shared" si="9"/>
        <v>0.96</v>
      </c>
      <c r="N10" s="3">
        <f t="shared" si="0"/>
        <v>1028.5899999999999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111.88</v>
      </c>
      <c r="E11" s="21">
        <v>44910</v>
      </c>
      <c r="F11">
        <v>8</v>
      </c>
      <c r="G11" s="8">
        <v>0</v>
      </c>
      <c r="H11" s="7">
        <f t="shared" si="4"/>
        <v>928.93</v>
      </c>
      <c r="I11" s="3">
        <f t="shared" si="8"/>
        <v>98.7</v>
      </c>
      <c r="J11" s="7">
        <f t="shared" si="9"/>
        <v>0.96</v>
      </c>
      <c r="N11" s="3">
        <f t="shared" si="0"/>
        <v>1028.5899999999999</v>
      </c>
      <c r="O11" s="1" t="s">
        <v>77</v>
      </c>
      <c r="P11" s="1"/>
    </row>
    <row r="12" spans="1:17" x14ac:dyDescent="0.25">
      <c r="A12" t="s">
        <v>9</v>
      </c>
      <c r="B12" s="2">
        <f>B10+B11</f>
        <v>111883.07</v>
      </c>
      <c r="C12" s="15"/>
      <c r="E12" s="21">
        <v>44941</v>
      </c>
      <c r="F12">
        <v>9</v>
      </c>
      <c r="G12" s="8">
        <v>0</v>
      </c>
      <c r="H12" s="7">
        <f t="shared" si="4"/>
        <v>928.93</v>
      </c>
      <c r="I12" s="3">
        <f t="shared" si="8"/>
        <v>98.7</v>
      </c>
      <c r="J12" s="7">
        <f t="shared" si="9"/>
        <v>0.96</v>
      </c>
      <c r="N12" s="3">
        <f t="shared" si="0"/>
        <v>1028.5899999999999</v>
      </c>
      <c r="O12" s="1" t="s">
        <v>77</v>
      </c>
      <c r="P12" s="1"/>
    </row>
    <row r="13" spans="1:17" x14ac:dyDescent="0.25">
      <c r="B13" s="3"/>
      <c r="E13" s="21">
        <v>44972</v>
      </c>
      <c r="F13">
        <v>10</v>
      </c>
      <c r="G13" s="8">
        <v>0</v>
      </c>
      <c r="H13" s="7">
        <f t="shared" si="4"/>
        <v>928.93</v>
      </c>
      <c r="I13" s="3">
        <f t="shared" si="8"/>
        <v>98.7</v>
      </c>
      <c r="J13" s="7">
        <f t="shared" si="9"/>
        <v>0.96</v>
      </c>
      <c r="N13" s="3">
        <f t="shared" si="0"/>
        <v>1028.5899999999999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21">
        <v>45000</v>
      </c>
      <c r="F14">
        <v>11</v>
      </c>
      <c r="G14" s="8">
        <v>0</v>
      </c>
      <c r="H14" s="7">
        <f t="shared" si="4"/>
        <v>928.93</v>
      </c>
      <c r="I14" s="3">
        <f t="shared" si="8"/>
        <v>98.7</v>
      </c>
      <c r="J14" s="7">
        <f t="shared" si="9"/>
        <v>0.96</v>
      </c>
      <c r="N14" s="3">
        <f t="shared" si="0"/>
        <v>1028.5899999999999</v>
      </c>
      <c r="O14" s="1" t="s">
        <v>77</v>
      </c>
      <c r="P14" s="1"/>
    </row>
    <row r="15" spans="1:17" x14ac:dyDescent="0.25">
      <c r="A15" t="s">
        <v>11</v>
      </c>
      <c r="B15" s="5">
        <v>1.652E-3</v>
      </c>
      <c r="E15" s="21">
        <v>45031</v>
      </c>
      <c r="F15">
        <v>12</v>
      </c>
      <c r="G15" s="8">
        <v>0</v>
      </c>
      <c r="H15" s="7">
        <f t="shared" si="4"/>
        <v>928.93</v>
      </c>
      <c r="I15" s="3">
        <f t="shared" si="8"/>
        <v>98.7</v>
      </c>
      <c r="J15" s="7">
        <f t="shared" si="9"/>
        <v>0.96</v>
      </c>
      <c r="N15" s="3">
        <f t="shared" si="0"/>
        <v>1028.5899999999999</v>
      </c>
      <c r="O15" s="1" t="s">
        <v>77</v>
      </c>
      <c r="P15" s="1"/>
    </row>
    <row r="16" spans="1:17" x14ac:dyDescent="0.25">
      <c r="B16" s="3"/>
      <c r="E16" s="21">
        <v>45061</v>
      </c>
      <c r="F16">
        <v>13</v>
      </c>
      <c r="G16" s="8">
        <v>0</v>
      </c>
      <c r="H16" s="7">
        <f t="shared" si="4"/>
        <v>928.93</v>
      </c>
      <c r="I16" s="3">
        <f t="shared" si="8"/>
        <v>98.7</v>
      </c>
      <c r="J16" s="7">
        <f t="shared" si="9"/>
        <v>0.96</v>
      </c>
      <c r="N16" s="3">
        <f t="shared" si="0"/>
        <v>1028.5899999999999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1028.5899999999999</v>
      </c>
      <c r="E17" s="21">
        <v>45092</v>
      </c>
      <c r="F17">
        <v>14</v>
      </c>
      <c r="G17" s="8">
        <v>0</v>
      </c>
      <c r="H17" s="7">
        <f t="shared" si="4"/>
        <v>928.93</v>
      </c>
      <c r="I17" s="3">
        <f t="shared" si="8"/>
        <v>98.7</v>
      </c>
      <c r="J17" s="7">
        <f t="shared" si="9"/>
        <v>0.96</v>
      </c>
      <c r="N17" s="3">
        <f t="shared" si="0"/>
        <v>1028.5899999999999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11547.73</v>
      </c>
      <c r="E18" s="21">
        <v>45122</v>
      </c>
      <c r="F18">
        <v>15</v>
      </c>
      <c r="G18" s="8">
        <v>0</v>
      </c>
      <c r="H18" s="7">
        <f t="shared" si="4"/>
        <v>928.93</v>
      </c>
      <c r="I18" s="3">
        <f t="shared" si="8"/>
        <v>98.7</v>
      </c>
      <c r="J18" s="7">
        <f t="shared" si="9"/>
        <v>0.96</v>
      </c>
      <c r="N18" s="3">
        <f t="shared" si="0"/>
        <v>1028.5899999999999</v>
      </c>
      <c r="O18" s="1" t="s">
        <v>77</v>
      </c>
      <c r="P18" s="1"/>
    </row>
    <row r="19" spans="1:16" x14ac:dyDescent="0.25">
      <c r="B19" s="3"/>
      <c r="E19" s="21">
        <v>45153</v>
      </c>
      <c r="F19">
        <v>16</v>
      </c>
      <c r="G19" s="8">
        <v>0</v>
      </c>
      <c r="H19" s="7">
        <f t="shared" si="4"/>
        <v>928.93</v>
      </c>
      <c r="I19" s="3">
        <f t="shared" si="8"/>
        <v>98.7</v>
      </c>
      <c r="J19" s="7">
        <f t="shared" si="9"/>
        <v>0.96</v>
      </c>
      <c r="N19" s="3">
        <f t="shared" si="0"/>
        <v>1028.5899999999999</v>
      </c>
      <c r="O19" s="1" t="s">
        <v>77</v>
      </c>
      <c r="P19" s="1"/>
    </row>
    <row r="20" spans="1:16" x14ac:dyDescent="0.25">
      <c r="A20" t="s">
        <v>91</v>
      </c>
      <c r="B20" s="3">
        <v>1137.72</v>
      </c>
      <c r="E20" s="21">
        <v>45184</v>
      </c>
      <c r="F20">
        <v>17</v>
      </c>
      <c r="G20" s="8">
        <v>0</v>
      </c>
      <c r="H20" s="7">
        <f t="shared" si="4"/>
        <v>928.93</v>
      </c>
      <c r="I20" s="3">
        <f t="shared" si="8"/>
        <v>98.7</v>
      </c>
      <c r="J20" s="7">
        <f t="shared" si="9"/>
        <v>0.96</v>
      </c>
      <c r="N20" s="3">
        <f t="shared" si="0"/>
        <v>1028.5899999999999</v>
      </c>
      <c r="O20" s="1" t="s">
        <v>77</v>
      </c>
      <c r="P20" s="1"/>
    </row>
    <row r="21" spans="1:16" x14ac:dyDescent="0.25">
      <c r="B21" s="3"/>
      <c r="E21" s="21">
        <v>45214</v>
      </c>
      <c r="F21">
        <v>18</v>
      </c>
      <c r="G21" s="8">
        <v>0</v>
      </c>
      <c r="H21" s="7">
        <f t="shared" si="4"/>
        <v>928.93</v>
      </c>
      <c r="I21" s="3">
        <f t="shared" si="8"/>
        <v>98.7</v>
      </c>
      <c r="J21" s="7">
        <f t="shared" si="9"/>
        <v>0.96</v>
      </c>
      <c r="N21" s="3">
        <f t="shared" si="0"/>
        <v>1028.5899999999999</v>
      </c>
      <c r="O21" s="1" t="s">
        <v>77</v>
      </c>
      <c r="P21" s="1"/>
    </row>
    <row r="22" spans="1:16" x14ac:dyDescent="0.25">
      <c r="B22" s="3"/>
      <c r="E22" s="21">
        <v>45245</v>
      </c>
      <c r="F22">
        <v>19</v>
      </c>
      <c r="G22" s="8">
        <v>0</v>
      </c>
      <c r="H22" s="7">
        <f t="shared" si="4"/>
        <v>928.93</v>
      </c>
      <c r="I22" s="3">
        <f t="shared" si="8"/>
        <v>98.7</v>
      </c>
      <c r="J22" s="7">
        <f t="shared" si="9"/>
        <v>0.96</v>
      </c>
      <c r="N22" s="3">
        <f t="shared" si="0"/>
        <v>1028.5899999999999</v>
      </c>
      <c r="O22" s="1" t="s">
        <v>77</v>
      </c>
      <c r="P22" s="1"/>
    </row>
    <row r="23" spans="1:16" x14ac:dyDescent="0.25">
      <c r="B23" s="3"/>
      <c r="E23" s="21">
        <v>45275</v>
      </c>
      <c r="F23">
        <v>20</v>
      </c>
      <c r="G23" s="8">
        <v>0</v>
      </c>
      <c r="H23" s="7">
        <f t="shared" si="4"/>
        <v>928.93</v>
      </c>
      <c r="I23" s="3">
        <f t="shared" si="8"/>
        <v>98.7</v>
      </c>
      <c r="J23" s="7">
        <f t="shared" si="9"/>
        <v>0.96</v>
      </c>
      <c r="N23" s="3">
        <f t="shared" si="0"/>
        <v>1028.5899999999999</v>
      </c>
      <c r="O23" s="1" t="s">
        <v>77</v>
      </c>
      <c r="P23" s="1"/>
    </row>
    <row r="24" spans="1:16" x14ac:dyDescent="0.25">
      <c r="B24" s="3"/>
      <c r="E24" s="21">
        <v>45306</v>
      </c>
      <c r="F24">
        <v>21</v>
      </c>
      <c r="G24" s="8">
        <v>0</v>
      </c>
      <c r="H24" s="7">
        <f t="shared" si="4"/>
        <v>928.93</v>
      </c>
      <c r="I24" s="3">
        <f t="shared" si="8"/>
        <v>98.7</v>
      </c>
      <c r="J24" s="7">
        <f t="shared" si="9"/>
        <v>0.96</v>
      </c>
      <c r="N24" s="3">
        <f t="shared" si="0"/>
        <v>1028.5899999999999</v>
      </c>
      <c r="O24" s="1" t="s">
        <v>77</v>
      </c>
      <c r="P24" s="1"/>
    </row>
    <row r="25" spans="1:16" x14ac:dyDescent="0.25">
      <c r="B25" s="3"/>
      <c r="E25" s="21">
        <v>45337</v>
      </c>
      <c r="F25">
        <v>22</v>
      </c>
      <c r="G25" s="8">
        <v>0</v>
      </c>
      <c r="H25" s="7">
        <f t="shared" si="4"/>
        <v>928.93</v>
      </c>
      <c r="I25" s="3">
        <f t="shared" si="8"/>
        <v>98.7</v>
      </c>
      <c r="J25" s="7">
        <f t="shared" si="9"/>
        <v>0.96</v>
      </c>
      <c r="N25" s="3">
        <f t="shared" si="0"/>
        <v>1028.5899999999999</v>
      </c>
      <c r="O25" s="1" t="s">
        <v>77</v>
      </c>
      <c r="P25" s="1"/>
    </row>
    <row r="26" spans="1:16" x14ac:dyDescent="0.25">
      <c r="B26" s="3"/>
      <c r="E26" s="21">
        <v>45366</v>
      </c>
      <c r="F26">
        <v>23</v>
      </c>
      <c r="G26" s="8">
        <v>0</v>
      </c>
      <c r="H26" s="7">
        <f t="shared" si="4"/>
        <v>928.93</v>
      </c>
      <c r="I26" s="3">
        <f t="shared" si="8"/>
        <v>98.7</v>
      </c>
      <c r="J26" s="7">
        <f t="shared" si="9"/>
        <v>0.96</v>
      </c>
      <c r="N26" s="3">
        <f t="shared" si="0"/>
        <v>1028.5899999999999</v>
      </c>
      <c r="O26" s="1" t="s">
        <v>77</v>
      </c>
      <c r="P26" s="1"/>
    </row>
    <row r="27" spans="1:16" x14ac:dyDescent="0.25">
      <c r="B27" s="3"/>
      <c r="E27" s="21">
        <v>45397</v>
      </c>
      <c r="F27">
        <v>24</v>
      </c>
      <c r="G27" s="8">
        <v>0</v>
      </c>
      <c r="H27" s="7">
        <f t="shared" si="4"/>
        <v>928.93</v>
      </c>
      <c r="I27" s="3">
        <f t="shared" si="8"/>
        <v>98.7</v>
      </c>
      <c r="J27" s="7">
        <f t="shared" si="9"/>
        <v>0.96</v>
      </c>
      <c r="N27" s="3">
        <f t="shared" si="0"/>
        <v>1028.5899999999999</v>
      </c>
      <c r="O27" s="1" t="s">
        <v>77</v>
      </c>
      <c r="P27" s="1"/>
    </row>
    <row r="28" spans="1:16" x14ac:dyDescent="0.25">
      <c r="B28" s="3"/>
      <c r="E28" s="21">
        <v>45427</v>
      </c>
      <c r="F28">
        <v>25</v>
      </c>
      <c r="G28" s="8">
        <v>0</v>
      </c>
      <c r="H28" s="7">
        <f t="shared" si="4"/>
        <v>928.93</v>
      </c>
      <c r="I28" s="3">
        <f t="shared" si="8"/>
        <v>98.7</v>
      </c>
      <c r="J28" s="7">
        <f t="shared" si="9"/>
        <v>0.96</v>
      </c>
      <c r="N28" s="3">
        <f t="shared" si="0"/>
        <v>1028.5899999999999</v>
      </c>
      <c r="O28" s="1" t="s">
        <v>77</v>
      </c>
      <c r="P28" s="1"/>
    </row>
    <row r="29" spans="1:16" x14ac:dyDescent="0.25">
      <c r="B29" s="3"/>
      <c r="E29" s="21">
        <v>45458</v>
      </c>
      <c r="F29">
        <v>26</v>
      </c>
      <c r="G29" s="8">
        <v>0</v>
      </c>
      <c r="H29" s="7">
        <f t="shared" si="4"/>
        <v>928.93</v>
      </c>
      <c r="I29" s="3">
        <f t="shared" si="8"/>
        <v>98.7</v>
      </c>
      <c r="J29" s="7">
        <f t="shared" si="9"/>
        <v>0.96</v>
      </c>
      <c r="N29" s="3">
        <f t="shared" si="0"/>
        <v>1028.5899999999999</v>
      </c>
      <c r="O29" s="1" t="s">
        <v>77</v>
      </c>
      <c r="P29" s="1"/>
    </row>
    <row r="30" spans="1:16" x14ac:dyDescent="0.25">
      <c r="B30" s="3"/>
      <c r="E30" s="21">
        <v>45488</v>
      </c>
      <c r="F30">
        <v>27</v>
      </c>
      <c r="G30" s="8">
        <v>0</v>
      </c>
      <c r="H30" s="7">
        <f t="shared" si="4"/>
        <v>928.93</v>
      </c>
      <c r="I30" s="3">
        <f t="shared" si="8"/>
        <v>98.7</v>
      </c>
      <c r="J30" s="7">
        <f t="shared" si="9"/>
        <v>0.96</v>
      </c>
      <c r="N30" s="3">
        <f t="shared" si="0"/>
        <v>1028.5899999999999</v>
      </c>
      <c r="O30" s="1" t="s">
        <v>77</v>
      </c>
      <c r="P30" s="1"/>
    </row>
    <row r="31" spans="1:16" x14ac:dyDescent="0.25">
      <c r="B31" s="3"/>
      <c r="E31" s="21">
        <v>45519</v>
      </c>
      <c r="F31">
        <v>28</v>
      </c>
      <c r="G31" s="8">
        <v>0</v>
      </c>
      <c r="H31" s="7">
        <f t="shared" si="4"/>
        <v>928.93</v>
      </c>
      <c r="I31" s="3">
        <f t="shared" si="8"/>
        <v>98.7</v>
      </c>
      <c r="J31" s="7">
        <f t="shared" si="9"/>
        <v>0.96</v>
      </c>
      <c r="N31" s="3">
        <f t="shared" si="0"/>
        <v>1028.5899999999999</v>
      </c>
      <c r="O31" s="1" t="s">
        <v>77</v>
      </c>
      <c r="P31" s="1"/>
    </row>
    <row r="32" spans="1:16" x14ac:dyDescent="0.25">
      <c r="B32" s="3"/>
      <c r="E32" s="21">
        <v>45550</v>
      </c>
      <c r="F32">
        <v>29</v>
      </c>
      <c r="G32" s="8">
        <v>0</v>
      </c>
      <c r="H32" s="7">
        <f t="shared" si="4"/>
        <v>928.93</v>
      </c>
      <c r="I32" s="3">
        <f t="shared" si="8"/>
        <v>98.7</v>
      </c>
      <c r="J32" s="7">
        <f t="shared" si="9"/>
        <v>0.96</v>
      </c>
      <c r="N32" s="3">
        <f t="shared" si="0"/>
        <v>1028.5899999999999</v>
      </c>
      <c r="O32" s="1" t="s">
        <v>77</v>
      </c>
      <c r="P32" s="1"/>
    </row>
    <row r="33" spans="2:16" x14ac:dyDescent="0.25">
      <c r="B33" s="3"/>
      <c r="E33" s="21">
        <v>45580</v>
      </c>
      <c r="F33">
        <v>30</v>
      </c>
      <c r="G33" s="8">
        <v>0</v>
      </c>
      <c r="H33" s="7">
        <f t="shared" si="4"/>
        <v>928.93</v>
      </c>
      <c r="I33" s="3">
        <f t="shared" si="8"/>
        <v>98.7</v>
      </c>
      <c r="J33" s="7">
        <f t="shared" si="9"/>
        <v>0.96</v>
      </c>
      <c r="N33" s="3">
        <f t="shared" si="0"/>
        <v>1028.5899999999999</v>
      </c>
      <c r="O33" s="1" t="s">
        <v>77</v>
      </c>
      <c r="P33" s="1"/>
    </row>
    <row r="34" spans="2:16" x14ac:dyDescent="0.25">
      <c r="B34" s="3"/>
      <c r="E34" s="21">
        <v>45611</v>
      </c>
      <c r="F34">
        <v>31</v>
      </c>
      <c r="G34" s="8">
        <v>0</v>
      </c>
      <c r="H34" s="7">
        <f t="shared" si="4"/>
        <v>928.93</v>
      </c>
      <c r="I34" s="3">
        <f t="shared" si="8"/>
        <v>98.7</v>
      </c>
      <c r="J34" s="7">
        <f t="shared" si="9"/>
        <v>0.96</v>
      </c>
      <c r="N34" s="3">
        <f t="shared" si="0"/>
        <v>1028.5899999999999</v>
      </c>
      <c r="O34" s="1" t="s">
        <v>77</v>
      </c>
      <c r="P34" s="1"/>
    </row>
    <row r="35" spans="2:16" x14ac:dyDescent="0.25">
      <c r="B35" s="3"/>
      <c r="E35" s="21">
        <v>45641</v>
      </c>
      <c r="F35">
        <v>32</v>
      </c>
      <c r="G35" s="8">
        <v>0</v>
      </c>
      <c r="H35" s="7">
        <f t="shared" si="4"/>
        <v>928.93</v>
      </c>
      <c r="I35" s="3">
        <f t="shared" si="8"/>
        <v>98.7</v>
      </c>
      <c r="J35" s="7">
        <f t="shared" si="9"/>
        <v>0.96</v>
      </c>
      <c r="N35" s="3">
        <f t="shared" si="0"/>
        <v>1028.5899999999999</v>
      </c>
      <c r="O35" s="1" t="s">
        <v>77</v>
      </c>
      <c r="P35" s="1"/>
    </row>
    <row r="36" spans="2:16" x14ac:dyDescent="0.25">
      <c r="B36" s="3"/>
      <c r="E36" s="21">
        <v>45672</v>
      </c>
      <c r="F36">
        <v>33</v>
      </c>
      <c r="G36" s="8">
        <v>0</v>
      </c>
      <c r="H36" s="7">
        <f t="shared" si="4"/>
        <v>928.93</v>
      </c>
      <c r="I36" s="3">
        <f t="shared" si="8"/>
        <v>98.7</v>
      </c>
      <c r="J36" s="7">
        <f t="shared" si="9"/>
        <v>0.96</v>
      </c>
      <c r="N36" s="3">
        <f t="shared" si="0"/>
        <v>1028.5899999999999</v>
      </c>
      <c r="O36" s="1" t="s">
        <v>77</v>
      </c>
      <c r="P36" s="1"/>
    </row>
    <row r="37" spans="2:16" x14ac:dyDescent="0.25">
      <c r="B37" s="3"/>
      <c r="E37" s="21">
        <v>45703</v>
      </c>
      <c r="F37">
        <v>34</v>
      </c>
      <c r="G37" s="8">
        <v>0</v>
      </c>
      <c r="H37" s="7">
        <f t="shared" si="4"/>
        <v>928.93</v>
      </c>
      <c r="I37" s="3">
        <f t="shared" si="8"/>
        <v>98.7</v>
      </c>
      <c r="J37" s="7">
        <f t="shared" si="9"/>
        <v>0.96</v>
      </c>
      <c r="N37" s="3">
        <f t="shared" si="0"/>
        <v>1028.5899999999999</v>
      </c>
      <c r="O37" s="1" t="s">
        <v>77</v>
      </c>
      <c r="P37" s="1"/>
    </row>
    <row r="38" spans="2:16" x14ac:dyDescent="0.25">
      <c r="B38" s="3"/>
      <c r="E38" s="21">
        <v>45731</v>
      </c>
      <c r="F38">
        <v>35</v>
      </c>
      <c r="G38" s="8">
        <v>0</v>
      </c>
      <c r="H38" s="7">
        <f t="shared" si="4"/>
        <v>928.93</v>
      </c>
      <c r="I38" s="3">
        <f t="shared" si="8"/>
        <v>98.7</v>
      </c>
      <c r="J38" s="7">
        <f t="shared" si="9"/>
        <v>0.96</v>
      </c>
      <c r="N38" s="3">
        <f t="shared" si="0"/>
        <v>1028.5899999999999</v>
      </c>
      <c r="O38" s="1" t="s">
        <v>77</v>
      </c>
      <c r="P38" s="1"/>
    </row>
    <row r="39" spans="2:16" x14ac:dyDescent="0.25">
      <c r="B39" s="3"/>
      <c r="E39" s="21">
        <v>45762</v>
      </c>
      <c r="F39">
        <v>36</v>
      </c>
      <c r="G39" s="8">
        <v>0</v>
      </c>
      <c r="H39" s="7">
        <f t="shared" si="4"/>
        <v>928.93</v>
      </c>
      <c r="I39" s="3">
        <f t="shared" si="8"/>
        <v>98.7</v>
      </c>
      <c r="J39" s="7">
        <f t="shared" si="9"/>
        <v>0.96</v>
      </c>
      <c r="N39" s="3">
        <f t="shared" si="0"/>
        <v>1028.5899999999999</v>
      </c>
      <c r="O39" s="1" t="s">
        <v>77</v>
      </c>
      <c r="P39" s="1"/>
    </row>
    <row r="40" spans="2:16" x14ac:dyDescent="0.25">
      <c r="B40" s="3"/>
      <c r="E40" s="21">
        <v>45792</v>
      </c>
      <c r="F40">
        <v>37</v>
      </c>
      <c r="G40" s="8">
        <v>0</v>
      </c>
      <c r="H40" s="7">
        <f t="shared" si="4"/>
        <v>928.93</v>
      </c>
      <c r="I40" s="3">
        <f t="shared" si="8"/>
        <v>98.7</v>
      </c>
      <c r="J40" s="7">
        <f t="shared" si="9"/>
        <v>0.96</v>
      </c>
      <c r="N40" s="3">
        <f t="shared" si="0"/>
        <v>1028.5899999999999</v>
      </c>
      <c r="O40" s="1" t="s">
        <v>77</v>
      </c>
      <c r="P40" s="1"/>
    </row>
    <row r="41" spans="2:16" x14ac:dyDescent="0.25">
      <c r="B41" s="3"/>
      <c r="E41" s="21">
        <v>45823</v>
      </c>
      <c r="F41">
        <v>38</v>
      </c>
      <c r="G41" s="8">
        <v>0</v>
      </c>
      <c r="H41" s="7">
        <f t="shared" si="4"/>
        <v>928.93</v>
      </c>
      <c r="I41" s="3">
        <f t="shared" si="8"/>
        <v>98.7</v>
      </c>
      <c r="J41" s="7">
        <f t="shared" si="9"/>
        <v>0.96</v>
      </c>
      <c r="N41" s="3">
        <f t="shared" si="0"/>
        <v>1028.5899999999999</v>
      </c>
      <c r="O41" s="1" t="s">
        <v>77</v>
      </c>
      <c r="P41" s="1"/>
    </row>
    <row r="42" spans="2:16" x14ac:dyDescent="0.25">
      <c r="B42" s="3"/>
      <c r="E42" s="21">
        <v>45853</v>
      </c>
      <c r="F42">
        <v>39</v>
      </c>
      <c r="G42" s="8">
        <v>0</v>
      </c>
      <c r="H42" s="7">
        <f t="shared" si="4"/>
        <v>928.93</v>
      </c>
      <c r="I42" s="3">
        <f t="shared" si="8"/>
        <v>98.7</v>
      </c>
      <c r="J42" s="7">
        <f t="shared" si="9"/>
        <v>0.96</v>
      </c>
      <c r="N42" s="3">
        <f t="shared" si="0"/>
        <v>1028.5899999999999</v>
      </c>
      <c r="O42" s="1" t="s">
        <v>77</v>
      </c>
      <c r="P42" s="1"/>
    </row>
    <row r="43" spans="2:16" x14ac:dyDescent="0.25">
      <c r="B43" s="3"/>
      <c r="E43" s="21">
        <v>45884</v>
      </c>
      <c r="F43">
        <v>40</v>
      </c>
      <c r="G43" s="8">
        <v>0</v>
      </c>
      <c r="H43" s="7">
        <f t="shared" si="4"/>
        <v>928.93</v>
      </c>
      <c r="I43" s="3">
        <f t="shared" si="8"/>
        <v>98.7</v>
      </c>
      <c r="J43" s="7">
        <f t="shared" si="9"/>
        <v>0.96</v>
      </c>
      <c r="N43" s="3">
        <f t="shared" si="0"/>
        <v>1028.5899999999999</v>
      </c>
      <c r="O43" s="1" t="s">
        <v>77</v>
      </c>
      <c r="P43" s="1"/>
    </row>
    <row r="44" spans="2:16" x14ac:dyDescent="0.25">
      <c r="B44" s="3"/>
      <c r="E44" s="21">
        <v>45915</v>
      </c>
      <c r="F44">
        <v>41</v>
      </c>
      <c r="G44" s="8">
        <v>0</v>
      </c>
      <c r="H44" s="7">
        <f t="shared" si="4"/>
        <v>928.93</v>
      </c>
      <c r="I44" s="3">
        <f t="shared" si="8"/>
        <v>98.7</v>
      </c>
      <c r="J44" s="7">
        <f t="shared" si="9"/>
        <v>0.96</v>
      </c>
      <c r="N44" s="3">
        <f t="shared" si="0"/>
        <v>1028.5899999999999</v>
      </c>
      <c r="O44" s="1" t="s">
        <v>77</v>
      </c>
      <c r="P44" s="1"/>
    </row>
    <row r="45" spans="2:16" x14ac:dyDescent="0.25">
      <c r="E45" s="21">
        <v>45945</v>
      </c>
      <c r="F45">
        <v>42</v>
      </c>
      <c r="G45" s="8">
        <v>0</v>
      </c>
      <c r="H45" s="7">
        <f t="shared" si="4"/>
        <v>928.93</v>
      </c>
      <c r="I45" s="3">
        <f t="shared" si="8"/>
        <v>98.7</v>
      </c>
      <c r="J45" s="7">
        <f t="shared" si="9"/>
        <v>0.96</v>
      </c>
      <c r="N45" s="3">
        <f t="shared" si="0"/>
        <v>1028.5899999999999</v>
      </c>
      <c r="O45" s="1" t="s">
        <v>77</v>
      </c>
      <c r="P45" s="1"/>
    </row>
    <row r="46" spans="2:16" x14ac:dyDescent="0.25">
      <c r="E46" s="21">
        <v>45976</v>
      </c>
      <c r="F46">
        <v>43</v>
      </c>
      <c r="G46" s="8">
        <v>0</v>
      </c>
      <c r="H46" s="7">
        <f t="shared" si="4"/>
        <v>928.93</v>
      </c>
      <c r="I46" s="3">
        <f t="shared" si="8"/>
        <v>98.7</v>
      </c>
      <c r="J46" s="7">
        <f t="shared" si="9"/>
        <v>0.96</v>
      </c>
      <c r="N46" s="3">
        <f t="shared" si="0"/>
        <v>1028.5899999999999</v>
      </c>
      <c r="O46" s="1" t="s">
        <v>77</v>
      </c>
      <c r="P46" s="1"/>
    </row>
    <row r="47" spans="2:16" x14ac:dyDescent="0.25">
      <c r="E47" s="21">
        <v>46006</v>
      </c>
      <c r="F47">
        <v>44</v>
      </c>
      <c r="G47" s="8">
        <v>0</v>
      </c>
      <c r="H47" s="7">
        <f t="shared" si="4"/>
        <v>928.93</v>
      </c>
      <c r="I47" s="3">
        <f t="shared" si="8"/>
        <v>98.7</v>
      </c>
      <c r="J47" s="7">
        <f t="shared" si="9"/>
        <v>0.96</v>
      </c>
      <c r="N47" s="3">
        <f t="shared" si="0"/>
        <v>1028.5899999999999</v>
      </c>
      <c r="O47" s="1" t="s">
        <v>77</v>
      </c>
      <c r="P47" s="1"/>
    </row>
    <row r="48" spans="2:16" x14ac:dyDescent="0.25">
      <c r="E48" s="21">
        <v>46037</v>
      </c>
      <c r="F48">
        <v>45</v>
      </c>
      <c r="G48" s="8">
        <v>0</v>
      </c>
      <c r="H48" s="7">
        <f t="shared" si="4"/>
        <v>928.93</v>
      </c>
      <c r="I48" s="3">
        <f t="shared" si="8"/>
        <v>98.7</v>
      </c>
      <c r="J48" s="7">
        <f t="shared" si="9"/>
        <v>0.96</v>
      </c>
      <c r="N48" s="3">
        <f t="shared" si="0"/>
        <v>1028.5899999999999</v>
      </c>
      <c r="O48" s="1" t="s">
        <v>77</v>
      </c>
      <c r="P48" s="1"/>
    </row>
    <row r="49" spans="5:16" x14ac:dyDescent="0.25">
      <c r="E49" s="21">
        <v>46068</v>
      </c>
      <c r="F49">
        <v>46</v>
      </c>
      <c r="G49" s="8">
        <v>0</v>
      </c>
      <c r="H49" s="7">
        <f t="shared" si="4"/>
        <v>928.93</v>
      </c>
      <c r="I49" s="3">
        <f t="shared" si="8"/>
        <v>98.7</v>
      </c>
      <c r="J49" s="7">
        <f t="shared" si="9"/>
        <v>0.96</v>
      </c>
      <c r="N49" s="3">
        <f t="shared" si="0"/>
        <v>1028.5899999999999</v>
      </c>
      <c r="O49" s="1" t="s">
        <v>77</v>
      </c>
      <c r="P49" s="1"/>
    </row>
    <row r="50" spans="5:16" x14ac:dyDescent="0.25">
      <c r="E50" s="21">
        <v>46096</v>
      </c>
      <c r="F50">
        <v>47</v>
      </c>
      <c r="G50" s="8">
        <v>0</v>
      </c>
      <c r="H50" s="7">
        <f t="shared" si="4"/>
        <v>928.93</v>
      </c>
      <c r="I50" s="3">
        <f t="shared" si="8"/>
        <v>98.7</v>
      </c>
      <c r="J50" s="7">
        <f t="shared" si="9"/>
        <v>0.96</v>
      </c>
      <c r="N50" s="3">
        <f t="shared" si="0"/>
        <v>1028.5899999999999</v>
      </c>
      <c r="O50" s="1" t="s">
        <v>77</v>
      </c>
      <c r="P50" s="1"/>
    </row>
    <row r="51" spans="5:16" x14ac:dyDescent="0.25">
      <c r="E51" s="21">
        <v>46127</v>
      </c>
      <c r="F51">
        <v>48</v>
      </c>
      <c r="G51" s="8">
        <v>0</v>
      </c>
      <c r="H51" s="7">
        <f t="shared" si="4"/>
        <v>928.93</v>
      </c>
      <c r="I51" s="3">
        <f t="shared" si="8"/>
        <v>98.7</v>
      </c>
      <c r="J51" s="7">
        <f t="shared" si="9"/>
        <v>0.96</v>
      </c>
      <c r="N51" s="3">
        <f t="shared" si="0"/>
        <v>1028.5899999999999</v>
      </c>
      <c r="O51" s="1" t="s">
        <v>77</v>
      </c>
      <c r="P51" s="1"/>
    </row>
    <row r="52" spans="5:16" x14ac:dyDescent="0.25">
      <c r="E52" s="21">
        <v>46157</v>
      </c>
      <c r="F52">
        <v>49</v>
      </c>
      <c r="G52" s="8">
        <v>0</v>
      </c>
      <c r="H52" s="7">
        <f t="shared" si="4"/>
        <v>928.93</v>
      </c>
      <c r="I52" s="3">
        <f t="shared" si="8"/>
        <v>98.7</v>
      </c>
      <c r="J52" s="7">
        <f t="shared" si="9"/>
        <v>0.96</v>
      </c>
      <c r="N52" s="3">
        <f t="shared" si="0"/>
        <v>1028.5899999999999</v>
      </c>
      <c r="O52" s="1" t="s">
        <v>77</v>
      </c>
      <c r="P52" s="1"/>
    </row>
    <row r="53" spans="5:16" x14ac:dyDescent="0.25">
      <c r="E53" s="21">
        <v>46188</v>
      </c>
      <c r="F53">
        <v>50</v>
      </c>
      <c r="G53" s="8">
        <v>0</v>
      </c>
      <c r="H53" s="7">
        <f t="shared" si="4"/>
        <v>928.93</v>
      </c>
      <c r="I53" s="3">
        <f t="shared" si="8"/>
        <v>98.7</v>
      </c>
      <c r="J53" s="7">
        <f t="shared" si="9"/>
        <v>0.96</v>
      </c>
      <c r="N53" s="3">
        <f t="shared" si="0"/>
        <v>1028.5899999999999</v>
      </c>
      <c r="O53" s="1" t="s">
        <v>77</v>
      </c>
      <c r="P53" s="1"/>
    </row>
    <row r="54" spans="5:16" x14ac:dyDescent="0.25">
      <c r="E54" s="21">
        <v>46218</v>
      </c>
      <c r="F54">
        <v>51</v>
      </c>
      <c r="G54" s="8">
        <v>0</v>
      </c>
      <c r="H54" s="7">
        <f t="shared" si="4"/>
        <v>928.93</v>
      </c>
      <c r="I54" s="3">
        <f t="shared" si="8"/>
        <v>98.7</v>
      </c>
      <c r="J54" s="7">
        <f t="shared" si="9"/>
        <v>0.96</v>
      </c>
      <c r="N54" s="3">
        <f t="shared" si="0"/>
        <v>1028.5899999999999</v>
      </c>
      <c r="O54" s="1" t="s">
        <v>77</v>
      </c>
      <c r="P54" s="1"/>
    </row>
    <row r="55" spans="5:16" x14ac:dyDescent="0.25">
      <c r="E55" s="21">
        <v>46249</v>
      </c>
      <c r="F55">
        <v>52</v>
      </c>
      <c r="G55" s="8">
        <v>0</v>
      </c>
      <c r="H55" s="7">
        <f t="shared" si="4"/>
        <v>928.93</v>
      </c>
      <c r="I55" s="3">
        <f t="shared" si="8"/>
        <v>98.7</v>
      </c>
      <c r="J55" s="7">
        <f t="shared" si="9"/>
        <v>0.96</v>
      </c>
      <c r="N55" s="3">
        <f t="shared" si="0"/>
        <v>1028.5899999999999</v>
      </c>
      <c r="O55" s="1" t="s">
        <v>77</v>
      </c>
      <c r="P55" s="1"/>
    </row>
    <row r="56" spans="5:16" x14ac:dyDescent="0.25">
      <c r="E56" s="21">
        <v>46280</v>
      </c>
      <c r="F56">
        <v>53</v>
      </c>
      <c r="G56" s="8">
        <v>0</v>
      </c>
      <c r="H56" s="7">
        <f t="shared" si="4"/>
        <v>928.93</v>
      </c>
      <c r="I56" s="3">
        <f t="shared" si="8"/>
        <v>98.7</v>
      </c>
      <c r="J56" s="7">
        <f t="shared" si="9"/>
        <v>0.96</v>
      </c>
      <c r="N56" s="3">
        <f t="shared" si="0"/>
        <v>1028.5899999999999</v>
      </c>
      <c r="O56" s="1" t="s">
        <v>77</v>
      </c>
      <c r="P56" s="1"/>
    </row>
    <row r="57" spans="5:16" x14ac:dyDescent="0.25">
      <c r="E57" s="21">
        <v>46310</v>
      </c>
      <c r="F57">
        <v>54</v>
      </c>
      <c r="G57" s="8">
        <v>0</v>
      </c>
      <c r="H57" s="7">
        <f t="shared" si="4"/>
        <v>928.93</v>
      </c>
      <c r="I57" s="3">
        <f t="shared" si="8"/>
        <v>98.7</v>
      </c>
      <c r="J57" s="7">
        <f t="shared" si="9"/>
        <v>0.96</v>
      </c>
      <c r="N57" s="3">
        <f t="shared" si="0"/>
        <v>1028.5899999999999</v>
      </c>
      <c r="O57" s="1" t="s">
        <v>77</v>
      </c>
      <c r="P57" s="1"/>
    </row>
    <row r="58" spans="5:16" x14ac:dyDescent="0.25">
      <c r="E58" s="21">
        <v>46341</v>
      </c>
      <c r="F58">
        <v>55</v>
      </c>
      <c r="G58" s="8">
        <v>0</v>
      </c>
      <c r="H58" s="7">
        <f t="shared" si="4"/>
        <v>928.93</v>
      </c>
      <c r="I58" s="3">
        <f t="shared" si="8"/>
        <v>98.7</v>
      </c>
      <c r="J58" s="7">
        <f t="shared" si="9"/>
        <v>0.96</v>
      </c>
      <c r="N58" s="3">
        <f t="shared" si="0"/>
        <v>1028.5899999999999</v>
      </c>
      <c r="O58" s="1" t="s">
        <v>77</v>
      </c>
      <c r="P58" s="1"/>
    </row>
    <row r="59" spans="5:16" x14ac:dyDescent="0.25">
      <c r="E59" s="21">
        <v>46371</v>
      </c>
      <c r="F59">
        <v>56</v>
      </c>
      <c r="G59" s="8">
        <v>0</v>
      </c>
      <c r="H59" s="7">
        <f t="shared" si="4"/>
        <v>928.93</v>
      </c>
      <c r="I59" s="3">
        <f t="shared" si="8"/>
        <v>98.7</v>
      </c>
      <c r="J59" s="7">
        <f t="shared" si="9"/>
        <v>0.96</v>
      </c>
      <c r="N59" s="3">
        <f t="shared" si="0"/>
        <v>1028.5899999999999</v>
      </c>
      <c r="O59" s="1" t="s">
        <v>77</v>
      </c>
      <c r="P59" s="1"/>
    </row>
    <row r="60" spans="5:16" x14ac:dyDescent="0.25">
      <c r="E60" s="21">
        <v>46402</v>
      </c>
      <c r="F60">
        <v>57</v>
      </c>
      <c r="G60" s="8">
        <v>0</v>
      </c>
      <c r="H60" s="7">
        <f t="shared" si="4"/>
        <v>928.93</v>
      </c>
      <c r="I60" s="3">
        <f t="shared" si="8"/>
        <v>98.7</v>
      </c>
      <c r="J60" s="7">
        <f t="shared" si="9"/>
        <v>0.96</v>
      </c>
      <c r="N60" s="3">
        <f t="shared" si="0"/>
        <v>1028.5899999999999</v>
      </c>
      <c r="O60" s="1" t="s">
        <v>77</v>
      </c>
      <c r="P60" s="1"/>
    </row>
    <row r="61" spans="5:16" x14ac:dyDescent="0.25">
      <c r="E61" s="21">
        <v>46433</v>
      </c>
      <c r="F61">
        <v>58</v>
      </c>
      <c r="G61" s="8">
        <v>0</v>
      </c>
      <c r="H61" s="7">
        <f t="shared" si="4"/>
        <v>928.93</v>
      </c>
      <c r="I61" s="3">
        <f t="shared" si="8"/>
        <v>98.7</v>
      </c>
      <c r="J61" s="7">
        <f t="shared" si="9"/>
        <v>0.96</v>
      </c>
      <c r="N61" s="3">
        <f t="shared" si="0"/>
        <v>1028.5899999999999</v>
      </c>
      <c r="O61" s="1" t="s">
        <v>77</v>
      </c>
      <c r="P61" s="1"/>
    </row>
    <row r="62" spans="5:16" x14ac:dyDescent="0.25">
      <c r="E62" s="21">
        <v>46461</v>
      </c>
      <c r="F62">
        <v>59</v>
      </c>
      <c r="G62" s="8">
        <v>0</v>
      </c>
      <c r="H62" s="7">
        <f t="shared" si="4"/>
        <v>928.93</v>
      </c>
      <c r="I62" s="3">
        <f t="shared" si="8"/>
        <v>98.7</v>
      </c>
      <c r="J62" s="7">
        <f t="shared" si="9"/>
        <v>0.96</v>
      </c>
      <c r="N62" s="3">
        <f t="shared" si="0"/>
        <v>1028.5899999999999</v>
      </c>
      <c r="O62" s="1" t="s">
        <v>77</v>
      </c>
      <c r="P62" s="1"/>
    </row>
    <row r="63" spans="5:16" x14ac:dyDescent="0.25">
      <c r="E63" s="21">
        <v>46492</v>
      </c>
      <c r="F63">
        <v>60</v>
      </c>
      <c r="G63" s="8">
        <v>0</v>
      </c>
      <c r="H63" s="7">
        <f t="shared" si="4"/>
        <v>928.93</v>
      </c>
      <c r="I63" s="3">
        <f t="shared" si="8"/>
        <v>98.7</v>
      </c>
      <c r="J63" s="7">
        <f t="shared" si="9"/>
        <v>0.96</v>
      </c>
      <c r="N63" s="3">
        <f t="shared" si="0"/>
        <v>1028.5899999999999</v>
      </c>
      <c r="O63" s="1" t="s">
        <v>77</v>
      </c>
      <c r="P63" s="1"/>
    </row>
    <row r="64" spans="5:16" x14ac:dyDescent="0.25">
      <c r="E64" s="21">
        <v>46522</v>
      </c>
      <c r="F64">
        <v>61</v>
      </c>
      <c r="G64" s="8">
        <v>0</v>
      </c>
      <c r="H64" s="7">
        <f t="shared" si="4"/>
        <v>928.93</v>
      </c>
      <c r="I64" s="3">
        <f t="shared" si="8"/>
        <v>98.7</v>
      </c>
      <c r="J64" s="7">
        <f t="shared" si="9"/>
        <v>0.96</v>
      </c>
      <c r="N64" s="3">
        <f t="shared" si="0"/>
        <v>1028.5899999999999</v>
      </c>
      <c r="O64" s="1" t="s">
        <v>77</v>
      </c>
      <c r="P64" s="1"/>
    </row>
    <row r="65" spans="5:16" x14ac:dyDescent="0.25">
      <c r="E65" s="21">
        <v>46553</v>
      </c>
      <c r="F65">
        <v>62</v>
      </c>
      <c r="G65" s="8">
        <v>0</v>
      </c>
      <c r="H65" s="7">
        <f t="shared" si="4"/>
        <v>928.93</v>
      </c>
      <c r="I65" s="3">
        <f t="shared" si="8"/>
        <v>98.7</v>
      </c>
      <c r="J65" s="7">
        <f t="shared" si="9"/>
        <v>0.96</v>
      </c>
      <c r="N65" s="3">
        <f t="shared" si="0"/>
        <v>1028.5899999999999</v>
      </c>
      <c r="O65" s="1" t="s">
        <v>77</v>
      </c>
      <c r="P65" s="1"/>
    </row>
    <row r="66" spans="5:16" x14ac:dyDescent="0.25">
      <c r="E66" s="21">
        <v>46583</v>
      </c>
      <c r="F66">
        <v>63</v>
      </c>
      <c r="G66" s="8">
        <v>0</v>
      </c>
      <c r="H66" s="7">
        <f t="shared" si="4"/>
        <v>928.93</v>
      </c>
      <c r="I66" s="3">
        <f t="shared" si="8"/>
        <v>98.7</v>
      </c>
      <c r="J66" s="7">
        <f t="shared" si="9"/>
        <v>0.96</v>
      </c>
      <c r="N66" s="3">
        <f t="shared" si="0"/>
        <v>1028.5899999999999</v>
      </c>
      <c r="O66" s="1" t="s">
        <v>77</v>
      </c>
      <c r="P66" s="1"/>
    </row>
    <row r="67" spans="5:16" x14ac:dyDescent="0.25">
      <c r="E67" s="21">
        <v>46614</v>
      </c>
      <c r="F67">
        <v>64</v>
      </c>
      <c r="G67" s="8">
        <v>0</v>
      </c>
      <c r="H67" s="7">
        <f t="shared" si="4"/>
        <v>928.93</v>
      </c>
      <c r="I67" s="3">
        <f t="shared" si="8"/>
        <v>98.7</v>
      </c>
      <c r="J67" s="7">
        <f t="shared" si="9"/>
        <v>0.96</v>
      </c>
      <c r="N67" s="3">
        <f t="shared" si="0"/>
        <v>1028.5899999999999</v>
      </c>
      <c r="O67" s="1" t="s">
        <v>77</v>
      </c>
      <c r="P67" s="1"/>
    </row>
    <row r="68" spans="5:16" x14ac:dyDescent="0.25">
      <c r="E68" s="21">
        <v>46645</v>
      </c>
      <c r="F68">
        <v>65</v>
      </c>
      <c r="G68" s="8">
        <v>0</v>
      </c>
      <c r="H68" s="7">
        <f t="shared" ref="H68:H123" si="10">($B$17-(I68+J68))</f>
        <v>928.93</v>
      </c>
      <c r="I68" s="3">
        <f t="shared" si="8"/>
        <v>98.7</v>
      </c>
      <c r="J68" s="7">
        <f t="shared" si="9"/>
        <v>0.96</v>
      </c>
      <c r="N68" s="3">
        <f t="shared" si="0"/>
        <v>1028.5899999999999</v>
      </c>
      <c r="O68" s="1" t="s">
        <v>77</v>
      </c>
      <c r="P68" s="1"/>
    </row>
    <row r="69" spans="5:16" x14ac:dyDescent="0.25">
      <c r="E69" s="21">
        <v>46675</v>
      </c>
      <c r="F69">
        <v>66</v>
      </c>
      <c r="G69" s="8">
        <v>0</v>
      </c>
      <c r="H69" s="7">
        <f t="shared" si="10"/>
        <v>928.93</v>
      </c>
      <c r="I69" s="3">
        <f t="shared" si="8"/>
        <v>98.7</v>
      </c>
      <c r="J69" s="7">
        <f t="shared" si="9"/>
        <v>0.96</v>
      </c>
      <c r="N69" s="3">
        <f t="shared" ref="N69:N123" si="11">SUM(G69:M69)</f>
        <v>1028.5899999999999</v>
      </c>
      <c r="O69" s="1" t="s">
        <v>77</v>
      </c>
      <c r="P69" s="1"/>
    </row>
    <row r="70" spans="5:16" x14ac:dyDescent="0.25">
      <c r="E70" s="21">
        <v>46706</v>
      </c>
      <c r="F70">
        <v>67</v>
      </c>
      <c r="G70" s="8">
        <v>0</v>
      </c>
      <c r="H70" s="7">
        <f t="shared" si="10"/>
        <v>928.93</v>
      </c>
      <c r="I70" s="3">
        <f t="shared" si="8"/>
        <v>98.7</v>
      </c>
      <c r="J70" s="7">
        <f t="shared" si="9"/>
        <v>0.96</v>
      </c>
      <c r="N70" s="3">
        <f t="shared" si="11"/>
        <v>1028.5899999999999</v>
      </c>
      <c r="O70" s="1" t="s">
        <v>77</v>
      </c>
      <c r="P70" s="1"/>
    </row>
    <row r="71" spans="5:16" x14ac:dyDescent="0.25">
      <c r="E71" s="21">
        <v>46736</v>
      </c>
      <c r="F71">
        <v>68</v>
      </c>
      <c r="G71" s="8">
        <v>0</v>
      </c>
      <c r="H71" s="7">
        <f t="shared" si="10"/>
        <v>928.93</v>
      </c>
      <c r="I71" s="3">
        <f t="shared" si="8"/>
        <v>98.7</v>
      </c>
      <c r="J71" s="7">
        <f t="shared" si="9"/>
        <v>0.96</v>
      </c>
      <c r="N71" s="3">
        <f t="shared" si="11"/>
        <v>1028.5899999999999</v>
      </c>
      <c r="O71" s="1" t="s">
        <v>77</v>
      </c>
      <c r="P71" s="1"/>
    </row>
    <row r="72" spans="5:16" x14ac:dyDescent="0.25">
      <c r="E72" s="21">
        <v>46767</v>
      </c>
      <c r="F72">
        <v>69</v>
      </c>
      <c r="G72" s="8">
        <v>0</v>
      </c>
      <c r="H72" s="7">
        <f t="shared" si="10"/>
        <v>928.93</v>
      </c>
      <c r="I72" s="3">
        <f t="shared" ref="I72:I123" si="12">ROUND(($B$18/117),2)</f>
        <v>98.7</v>
      </c>
      <c r="J72" s="7">
        <f t="shared" ref="J72:J123" si="13">ROUND(($B$11/117),2)</f>
        <v>0.96</v>
      </c>
      <c r="N72" s="3">
        <f t="shared" si="11"/>
        <v>1028.5899999999999</v>
      </c>
      <c r="O72" s="1" t="s">
        <v>77</v>
      </c>
      <c r="P72" s="1"/>
    </row>
    <row r="73" spans="5:16" x14ac:dyDescent="0.25">
      <c r="E73" s="21">
        <v>46798</v>
      </c>
      <c r="F73">
        <v>70</v>
      </c>
      <c r="G73" s="8">
        <v>0</v>
      </c>
      <c r="H73" s="7">
        <f t="shared" si="10"/>
        <v>928.93</v>
      </c>
      <c r="I73" s="3">
        <f t="shared" si="12"/>
        <v>98.7</v>
      </c>
      <c r="J73" s="7">
        <f t="shared" si="13"/>
        <v>0.96</v>
      </c>
      <c r="N73" s="3">
        <f t="shared" si="11"/>
        <v>1028.5899999999999</v>
      </c>
      <c r="O73" s="1" t="s">
        <v>77</v>
      </c>
      <c r="P73" s="1"/>
    </row>
    <row r="74" spans="5:16" x14ac:dyDescent="0.25">
      <c r="E74" s="21">
        <v>46827</v>
      </c>
      <c r="F74">
        <v>71</v>
      </c>
      <c r="G74" s="8">
        <v>0</v>
      </c>
      <c r="H74" s="7">
        <f t="shared" si="10"/>
        <v>928.93</v>
      </c>
      <c r="I74" s="3">
        <f t="shared" si="12"/>
        <v>98.7</v>
      </c>
      <c r="J74" s="7">
        <f t="shared" si="13"/>
        <v>0.96</v>
      </c>
      <c r="N74" s="3">
        <f t="shared" si="11"/>
        <v>1028.5899999999999</v>
      </c>
      <c r="O74" s="1" t="s">
        <v>77</v>
      </c>
      <c r="P74" s="1"/>
    </row>
    <row r="75" spans="5:16" x14ac:dyDescent="0.25">
      <c r="E75" s="21">
        <v>46858</v>
      </c>
      <c r="F75">
        <v>72</v>
      </c>
      <c r="G75" s="8">
        <v>0</v>
      </c>
      <c r="H75" s="7">
        <f t="shared" si="10"/>
        <v>928.93</v>
      </c>
      <c r="I75" s="3">
        <f t="shared" si="12"/>
        <v>98.7</v>
      </c>
      <c r="J75" s="7">
        <f t="shared" si="13"/>
        <v>0.96</v>
      </c>
      <c r="N75" s="3">
        <f t="shared" si="11"/>
        <v>1028.5899999999999</v>
      </c>
      <c r="O75" s="1" t="s">
        <v>77</v>
      </c>
      <c r="P75" s="1"/>
    </row>
    <row r="76" spans="5:16" x14ac:dyDescent="0.25">
      <c r="E76" s="21">
        <v>46888</v>
      </c>
      <c r="F76">
        <v>73</v>
      </c>
      <c r="G76" s="8">
        <v>0</v>
      </c>
      <c r="H76" s="7">
        <f t="shared" si="10"/>
        <v>928.93</v>
      </c>
      <c r="I76" s="3">
        <f t="shared" si="12"/>
        <v>98.7</v>
      </c>
      <c r="J76" s="7">
        <f t="shared" si="13"/>
        <v>0.96</v>
      </c>
      <c r="N76" s="3">
        <f t="shared" si="11"/>
        <v>1028.5899999999999</v>
      </c>
      <c r="O76" s="1" t="s">
        <v>77</v>
      </c>
      <c r="P76" s="1"/>
    </row>
    <row r="77" spans="5:16" x14ac:dyDescent="0.25">
      <c r="E77" s="21">
        <v>46919</v>
      </c>
      <c r="F77">
        <v>74</v>
      </c>
      <c r="G77" s="8">
        <v>0</v>
      </c>
      <c r="H77" s="7">
        <f t="shared" si="10"/>
        <v>928.93</v>
      </c>
      <c r="I77" s="3">
        <f t="shared" si="12"/>
        <v>98.7</v>
      </c>
      <c r="J77" s="7">
        <f t="shared" si="13"/>
        <v>0.96</v>
      </c>
      <c r="N77" s="3">
        <f t="shared" si="11"/>
        <v>1028.5899999999999</v>
      </c>
      <c r="O77" s="1" t="s">
        <v>77</v>
      </c>
      <c r="P77" s="1"/>
    </row>
    <row r="78" spans="5:16" x14ac:dyDescent="0.25">
      <c r="E78" s="21">
        <v>46949</v>
      </c>
      <c r="F78">
        <v>75</v>
      </c>
      <c r="G78" s="8">
        <v>0</v>
      </c>
      <c r="H78" s="7">
        <f t="shared" si="10"/>
        <v>928.93</v>
      </c>
      <c r="I78" s="3">
        <f t="shared" si="12"/>
        <v>98.7</v>
      </c>
      <c r="J78" s="7">
        <f t="shared" si="13"/>
        <v>0.96</v>
      </c>
      <c r="N78" s="3">
        <f t="shared" si="11"/>
        <v>1028.5899999999999</v>
      </c>
      <c r="O78" s="1" t="s">
        <v>77</v>
      </c>
      <c r="P78" s="1"/>
    </row>
    <row r="79" spans="5:16" x14ac:dyDescent="0.25">
      <c r="E79" s="21">
        <v>46980</v>
      </c>
      <c r="F79">
        <v>76</v>
      </c>
      <c r="G79" s="8">
        <v>0</v>
      </c>
      <c r="H79" s="7">
        <f t="shared" si="10"/>
        <v>928.93</v>
      </c>
      <c r="I79" s="3">
        <f t="shared" si="12"/>
        <v>98.7</v>
      </c>
      <c r="J79" s="7">
        <f t="shared" si="13"/>
        <v>0.96</v>
      </c>
      <c r="N79" s="3">
        <f t="shared" si="11"/>
        <v>1028.5899999999999</v>
      </c>
      <c r="O79" s="1" t="s">
        <v>77</v>
      </c>
      <c r="P79" s="1"/>
    </row>
    <row r="80" spans="5:16" x14ac:dyDescent="0.25">
      <c r="E80" s="21">
        <v>47011</v>
      </c>
      <c r="F80">
        <v>77</v>
      </c>
      <c r="G80" s="8">
        <v>0</v>
      </c>
      <c r="H80" s="7">
        <f t="shared" si="10"/>
        <v>928.93</v>
      </c>
      <c r="I80" s="3">
        <f t="shared" si="12"/>
        <v>98.7</v>
      </c>
      <c r="J80" s="7">
        <f t="shared" si="13"/>
        <v>0.96</v>
      </c>
      <c r="N80" s="3">
        <f t="shared" si="11"/>
        <v>1028.5899999999999</v>
      </c>
      <c r="O80" s="1" t="s">
        <v>77</v>
      </c>
      <c r="P80" s="1"/>
    </row>
    <row r="81" spans="5:16" x14ac:dyDescent="0.25">
      <c r="E81" s="21">
        <v>47041</v>
      </c>
      <c r="F81">
        <v>78</v>
      </c>
      <c r="G81" s="8">
        <v>0</v>
      </c>
      <c r="H81" s="7">
        <f t="shared" si="10"/>
        <v>928.93</v>
      </c>
      <c r="I81" s="3">
        <f t="shared" si="12"/>
        <v>98.7</v>
      </c>
      <c r="J81" s="7">
        <f t="shared" si="13"/>
        <v>0.96</v>
      </c>
      <c r="N81" s="3">
        <f t="shared" si="11"/>
        <v>1028.5899999999999</v>
      </c>
      <c r="O81" s="1" t="s">
        <v>77</v>
      </c>
      <c r="P81" s="1"/>
    </row>
    <row r="82" spans="5:16" x14ac:dyDescent="0.25">
      <c r="E82" s="21">
        <v>47072</v>
      </c>
      <c r="F82">
        <v>79</v>
      </c>
      <c r="G82" s="8">
        <v>0</v>
      </c>
      <c r="H82" s="7">
        <f t="shared" si="10"/>
        <v>928.93</v>
      </c>
      <c r="I82" s="3">
        <f t="shared" si="12"/>
        <v>98.7</v>
      </c>
      <c r="J82" s="7">
        <f t="shared" si="13"/>
        <v>0.96</v>
      </c>
      <c r="N82" s="3">
        <f t="shared" si="11"/>
        <v>1028.5899999999999</v>
      </c>
      <c r="O82" s="1" t="s">
        <v>77</v>
      </c>
      <c r="P82" s="1"/>
    </row>
    <row r="83" spans="5:16" x14ac:dyDescent="0.25">
      <c r="E83" s="21">
        <v>47102</v>
      </c>
      <c r="F83">
        <v>80</v>
      </c>
      <c r="G83" s="8">
        <v>0</v>
      </c>
      <c r="H83" s="7">
        <f t="shared" si="10"/>
        <v>928.93</v>
      </c>
      <c r="I83" s="3">
        <f t="shared" si="12"/>
        <v>98.7</v>
      </c>
      <c r="J83" s="7">
        <f t="shared" si="13"/>
        <v>0.96</v>
      </c>
      <c r="N83" s="3">
        <f t="shared" si="11"/>
        <v>1028.5899999999999</v>
      </c>
      <c r="O83" s="1" t="s">
        <v>77</v>
      </c>
      <c r="P83" s="1"/>
    </row>
    <row r="84" spans="5:16" x14ac:dyDescent="0.25">
      <c r="E84" s="21">
        <v>47133</v>
      </c>
      <c r="F84">
        <v>81</v>
      </c>
      <c r="G84" s="8">
        <v>0</v>
      </c>
      <c r="H84" s="7">
        <f t="shared" si="10"/>
        <v>928.93</v>
      </c>
      <c r="I84" s="3">
        <f t="shared" si="12"/>
        <v>98.7</v>
      </c>
      <c r="J84" s="7">
        <f t="shared" si="13"/>
        <v>0.96</v>
      </c>
      <c r="N84" s="3">
        <f t="shared" si="11"/>
        <v>1028.5899999999999</v>
      </c>
      <c r="O84" s="1" t="s">
        <v>77</v>
      </c>
      <c r="P84" s="1"/>
    </row>
    <row r="85" spans="5:16" x14ac:dyDescent="0.25">
      <c r="E85" s="21">
        <v>47164</v>
      </c>
      <c r="F85">
        <v>82</v>
      </c>
      <c r="G85" s="8">
        <v>0</v>
      </c>
      <c r="H85" s="7">
        <f t="shared" si="10"/>
        <v>928.93</v>
      </c>
      <c r="I85" s="3">
        <f t="shared" si="12"/>
        <v>98.7</v>
      </c>
      <c r="J85" s="7">
        <f t="shared" si="13"/>
        <v>0.96</v>
      </c>
      <c r="N85" s="3">
        <f t="shared" si="11"/>
        <v>1028.5899999999999</v>
      </c>
      <c r="O85" s="1" t="s">
        <v>77</v>
      </c>
      <c r="P85" s="1"/>
    </row>
    <row r="86" spans="5:16" x14ac:dyDescent="0.25">
      <c r="E86" s="21">
        <v>47192</v>
      </c>
      <c r="F86">
        <v>83</v>
      </c>
      <c r="G86" s="8">
        <v>0</v>
      </c>
      <c r="H86" s="7">
        <f t="shared" si="10"/>
        <v>928.93</v>
      </c>
      <c r="I86" s="3">
        <f t="shared" si="12"/>
        <v>98.7</v>
      </c>
      <c r="J86" s="7">
        <f t="shared" si="13"/>
        <v>0.96</v>
      </c>
      <c r="N86" s="3">
        <f t="shared" si="11"/>
        <v>1028.5899999999999</v>
      </c>
      <c r="O86" s="1" t="s">
        <v>77</v>
      </c>
      <c r="P86" s="1"/>
    </row>
    <row r="87" spans="5:16" x14ac:dyDescent="0.25">
      <c r="E87" s="21">
        <v>47223</v>
      </c>
      <c r="F87">
        <v>84</v>
      </c>
      <c r="G87" s="8">
        <v>0</v>
      </c>
      <c r="H87" s="7">
        <f t="shared" si="10"/>
        <v>928.93</v>
      </c>
      <c r="I87" s="3">
        <f t="shared" si="12"/>
        <v>98.7</v>
      </c>
      <c r="J87" s="7">
        <f t="shared" si="13"/>
        <v>0.96</v>
      </c>
      <c r="N87" s="3">
        <f t="shared" si="11"/>
        <v>1028.5899999999999</v>
      </c>
      <c r="O87" s="1" t="s">
        <v>77</v>
      </c>
      <c r="P87" s="1"/>
    </row>
    <row r="88" spans="5:16" x14ac:dyDescent="0.25">
      <c r="E88" s="21">
        <v>47253</v>
      </c>
      <c r="F88">
        <v>85</v>
      </c>
      <c r="G88" s="8">
        <v>0</v>
      </c>
      <c r="H88" s="7">
        <f t="shared" si="10"/>
        <v>928.93</v>
      </c>
      <c r="I88" s="3">
        <f t="shared" si="12"/>
        <v>98.7</v>
      </c>
      <c r="J88" s="7">
        <f t="shared" si="13"/>
        <v>0.96</v>
      </c>
      <c r="N88" s="3">
        <f t="shared" si="11"/>
        <v>1028.5899999999999</v>
      </c>
      <c r="O88" s="1" t="s">
        <v>77</v>
      </c>
      <c r="P88" s="1"/>
    </row>
    <row r="89" spans="5:16" x14ac:dyDescent="0.25">
      <c r="E89" s="21">
        <v>47284</v>
      </c>
      <c r="F89">
        <v>86</v>
      </c>
      <c r="G89" s="8">
        <v>0</v>
      </c>
      <c r="H89" s="7">
        <f t="shared" si="10"/>
        <v>928.93</v>
      </c>
      <c r="I89" s="3">
        <f t="shared" si="12"/>
        <v>98.7</v>
      </c>
      <c r="J89" s="7">
        <f t="shared" si="13"/>
        <v>0.96</v>
      </c>
      <c r="N89" s="3">
        <f t="shared" si="11"/>
        <v>1028.5899999999999</v>
      </c>
      <c r="O89" s="1" t="s">
        <v>77</v>
      </c>
      <c r="P89" s="1"/>
    </row>
    <row r="90" spans="5:16" x14ac:dyDescent="0.25">
      <c r="E90" s="21">
        <v>47314</v>
      </c>
      <c r="F90">
        <v>87</v>
      </c>
      <c r="G90" s="8">
        <v>0</v>
      </c>
      <c r="H90" s="7">
        <f t="shared" si="10"/>
        <v>928.93</v>
      </c>
      <c r="I90" s="3">
        <f t="shared" si="12"/>
        <v>98.7</v>
      </c>
      <c r="J90" s="7">
        <f t="shared" si="13"/>
        <v>0.96</v>
      </c>
      <c r="N90" s="3">
        <f t="shared" si="11"/>
        <v>1028.5899999999999</v>
      </c>
      <c r="O90" s="1" t="s">
        <v>77</v>
      </c>
      <c r="P90" s="1"/>
    </row>
    <row r="91" spans="5:16" x14ac:dyDescent="0.25">
      <c r="E91" s="21">
        <v>47345</v>
      </c>
      <c r="F91">
        <v>88</v>
      </c>
      <c r="G91" s="8">
        <v>0</v>
      </c>
      <c r="H91" s="7">
        <f t="shared" si="10"/>
        <v>928.93</v>
      </c>
      <c r="I91" s="3">
        <f t="shared" si="12"/>
        <v>98.7</v>
      </c>
      <c r="J91" s="7">
        <f t="shared" si="13"/>
        <v>0.96</v>
      </c>
      <c r="N91" s="3">
        <f t="shared" si="11"/>
        <v>1028.5899999999999</v>
      </c>
      <c r="O91" s="1" t="s">
        <v>77</v>
      </c>
      <c r="P91" s="1"/>
    </row>
    <row r="92" spans="5:16" x14ac:dyDescent="0.25">
      <c r="E92" s="21">
        <v>47376</v>
      </c>
      <c r="F92">
        <v>89</v>
      </c>
      <c r="G92" s="8">
        <v>0</v>
      </c>
      <c r="H92" s="7">
        <f t="shared" si="10"/>
        <v>928.93</v>
      </c>
      <c r="I92" s="3">
        <f t="shared" si="12"/>
        <v>98.7</v>
      </c>
      <c r="J92" s="7">
        <f t="shared" si="13"/>
        <v>0.96</v>
      </c>
      <c r="N92" s="3">
        <f t="shared" si="11"/>
        <v>1028.5899999999999</v>
      </c>
      <c r="O92" s="1" t="s">
        <v>77</v>
      </c>
      <c r="P92" s="1"/>
    </row>
    <row r="93" spans="5:16" x14ac:dyDescent="0.25">
      <c r="E93" s="21">
        <v>47406</v>
      </c>
      <c r="F93">
        <v>90</v>
      </c>
      <c r="G93" s="8">
        <v>0</v>
      </c>
      <c r="H93" s="7">
        <f t="shared" si="10"/>
        <v>928.93</v>
      </c>
      <c r="I93" s="3">
        <f t="shared" si="12"/>
        <v>98.7</v>
      </c>
      <c r="J93" s="7">
        <f t="shared" si="13"/>
        <v>0.96</v>
      </c>
      <c r="N93" s="3">
        <f t="shared" si="11"/>
        <v>1028.5899999999999</v>
      </c>
      <c r="O93" s="1" t="s">
        <v>77</v>
      </c>
      <c r="P93" s="1"/>
    </row>
    <row r="94" spans="5:16" x14ac:dyDescent="0.25">
      <c r="E94" s="21">
        <v>47437</v>
      </c>
      <c r="F94">
        <v>91</v>
      </c>
      <c r="G94" s="8">
        <v>0</v>
      </c>
      <c r="H94" s="7">
        <f t="shared" si="10"/>
        <v>928.93</v>
      </c>
      <c r="I94" s="3">
        <f t="shared" si="12"/>
        <v>98.7</v>
      </c>
      <c r="J94" s="7">
        <f t="shared" si="13"/>
        <v>0.96</v>
      </c>
      <c r="N94" s="3">
        <f t="shared" si="11"/>
        <v>1028.5899999999999</v>
      </c>
      <c r="O94" s="1" t="s">
        <v>77</v>
      </c>
      <c r="P94" s="1"/>
    </row>
    <row r="95" spans="5:16" x14ac:dyDescent="0.25">
      <c r="E95" s="21">
        <v>47467</v>
      </c>
      <c r="F95">
        <v>92</v>
      </c>
      <c r="G95" s="8">
        <v>0</v>
      </c>
      <c r="H95" s="7">
        <f t="shared" si="10"/>
        <v>928.93</v>
      </c>
      <c r="I95" s="3">
        <f t="shared" si="12"/>
        <v>98.7</v>
      </c>
      <c r="J95" s="7">
        <f t="shared" si="13"/>
        <v>0.96</v>
      </c>
      <c r="N95" s="3">
        <f t="shared" si="11"/>
        <v>1028.5899999999999</v>
      </c>
      <c r="O95" s="1" t="s">
        <v>77</v>
      </c>
      <c r="P95" s="1"/>
    </row>
    <row r="96" spans="5:16" x14ac:dyDescent="0.25">
      <c r="E96" s="21">
        <v>47498</v>
      </c>
      <c r="F96">
        <v>93</v>
      </c>
      <c r="G96" s="8">
        <v>0</v>
      </c>
      <c r="H96" s="7">
        <f t="shared" si="10"/>
        <v>928.93</v>
      </c>
      <c r="I96" s="3">
        <f t="shared" si="12"/>
        <v>98.7</v>
      </c>
      <c r="J96" s="7">
        <f t="shared" si="13"/>
        <v>0.96</v>
      </c>
      <c r="N96" s="3">
        <f t="shared" si="11"/>
        <v>1028.5899999999999</v>
      </c>
      <c r="O96" s="1" t="s">
        <v>77</v>
      </c>
      <c r="P96" s="1"/>
    </row>
    <row r="97" spans="5:16" x14ac:dyDescent="0.25">
      <c r="E97" s="21">
        <v>47529</v>
      </c>
      <c r="F97">
        <v>94</v>
      </c>
      <c r="G97" s="8">
        <v>0</v>
      </c>
      <c r="H97" s="7">
        <f t="shared" si="10"/>
        <v>928.93</v>
      </c>
      <c r="I97" s="3">
        <f t="shared" si="12"/>
        <v>98.7</v>
      </c>
      <c r="J97" s="7">
        <f t="shared" si="13"/>
        <v>0.96</v>
      </c>
      <c r="N97" s="3">
        <f t="shared" si="11"/>
        <v>1028.5899999999999</v>
      </c>
      <c r="O97" s="1" t="s">
        <v>77</v>
      </c>
      <c r="P97" s="1"/>
    </row>
    <row r="98" spans="5:16" x14ac:dyDescent="0.25">
      <c r="E98" s="21">
        <v>47557</v>
      </c>
      <c r="F98">
        <v>95</v>
      </c>
      <c r="G98" s="8">
        <v>0</v>
      </c>
      <c r="H98" s="7">
        <f t="shared" si="10"/>
        <v>928.93</v>
      </c>
      <c r="I98" s="3">
        <f t="shared" si="12"/>
        <v>98.7</v>
      </c>
      <c r="J98" s="7">
        <f t="shared" si="13"/>
        <v>0.96</v>
      </c>
      <c r="N98" s="3">
        <f t="shared" si="11"/>
        <v>1028.5899999999999</v>
      </c>
      <c r="O98" s="1" t="s">
        <v>77</v>
      </c>
      <c r="P98" s="1"/>
    </row>
    <row r="99" spans="5:16" x14ac:dyDescent="0.25">
      <c r="E99" s="21">
        <v>47588</v>
      </c>
      <c r="F99">
        <v>96</v>
      </c>
      <c r="G99" s="8">
        <v>0</v>
      </c>
      <c r="H99" s="7">
        <f t="shared" si="10"/>
        <v>928.93</v>
      </c>
      <c r="I99" s="3">
        <f t="shared" si="12"/>
        <v>98.7</v>
      </c>
      <c r="J99" s="7">
        <f t="shared" si="13"/>
        <v>0.96</v>
      </c>
      <c r="N99" s="3">
        <f t="shared" si="11"/>
        <v>1028.5899999999999</v>
      </c>
      <c r="O99" s="1" t="s">
        <v>77</v>
      </c>
      <c r="P99" s="1"/>
    </row>
    <row r="100" spans="5:16" x14ac:dyDescent="0.25">
      <c r="E100" s="21">
        <v>47618</v>
      </c>
      <c r="F100">
        <v>97</v>
      </c>
      <c r="G100" s="8">
        <v>0</v>
      </c>
      <c r="H100" s="7">
        <f t="shared" si="10"/>
        <v>928.93</v>
      </c>
      <c r="I100" s="3">
        <f t="shared" si="12"/>
        <v>98.7</v>
      </c>
      <c r="J100" s="7">
        <f t="shared" si="13"/>
        <v>0.96</v>
      </c>
      <c r="N100" s="3">
        <f t="shared" si="11"/>
        <v>1028.5899999999999</v>
      </c>
      <c r="O100" s="1" t="s">
        <v>77</v>
      </c>
      <c r="P100" s="1"/>
    </row>
    <row r="101" spans="5:16" x14ac:dyDescent="0.25">
      <c r="E101" s="21">
        <v>47649</v>
      </c>
      <c r="F101">
        <v>98</v>
      </c>
      <c r="G101" s="8">
        <v>0</v>
      </c>
      <c r="H101" s="7">
        <f t="shared" si="10"/>
        <v>928.93</v>
      </c>
      <c r="I101" s="3">
        <f t="shared" si="12"/>
        <v>98.7</v>
      </c>
      <c r="J101" s="7">
        <f t="shared" si="13"/>
        <v>0.96</v>
      </c>
      <c r="N101" s="3">
        <f t="shared" si="11"/>
        <v>1028.5899999999999</v>
      </c>
      <c r="O101" s="1" t="s">
        <v>77</v>
      </c>
      <c r="P101" s="1"/>
    </row>
    <row r="102" spans="5:16" x14ac:dyDescent="0.25">
      <c r="E102" s="21">
        <v>47679</v>
      </c>
      <c r="F102">
        <v>99</v>
      </c>
      <c r="G102" s="8">
        <v>0</v>
      </c>
      <c r="H102" s="7">
        <f t="shared" si="10"/>
        <v>928.93</v>
      </c>
      <c r="I102" s="3">
        <f t="shared" si="12"/>
        <v>98.7</v>
      </c>
      <c r="J102" s="7">
        <f t="shared" si="13"/>
        <v>0.96</v>
      </c>
      <c r="N102" s="3">
        <f t="shared" si="11"/>
        <v>1028.5899999999999</v>
      </c>
      <c r="O102" s="1" t="s">
        <v>77</v>
      </c>
      <c r="P102" s="1"/>
    </row>
    <row r="103" spans="5:16" x14ac:dyDescent="0.25">
      <c r="E103" s="21">
        <v>47710</v>
      </c>
      <c r="F103">
        <v>100</v>
      </c>
      <c r="G103" s="8">
        <v>0</v>
      </c>
      <c r="H103" s="7">
        <f t="shared" si="10"/>
        <v>928.93</v>
      </c>
      <c r="I103" s="3">
        <f t="shared" si="12"/>
        <v>98.7</v>
      </c>
      <c r="J103" s="7">
        <f t="shared" si="13"/>
        <v>0.96</v>
      </c>
      <c r="N103" s="3">
        <f t="shared" si="11"/>
        <v>1028.5899999999999</v>
      </c>
      <c r="O103" s="1" t="s">
        <v>77</v>
      </c>
      <c r="P103" s="1"/>
    </row>
    <row r="104" spans="5:16" x14ac:dyDescent="0.25">
      <c r="E104" s="21">
        <v>47741</v>
      </c>
      <c r="F104">
        <v>101</v>
      </c>
      <c r="G104" s="8">
        <v>0</v>
      </c>
      <c r="H104" s="7">
        <f t="shared" si="10"/>
        <v>928.93</v>
      </c>
      <c r="I104" s="3">
        <f t="shared" si="12"/>
        <v>98.7</v>
      </c>
      <c r="J104" s="7">
        <f t="shared" si="13"/>
        <v>0.96</v>
      </c>
      <c r="N104" s="3">
        <f t="shared" si="11"/>
        <v>1028.5899999999999</v>
      </c>
      <c r="O104" s="1" t="s">
        <v>77</v>
      </c>
      <c r="P104" s="1"/>
    </row>
    <row r="105" spans="5:16" x14ac:dyDescent="0.25">
      <c r="E105" s="21">
        <v>47771</v>
      </c>
      <c r="F105">
        <v>102</v>
      </c>
      <c r="G105" s="8">
        <v>0</v>
      </c>
      <c r="H105" s="7">
        <f t="shared" si="10"/>
        <v>928.93</v>
      </c>
      <c r="I105" s="3">
        <f t="shared" si="12"/>
        <v>98.7</v>
      </c>
      <c r="J105" s="7">
        <f t="shared" si="13"/>
        <v>0.96</v>
      </c>
      <c r="N105" s="3">
        <f t="shared" si="11"/>
        <v>1028.5899999999999</v>
      </c>
      <c r="O105" s="1" t="s">
        <v>77</v>
      </c>
      <c r="P105" s="1"/>
    </row>
    <row r="106" spans="5:16" x14ac:dyDescent="0.25">
      <c r="E106" s="21">
        <v>47802</v>
      </c>
      <c r="F106">
        <v>103</v>
      </c>
      <c r="G106" s="8">
        <v>0</v>
      </c>
      <c r="H106" s="7">
        <f t="shared" si="10"/>
        <v>928.93</v>
      </c>
      <c r="I106" s="3">
        <f t="shared" si="12"/>
        <v>98.7</v>
      </c>
      <c r="J106" s="7">
        <f t="shared" si="13"/>
        <v>0.96</v>
      </c>
      <c r="N106" s="3">
        <f t="shared" si="11"/>
        <v>1028.5899999999999</v>
      </c>
      <c r="O106" s="1" t="s">
        <v>77</v>
      </c>
      <c r="P106" s="1"/>
    </row>
    <row r="107" spans="5:16" x14ac:dyDescent="0.25">
      <c r="E107" s="21">
        <v>47832</v>
      </c>
      <c r="F107">
        <v>104</v>
      </c>
      <c r="G107" s="8">
        <v>0</v>
      </c>
      <c r="H107" s="7">
        <f t="shared" si="10"/>
        <v>928.93</v>
      </c>
      <c r="I107" s="3">
        <f t="shared" si="12"/>
        <v>98.7</v>
      </c>
      <c r="J107" s="7">
        <f t="shared" si="13"/>
        <v>0.96</v>
      </c>
      <c r="N107" s="3">
        <f t="shared" si="11"/>
        <v>1028.5899999999999</v>
      </c>
      <c r="O107" s="1" t="s">
        <v>77</v>
      </c>
      <c r="P107" s="1"/>
    </row>
    <row r="108" spans="5:16" x14ac:dyDescent="0.25">
      <c r="E108" s="21">
        <v>47863</v>
      </c>
      <c r="F108">
        <v>105</v>
      </c>
      <c r="G108" s="8">
        <v>0</v>
      </c>
      <c r="H108" s="7">
        <f t="shared" si="10"/>
        <v>928.93</v>
      </c>
      <c r="I108" s="3">
        <f t="shared" si="12"/>
        <v>98.7</v>
      </c>
      <c r="J108" s="7">
        <f t="shared" si="13"/>
        <v>0.96</v>
      </c>
      <c r="N108" s="3">
        <f t="shared" si="11"/>
        <v>1028.5899999999999</v>
      </c>
      <c r="O108" s="1" t="s">
        <v>77</v>
      </c>
      <c r="P108" s="1"/>
    </row>
    <row r="109" spans="5:16" x14ac:dyDescent="0.25">
      <c r="E109" s="21">
        <v>47894</v>
      </c>
      <c r="F109">
        <v>106</v>
      </c>
      <c r="G109" s="8">
        <v>0</v>
      </c>
      <c r="H109" s="7">
        <f t="shared" si="10"/>
        <v>928.93</v>
      </c>
      <c r="I109" s="3">
        <f t="shared" si="12"/>
        <v>98.7</v>
      </c>
      <c r="J109" s="7">
        <f t="shared" si="13"/>
        <v>0.96</v>
      </c>
      <c r="N109" s="3">
        <f t="shared" si="11"/>
        <v>1028.5899999999999</v>
      </c>
      <c r="O109" s="1" t="s">
        <v>77</v>
      </c>
      <c r="P109" s="1"/>
    </row>
    <row r="110" spans="5:16" x14ac:dyDescent="0.25">
      <c r="E110" s="21">
        <v>47922</v>
      </c>
      <c r="F110">
        <v>107</v>
      </c>
      <c r="G110" s="8">
        <v>0</v>
      </c>
      <c r="H110" s="7">
        <f t="shared" si="10"/>
        <v>928.93</v>
      </c>
      <c r="I110" s="3">
        <f t="shared" si="12"/>
        <v>98.7</v>
      </c>
      <c r="J110" s="7">
        <f t="shared" si="13"/>
        <v>0.96</v>
      </c>
      <c r="N110" s="3">
        <f t="shared" si="11"/>
        <v>1028.5899999999999</v>
      </c>
      <c r="O110" s="1" t="s">
        <v>77</v>
      </c>
      <c r="P110" s="1"/>
    </row>
    <row r="111" spans="5:16" x14ac:dyDescent="0.25">
      <c r="E111" s="21">
        <v>47953</v>
      </c>
      <c r="F111">
        <v>108</v>
      </c>
      <c r="G111" s="8">
        <v>0</v>
      </c>
      <c r="H111" s="7">
        <f t="shared" si="10"/>
        <v>928.93</v>
      </c>
      <c r="I111" s="3">
        <f t="shared" si="12"/>
        <v>98.7</v>
      </c>
      <c r="J111" s="7">
        <f t="shared" si="13"/>
        <v>0.96</v>
      </c>
      <c r="N111" s="3">
        <f t="shared" si="11"/>
        <v>1028.5899999999999</v>
      </c>
      <c r="O111" s="1" t="s">
        <v>77</v>
      </c>
      <c r="P111" s="1"/>
    </row>
    <row r="112" spans="5:16" x14ac:dyDescent="0.25">
      <c r="E112" s="21">
        <v>47983</v>
      </c>
      <c r="F112">
        <v>109</v>
      </c>
      <c r="G112" s="8">
        <v>0</v>
      </c>
      <c r="H112" s="7">
        <f t="shared" si="10"/>
        <v>928.93</v>
      </c>
      <c r="I112" s="3">
        <f t="shared" si="12"/>
        <v>98.7</v>
      </c>
      <c r="J112" s="7">
        <f t="shared" si="13"/>
        <v>0.96</v>
      </c>
      <c r="N112" s="3">
        <f t="shared" si="11"/>
        <v>1028.5899999999999</v>
      </c>
      <c r="O112" s="1" t="s">
        <v>77</v>
      </c>
      <c r="P112" s="1"/>
    </row>
    <row r="113" spans="5:16" x14ac:dyDescent="0.25">
      <c r="E113" s="21">
        <v>48014</v>
      </c>
      <c r="F113">
        <v>110</v>
      </c>
      <c r="G113" s="8">
        <v>0</v>
      </c>
      <c r="H113" s="7">
        <f t="shared" si="10"/>
        <v>928.93</v>
      </c>
      <c r="I113" s="3">
        <f t="shared" si="12"/>
        <v>98.7</v>
      </c>
      <c r="J113" s="7">
        <f t="shared" si="13"/>
        <v>0.96</v>
      </c>
      <c r="N113" s="3">
        <f t="shared" si="11"/>
        <v>1028.5899999999999</v>
      </c>
      <c r="O113" s="1" t="s">
        <v>77</v>
      </c>
      <c r="P113" s="1"/>
    </row>
    <row r="114" spans="5:16" x14ac:dyDescent="0.25">
      <c r="E114" s="21">
        <v>48044</v>
      </c>
      <c r="F114">
        <v>111</v>
      </c>
      <c r="G114" s="8">
        <v>0</v>
      </c>
      <c r="H114" s="7">
        <f t="shared" si="10"/>
        <v>928.93</v>
      </c>
      <c r="I114" s="3">
        <f t="shared" si="12"/>
        <v>98.7</v>
      </c>
      <c r="J114" s="7">
        <f t="shared" si="13"/>
        <v>0.96</v>
      </c>
      <c r="N114" s="3">
        <f t="shared" si="11"/>
        <v>1028.5899999999999</v>
      </c>
      <c r="O114" s="1" t="s">
        <v>77</v>
      </c>
      <c r="P114" s="1"/>
    </row>
    <row r="115" spans="5:16" x14ac:dyDescent="0.25">
      <c r="E115" s="21">
        <v>48075</v>
      </c>
      <c r="F115">
        <v>112</v>
      </c>
      <c r="G115" s="8">
        <v>0</v>
      </c>
      <c r="H115" s="7">
        <f t="shared" si="10"/>
        <v>928.93</v>
      </c>
      <c r="I115" s="3">
        <f t="shared" si="12"/>
        <v>98.7</v>
      </c>
      <c r="J115" s="7">
        <f t="shared" si="13"/>
        <v>0.96</v>
      </c>
      <c r="N115" s="3">
        <f t="shared" si="11"/>
        <v>1028.5899999999999</v>
      </c>
      <c r="O115" s="1" t="s">
        <v>77</v>
      </c>
      <c r="P115" s="1"/>
    </row>
    <row r="116" spans="5:16" x14ac:dyDescent="0.25">
      <c r="E116" s="21">
        <v>48106</v>
      </c>
      <c r="F116">
        <v>113</v>
      </c>
      <c r="G116" s="8">
        <v>0</v>
      </c>
      <c r="H116" s="7">
        <f t="shared" si="10"/>
        <v>928.93</v>
      </c>
      <c r="I116" s="3">
        <f t="shared" si="12"/>
        <v>98.7</v>
      </c>
      <c r="J116" s="7">
        <f t="shared" si="13"/>
        <v>0.96</v>
      </c>
      <c r="N116" s="3">
        <f t="shared" si="11"/>
        <v>1028.5899999999999</v>
      </c>
      <c r="O116" s="1" t="s">
        <v>77</v>
      </c>
      <c r="P116" s="1"/>
    </row>
    <row r="117" spans="5:16" x14ac:dyDescent="0.25">
      <c r="E117" s="21">
        <v>48136</v>
      </c>
      <c r="F117">
        <v>114</v>
      </c>
      <c r="G117" s="8">
        <v>0</v>
      </c>
      <c r="H117" s="7">
        <f t="shared" si="10"/>
        <v>928.93</v>
      </c>
      <c r="I117" s="3">
        <f t="shared" si="12"/>
        <v>98.7</v>
      </c>
      <c r="J117" s="7">
        <f t="shared" si="13"/>
        <v>0.96</v>
      </c>
      <c r="N117" s="3">
        <f t="shared" si="11"/>
        <v>1028.5899999999999</v>
      </c>
      <c r="O117" s="1" t="s">
        <v>77</v>
      </c>
      <c r="P117" s="1"/>
    </row>
    <row r="118" spans="5:16" x14ac:dyDescent="0.25">
      <c r="E118" s="21">
        <v>48167</v>
      </c>
      <c r="F118">
        <v>115</v>
      </c>
      <c r="G118" s="8">
        <v>0</v>
      </c>
      <c r="H118" s="7">
        <f t="shared" si="10"/>
        <v>928.93</v>
      </c>
      <c r="I118" s="3">
        <f t="shared" si="12"/>
        <v>98.7</v>
      </c>
      <c r="J118" s="7">
        <f t="shared" si="13"/>
        <v>0.96</v>
      </c>
      <c r="N118" s="3">
        <f t="shared" si="11"/>
        <v>1028.5899999999999</v>
      </c>
      <c r="O118" s="1" t="s">
        <v>77</v>
      </c>
      <c r="P118" s="1"/>
    </row>
    <row r="119" spans="5:16" x14ac:dyDescent="0.25">
      <c r="E119" s="21">
        <v>48197</v>
      </c>
      <c r="F119">
        <v>116</v>
      </c>
      <c r="G119" s="8">
        <v>0</v>
      </c>
      <c r="H119" s="7">
        <f t="shared" si="10"/>
        <v>928.93</v>
      </c>
      <c r="I119" s="3">
        <f t="shared" si="12"/>
        <v>98.7</v>
      </c>
      <c r="J119" s="7">
        <f t="shared" si="13"/>
        <v>0.96</v>
      </c>
      <c r="N119" s="3">
        <f t="shared" si="11"/>
        <v>1028.5899999999999</v>
      </c>
      <c r="O119" s="1" t="s">
        <v>77</v>
      </c>
      <c r="P119" s="1"/>
    </row>
    <row r="120" spans="5:16" x14ac:dyDescent="0.25">
      <c r="E120" s="21">
        <v>48228</v>
      </c>
      <c r="F120">
        <v>117</v>
      </c>
      <c r="G120" s="8">
        <v>0</v>
      </c>
      <c r="H120" s="7">
        <f t="shared" si="10"/>
        <v>928.93</v>
      </c>
      <c r="I120" s="3">
        <f t="shared" si="12"/>
        <v>98.7</v>
      </c>
      <c r="J120" s="7">
        <f t="shared" si="13"/>
        <v>0.96</v>
      </c>
      <c r="N120" s="3">
        <f t="shared" si="11"/>
        <v>1028.5899999999999</v>
      </c>
      <c r="O120" s="1" t="s">
        <v>77</v>
      </c>
      <c r="P120" s="1"/>
    </row>
    <row r="121" spans="5:16" x14ac:dyDescent="0.25">
      <c r="E121" s="21">
        <v>48259</v>
      </c>
      <c r="F121">
        <v>118</v>
      </c>
      <c r="G121" s="8">
        <v>0</v>
      </c>
      <c r="H121" s="7">
        <f t="shared" si="10"/>
        <v>928.93</v>
      </c>
      <c r="I121" s="3">
        <f t="shared" si="12"/>
        <v>98.7</v>
      </c>
      <c r="J121" s="7">
        <f t="shared" si="13"/>
        <v>0.96</v>
      </c>
      <c r="N121" s="3">
        <f t="shared" si="11"/>
        <v>1028.5899999999999</v>
      </c>
      <c r="O121" s="1" t="s">
        <v>77</v>
      </c>
      <c r="P121" s="1"/>
    </row>
    <row r="122" spans="5:16" x14ac:dyDescent="0.25">
      <c r="E122" s="21">
        <v>48288</v>
      </c>
      <c r="F122">
        <v>119</v>
      </c>
      <c r="G122" s="8">
        <v>0</v>
      </c>
      <c r="H122" s="7">
        <f t="shared" si="10"/>
        <v>928.93</v>
      </c>
      <c r="I122" s="3">
        <f t="shared" si="12"/>
        <v>98.7</v>
      </c>
      <c r="J122" s="7">
        <f t="shared" si="13"/>
        <v>0.96</v>
      </c>
      <c r="N122" s="3">
        <f t="shared" si="11"/>
        <v>1028.5899999999999</v>
      </c>
      <c r="O122" s="1" t="s">
        <v>77</v>
      </c>
      <c r="P122" s="1"/>
    </row>
    <row r="123" spans="5:16" x14ac:dyDescent="0.25">
      <c r="E123" s="21">
        <v>48319</v>
      </c>
      <c r="F123">
        <v>120</v>
      </c>
      <c r="G123" s="8">
        <v>0</v>
      </c>
      <c r="H123" s="7">
        <f t="shared" si="10"/>
        <v>928.93</v>
      </c>
      <c r="I123" s="3">
        <f t="shared" si="12"/>
        <v>98.7</v>
      </c>
      <c r="J123" s="7">
        <f t="shared" si="13"/>
        <v>0.96</v>
      </c>
      <c r="N123" s="3">
        <f t="shared" si="11"/>
        <v>1028.5899999999999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2798-975A-450F-A02C-D41382120A1D}">
  <dimension ref="A1:Q123"/>
  <sheetViews>
    <sheetView workbookViewId="0">
      <selection activeCell="Q11" sqref="Q11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7">
        <v>422154</v>
      </c>
      <c r="H1" s="7"/>
    </row>
    <row r="2" spans="1:17" x14ac:dyDescent="0.25">
      <c r="A2" t="s">
        <v>1</v>
      </c>
      <c r="B2" s="1" t="s">
        <v>36</v>
      </c>
      <c r="H2" s="7"/>
    </row>
    <row r="3" spans="1:17" x14ac:dyDescent="0.25">
      <c r="A3" t="s">
        <v>53</v>
      </c>
      <c r="B3" s="20">
        <v>44408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44449</v>
      </c>
      <c r="F4">
        <v>1</v>
      </c>
      <c r="G4" s="8">
        <v>924.73</v>
      </c>
      <c r="H4" s="7">
        <f>$B$17-G4</f>
        <v>0</v>
      </c>
      <c r="I4" s="3">
        <v>0</v>
      </c>
      <c r="J4" s="7">
        <v>0</v>
      </c>
      <c r="N4" s="3">
        <f t="shared" ref="N4:N68" si="0">SUM(G4:M4)</f>
        <v>924.73</v>
      </c>
      <c r="O4" s="1" t="s">
        <v>77</v>
      </c>
      <c r="P4" s="1"/>
    </row>
    <row r="5" spans="1:17" x14ac:dyDescent="0.25">
      <c r="A5" t="s">
        <v>3</v>
      </c>
      <c r="B5" s="2">
        <v>95764.11</v>
      </c>
      <c r="E5" s="21">
        <v>44494</v>
      </c>
      <c r="F5">
        <v>2</v>
      </c>
      <c r="G5" s="8">
        <v>924.73</v>
      </c>
      <c r="H5" s="7">
        <f t="shared" ref="H5:H9" si="1">$B$17-G5</f>
        <v>0</v>
      </c>
      <c r="I5" s="3">
        <v>0</v>
      </c>
      <c r="J5" s="7">
        <v>0</v>
      </c>
      <c r="N5" s="3">
        <f t="shared" si="0"/>
        <v>924.73</v>
      </c>
      <c r="O5" s="1" t="s">
        <v>77</v>
      </c>
      <c r="P5" s="1"/>
    </row>
    <row r="6" spans="1:17" x14ac:dyDescent="0.25">
      <c r="A6" t="s">
        <v>4</v>
      </c>
      <c r="B6" s="2">
        <v>5745.85</v>
      </c>
      <c r="E6" s="21">
        <v>44525</v>
      </c>
      <c r="F6">
        <v>3</v>
      </c>
      <c r="G6" s="8">
        <v>924.73</v>
      </c>
      <c r="H6" s="7">
        <f t="shared" si="1"/>
        <v>0</v>
      </c>
      <c r="I6" s="3">
        <v>0</v>
      </c>
      <c r="J6" s="7">
        <v>0</v>
      </c>
      <c r="N6" s="3">
        <f t="shared" si="0"/>
        <v>924.73</v>
      </c>
      <c r="O6" s="1" t="s">
        <v>77</v>
      </c>
      <c r="P6" s="1"/>
    </row>
    <row r="7" spans="1:17" x14ac:dyDescent="0.25">
      <c r="A7" t="s">
        <v>6</v>
      </c>
      <c r="B7" s="2">
        <f>SUM(B5:B6)</f>
        <v>101509.96</v>
      </c>
      <c r="E7" s="21">
        <v>44555</v>
      </c>
      <c r="F7">
        <v>4</v>
      </c>
      <c r="G7" s="8">
        <v>924.73</v>
      </c>
      <c r="H7" s="7">
        <f t="shared" si="1"/>
        <v>0</v>
      </c>
      <c r="I7" s="3">
        <v>0</v>
      </c>
      <c r="J7" s="7">
        <v>0</v>
      </c>
      <c r="N7" s="3">
        <f t="shared" si="0"/>
        <v>924.73</v>
      </c>
      <c r="O7" s="1" t="s">
        <v>77</v>
      </c>
      <c r="P7" s="1"/>
    </row>
    <row r="8" spans="1:17" x14ac:dyDescent="0.25">
      <c r="A8" t="s">
        <v>5</v>
      </c>
      <c r="B8" s="2">
        <v>1025.0999999999999</v>
      </c>
      <c r="E8" s="21">
        <v>44586</v>
      </c>
      <c r="F8">
        <v>5</v>
      </c>
      <c r="G8" s="8">
        <v>924.73</v>
      </c>
      <c r="H8" s="7">
        <f t="shared" si="1"/>
        <v>0</v>
      </c>
      <c r="I8" s="3">
        <v>0</v>
      </c>
      <c r="J8" s="7">
        <v>0</v>
      </c>
      <c r="N8" s="3">
        <f t="shared" si="0"/>
        <v>924.73</v>
      </c>
      <c r="O8" s="1" t="s">
        <v>77</v>
      </c>
      <c r="P8" s="1"/>
    </row>
    <row r="9" spans="1:17" x14ac:dyDescent="0.25">
      <c r="B9" s="2"/>
      <c r="E9" s="21">
        <v>44617</v>
      </c>
      <c r="F9">
        <v>6</v>
      </c>
      <c r="G9" s="8">
        <v>97.1</v>
      </c>
      <c r="H9" s="7">
        <f t="shared" si="1"/>
        <v>827.63</v>
      </c>
      <c r="I9" s="3">
        <v>0</v>
      </c>
      <c r="J9" s="7">
        <v>0</v>
      </c>
      <c r="N9" s="3">
        <f t="shared" si="0"/>
        <v>924.73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100484.86</v>
      </c>
      <c r="E10" s="21">
        <v>44645</v>
      </c>
      <c r="F10">
        <v>7</v>
      </c>
      <c r="G10" s="8">
        <v>0</v>
      </c>
      <c r="H10" s="7">
        <f t="shared" ref="H10:H67" si="2">($B$17-(I10+J10))</f>
        <v>832.78</v>
      </c>
      <c r="I10" s="3">
        <f>ROUND(($B$18/114),2)</f>
        <v>91.07</v>
      </c>
      <c r="J10" s="7">
        <f>ROUND(($B$11/114),2)</f>
        <v>0.88</v>
      </c>
      <c r="N10" s="3">
        <f t="shared" si="0"/>
        <v>924.7299999999999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100.59</v>
      </c>
      <c r="E11" s="21">
        <v>44676</v>
      </c>
      <c r="F11">
        <v>8</v>
      </c>
      <c r="G11" s="8">
        <v>0</v>
      </c>
      <c r="H11" s="7">
        <f t="shared" si="2"/>
        <v>832.78</v>
      </c>
      <c r="I11" s="3">
        <f t="shared" ref="I11:I74" si="3">ROUND(($B$18/114),2)</f>
        <v>91.07</v>
      </c>
      <c r="J11" s="7">
        <f t="shared" ref="J11:J74" si="4">ROUND(($B$11/114),2)</f>
        <v>0.88</v>
      </c>
      <c r="K11" s="16">
        <f>ROUND((((H11/$B$20)*$B$20)-H11),2)</f>
        <v>0</v>
      </c>
      <c r="L11" s="16">
        <f>ROUND(((((SUM(I11:J11))/$B$20)*$B$20)-(SUM(I11:J11))),2)</f>
        <v>0</v>
      </c>
      <c r="M11" s="30">
        <f t="shared" ref="M11" si="5">ROUND((SUM(G11:L11))-PV($B$15,Q11,0,-(SUM(G11:L11))),2)</f>
        <v>1.53</v>
      </c>
      <c r="N11" s="3">
        <f t="shared" si="0"/>
        <v>926.25999999999988</v>
      </c>
      <c r="O11" s="1" t="s">
        <v>76</v>
      </c>
      <c r="P11" s="20">
        <v>44644</v>
      </c>
      <c r="Q11" s="16">
        <f t="shared" ref="Q11:Q25" si="6">DATEDIF(P11,E11,"m")</f>
        <v>1</v>
      </c>
    </row>
    <row r="12" spans="1:17" x14ac:dyDescent="0.25">
      <c r="A12" t="s">
        <v>9</v>
      </c>
      <c r="B12" s="2">
        <f>B10+B11</f>
        <v>100585.45</v>
      </c>
      <c r="C12" s="16"/>
      <c r="E12" s="21">
        <v>44706</v>
      </c>
      <c r="F12">
        <v>9</v>
      </c>
      <c r="G12" s="8">
        <v>0</v>
      </c>
      <c r="H12" s="7">
        <f t="shared" si="2"/>
        <v>832.78</v>
      </c>
      <c r="I12" s="3">
        <f t="shared" si="3"/>
        <v>91.07</v>
      </c>
      <c r="J12" s="7">
        <f t="shared" si="4"/>
        <v>0.88</v>
      </c>
      <c r="K12" s="16">
        <f t="shared" ref="K12:K13" si="7">ROUND((((H12/$B$20)*$B$20)-H12),2)</f>
        <v>0</v>
      </c>
      <c r="L12" s="16">
        <f t="shared" ref="L12:L13" si="8">ROUND(((((SUM(I12:J12))/$B$20)*$B$20)-(SUM(I12:J12))),2)</f>
        <v>0</v>
      </c>
      <c r="M12" s="30">
        <f t="shared" ref="M12:M13" si="9">ROUND((SUM(G12:L12))-PV($B$15,Q12,0,-(SUM(G12:L12))),2)</f>
        <v>3.05</v>
      </c>
      <c r="N12" s="3">
        <f t="shared" si="0"/>
        <v>927.77999999999986</v>
      </c>
      <c r="O12" s="1" t="s">
        <v>76</v>
      </c>
      <c r="P12" s="20">
        <v>44644</v>
      </c>
      <c r="Q12" s="16">
        <f t="shared" si="6"/>
        <v>2</v>
      </c>
    </row>
    <row r="13" spans="1:17" x14ac:dyDescent="0.25">
      <c r="B13" s="3"/>
      <c r="E13" s="21">
        <v>44737</v>
      </c>
      <c r="F13">
        <v>10</v>
      </c>
      <c r="G13" s="8">
        <v>0</v>
      </c>
      <c r="H13" s="7">
        <f t="shared" si="2"/>
        <v>832.78</v>
      </c>
      <c r="I13" s="3">
        <f t="shared" si="3"/>
        <v>91.07</v>
      </c>
      <c r="J13" s="7">
        <f t="shared" si="4"/>
        <v>0.88</v>
      </c>
      <c r="K13" s="16">
        <f t="shared" si="7"/>
        <v>0</v>
      </c>
      <c r="L13" s="16">
        <f t="shared" si="8"/>
        <v>0</v>
      </c>
      <c r="M13" s="30">
        <f t="shared" si="9"/>
        <v>4.57</v>
      </c>
      <c r="N13" s="3">
        <f t="shared" si="0"/>
        <v>929.3</v>
      </c>
      <c r="O13" s="1" t="s">
        <v>76</v>
      </c>
      <c r="P13" s="20">
        <v>44644</v>
      </c>
      <c r="Q13" s="16">
        <f t="shared" si="6"/>
        <v>3</v>
      </c>
    </row>
    <row r="14" spans="1:17" x14ac:dyDescent="0.25">
      <c r="A14" t="s">
        <v>10</v>
      </c>
      <c r="B14" s="4">
        <v>120</v>
      </c>
      <c r="E14" s="21">
        <v>44767</v>
      </c>
      <c r="F14">
        <v>11</v>
      </c>
      <c r="G14" s="8">
        <v>0</v>
      </c>
      <c r="H14" s="7">
        <f t="shared" si="2"/>
        <v>832.78</v>
      </c>
      <c r="I14" s="3">
        <f t="shared" si="3"/>
        <v>91.07</v>
      </c>
      <c r="J14" s="7">
        <f t="shared" si="4"/>
        <v>0.88</v>
      </c>
      <c r="K14" s="16"/>
      <c r="L14" s="16"/>
      <c r="M14" s="30"/>
      <c r="N14" s="3">
        <f t="shared" si="0"/>
        <v>924.7299999999999</v>
      </c>
      <c r="O14" s="1" t="s">
        <v>77</v>
      </c>
      <c r="P14" s="20"/>
      <c r="Q14" s="16"/>
    </row>
    <row r="15" spans="1:17" x14ac:dyDescent="0.25">
      <c r="A15" t="s">
        <v>11</v>
      </c>
      <c r="B15" s="5">
        <v>1.652E-3</v>
      </c>
      <c r="E15" s="21">
        <v>44798</v>
      </c>
      <c r="F15">
        <v>12</v>
      </c>
      <c r="G15" s="8">
        <v>0</v>
      </c>
      <c r="H15" s="7">
        <f t="shared" si="2"/>
        <v>832.78</v>
      </c>
      <c r="I15" s="3">
        <f t="shared" si="3"/>
        <v>91.07</v>
      </c>
      <c r="J15" s="7">
        <f t="shared" si="4"/>
        <v>0.88</v>
      </c>
      <c r="K15" s="16"/>
      <c r="L15" s="16"/>
      <c r="M15" s="30"/>
      <c r="N15" s="3">
        <f t="shared" si="0"/>
        <v>924.7299999999999</v>
      </c>
      <c r="O15" s="1" t="s">
        <v>77</v>
      </c>
      <c r="P15" s="20"/>
      <c r="Q15" s="16"/>
    </row>
    <row r="16" spans="1:17" x14ac:dyDescent="0.25">
      <c r="B16" s="3"/>
      <c r="E16" s="21">
        <v>44829</v>
      </c>
      <c r="F16">
        <v>13</v>
      </c>
      <c r="G16" s="8">
        <v>0</v>
      </c>
      <c r="H16" s="7">
        <f t="shared" si="2"/>
        <v>832.78</v>
      </c>
      <c r="I16" s="3">
        <f t="shared" si="3"/>
        <v>91.07</v>
      </c>
      <c r="J16" s="7">
        <f t="shared" si="4"/>
        <v>0.88</v>
      </c>
      <c r="K16" s="16"/>
      <c r="L16" s="16"/>
      <c r="M16" s="30"/>
      <c r="N16" s="3">
        <f t="shared" si="0"/>
        <v>924.7299999999999</v>
      </c>
      <c r="O16" s="1" t="s">
        <v>77</v>
      </c>
      <c r="P16" s="20"/>
      <c r="Q16" s="16"/>
    </row>
    <row r="17" spans="1:17" x14ac:dyDescent="0.25">
      <c r="A17" t="s">
        <v>12</v>
      </c>
      <c r="B17" s="6">
        <f>ROUND(PMT(B15,B14,-B12),2)</f>
        <v>924.73</v>
      </c>
      <c r="E17" s="21">
        <v>44859</v>
      </c>
      <c r="F17">
        <v>14</v>
      </c>
      <c r="G17" s="8">
        <v>0</v>
      </c>
      <c r="H17" s="7">
        <f t="shared" si="2"/>
        <v>832.78</v>
      </c>
      <c r="I17" s="3">
        <f t="shared" si="3"/>
        <v>91.07</v>
      </c>
      <c r="J17" s="7">
        <f t="shared" si="4"/>
        <v>0.88</v>
      </c>
      <c r="K17" s="16"/>
      <c r="L17" s="16"/>
      <c r="M17" s="30"/>
      <c r="N17" s="3">
        <f t="shared" si="0"/>
        <v>924.7299999999999</v>
      </c>
      <c r="O17" s="1" t="s">
        <v>77</v>
      </c>
      <c r="P17" s="20"/>
      <c r="Q17" s="16"/>
    </row>
    <row r="18" spans="1:17" x14ac:dyDescent="0.25">
      <c r="A18" t="s">
        <v>15</v>
      </c>
      <c r="B18" s="3">
        <f>ROUND((B14*B17)-B12,2)</f>
        <v>10382.15</v>
      </c>
      <c r="E18" s="21">
        <v>44890</v>
      </c>
      <c r="F18">
        <v>15</v>
      </c>
      <c r="G18" s="8">
        <v>0</v>
      </c>
      <c r="H18" s="7">
        <f t="shared" si="2"/>
        <v>832.78</v>
      </c>
      <c r="I18" s="3">
        <f t="shared" si="3"/>
        <v>91.07</v>
      </c>
      <c r="J18" s="7">
        <f t="shared" si="4"/>
        <v>0.88</v>
      </c>
      <c r="K18" s="16"/>
      <c r="L18" s="16"/>
      <c r="M18" s="30"/>
      <c r="N18" s="3">
        <f t="shared" si="0"/>
        <v>924.7299999999999</v>
      </c>
      <c r="O18" s="1" t="s">
        <v>77</v>
      </c>
      <c r="P18" s="20"/>
      <c r="Q18" s="16"/>
    </row>
    <row r="19" spans="1:17" x14ac:dyDescent="0.25">
      <c r="B19" s="3"/>
      <c r="E19" s="21">
        <v>44920</v>
      </c>
      <c r="F19">
        <v>16</v>
      </c>
      <c r="G19" s="8">
        <v>0</v>
      </c>
      <c r="H19" s="7">
        <f t="shared" si="2"/>
        <v>832.78</v>
      </c>
      <c r="I19" s="3">
        <f t="shared" si="3"/>
        <v>91.07</v>
      </c>
      <c r="J19" s="7">
        <f t="shared" si="4"/>
        <v>0.88</v>
      </c>
      <c r="K19" s="16"/>
      <c r="L19" s="16"/>
      <c r="M19" s="30"/>
      <c r="N19" s="3">
        <f t="shared" si="0"/>
        <v>924.7299999999999</v>
      </c>
      <c r="O19" s="1" t="s">
        <v>77</v>
      </c>
      <c r="P19" s="20"/>
      <c r="Q19" s="16"/>
    </row>
    <row r="20" spans="1:17" x14ac:dyDescent="0.25">
      <c r="A20" t="s">
        <v>93</v>
      </c>
      <c r="B20" s="3">
        <v>1085.28</v>
      </c>
      <c r="E20" s="21">
        <v>44951</v>
      </c>
      <c r="F20">
        <v>17</v>
      </c>
      <c r="G20" s="8">
        <v>0</v>
      </c>
      <c r="H20" s="7">
        <f t="shared" si="2"/>
        <v>832.78</v>
      </c>
      <c r="I20" s="3">
        <f t="shared" si="3"/>
        <v>91.07</v>
      </c>
      <c r="J20" s="7">
        <f t="shared" si="4"/>
        <v>0.88</v>
      </c>
      <c r="K20" s="16"/>
      <c r="L20" s="16"/>
      <c r="M20" s="30"/>
      <c r="N20" s="3">
        <f t="shared" si="0"/>
        <v>924.7299999999999</v>
      </c>
      <c r="O20" s="1" t="s">
        <v>77</v>
      </c>
      <c r="P20" s="20"/>
      <c r="Q20" s="16"/>
    </row>
    <row r="21" spans="1:17" x14ac:dyDescent="0.25">
      <c r="B21" s="3"/>
      <c r="E21" s="21">
        <v>44982</v>
      </c>
      <c r="F21">
        <v>18</v>
      </c>
      <c r="G21" s="8">
        <v>0</v>
      </c>
      <c r="H21" s="7">
        <f t="shared" si="2"/>
        <v>832.78</v>
      </c>
      <c r="I21" s="3">
        <f t="shared" si="3"/>
        <v>91.07</v>
      </c>
      <c r="J21" s="7">
        <f t="shared" si="4"/>
        <v>0.88</v>
      </c>
      <c r="K21" s="16"/>
      <c r="L21" s="16"/>
      <c r="M21" s="30"/>
      <c r="N21" s="3">
        <f t="shared" si="0"/>
        <v>924.7299999999999</v>
      </c>
      <c r="O21" s="1" t="s">
        <v>77</v>
      </c>
      <c r="P21" s="20"/>
      <c r="Q21" s="16"/>
    </row>
    <row r="22" spans="1:17" x14ac:dyDescent="0.25">
      <c r="B22" s="3"/>
      <c r="E22" s="21">
        <v>45010</v>
      </c>
      <c r="F22">
        <v>19</v>
      </c>
      <c r="G22" s="8">
        <v>0</v>
      </c>
      <c r="H22" s="7">
        <f t="shared" si="2"/>
        <v>832.78</v>
      </c>
      <c r="I22" s="3">
        <f t="shared" si="3"/>
        <v>91.07</v>
      </c>
      <c r="J22" s="7">
        <f t="shared" si="4"/>
        <v>0.88</v>
      </c>
      <c r="K22" s="16"/>
      <c r="L22" s="16"/>
      <c r="M22" s="30"/>
      <c r="N22" s="3">
        <f t="shared" si="0"/>
        <v>924.7299999999999</v>
      </c>
      <c r="O22" s="1" t="s">
        <v>77</v>
      </c>
      <c r="P22" s="20"/>
      <c r="Q22" s="16"/>
    </row>
    <row r="23" spans="1:17" x14ac:dyDescent="0.25">
      <c r="B23" s="3"/>
      <c r="E23" s="21">
        <v>45041</v>
      </c>
      <c r="F23">
        <v>20</v>
      </c>
      <c r="G23" s="8">
        <v>0</v>
      </c>
      <c r="H23" s="7">
        <f t="shared" si="2"/>
        <v>832.78</v>
      </c>
      <c r="I23" s="3">
        <f t="shared" si="3"/>
        <v>91.07</v>
      </c>
      <c r="J23" s="7">
        <f t="shared" si="4"/>
        <v>0.88</v>
      </c>
      <c r="K23" s="16"/>
      <c r="L23" s="16"/>
      <c r="M23" s="30"/>
      <c r="N23" s="3">
        <f t="shared" si="0"/>
        <v>924.7299999999999</v>
      </c>
      <c r="O23" s="1" t="s">
        <v>77</v>
      </c>
      <c r="P23" s="20"/>
      <c r="Q23" s="16"/>
    </row>
    <row r="24" spans="1:17" x14ac:dyDescent="0.25">
      <c r="B24" s="3"/>
      <c r="E24" s="21">
        <v>45071</v>
      </c>
      <c r="F24">
        <v>21</v>
      </c>
      <c r="G24" s="8">
        <v>0</v>
      </c>
      <c r="H24" s="7">
        <f t="shared" si="2"/>
        <v>832.78</v>
      </c>
      <c r="I24" s="3">
        <f t="shared" si="3"/>
        <v>91.07</v>
      </c>
      <c r="J24" s="7">
        <f t="shared" si="4"/>
        <v>0.88</v>
      </c>
      <c r="K24" s="16"/>
      <c r="L24" s="16"/>
      <c r="M24" s="30"/>
      <c r="N24" s="3">
        <f t="shared" si="0"/>
        <v>924.7299999999999</v>
      </c>
      <c r="O24" s="1" t="s">
        <v>77</v>
      </c>
      <c r="P24" s="20"/>
      <c r="Q24" s="16"/>
    </row>
    <row r="25" spans="1:17" x14ac:dyDescent="0.25">
      <c r="B25" s="3"/>
      <c r="E25" s="21">
        <v>45102</v>
      </c>
      <c r="F25">
        <v>22</v>
      </c>
      <c r="G25" s="8">
        <v>0</v>
      </c>
      <c r="H25" s="7">
        <f t="shared" si="2"/>
        <v>832.78</v>
      </c>
      <c r="I25" s="3">
        <f t="shared" si="3"/>
        <v>91.07</v>
      </c>
      <c r="J25" s="7">
        <f t="shared" si="4"/>
        <v>0.88</v>
      </c>
      <c r="K25" s="16"/>
      <c r="L25" s="16"/>
      <c r="M25" s="30"/>
      <c r="N25" s="3">
        <f t="shared" si="0"/>
        <v>924.7299999999999</v>
      </c>
      <c r="O25" s="1" t="s">
        <v>77</v>
      </c>
      <c r="P25" s="20"/>
      <c r="Q25" s="16"/>
    </row>
    <row r="26" spans="1:17" x14ac:dyDescent="0.25">
      <c r="B26" s="3"/>
      <c r="E26" s="21">
        <v>45132</v>
      </c>
      <c r="F26">
        <v>23</v>
      </c>
      <c r="G26" s="8">
        <v>0</v>
      </c>
      <c r="H26" s="7">
        <f t="shared" si="2"/>
        <v>832.78</v>
      </c>
      <c r="I26" s="3">
        <f t="shared" si="3"/>
        <v>91.07</v>
      </c>
      <c r="J26" s="7">
        <f t="shared" si="4"/>
        <v>0.88</v>
      </c>
      <c r="N26" s="3">
        <f t="shared" si="0"/>
        <v>924.7299999999999</v>
      </c>
      <c r="O26" s="1" t="s">
        <v>77</v>
      </c>
      <c r="P26" s="1"/>
    </row>
    <row r="27" spans="1:17" x14ac:dyDescent="0.25">
      <c r="B27" s="3"/>
      <c r="E27" s="21">
        <v>45163</v>
      </c>
      <c r="F27">
        <v>24</v>
      </c>
      <c r="G27" s="8">
        <v>0</v>
      </c>
      <c r="H27" s="7">
        <f t="shared" si="2"/>
        <v>832.78</v>
      </c>
      <c r="I27" s="3">
        <f t="shared" si="3"/>
        <v>91.07</v>
      </c>
      <c r="J27" s="7">
        <f t="shared" si="4"/>
        <v>0.88</v>
      </c>
      <c r="N27" s="3">
        <f t="shared" si="0"/>
        <v>924.7299999999999</v>
      </c>
      <c r="O27" s="1" t="s">
        <v>77</v>
      </c>
      <c r="P27" s="1"/>
    </row>
    <row r="28" spans="1:17" x14ac:dyDescent="0.25">
      <c r="B28" s="3"/>
      <c r="E28" s="21">
        <v>45194</v>
      </c>
      <c r="F28">
        <v>25</v>
      </c>
      <c r="G28" s="8">
        <v>0</v>
      </c>
      <c r="H28" s="7">
        <f t="shared" si="2"/>
        <v>832.78</v>
      </c>
      <c r="I28" s="3">
        <f t="shared" si="3"/>
        <v>91.07</v>
      </c>
      <c r="J28" s="7">
        <f t="shared" si="4"/>
        <v>0.88</v>
      </c>
      <c r="N28" s="3">
        <f t="shared" si="0"/>
        <v>924.7299999999999</v>
      </c>
      <c r="O28" s="1" t="s">
        <v>77</v>
      </c>
      <c r="P28" s="1"/>
    </row>
    <row r="29" spans="1:17" x14ac:dyDescent="0.25">
      <c r="B29" s="3"/>
      <c r="E29" s="21">
        <v>45224</v>
      </c>
      <c r="F29">
        <v>26</v>
      </c>
      <c r="G29" s="8">
        <v>0</v>
      </c>
      <c r="H29" s="7">
        <f t="shared" si="2"/>
        <v>832.78</v>
      </c>
      <c r="I29" s="3">
        <f t="shared" si="3"/>
        <v>91.07</v>
      </c>
      <c r="J29" s="7">
        <f t="shared" si="4"/>
        <v>0.88</v>
      </c>
      <c r="N29" s="3">
        <f t="shared" si="0"/>
        <v>924.7299999999999</v>
      </c>
      <c r="O29" s="1" t="s">
        <v>77</v>
      </c>
      <c r="P29" s="1"/>
    </row>
    <row r="30" spans="1:17" x14ac:dyDescent="0.25">
      <c r="B30" s="3"/>
      <c r="E30" s="21">
        <v>45255</v>
      </c>
      <c r="F30">
        <v>27</v>
      </c>
      <c r="G30" s="8">
        <v>0</v>
      </c>
      <c r="H30" s="7">
        <f t="shared" si="2"/>
        <v>832.78</v>
      </c>
      <c r="I30" s="3">
        <f t="shared" si="3"/>
        <v>91.07</v>
      </c>
      <c r="J30" s="7">
        <f t="shared" si="4"/>
        <v>0.88</v>
      </c>
      <c r="N30" s="3">
        <f t="shared" si="0"/>
        <v>924.7299999999999</v>
      </c>
      <c r="O30" s="1" t="s">
        <v>77</v>
      </c>
      <c r="P30" s="1"/>
    </row>
    <row r="31" spans="1:17" x14ac:dyDescent="0.25">
      <c r="B31" s="3"/>
      <c r="E31" s="21">
        <v>45285</v>
      </c>
      <c r="F31">
        <v>28</v>
      </c>
      <c r="G31" s="8">
        <v>0</v>
      </c>
      <c r="H31" s="7">
        <f t="shared" si="2"/>
        <v>832.78</v>
      </c>
      <c r="I31" s="3">
        <f t="shared" si="3"/>
        <v>91.07</v>
      </c>
      <c r="J31" s="7">
        <f t="shared" si="4"/>
        <v>0.88</v>
      </c>
      <c r="N31" s="3">
        <f t="shared" si="0"/>
        <v>924.7299999999999</v>
      </c>
      <c r="O31" s="1" t="s">
        <v>77</v>
      </c>
      <c r="P31" s="1"/>
    </row>
    <row r="32" spans="1:17" x14ac:dyDescent="0.25">
      <c r="B32" s="3"/>
      <c r="E32" s="21">
        <v>45316</v>
      </c>
      <c r="F32">
        <v>29</v>
      </c>
      <c r="G32" s="8">
        <v>0</v>
      </c>
      <c r="H32" s="7">
        <f t="shared" si="2"/>
        <v>832.78</v>
      </c>
      <c r="I32" s="3">
        <f t="shared" si="3"/>
        <v>91.07</v>
      </c>
      <c r="J32" s="7">
        <f t="shared" si="4"/>
        <v>0.88</v>
      </c>
      <c r="N32" s="3">
        <f t="shared" si="0"/>
        <v>924.7299999999999</v>
      </c>
      <c r="O32" s="1" t="s">
        <v>77</v>
      </c>
      <c r="P32" s="1"/>
    </row>
    <row r="33" spans="2:16" x14ac:dyDescent="0.25">
      <c r="B33" s="3"/>
      <c r="E33" s="21">
        <v>45347</v>
      </c>
      <c r="F33">
        <v>30</v>
      </c>
      <c r="G33" s="8">
        <v>0</v>
      </c>
      <c r="H33" s="7">
        <f t="shared" si="2"/>
        <v>832.78</v>
      </c>
      <c r="I33" s="3">
        <f t="shared" si="3"/>
        <v>91.07</v>
      </c>
      <c r="J33" s="7">
        <f t="shared" si="4"/>
        <v>0.88</v>
      </c>
      <c r="N33" s="3">
        <f t="shared" si="0"/>
        <v>924.7299999999999</v>
      </c>
      <c r="O33" s="1" t="s">
        <v>77</v>
      </c>
      <c r="P33" s="1"/>
    </row>
    <row r="34" spans="2:16" x14ac:dyDescent="0.25">
      <c r="B34" s="3"/>
      <c r="E34" s="21">
        <v>45376</v>
      </c>
      <c r="F34">
        <v>31</v>
      </c>
      <c r="G34" s="8">
        <v>0</v>
      </c>
      <c r="H34" s="7">
        <f t="shared" si="2"/>
        <v>832.78</v>
      </c>
      <c r="I34" s="3">
        <f t="shared" si="3"/>
        <v>91.07</v>
      </c>
      <c r="J34" s="7">
        <f t="shared" si="4"/>
        <v>0.88</v>
      </c>
      <c r="N34" s="3">
        <f t="shared" si="0"/>
        <v>924.7299999999999</v>
      </c>
      <c r="O34" s="1" t="s">
        <v>77</v>
      </c>
      <c r="P34" s="1"/>
    </row>
    <row r="35" spans="2:16" x14ac:dyDescent="0.25">
      <c r="B35" s="3"/>
      <c r="E35" s="21">
        <v>45407</v>
      </c>
      <c r="F35">
        <v>32</v>
      </c>
      <c r="G35" s="8">
        <v>0</v>
      </c>
      <c r="H35" s="7">
        <f t="shared" si="2"/>
        <v>832.78</v>
      </c>
      <c r="I35" s="3">
        <f t="shared" si="3"/>
        <v>91.07</v>
      </c>
      <c r="J35" s="7">
        <f t="shared" si="4"/>
        <v>0.88</v>
      </c>
      <c r="N35" s="3">
        <f t="shared" si="0"/>
        <v>924.7299999999999</v>
      </c>
      <c r="O35" s="1" t="s">
        <v>77</v>
      </c>
      <c r="P35" s="1"/>
    </row>
    <row r="36" spans="2:16" x14ac:dyDescent="0.25">
      <c r="B36" s="3"/>
      <c r="E36" s="21">
        <v>45437</v>
      </c>
      <c r="F36">
        <v>33</v>
      </c>
      <c r="G36" s="8">
        <v>0</v>
      </c>
      <c r="H36" s="7">
        <f t="shared" si="2"/>
        <v>832.78</v>
      </c>
      <c r="I36" s="3">
        <f t="shared" si="3"/>
        <v>91.07</v>
      </c>
      <c r="J36" s="7">
        <f t="shared" si="4"/>
        <v>0.88</v>
      </c>
      <c r="N36" s="3">
        <f t="shared" si="0"/>
        <v>924.7299999999999</v>
      </c>
      <c r="O36" s="1" t="s">
        <v>77</v>
      </c>
      <c r="P36" s="1"/>
    </row>
    <row r="37" spans="2:16" x14ac:dyDescent="0.25">
      <c r="B37" s="3"/>
      <c r="E37" s="21">
        <v>45468</v>
      </c>
      <c r="F37">
        <v>34</v>
      </c>
      <c r="G37" s="8">
        <v>0</v>
      </c>
      <c r="H37" s="7">
        <f t="shared" si="2"/>
        <v>832.78</v>
      </c>
      <c r="I37" s="3">
        <f t="shared" si="3"/>
        <v>91.07</v>
      </c>
      <c r="J37" s="7">
        <f t="shared" si="4"/>
        <v>0.88</v>
      </c>
      <c r="N37" s="3">
        <f t="shared" si="0"/>
        <v>924.7299999999999</v>
      </c>
      <c r="O37" s="1" t="s">
        <v>77</v>
      </c>
      <c r="P37" s="1"/>
    </row>
    <row r="38" spans="2:16" x14ac:dyDescent="0.25">
      <c r="B38" s="3"/>
      <c r="E38" s="21">
        <v>45498</v>
      </c>
      <c r="F38">
        <v>35</v>
      </c>
      <c r="G38" s="8">
        <v>0</v>
      </c>
      <c r="H38" s="7">
        <f t="shared" si="2"/>
        <v>832.78</v>
      </c>
      <c r="I38" s="3">
        <f t="shared" si="3"/>
        <v>91.07</v>
      </c>
      <c r="J38" s="7">
        <f t="shared" si="4"/>
        <v>0.88</v>
      </c>
      <c r="N38" s="3">
        <f t="shared" si="0"/>
        <v>924.7299999999999</v>
      </c>
      <c r="O38" s="1" t="s">
        <v>77</v>
      </c>
      <c r="P38" s="1"/>
    </row>
    <row r="39" spans="2:16" x14ac:dyDescent="0.25">
      <c r="B39" s="3"/>
      <c r="E39" s="21">
        <v>45529</v>
      </c>
      <c r="F39">
        <v>36</v>
      </c>
      <c r="G39" s="8">
        <v>0</v>
      </c>
      <c r="H39" s="7">
        <f t="shared" si="2"/>
        <v>832.78</v>
      </c>
      <c r="I39" s="3">
        <f t="shared" si="3"/>
        <v>91.07</v>
      </c>
      <c r="J39" s="7">
        <f t="shared" si="4"/>
        <v>0.88</v>
      </c>
      <c r="N39" s="3">
        <f t="shared" si="0"/>
        <v>924.7299999999999</v>
      </c>
      <c r="O39" s="1" t="s">
        <v>77</v>
      </c>
      <c r="P39" s="1"/>
    </row>
    <row r="40" spans="2:16" x14ac:dyDescent="0.25">
      <c r="B40" s="3"/>
      <c r="E40" s="21">
        <v>45560</v>
      </c>
      <c r="F40">
        <v>37</v>
      </c>
      <c r="G40" s="8">
        <v>0</v>
      </c>
      <c r="H40" s="7">
        <f t="shared" si="2"/>
        <v>832.78</v>
      </c>
      <c r="I40" s="3">
        <f t="shared" si="3"/>
        <v>91.07</v>
      </c>
      <c r="J40" s="7">
        <f t="shared" si="4"/>
        <v>0.88</v>
      </c>
      <c r="N40" s="3">
        <f t="shared" si="0"/>
        <v>924.7299999999999</v>
      </c>
      <c r="O40" s="1" t="s">
        <v>77</v>
      </c>
      <c r="P40" s="1"/>
    </row>
    <row r="41" spans="2:16" x14ac:dyDescent="0.25">
      <c r="B41" s="3"/>
      <c r="E41" s="21">
        <v>45590</v>
      </c>
      <c r="F41">
        <v>38</v>
      </c>
      <c r="G41" s="8">
        <v>0</v>
      </c>
      <c r="H41" s="7">
        <f t="shared" si="2"/>
        <v>832.78</v>
      </c>
      <c r="I41" s="3">
        <f t="shared" si="3"/>
        <v>91.07</v>
      </c>
      <c r="J41" s="7">
        <f t="shared" si="4"/>
        <v>0.88</v>
      </c>
      <c r="N41" s="3">
        <f t="shared" si="0"/>
        <v>924.7299999999999</v>
      </c>
      <c r="O41" s="1" t="s">
        <v>77</v>
      </c>
      <c r="P41" s="1"/>
    </row>
    <row r="42" spans="2:16" x14ac:dyDescent="0.25">
      <c r="B42" s="3"/>
      <c r="E42" s="21">
        <v>45621</v>
      </c>
      <c r="F42">
        <v>39</v>
      </c>
      <c r="G42" s="8">
        <v>0</v>
      </c>
      <c r="H42" s="7">
        <f t="shared" si="2"/>
        <v>832.78</v>
      </c>
      <c r="I42" s="3">
        <f t="shared" si="3"/>
        <v>91.07</v>
      </c>
      <c r="J42" s="7">
        <f t="shared" si="4"/>
        <v>0.88</v>
      </c>
      <c r="N42" s="3">
        <f t="shared" si="0"/>
        <v>924.7299999999999</v>
      </c>
      <c r="O42" s="1" t="s">
        <v>77</v>
      </c>
      <c r="P42" s="1"/>
    </row>
    <row r="43" spans="2:16" x14ac:dyDescent="0.25">
      <c r="B43" s="3"/>
      <c r="E43" s="21">
        <v>45651</v>
      </c>
      <c r="F43">
        <v>40</v>
      </c>
      <c r="G43" s="8">
        <v>0</v>
      </c>
      <c r="H43" s="7">
        <f t="shared" si="2"/>
        <v>832.78</v>
      </c>
      <c r="I43" s="3">
        <f t="shared" si="3"/>
        <v>91.07</v>
      </c>
      <c r="J43" s="7">
        <f t="shared" si="4"/>
        <v>0.88</v>
      </c>
      <c r="N43" s="3">
        <f t="shared" si="0"/>
        <v>924.7299999999999</v>
      </c>
      <c r="O43" s="1" t="s">
        <v>77</v>
      </c>
      <c r="P43" s="1"/>
    </row>
    <row r="44" spans="2:16" x14ac:dyDescent="0.25">
      <c r="B44" s="3"/>
      <c r="E44" s="21">
        <v>45682</v>
      </c>
      <c r="F44">
        <v>41</v>
      </c>
      <c r="G44" s="8">
        <v>0</v>
      </c>
      <c r="H44" s="7">
        <f t="shared" si="2"/>
        <v>832.78</v>
      </c>
      <c r="I44" s="3">
        <f t="shared" si="3"/>
        <v>91.07</v>
      </c>
      <c r="J44" s="7">
        <f t="shared" si="4"/>
        <v>0.88</v>
      </c>
      <c r="N44" s="3">
        <f t="shared" si="0"/>
        <v>924.7299999999999</v>
      </c>
      <c r="O44" s="1" t="s">
        <v>77</v>
      </c>
      <c r="P44" s="1"/>
    </row>
    <row r="45" spans="2:16" x14ac:dyDescent="0.25">
      <c r="E45" s="21">
        <v>45713</v>
      </c>
      <c r="F45">
        <v>42</v>
      </c>
      <c r="G45" s="8">
        <v>0</v>
      </c>
      <c r="H45" s="7">
        <f t="shared" si="2"/>
        <v>832.78</v>
      </c>
      <c r="I45" s="3">
        <f t="shared" si="3"/>
        <v>91.07</v>
      </c>
      <c r="J45" s="7">
        <f t="shared" si="4"/>
        <v>0.88</v>
      </c>
      <c r="N45" s="3">
        <f t="shared" si="0"/>
        <v>924.7299999999999</v>
      </c>
      <c r="O45" s="1" t="s">
        <v>77</v>
      </c>
      <c r="P45" s="1"/>
    </row>
    <row r="46" spans="2:16" x14ac:dyDescent="0.25">
      <c r="E46" s="21">
        <v>45741</v>
      </c>
      <c r="F46">
        <v>43</v>
      </c>
      <c r="G46" s="8">
        <v>0</v>
      </c>
      <c r="H46" s="7">
        <f t="shared" si="2"/>
        <v>832.78</v>
      </c>
      <c r="I46" s="3">
        <f t="shared" si="3"/>
        <v>91.07</v>
      </c>
      <c r="J46" s="7">
        <f t="shared" si="4"/>
        <v>0.88</v>
      </c>
      <c r="N46" s="3">
        <f t="shared" si="0"/>
        <v>924.7299999999999</v>
      </c>
      <c r="O46" s="1" t="s">
        <v>77</v>
      </c>
      <c r="P46" s="1"/>
    </row>
    <row r="47" spans="2:16" x14ac:dyDescent="0.25">
      <c r="E47" s="21">
        <v>45772</v>
      </c>
      <c r="F47">
        <v>44</v>
      </c>
      <c r="G47" s="8">
        <v>0</v>
      </c>
      <c r="H47" s="7">
        <f t="shared" si="2"/>
        <v>832.78</v>
      </c>
      <c r="I47" s="3">
        <f t="shared" si="3"/>
        <v>91.07</v>
      </c>
      <c r="J47" s="7">
        <f t="shared" si="4"/>
        <v>0.88</v>
      </c>
      <c r="N47" s="3">
        <f t="shared" si="0"/>
        <v>924.7299999999999</v>
      </c>
      <c r="O47" s="1" t="s">
        <v>77</v>
      </c>
      <c r="P47" s="1"/>
    </row>
    <row r="48" spans="2:16" x14ac:dyDescent="0.25">
      <c r="E48" s="21">
        <v>45802</v>
      </c>
      <c r="F48">
        <v>45</v>
      </c>
      <c r="G48" s="8">
        <v>0</v>
      </c>
      <c r="H48" s="7">
        <f t="shared" si="2"/>
        <v>832.78</v>
      </c>
      <c r="I48" s="3">
        <f t="shared" si="3"/>
        <v>91.07</v>
      </c>
      <c r="J48" s="7">
        <f t="shared" si="4"/>
        <v>0.88</v>
      </c>
      <c r="N48" s="3">
        <f t="shared" si="0"/>
        <v>924.7299999999999</v>
      </c>
      <c r="O48" s="1" t="s">
        <v>77</v>
      </c>
      <c r="P48" s="1"/>
    </row>
    <row r="49" spans="5:16" x14ac:dyDescent="0.25">
      <c r="E49" s="21">
        <v>45833</v>
      </c>
      <c r="F49">
        <v>46</v>
      </c>
      <c r="G49" s="8">
        <v>0</v>
      </c>
      <c r="H49" s="7">
        <f t="shared" si="2"/>
        <v>832.78</v>
      </c>
      <c r="I49" s="3">
        <f t="shared" si="3"/>
        <v>91.07</v>
      </c>
      <c r="J49" s="7">
        <f t="shared" si="4"/>
        <v>0.88</v>
      </c>
      <c r="N49" s="3">
        <f t="shared" si="0"/>
        <v>924.7299999999999</v>
      </c>
      <c r="O49" s="1" t="s">
        <v>77</v>
      </c>
      <c r="P49" s="1"/>
    </row>
    <row r="50" spans="5:16" x14ac:dyDescent="0.25">
      <c r="E50" s="21">
        <v>45863</v>
      </c>
      <c r="F50">
        <v>47</v>
      </c>
      <c r="G50" s="8">
        <v>0</v>
      </c>
      <c r="H50" s="7">
        <f t="shared" si="2"/>
        <v>832.78</v>
      </c>
      <c r="I50" s="3">
        <f t="shared" si="3"/>
        <v>91.07</v>
      </c>
      <c r="J50" s="7">
        <f t="shared" si="4"/>
        <v>0.88</v>
      </c>
      <c r="N50" s="3">
        <f t="shared" si="0"/>
        <v>924.7299999999999</v>
      </c>
      <c r="O50" s="1" t="s">
        <v>77</v>
      </c>
      <c r="P50" s="1"/>
    </row>
    <row r="51" spans="5:16" x14ac:dyDescent="0.25">
      <c r="E51" s="21">
        <v>45894</v>
      </c>
      <c r="F51">
        <v>48</v>
      </c>
      <c r="G51" s="8">
        <v>0</v>
      </c>
      <c r="H51" s="7">
        <f t="shared" si="2"/>
        <v>832.78</v>
      </c>
      <c r="I51" s="3">
        <f t="shared" si="3"/>
        <v>91.07</v>
      </c>
      <c r="J51" s="7">
        <f t="shared" si="4"/>
        <v>0.88</v>
      </c>
      <c r="N51" s="3">
        <f t="shared" si="0"/>
        <v>924.7299999999999</v>
      </c>
      <c r="O51" s="1" t="s">
        <v>77</v>
      </c>
      <c r="P51" s="1"/>
    </row>
    <row r="52" spans="5:16" x14ac:dyDescent="0.25">
      <c r="E52" s="21">
        <v>45925</v>
      </c>
      <c r="F52">
        <v>49</v>
      </c>
      <c r="G52" s="8">
        <v>0</v>
      </c>
      <c r="H52" s="7">
        <f t="shared" si="2"/>
        <v>832.78</v>
      </c>
      <c r="I52" s="3">
        <f t="shared" si="3"/>
        <v>91.07</v>
      </c>
      <c r="J52" s="7">
        <f t="shared" si="4"/>
        <v>0.88</v>
      </c>
      <c r="N52" s="3">
        <f t="shared" si="0"/>
        <v>924.7299999999999</v>
      </c>
      <c r="O52" s="1" t="s">
        <v>77</v>
      </c>
      <c r="P52" s="1"/>
    </row>
    <row r="53" spans="5:16" x14ac:dyDescent="0.25">
      <c r="E53" s="21">
        <v>45955</v>
      </c>
      <c r="F53">
        <v>50</v>
      </c>
      <c r="G53" s="8">
        <v>0</v>
      </c>
      <c r="H53" s="7">
        <f t="shared" si="2"/>
        <v>832.78</v>
      </c>
      <c r="I53" s="3">
        <f t="shared" si="3"/>
        <v>91.07</v>
      </c>
      <c r="J53" s="7">
        <f t="shared" si="4"/>
        <v>0.88</v>
      </c>
      <c r="N53" s="3">
        <f t="shared" si="0"/>
        <v>924.7299999999999</v>
      </c>
      <c r="O53" s="1" t="s">
        <v>77</v>
      </c>
      <c r="P53" s="1"/>
    </row>
    <row r="54" spans="5:16" x14ac:dyDescent="0.25">
      <c r="E54" s="21">
        <v>45986</v>
      </c>
      <c r="F54">
        <v>51</v>
      </c>
      <c r="G54" s="8">
        <v>0</v>
      </c>
      <c r="H54" s="7">
        <f t="shared" si="2"/>
        <v>832.78</v>
      </c>
      <c r="I54" s="3">
        <f t="shared" si="3"/>
        <v>91.07</v>
      </c>
      <c r="J54" s="7">
        <f t="shared" si="4"/>
        <v>0.88</v>
      </c>
      <c r="N54" s="3">
        <f t="shared" si="0"/>
        <v>924.7299999999999</v>
      </c>
      <c r="O54" s="1" t="s">
        <v>77</v>
      </c>
      <c r="P54" s="1"/>
    </row>
    <row r="55" spans="5:16" x14ac:dyDescent="0.25">
      <c r="E55" s="21">
        <v>46016</v>
      </c>
      <c r="F55">
        <v>52</v>
      </c>
      <c r="G55" s="8">
        <v>0</v>
      </c>
      <c r="H55" s="7">
        <f t="shared" si="2"/>
        <v>832.78</v>
      </c>
      <c r="I55" s="3">
        <f t="shared" si="3"/>
        <v>91.07</v>
      </c>
      <c r="J55" s="7">
        <f t="shared" si="4"/>
        <v>0.88</v>
      </c>
      <c r="N55" s="3">
        <f t="shared" si="0"/>
        <v>924.7299999999999</v>
      </c>
      <c r="O55" s="1" t="s">
        <v>77</v>
      </c>
      <c r="P55" s="1"/>
    </row>
    <row r="56" spans="5:16" x14ac:dyDescent="0.25">
      <c r="E56" s="21">
        <v>46047</v>
      </c>
      <c r="F56">
        <v>53</v>
      </c>
      <c r="G56" s="8">
        <v>0</v>
      </c>
      <c r="H56" s="7">
        <f t="shared" si="2"/>
        <v>832.78</v>
      </c>
      <c r="I56" s="3">
        <f t="shared" si="3"/>
        <v>91.07</v>
      </c>
      <c r="J56" s="7">
        <f t="shared" si="4"/>
        <v>0.88</v>
      </c>
      <c r="N56" s="3">
        <f t="shared" si="0"/>
        <v>924.7299999999999</v>
      </c>
      <c r="O56" s="1" t="s">
        <v>77</v>
      </c>
      <c r="P56" s="1"/>
    </row>
    <row r="57" spans="5:16" x14ac:dyDescent="0.25">
      <c r="E57" s="21">
        <v>46078</v>
      </c>
      <c r="F57">
        <v>54</v>
      </c>
      <c r="G57" s="8">
        <v>0</v>
      </c>
      <c r="H57" s="7">
        <f t="shared" si="2"/>
        <v>832.78</v>
      </c>
      <c r="I57" s="3">
        <f t="shared" si="3"/>
        <v>91.07</v>
      </c>
      <c r="J57" s="7">
        <f t="shared" si="4"/>
        <v>0.88</v>
      </c>
      <c r="N57" s="3">
        <f t="shared" si="0"/>
        <v>924.7299999999999</v>
      </c>
      <c r="O57" s="1" t="s">
        <v>77</v>
      </c>
      <c r="P57" s="1"/>
    </row>
    <row r="58" spans="5:16" x14ac:dyDescent="0.25">
      <c r="E58" s="21">
        <v>46106</v>
      </c>
      <c r="F58">
        <v>55</v>
      </c>
      <c r="G58" s="8">
        <v>0</v>
      </c>
      <c r="H58" s="7">
        <f t="shared" si="2"/>
        <v>832.78</v>
      </c>
      <c r="I58" s="3">
        <f t="shared" si="3"/>
        <v>91.07</v>
      </c>
      <c r="J58" s="7">
        <f t="shared" si="4"/>
        <v>0.88</v>
      </c>
      <c r="N58" s="3">
        <f t="shared" si="0"/>
        <v>924.7299999999999</v>
      </c>
      <c r="O58" s="1" t="s">
        <v>77</v>
      </c>
      <c r="P58" s="1"/>
    </row>
    <row r="59" spans="5:16" x14ac:dyDescent="0.25">
      <c r="E59" s="21">
        <v>46137</v>
      </c>
      <c r="F59">
        <v>56</v>
      </c>
      <c r="G59" s="8">
        <v>0</v>
      </c>
      <c r="H59" s="7">
        <f t="shared" si="2"/>
        <v>832.78</v>
      </c>
      <c r="I59" s="3">
        <f t="shared" si="3"/>
        <v>91.07</v>
      </c>
      <c r="J59" s="7">
        <f t="shared" si="4"/>
        <v>0.88</v>
      </c>
      <c r="N59" s="3">
        <f t="shared" si="0"/>
        <v>924.7299999999999</v>
      </c>
      <c r="O59" s="1" t="s">
        <v>77</v>
      </c>
      <c r="P59" s="1"/>
    </row>
    <row r="60" spans="5:16" x14ac:dyDescent="0.25">
      <c r="E60" s="21">
        <v>46167</v>
      </c>
      <c r="F60">
        <v>57</v>
      </c>
      <c r="G60" s="8">
        <v>0</v>
      </c>
      <c r="H60" s="7">
        <f t="shared" si="2"/>
        <v>832.78</v>
      </c>
      <c r="I60" s="3">
        <f t="shared" si="3"/>
        <v>91.07</v>
      </c>
      <c r="J60" s="7">
        <f t="shared" si="4"/>
        <v>0.88</v>
      </c>
      <c r="N60" s="3">
        <f t="shared" si="0"/>
        <v>924.7299999999999</v>
      </c>
      <c r="O60" s="1" t="s">
        <v>77</v>
      </c>
      <c r="P60" s="1"/>
    </row>
    <row r="61" spans="5:16" x14ac:dyDescent="0.25">
      <c r="E61" s="21">
        <v>46198</v>
      </c>
      <c r="F61">
        <v>58</v>
      </c>
      <c r="G61" s="8">
        <v>0</v>
      </c>
      <c r="H61" s="7">
        <f t="shared" si="2"/>
        <v>832.78</v>
      </c>
      <c r="I61" s="3">
        <f t="shared" si="3"/>
        <v>91.07</v>
      </c>
      <c r="J61" s="7">
        <f t="shared" si="4"/>
        <v>0.88</v>
      </c>
      <c r="N61" s="3">
        <f t="shared" si="0"/>
        <v>924.7299999999999</v>
      </c>
      <c r="O61" s="1" t="s">
        <v>77</v>
      </c>
      <c r="P61" s="1"/>
    </row>
    <row r="62" spans="5:16" x14ac:dyDescent="0.25">
      <c r="E62" s="21">
        <v>46228</v>
      </c>
      <c r="F62">
        <v>59</v>
      </c>
      <c r="G62" s="8">
        <v>0</v>
      </c>
      <c r="H62" s="7">
        <f t="shared" si="2"/>
        <v>832.78</v>
      </c>
      <c r="I62" s="3">
        <f t="shared" si="3"/>
        <v>91.07</v>
      </c>
      <c r="J62" s="7">
        <f t="shared" si="4"/>
        <v>0.88</v>
      </c>
      <c r="N62" s="3">
        <f t="shared" si="0"/>
        <v>924.7299999999999</v>
      </c>
      <c r="O62" s="1" t="s">
        <v>77</v>
      </c>
      <c r="P62" s="1"/>
    </row>
    <row r="63" spans="5:16" x14ac:dyDescent="0.25">
      <c r="E63" s="21">
        <v>46259</v>
      </c>
      <c r="F63">
        <v>60</v>
      </c>
      <c r="G63" s="8">
        <v>0</v>
      </c>
      <c r="H63" s="7">
        <f t="shared" si="2"/>
        <v>832.78</v>
      </c>
      <c r="I63" s="3">
        <f t="shared" si="3"/>
        <v>91.07</v>
      </c>
      <c r="J63" s="7">
        <f t="shared" si="4"/>
        <v>0.88</v>
      </c>
      <c r="N63" s="3">
        <f t="shared" si="0"/>
        <v>924.7299999999999</v>
      </c>
      <c r="O63" s="1" t="s">
        <v>77</v>
      </c>
      <c r="P63" s="1"/>
    </row>
    <row r="64" spans="5:16" x14ac:dyDescent="0.25">
      <c r="E64" s="21">
        <v>46290</v>
      </c>
      <c r="F64">
        <v>61</v>
      </c>
      <c r="G64" s="8">
        <v>0</v>
      </c>
      <c r="H64" s="7">
        <f t="shared" si="2"/>
        <v>832.78</v>
      </c>
      <c r="I64" s="3">
        <f t="shared" si="3"/>
        <v>91.07</v>
      </c>
      <c r="J64" s="7">
        <f t="shared" si="4"/>
        <v>0.88</v>
      </c>
      <c r="N64" s="3">
        <f t="shared" si="0"/>
        <v>924.7299999999999</v>
      </c>
      <c r="O64" s="1" t="s">
        <v>77</v>
      </c>
      <c r="P64" s="1"/>
    </row>
    <row r="65" spans="5:16" x14ac:dyDescent="0.25">
      <c r="E65" s="21">
        <v>46320</v>
      </c>
      <c r="F65">
        <v>62</v>
      </c>
      <c r="G65" s="8">
        <v>0</v>
      </c>
      <c r="H65" s="7">
        <f t="shared" si="2"/>
        <v>832.78</v>
      </c>
      <c r="I65" s="3">
        <f t="shared" si="3"/>
        <v>91.07</v>
      </c>
      <c r="J65" s="7">
        <f t="shared" si="4"/>
        <v>0.88</v>
      </c>
      <c r="N65" s="3">
        <f t="shared" si="0"/>
        <v>924.7299999999999</v>
      </c>
      <c r="O65" s="1" t="s">
        <v>77</v>
      </c>
      <c r="P65" s="1"/>
    </row>
    <row r="66" spans="5:16" x14ac:dyDescent="0.25">
      <c r="E66" s="21">
        <v>46351</v>
      </c>
      <c r="F66">
        <v>63</v>
      </c>
      <c r="G66" s="8">
        <v>0</v>
      </c>
      <c r="H66" s="7">
        <f t="shared" si="2"/>
        <v>832.78</v>
      </c>
      <c r="I66" s="3">
        <f t="shared" si="3"/>
        <v>91.07</v>
      </c>
      <c r="J66" s="7">
        <f t="shared" si="4"/>
        <v>0.88</v>
      </c>
      <c r="N66" s="3">
        <f t="shared" si="0"/>
        <v>924.7299999999999</v>
      </c>
      <c r="O66" s="1" t="s">
        <v>77</v>
      </c>
      <c r="P66" s="1"/>
    </row>
    <row r="67" spans="5:16" x14ac:dyDescent="0.25">
      <c r="E67" s="21">
        <v>46381</v>
      </c>
      <c r="F67">
        <v>64</v>
      </c>
      <c r="G67" s="8">
        <v>0</v>
      </c>
      <c r="H67" s="7">
        <f t="shared" si="2"/>
        <v>832.78</v>
      </c>
      <c r="I67" s="3">
        <f t="shared" si="3"/>
        <v>91.07</v>
      </c>
      <c r="J67" s="7">
        <f t="shared" si="4"/>
        <v>0.88</v>
      </c>
      <c r="N67" s="3">
        <f t="shared" si="0"/>
        <v>924.7299999999999</v>
      </c>
      <c r="O67" s="1" t="s">
        <v>77</v>
      </c>
      <c r="P67" s="1"/>
    </row>
    <row r="68" spans="5:16" x14ac:dyDescent="0.25">
      <c r="E68" s="21">
        <v>46412</v>
      </c>
      <c r="F68">
        <v>65</v>
      </c>
      <c r="G68" s="8">
        <v>0</v>
      </c>
      <c r="H68" s="7">
        <f t="shared" ref="H68:H123" si="10">($B$17-(I68+J68))</f>
        <v>832.78</v>
      </c>
      <c r="I68" s="3">
        <f t="shared" si="3"/>
        <v>91.07</v>
      </c>
      <c r="J68" s="7">
        <f t="shared" si="4"/>
        <v>0.88</v>
      </c>
      <c r="N68" s="3">
        <f t="shared" si="0"/>
        <v>924.7299999999999</v>
      </c>
      <c r="O68" s="1" t="s">
        <v>77</v>
      </c>
      <c r="P68" s="1"/>
    </row>
    <row r="69" spans="5:16" x14ac:dyDescent="0.25">
      <c r="E69" s="21">
        <v>46443</v>
      </c>
      <c r="F69">
        <v>66</v>
      </c>
      <c r="G69" s="8">
        <v>0</v>
      </c>
      <c r="H69" s="7">
        <f t="shared" si="10"/>
        <v>832.78</v>
      </c>
      <c r="I69" s="3">
        <f t="shared" si="3"/>
        <v>91.07</v>
      </c>
      <c r="J69" s="7">
        <f t="shared" si="4"/>
        <v>0.88</v>
      </c>
      <c r="N69" s="3">
        <f t="shared" ref="N69:N123" si="11">SUM(G69:M69)</f>
        <v>924.7299999999999</v>
      </c>
      <c r="O69" s="1" t="s">
        <v>77</v>
      </c>
      <c r="P69" s="1"/>
    </row>
    <row r="70" spans="5:16" x14ac:dyDescent="0.25">
      <c r="E70" s="21">
        <v>46471</v>
      </c>
      <c r="F70">
        <v>67</v>
      </c>
      <c r="G70" s="8">
        <v>0</v>
      </c>
      <c r="H70" s="7">
        <f t="shared" si="10"/>
        <v>832.78</v>
      </c>
      <c r="I70" s="3">
        <f t="shared" si="3"/>
        <v>91.07</v>
      </c>
      <c r="J70" s="7">
        <f t="shared" si="4"/>
        <v>0.88</v>
      </c>
      <c r="N70" s="3">
        <f t="shared" si="11"/>
        <v>924.7299999999999</v>
      </c>
      <c r="O70" s="1" t="s">
        <v>77</v>
      </c>
      <c r="P70" s="1"/>
    </row>
    <row r="71" spans="5:16" x14ac:dyDescent="0.25">
      <c r="E71" s="21">
        <v>46502</v>
      </c>
      <c r="F71">
        <v>68</v>
      </c>
      <c r="G71" s="8">
        <v>0</v>
      </c>
      <c r="H71" s="7">
        <f t="shared" si="10"/>
        <v>832.78</v>
      </c>
      <c r="I71" s="3">
        <f t="shared" si="3"/>
        <v>91.07</v>
      </c>
      <c r="J71" s="7">
        <f t="shared" si="4"/>
        <v>0.88</v>
      </c>
      <c r="N71" s="3">
        <f t="shared" si="11"/>
        <v>924.7299999999999</v>
      </c>
      <c r="O71" s="1" t="s">
        <v>77</v>
      </c>
      <c r="P71" s="1"/>
    </row>
    <row r="72" spans="5:16" x14ac:dyDescent="0.25">
      <c r="E72" s="21">
        <v>46532</v>
      </c>
      <c r="F72">
        <v>69</v>
      </c>
      <c r="G72" s="8">
        <v>0</v>
      </c>
      <c r="H72" s="7">
        <f t="shared" si="10"/>
        <v>832.78</v>
      </c>
      <c r="I72" s="3">
        <f t="shared" si="3"/>
        <v>91.07</v>
      </c>
      <c r="J72" s="7">
        <f t="shared" si="4"/>
        <v>0.88</v>
      </c>
      <c r="N72" s="3">
        <f t="shared" si="11"/>
        <v>924.7299999999999</v>
      </c>
      <c r="O72" s="1" t="s">
        <v>77</v>
      </c>
      <c r="P72" s="1"/>
    </row>
    <row r="73" spans="5:16" x14ac:dyDescent="0.25">
      <c r="E73" s="21">
        <v>46563</v>
      </c>
      <c r="F73">
        <v>70</v>
      </c>
      <c r="G73" s="8">
        <v>0</v>
      </c>
      <c r="H73" s="7">
        <f t="shared" si="10"/>
        <v>832.78</v>
      </c>
      <c r="I73" s="3">
        <f t="shared" si="3"/>
        <v>91.07</v>
      </c>
      <c r="J73" s="7">
        <f t="shared" si="4"/>
        <v>0.88</v>
      </c>
      <c r="N73" s="3">
        <f t="shared" si="11"/>
        <v>924.7299999999999</v>
      </c>
      <c r="O73" s="1" t="s">
        <v>77</v>
      </c>
      <c r="P73" s="1"/>
    </row>
    <row r="74" spans="5:16" x14ac:dyDescent="0.25">
      <c r="E74" s="21">
        <v>46593</v>
      </c>
      <c r="F74">
        <v>71</v>
      </c>
      <c r="G74" s="8">
        <v>0</v>
      </c>
      <c r="H74" s="7">
        <f t="shared" si="10"/>
        <v>832.78</v>
      </c>
      <c r="I74" s="3">
        <f t="shared" si="3"/>
        <v>91.07</v>
      </c>
      <c r="J74" s="7">
        <f t="shared" si="4"/>
        <v>0.88</v>
      </c>
      <c r="N74" s="3">
        <f t="shared" si="11"/>
        <v>924.7299999999999</v>
      </c>
      <c r="O74" s="1" t="s">
        <v>77</v>
      </c>
      <c r="P74" s="1"/>
    </row>
    <row r="75" spans="5:16" x14ac:dyDescent="0.25">
      <c r="E75" s="21">
        <v>46624</v>
      </c>
      <c r="F75">
        <v>72</v>
      </c>
      <c r="G75" s="8">
        <v>0</v>
      </c>
      <c r="H75" s="7">
        <f t="shared" si="10"/>
        <v>832.78</v>
      </c>
      <c r="I75" s="3">
        <f t="shared" ref="I75:I123" si="12">ROUND(($B$18/114),2)</f>
        <v>91.07</v>
      </c>
      <c r="J75" s="7">
        <f t="shared" ref="J75:J123" si="13">ROUND(($B$11/114),2)</f>
        <v>0.88</v>
      </c>
      <c r="N75" s="3">
        <f t="shared" si="11"/>
        <v>924.7299999999999</v>
      </c>
      <c r="O75" s="1" t="s">
        <v>77</v>
      </c>
      <c r="P75" s="1"/>
    </row>
    <row r="76" spans="5:16" x14ac:dyDescent="0.25">
      <c r="E76" s="21">
        <v>46655</v>
      </c>
      <c r="F76">
        <v>73</v>
      </c>
      <c r="G76" s="8">
        <v>0</v>
      </c>
      <c r="H76" s="7">
        <f t="shared" si="10"/>
        <v>832.78</v>
      </c>
      <c r="I76" s="3">
        <f t="shared" si="12"/>
        <v>91.07</v>
      </c>
      <c r="J76" s="7">
        <f t="shared" si="13"/>
        <v>0.88</v>
      </c>
      <c r="N76" s="3">
        <f t="shared" si="11"/>
        <v>924.7299999999999</v>
      </c>
      <c r="O76" s="1" t="s">
        <v>77</v>
      </c>
      <c r="P76" s="1"/>
    </row>
    <row r="77" spans="5:16" x14ac:dyDescent="0.25">
      <c r="E77" s="21">
        <v>46685</v>
      </c>
      <c r="F77">
        <v>74</v>
      </c>
      <c r="G77" s="8">
        <v>0</v>
      </c>
      <c r="H77" s="7">
        <f t="shared" si="10"/>
        <v>832.78</v>
      </c>
      <c r="I77" s="3">
        <f t="shared" si="12"/>
        <v>91.07</v>
      </c>
      <c r="J77" s="7">
        <f t="shared" si="13"/>
        <v>0.88</v>
      </c>
      <c r="N77" s="3">
        <f t="shared" si="11"/>
        <v>924.7299999999999</v>
      </c>
      <c r="O77" s="1" t="s">
        <v>77</v>
      </c>
      <c r="P77" s="1"/>
    </row>
    <row r="78" spans="5:16" x14ac:dyDescent="0.25">
      <c r="E78" s="21">
        <v>46716</v>
      </c>
      <c r="F78">
        <v>75</v>
      </c>
      <c r="G78" s="8">
        <v>0</v>
      </c>
      <c r="H78" s="7">
        <f t="shared" si="10"/>
        <v>832.78</v>
      </c>
      <c r="I78" s="3">
        <f t="shared" si="12"/>
        <v>91.07</v>
      </c>
      <c r="J78" s="7">
        <f t="shared" si="13"/>
        <v>0.88</v>
      </c>
      <c r="N78" s="3">
        <f t="shared" si="11"/>
        <v>924.7299999999999</v>
      </c>
      <c r="O78" s="1" t="s">
        <v>77</v>
      </c>
      <c r="P78" s="1"/>
    </row>
    <row r="79" spans="5:16" x14ac:dyDescent="0.25">
      <c r="E79" s="21">
        <v>46746</v>
      </c>
      <c r="F79">
        <v>76</v>
      </c>
      <c r="G79" s="8">
        <v>0</v>
      </c>
      <c r="H79" s="7">
        <f t="shared" si="10"/>
        <v>832.78</v>
      </c>
      <c r="I79" s="3">
        <f t="shared" si="12"/>
        <v>91.07</v>
      </c>
      <c r="J79" s="7">
        <f t="shared" si="13"/>
        <v>0.88</v>
      </c>
      <c r="N79" s="3">
        <f t="shared" si="11"/>
        <v>924.7299999999999</v>
      </c>
      <c r="O79" s="1" t="s">
        <v>77</v>
      </c>
      <c r="P79" s="1"/>
    </row>
    <row r="80" spans="5:16" x14ac:dyDescent="0.25">
      <c r="E80" s="21">
        <v>46777</v>
      </c>
      <c r="F80">
        <v>77</v>
      </c>
      <c r="G80" s="8">
        <v>0</v>
      </c>
      <c r="H80" s="7">
        <f t="shared" si="10"/>
        <v>832.78</v>
      </c>
      <c r="I80" s="3">
        <f t="shared" si="12"/>
        <v>91.07</v>
      </c>
      <c r="J80" s="7">
        <f t="shared" si="13"/>
        <v>0.88</v>
      </c>
      <c r="N80" s="3">
        <f t="shared" si="11"/>
        <v>924.7299999999999</v>
      </c>
      <c r="O80" s="1" t="s">
        <v>77</v>
      </c>
      <c r="P80" s="1"/>
    </row>
    <row r="81" spans="5:16" x14ac:dyDescent="0.25">
      <c r="E81" s="21">
        <v>46808</v>
      </c>
      <c r="F81">
        <v>78</v>
      </c>
      <c r="G81" s="8">
        <v>0</v>
      </c>
      <c r="H81" s="7">
        <f t="shared" si="10"/>
        <v>832.78</v>
      </c>
      <c r="I81" s="3">
        <f t="shared" si="12"/>
        <v>91.07</v>
      </c>
      <c r="J81" s="7">
        <f t="shared" si="13"/>
        <v>0.88</v>
      </c>
      <c r="N81" s="3">
        <f t="shared" si="11"/>
        <v>924.7299999999999</v>
      </c>
      <c r="O81" s="1" t="s">
        <v>77</v>
      </c>
      <c r="P81" s="1"/>
    </row>
    <row r="82" spans="5:16" x14ac:dyDescent="0.25">
      <c r="E82" s="21">
        <v>46837</v>
      </c>
      <c r="F82">
        <v>79</v>
      </c>
      <c r="G82" s="8">
        <v>0</v>
      </c>
      <c r="H82" s="7">
        <f t="shared" si="10"/>
        <v>832.78</v>
      </c>
      <c r="I82" s="3">
        <f t="shared" si="12"/>
        <v>91.07</v>
      </c>
      <c r="J82" s="7">
        <f t="shared" si="13"/>
        <v>0.88</v>
      </c>
      <c r="N82" s="3">
        <f t="shared" si="11"/>
        <v>924.7299999999999</v>
      </c>
      <c r="O82" s="1" t="s">
        <v>77</v>
      </c>
      <c r="P82" s="1"/>
    </row>
    <row r="83" spans="5:16" x14ac:dyDescent="0.25">
      <c r="E83" s="21">
        <v>46868</v>
      </c>
      <c r="F83">
        <v>80</v>
      </c>
      <c r="G83" s="8">
        <v>0</v>
      </c>
      <c r="H83" s="7">
        <f t="shared" si="10"/>
        <v>832.78</v>
      </c>
      <c r="I83" s="3">
        <f t="shared" si="12"/>
        <v>91.07</v>
      </c>
      <c r="J83" s="7">
        <f t="shared" si="13"/>
        <v>0.88</v>
      </c>
      <c r="N83" s="3">
        <f t="shared" si="11"/>
        <v>924.7299999999999</v>
      </c>
      <c r="O83" s="1" t="s">
        <v>77</v>
      </c>
      <c r="P83" s="1"/>
    </row>
    <row r="84" spans="5:16" x14ac:dyDescent="0.25">
      <c r="E84" s="21">
        <v>46898</v>
      </c>
      <c r="F84">
        <v>81</v>
      </c>
      <c r="G84" s="8">
        <v>0</v>
      </c>
      <c r="H84" s="7">
        <f t="shared" si="10"/>
        <v>832.78</v>
      </c>
      <c r="I84" s="3">
        <f t="shared" si="12"/>
        <v>91.07</v>
      </c>
      <c r="J84" s="7">
        <f t="shared" si="13"/>
        <v>0.88</v>
      </c>
      <c r="N84" s="3">
        <f t="shared" si="11"/>
        <v>924.7299999999999</v>
      </c>
      <c r="O84" s="1" t="s">
        <v>77</v>
      </c>
      <c r="P84" s="1"/>
    </row>
    <row r="85" spans="5:16" x14ac:dyDescent="0.25">
      <c r="E85" s="21">
        <v>46929</v>
      </c>
      <c r="F85">
        <v>82</v>
      </c>
      <c r="G85" s="8">
        <v>0</v>
      </c>
      <c r="H85" s="7">
        <f t="shared" si="10"/>
        <v>832.78</v>
      </c>
      <c r="I85" s="3">
        <f t="shared" si="12"/>
        <v>91.07</v>
      </c>
      <c r="J85" s="7">
        <f t="shared" si="13"/>
        <v>0.88</v>
      </c>
      <c r="N85" s="3">
        <f t="shared" si="11"/>
        <v>924.7299999999999</v>
      </c>
      <c r="O85" s="1" t="s">
        <v>77</v>
      </c>
      <c r="P85" s="1"/>
    </row>
    <row r="86" spans="5:16" x14ac:dyDescent="0.25">
      <c r="E86" s="21">
        <v>46959</v>
      </c>
      <c r="F86">
        <v>83</v>
      </c>
      <c r="G86" s="8">
        <v>0</v>
      </c>
      <c r="H86" s="7">
        <f t="shared" si="10"/>
        <v>832.78</v>
      </c>
      <c r="I86" s="3">
        <f t="shared" si="12"/>
        <v>91.07</v>
      </c>
      <c r="J86" s="7">
        <f t="shared" si="13"/>
        <v>0.88</v>
      </c>
      <c r="N86" s="3">
        <f t="shared" si="11"/>
        <v>924.7299999999999</v>
      </c>
      <c r="O86" s="1" t="s">
        <v>77</v>
      </c>
      <c r="P86" s="1"/>
    </row>
    <row r="87" spans="5:16" x14ac:dyDescent="0.25">
      <c r="E87" s="21">
        <v>46990</v>
      </c>
      <c r="F87">
        <v>84</v>
      </c>
      <c r="G87" s="8">
        <v>0</v>
      </c>
      <c r="H87" s="7">
        <f t="shared" si="10"/>
        <v>832.78</v>
      </c>
      <c r="I87" s="3">
        <f t="shared" si="12"/>
        <v>91.07</v>
      </c>
      <c r="J87" s="7">
        <f t="shared" si="13"/>
        <v>0.88</v>
      </c>
      <c r="N87" s="3">
        <f t="shared" si="11"/>
        <v>924.7299999999999</v>
      </c>
      <c r="O87" s="1" t="s">
        <v>77</v>
      </c>
      <c r="P87" s="1"/>
    </row>
    <row r="88" spans="5:16" x14ac:dyDescent="0.25">
      <c r="E88" s="21">
        <v>47021</v>
      </c>
      <c r="F88">
        <v>85</v>
      </c>
      <c r="G88" s="8">
        <v>0</v>
      </c>
      <c r="H88" s="7">
        <f t="shared" si="10"/>
        <v>832.78</v>
      </c>
      <c r="I88" s="3">
        <f t="shared" si="12"/>
        <v>91.07</v>
      </c>
      <c r="J88" s="7">
        <f t="shared" si="13"/>
        <v>0.88</v>
      </c>
      <c r="N88" s="3">
        <f t="shared" si="11"/>
        <v>924.7299999999999</v>
      </c>
      <c r="O88" s="1" t="s">
        <v>77</v>
      </c>
      <c r="P88" s="1"/>
    </row>
    <row r="89" spans="5:16" x14ac:dyDescent="0.25">
      <c r="E89" s="21">
        <v>47051</v>
      </c>
      <c r="F89">
        <v>86</v>
      </c>
      <c r="G89" s="8">
        <v>0</v>
      </c>
      <c r="H89" s="7">
        <f t="shared" si="10"/>
        <v>832.78</v>
      </c>
      <c r="I89" s="3">
        <f t="shared" si="12"/>
        <v>91.07</v>
      </c>
      <c r="J89" s="7">
        <f t="shared" si="13"/>
        <v>0.88</v>
      </c>
      <c r="N89" s="3">
        <f t="shared" si="11"/>
        <v>924.7299999999999</v>
      </c>
      <c r="O89" s="1" t="s">
        <v>77</v>
      </c>
      <c r="P89" s="1"/>
    </row>
    <row r="90" spans="5:16" x14ac:dyDescent="0.25">
      <c r="E90" s="21">
        <v>47082</v>
      </c>
      <c r="F90">
        <v>87</v>
      </c>
      <c r="G90" s="8">
        <v>0</v>
      </c>
      <c r="H90" s="7">
        <f t="shared" si="10"/>
        <v>832.78</v>
      </c>
      <c r="I90" s="3">
        <f t="shared" si="12"/>
        <v>91.07</v>
      </c>
      <c r="J90" s="7">
        <f t="shared" si="13"/>
        <v>0.88</v>
      </c>
      <c r="N90" s="3">
        <f t="shared" si="11"/>
        <v>924.7299999999999</v>
      </c>
      <c r="O90" s="1" t="s">
        <v>77</v>
      </c>
      <c r="P90" s="1"/>
    </row>
    <row r="91" spans="5:16" x14ac:dyDescent="0.25">
      <c r="E91" s="21">
        <v>47112</v>
      </c>
      <c r="F91">
        <v>88</v>
      </c>
      <c r="G91" s="8">
        <v>0</v>
      </c>
      <c r="H91" s="7">
        <f t="shared" si="10"/>
        <v>832.78</v>
      </c>
      <c r="I91" s="3">
        <f t="shared" si="12"/>
        <v>91.07</v>
      </c>
      <c r="J91" s="7">
        <f t="shared" si="13"/>
        <v>0.88</v>
      </c>
      <c r="N91" s="3">
        <f t="shared" si="11"/>
        <v>924.7299999999999</v>
      </c>
      <c r="O91" s="1" t="s">
        <v>77</v>
      </c>
      <c r="P91" s="1"/>
    </row>
    <row r="92" spans="5:16" x14ac:dyDescent="0.25">
      <c r="E92" s="21">
        <v>47143</v>
      </c>
      <c r="F92">
        <v>89</v>
      </c>
      <c r="G92" s="8">
        <v>0</v>
      </c>
      <c r="H92" s="7">
        <f t="shared" si="10"/>
        <v>832.78</v>
      </c>
      <c r="I92" s="3">
        <f t="shared" si="12"/>
        <v>91.07</v>
      </c>
      <c r="J92" s="7">
        <f t="shared" si="13"/>
        <v>0.88</v>
      </c>
      <c r="N92" s="3">
        <f t="shared" si="11"/>
        <v>924.7299999999999</v>
      </c>
      <c r="O92" s="1" t="s">
        <v>77</v>
      </c>
      <c r="P92" s="1"/>
    </row>
    <row r="93" spans="5:16" x14ac:dyDescent="0.25">
      <c r="E93" s="21">
        <v>47174</v>
      </c>
      <c r="F93">
        <v>90</v>
      </c>
      <c r="G93" s="8">
        <v>0</v>
      </c>
      <c r="H93" s="7">
        <f t="shared" si="10"/>
        <v>832.78</v>
      </c>
      <c r="I93" s="3">
        <f t="shared" si="12"/>
        <v>91.07</v>
      </c>
      <c r="J93" s="7">
        <f t="shared" si="13"/>
        <v>0.88</v>
      </c>
      <c r="N93" s="3">
        <f t="shared" si="11"/>
        <v>924.7299999999999</v>
      </c>
      <c r="O93" s="1" t="s">
        <v>77</v>
      </c>
      <c r="P93" s="1"/>
    </row>
    <row r="94" spans="5:16" x14ac:dyDescent="0.25">
      <c r="E94" s="21">
        <v>47202</v>
      </c>
      <c r="F94">
        <v>91</v>
      </c>
      <c r="G94" s="8">
        <v>0</v>
      </c>
      <c r="H94" s="7">
        <f t="shared" si="10"/>
        <v>832.78</v>
      </c>
      <c r="I94" s="3">
        <f t="shared" si="12"/>
        <v>91.07</v>
      </c>
      <c r="J94" s="7">
        <f t="shared" si="13"/>
        <v>0.88</v>
      </c>
      <c r="N94" s="3">
        <f t="shared" si="11"/>
        <v>924.7299999999999</v>
      </c>
      <c r="O94" s="1" t="s">
        <v>77</v>
      </c>
      <c r="P94" s="1"/>
    </row>
    <row r="95" spans="5:16" x14ac:dyDescent="0.25">
      <c r="E95" s="21">
        <v>47233</v>
      </c>
      <c r="F95">
        <v>92</v>
      </c>
      <c r="G95" s="8">
        <v>0</v>
      </c>
      <c r="H95" s="7">
        <f t="shared" si="10"/>
        <v>832.78</v>
      </c>
      <c r="I95" s="3">
        <f t="shared" si="12"/>
        <v>91.07</v>
      </c>
      <c r="J95" s="7">
        <f t="shared" si="13"/>
        <v>0.88</v>
      </c>
      <c r="N95" s="3">
        <f t="shared" si="11"/>
        <v>924.7299999999999</v>
      </c>
      <c r="O95" s="1" t="s">
        <v>77</v>
      </c>
      <c r="P95" s="1"/>
    </row>
    <row r="96" spans="5:16" x14ac:dyDescent="0.25">
      <c r="E96" s="21">
        <v>47263</v>
      </c>
      <c r="F96">
        <v>93</v>
      </c>
      <c r="G96" s="8">
        <v>0</v>
      </c>
      <c r="H96" s="7">
        <f t="shared" si="10"/>
        <v>832.78</v>
      </c>
      <c r="I96" s="3">
        <f t="shared" si="12"/>
        <v>91.07</v>
      </c>
      <c r="J96" s="7">
        <f t="shared" si="13"/>
        <v>0.88</v>
      </c>
      <c r="N96" s="3">
        <f t="shared" si="11"/>
        <v>924.7299999999999</v>
      </c>
      <c r="O96" s="1" t="s">
        <v>77</v>
      </c>
      <c r="P96" s="1"/>
    </row>
    <row r="97" spans="5:16" x14ac:dyDescent="0.25">
      <c r="E97" s="21">
        <v>47294</v>
      </c>
      <c r="F97">
        <v>94</v>
      </c>
      <c r="G97" s="8">
        <v>0</v>
      </c>
      <c r="H97" s="7">
        <f t="shared" si="10"/>
        <v>832.78</v>
      </c>
      <c r="I97" s="3">
        <f t="shared" si="12"/>
        <v>91.07</v>
      </c>
      <c r="J97" s="7">
        <f t="shared" si="13"/>
        <v>0.88</v>
      </c>
      <c r="N97" s="3">
        <f t="shared" si="11"/>
        <v>924.7299999999999</v>
      </c>
      <c r="O97" s="1" t="s">
        <v>77</v>
      </c>
      <c r="P97" s="1"/>
    </row>
    <row r="98" spans="5:16" x14ac:dyDescent="0.25">
      <c r="E98" s="21">
        <v>47324</v>
      </c>
      <c r="F98">
        <v>95</v>
      </c>
      <c r="G98" s="8">
        <v>0</v>
      </c>
      <c r="H98" s="7">
        <f t="shared" si="10"/>
        <v>832.78</v>
      </c>
      <c r="I98" s="3">
        <f t="shared" si="12"/>
        <v>91.07</v>
      </c>
      <c r="J98" s="7">
        <f t="shared" si="13"/>
        <v>0.88</v>
      </c>
      <c r="N98" s="3">
        <f t="shared" si="11"/>
        <v>924.7299999999999</v>
      </c>
      <c r="O98" s="1" t="s">
        <v>77</v>
      </c>
      <c r="P98" s="1"/>
    </row>
    <row r="99" spans="5:16" x14ac:dyDescent="0.25">
      <c r="E99" s="21">
        <v>47355</v>
      </c>
      <c r="F99">
        <v>96</v>
      </c>
      <c r="G99" s="8">
        <v>0</v>
      </c>
      <c r="H99" s="7">
        <f t="shared" si="10"/>
        <v>832.78</v>
      </c>
      <c r="I99" s="3">
        <f t="shared" si="12"/>
        <v>91.07</v>
      </c>
      <c r="J99" s="7">
        <f t="shared" si="13"/>
        <v>0.88</v>
      </c>
      <c r="N99" s="3">
        <f t="shared" si="11"/>
        <v>924.7299999999999</v>
      </c>
      <c r="O99" s="1" t="s">
        <v>77</v>
      </c>
      <c r="P99" s="1"/>
    </row>
    <row r="100" spans="5:16" x14ac:dyDescent="0.25">
      <c r="E100" s="21">
        <v>47386</v>
      </c>
      <c r="F100">
        <v>97</v>
      </c>
      <c r="G100" s="8">
        <v>0</v>
      </c>
      <c r="H100" s="7">
        <f t="shared" si="10"/>
        <v>832.78</v>
      </c>
      <c r="I100" s="3">
        <f t="shared" si="12"/>
        <v>91.07</v>
      </c>
      <c r="J100" s="7">
        <f t="shared" si="13"/>
        <v>0.88</v>
      </c>
      <c r="N100" s="3">
        <f t="shared" si="11"/>
        <v>924.7299999999999</v>
      </c>
      <c r="O100" s="1" t="s">
        <v>77</v>
      </c>
      <c r="P100" s="1"/>
    </row>
    <row r="101" spans="5:16" x14ac:dyDescent="0.25">
      <c r="E101" s="21">
        <v>47416</v>
      </c>
      <c r="F101">
        <v>98</v>
      </c>
      <c r="G101" s="8">
        <v>0</v>
      </c>
      <c r="H101" s="7">
        <f t="shared" si="10"/>
        <v>832.78</v>
      </c>
      <c r="I101" s="3">
        <f t="shared" si="12"/>
        <v>91.07</v>
      </c>
      <c r="J101" s="7">
        <f t="shared" si="13"/>
        <v>0.88</v>
      </c>
      <c r="N101" s="3">
        <f t="shared" si="11"/>
        <v>924.7299999999999</v>
      </c>
      <c r="O101" s="1" t="s">
        <v>77</v>
      </c>
      <c r="P101" s="1"/>
    </row>
    <row r="102" spans="5:16" x14ac:dyDescent="0.25">
      <c r="E102" s="21">
        <v>47447</v>
      </c>
      <c r="F102">
        <v>99</v>
      </c>
      <c r="G102" s="8">
        <v>0</v>
      </c>
      <c r="H102" s="7">
        <f t="shared" si="10"/>
        <v>832.78</v>
      </c>
      <c r="I102" s="3">
        <f t="shared" si="12"/>
        <v>91.07</v>
      </c>
      <c r="J102" s="7">
        <f t="shared" si="13"/>
        <v>0.88</v>
      </c>
      <c r="N102" s="3">
        <f t="shared" si="11"/>
        <v>924.7299999999999</v>
      </c>
      <c r="O102" s="1" t="s">
        <v>77</v>
      </c>
      <c r="P102" s="1"/>
    </row>
    <row r="103" spans="5:16" x14ac:dyDescent="0.25">
      <c r="E103" s="21">
        <v>47477</v>
      </c>
      <c r="F103">
        <v>100</v>
      </c>
      <c r="G103" s="8">
        <v>0</v>
      </c>
      <c r="H103" s="7">
        <f t="shared" si="10"/>
        <v>832.78</v>
      </c>
      <c r="I103" s="3">
        <f t="shared" si="12"/>
        <v>91.07</v>
      </c>
      <c r="J103" s="7">
        <f t="shared" si="13"/>
        <v>0.88</v>
      </c>
      <c r="N103" s="3">
        <f t="shared" si="11"/>
        <v>924.7299999999999</v>
      </c>
      <c r="O103" s="1" t="s">
        <v>77</v>
      </c>
      <c r="P103" s="1"/>
    </row>
    <row r="104" spans="5:16" x14ac:dyDescent="0.25">
      <c r="E104" s="21">
        <v>47508</v>
      </c>
      <c r="F104">
        <v>101</v>
      </c>
      <c r="G104" s="8">
        <v>0</v>
      </c>
      <c r="H104" s="7">
        <f t="shared" si="10"/>
        <v>832.78</v>
      </c>
      <c r="I104" s="3">
        <f t="shared" si="12"/>
        <v>91.07</v>
      </c>
      <c r="J104" s="7">
        <f t="shared" si="13"/>
        <v>0.88</v>
      </c>
      <c r="N104" s="3">
        <f t="shared" si="11"/>
        <v>924.7299999999999</v>
      </c>
      <c r="O104" s="1" t="s">
        <v>77</v>
      </c>
      <c r="P104" s="1"/>
    </row>
    <row r="105" spans="5:16" x14ac:dyDescent="0.25">
      <c r="E105" s="21">
        <v>47539</v>
      </c>
      <c r="F105">
        <v>102</v>
      </c>
      <c r="G105" s="8">
        <v>0</v>
      </c>
      <c r="H105" s="7">
        <f t="shared" si="10"/>
        <v>832.78</v>
      </c>
      <c r="I105" s="3">
        <f t="shared" si="12"/>
        <v>91.07</v>
      </c>
      <c r="J105" s="7">
        <f t="shared" si="13"/>
        <v>0.88</v>
      </c>
      <c r="N105" s="3">
        <f t="shared" si="11"/>
        <v>924.7299999999999</v>
      </c>
      <c r="O105" s="1" t="s">
        <v>77</v>
      </c>
      <c r="P105" s="1"/>
    </row>
    <row r="106" spans="5:16" x14ac:dyDescent="0.25">
      <c r="E106" s="21">
        <v>47567</v>
      </c>
      <c r="F106">
        <v>103</v>
      </c>
      <c r="G106" s="8">
        <v>0</v>
      </c>
      <c r="H106" s="7">
        <f t="shared" si="10"/>
        <v>832.78</v>
      </c>
      <c r="I106" s="3">
        <f t="shared" si="12"/>
        <v>91.07</v>
      </c>
      <c r="J106" s="7">
        <f t="shared" si="13"/>
        <v>0.88</v>
      </c>
      <c r="N106" s="3">
        <f t="shared" si="11"/>
        <v>924.7299999999999</v>
      </c>
      <c r="O106" s="1" t="s">
        <v>77</v>
      </c>
      <c r="P106" s="1"/>
    </row>
    <row r="107" spans="5:16" x14ac:dyDescent="0.25">
      <c r="E107" s="21">
        <v>47598</v>
      </c>
      <c r="F107">
        <v>104</v>
      </c>
      <c r="G107" s="8">
        <v>0</v>
      </c>
      <c r="H107" s="7">
        <f t="shared" si="10"/>
        <v>832.78</v>
      </c>
      <c r="I107" s="3">
        <f t="shared" si="12"/>
        <v>91.07</v>
      </c>
      <c r="J107" s="7">
        <f t="shared" si="13"/>
        <v>0.88</v>
      </c>
      <c r="N107" s="3">
        <f t="shared" si="11"/>
        <v>924.7299999999999</v>
      </c>
      <c r="O107" s="1" t="s">
        <v>77</v>
      </c>
      <c r="P107" s="1"/>
    </row>
    <row r="108" spans="5:16" x14ac:dyDescent="0.25">
      <c r="E108" s="21">
        <v>47628</v>
      </c>
      <c r="F108">
        <v>105</v>
      </c>
      <c r="G108" s="8">
        <v>0</v>
      </c>
      <c r="H108" s="7">
        <f t="shared" si="10"/>
        <v>832.78</v>
      </c>
      <c r="I108" s="3">
        <f t="shared" si="12"/>
        <v>91.07</v>
      </c>
      <c r="J108" s="7">
        <f t="shared" si="13"/>
        <v>0.88</v>
      </c>
      <c r="N108" s="3">
        <f t="shared" si="11"/>
        <v>924.7299999999999</v>
      </c>
      <c r="O108" s="1" t="s">
        <v>77</v>
      </c>
      <c r="P108" s="1"/>
    </row>
    <row r="109" spans="5:16" x14ac:dyDescent="0.25">
      <c r="E109" s="21">
        <v>47659</v>
      </c>
      <c r="F109">
        <v>106</v>
      </c>
      <c r="G109" s="8">
        <v>0</v>
      </c>
      <c r="H109" s="7">
        <f t="shared" si="10"/>
        <v>832.78</v>
      </c>
      <c r="I109" s="3">
        <f t="shared" si="12"/>
        <v>91.07</v>
      </c>
      <c r="J109" s="7">
        <f t="shared" si="13"/>
        <v>0.88</v>
      </c>
      <c r="N109" s="3">
        <f t="shared" si="11"/>
        <v>924.7299999999999</v>
      </c>
      <c r="O109" s="1" t="s">
        <v>77</v>
      </c>
      <c r="P109" s="1"/>
    </row>
    <row r="110" spans="5:16" x14ac:dyDescent="0.25">
      <c r="E110" s="21">
        <v>47689</v>
      </c>
      <c r="F110">
        <v>107</v>
      </c>
      <c r="G110" s="8">
        <v>0</v>
      </c>
      <c r="H110" s="7">
        <f t="shared" si="10"/>
        <v>832.78</v>
      </c>
      <c r="I110" s="3">
        <f t="shared" si="12"/>
        <v>91.07</v>
      </c>
      <c r="J110" s="7">
        <f t="shared" si="13"/>
        <v>0.88</v>
      </c>
      <c r="N110" s="3">
        <f t="shared" si="11"/>
        <v>924.7299999999999</v>
      </c>
      <c r="O110" s="1" t="s">
        <v>77</v>
      </c>
      <c r="P110" s="1"/>
    </row>
    <row r="111" spans="5:16" x14ac:dyDescent="0.25">
      <c r="E111" s="21">
        <v>47720</v>
      </c>
      <c r="F111">
        <v>108</v>
      </c>
      <c r="G111" s="8">
        <v>0</v>
      </c>
      <c r="H111" s="7">
        <f t="shared" si="10"/>
        <v>832.78</v>
      </c>
      <c r="I111" s="3">
        <f t="shared" si="12"/>
        <v>91.07</v>
      </c>
      <c r="J111" s="7">
        <f t="shared" si="13"/>
        <v>0.88</v>
      </c>
      <c r="N111" s="3">
        <f t="shared" si="11"/>
        <v>924.7299999999999</v>
      </c>
      <c r="O111" s="1" t="s">
        <v>77</v>
      </c>
      <c r="P111" s="1"/>
    </row>
    <row r="112" spans="5:16" x14ac:dyDescent="0.25">
      <c r="E112" s="21">
        <v>47751</v>
      </c>
      <c r="F112">
        <v>109</v>
      </c>
      <c r="G112" s="8">
        <v>0</v>
      </c>
      <c r="H112" s="7">
        <f t="shared" si="10"/>
        <v>832.78</v>
      </c>
      <c r="I112" s="3">
        <f t="shared" si="12"/>
        <v>91.07</v>
      </c>
      <c r="J112" s="7">
        <f t="shared" si="13"/>
        <v>0.88</v>
      </c>
      <c r="N112" s="3">
        <f t="shared" si="11"/>
        <v>924.7299999999999</v>
      </c>
      <c r="O112" s="1" t="s">
        <v>77</v>
      </c>
      <c r="P112" s="1"/>
    </row>
    <row r="113" spans="5:16" x14ac:dyDescent="0.25">
      <c r="E113" s="21">
        <v>47781</v>
      </c>
      <c r="F113">
        <v>110</v>
      </c>
      <c r="G113" s="8">
        <v>0</v>
      </c>
      <c r="H113" s="7">
        <f t="shared" si="10"/>
        <v>832.78</v>
      </c>
      <c r="I113" s="3">
        <f t="shared" si="12"/>
        <v>91.07</v>
      </c>
      <c r="J113" s="7">
        <f t="shared" si="13"/>
        <v>0.88</v>
      </c>
      <c r="N113" s="3">
        <f t="shared" si="11"/>
        <v>924.7299999999999</v>
      </c>
      <c r="O113" s="1" t="s">
        <v>77</v>
      </c>
      <c r="P113" s="1"/>
    </row>
    <row r="114" spans="5:16" x14ac:dyDescent="0.25">
      <c r="E114" s="21">
        <v>47812</v>
      </c>
      <c r="F114">
        <v>111</v>
      </c>
      <c r="G114" s="8">
        <v>0</v>
      </c>
      <c r="H114" s="7">
        <f t="shared" si="10"/>
        <v>832.78</v>
      </c>
      <c r="I114" s="3">
        <f t="shared" si="12"/>
        <v>91.07</v>
      </c>
      <c r="J114" s="7">
        <f t="shared" si="13"/>
        <v>0.88</v>
      </c>
      <c r="N114" s="3">
        <f t="shared" si="11"/>
        <v>924.7299999999999</v>
      </c>
      <c r="O114" s="1" t="s">
        <v>77</v>
      </c>
      <c r="P114" s="1"/>
    </row>
    <row r="115" spans="5:16" x14ac:dyDescent="0.25">
      <c r="E115" s="21">
        <v>47842</v>
      </c>
      <c r="F115">
        <v>112</v>
      </c>
      <c r="G115" s="8">
        <v>0</v>
      </c>
      <c r="H115" s="7">
        <f t="shared" si="10"/>
        <v>832.78</v>
      </c>
      <c r="I115" s="3">
        <f t="shared" si="12"/>
        <v>91.07</v>
      </c>
      <c r="J115" s="7">
        <f t="shared" si="13"/>
        <v>0.88</v>
      </c>
      <c r="N115" s="3">
        <f t="shared" si="11"/>
        <v>924.7299999999999</v>
      </c>
      <c r="O115" s="1" t="s">
        <v>77</v>
      </c>
      <c r="P115" s="1"/>
    </row>
    <row r="116" spans="5:16" x14ac:dyDescent="0.25">
      <c r="E116" s="21">
        <v>47873</v>
      </c>
      <c r="F116">
        <v>113</v>
      </c>
      <c r="G116" s="8">
        <v>0</v>
      </c>
      <c r="H116" s="7">
        <f t="shared" si="10"/>
        <v>832.78</v>
      </c>
      <c r="I116" s="3">
        <f t="shared" si="12"/>
        <v>91.07</v>
      </c>
      <c r="J116" s="7">
        <f t="shared" si="13"/>
        <v>0.88</v>
      </c>
      <c r="N116" s="3">
        <f t="shared" si="11"/>
        <v>924.7299999999999</v>
      </c>
      <c r="O116" s="1" t="s">
        <v>77</v>
      </c>
      <c r="P116" s="1"/>
    </row>
    <row r="117" spans="5:16" x14ac:dyDescent="0.25">
      <c r="E117" s="21">
        <v>47904</v>
      </c>
      <c r="F117">
        <v>114</v>
      </c>
      <c r="G117" s="8">
        <v>0</v>
      </c>
      <c r="H117" s="7">
        <f t="shared" si="10"/>
        <v>832.78</v>
      </c>
      <c r="I117" s="3">
        <f t="shared" si="12"/>
        <v>91.07</v>
      </c>
      <c r="J117" s="7">
        <f t="shared" si="13"/>
        <v>0.88</v>
      </c>
      <c r="N117" s="3">
        <f t="shared" si="11"/>
        <v>924.7299999999999</v>
      </c>
      <c r="O117" s="1" t="s">
        <v>77</v>
      </c>
      <c r="P117" s="1"/>
    </row>
    <row r="118" spans="5:16" x14ac:dyDescent="0.25">
      <c r="E118" s="21">
        <v>47932</v>
      </c>
      <c r="F118">
        <v>115</v>
      </c>
      <c r="G118" s="8">
        <v>0</v>
      </c>
      <c r="H118" s="7">
        <f t="shared" si="10"/>
        <v>832.78</v>
      </c>
      <c r="I118" s="3">
        <f t="shared" si="12"/>
        <v>91.07</v>
      </c>
      <c r="J118" s="7">
        <f t="shared" si="13"/>
        <v>0.88</v>
      </c>
      <c r="N118" s="3">
        <f t="shared" si="11"/>
        <v>924.7299999999999</v>
      </c>
      <c r="O118" s="1" t="s">
        <v>77</v>
      </c>
      <c r="P118" s="1"/>
    </row>
    <row r="119" spans="5:16" x14ac:dyDescent="0.25">
      <c r="E119" s="21">
        <v>47963</v>
      </c>
      <c r="F119">
        <v>116</v>
      </c>
      <c r="G119" s="8">
        <v>0</v>
      </c>
      <c r="H119" s="7">
        <f t="shared" si="10"/>
        <v>832.78</v>
      </c>
      <c r="I119" s="3">
        <f t="shared" si="12"/>
        <v>91.07</v>
      </c>
      <c r="J119" s="7">
        <f t="shared" si="13"/>
        <v>0.88</v>
      </c>
      <c r="N119" s="3">
        <f t="shared" si="11"/>
        <v>924.7299999999999</v>
      </c>
      <c r="O119" s="1" t="s">
        <v>77</v>
      </c>
      <c r="P119" s="1"/>
    </row>
    <row r="120" spans="5:16" x14ac:dyDescent="0.25">
      <c r="E120" s="21">
        <v>47993</v>
      </c>
      <c r="F120">
        <v>117</v>
      </c>
      <c r="G120" s="8">
        <v>0</v>
      </c>
      <c r="H120" s="7">
        <f t="shared" si="10"/>
        <v>832.78</v>
      </c>
      <c r="I120" s="3">
        <f t="shared" si="12"/>
        <v>91.07</v>
      </c>
      <c r="J120" s="7">
        <f t="shared" si="13"/>
        <v>0.88</v>
      </c>
      <c r="N120" s="3">
        <f t="shared" si="11"/>
        <v>924.7299999999999</v>
      </c>
      <c r="O120" s="1" t="s">
        <v>77</v>
      </c>
      <c r="P120" s="1"/>
    </row>
    <row r="121" spans="5:16" x14ac:dyDescent="0.25">
      <c r="E121" s="21">
        <v>48024</v>
      </c>
      <c r="F121">
        <v>118</v>
      </c>
      <c r="G121" s="8">
        <v>0</v>
      </c>
      <c r="H121" s="7">
        <f t="shared" si="10"/>
        <v>832.78</v>
      </c>
      <c r="I121" s="3">
        <f t="shared" si="12"/>
        <v>91.07</v>
      </c>
      <c r="J121" s="7">
        <f t="shared" si="13"/>
        <v>0.88</v>
      </c>
      <c r="N121" s="3">
        <f t="shared" si="11"/>
        <v>924.7299999999999</v>
      </c>
      <c r="O121" s="1" t="s">
        <v>77</v>
      </c>
      <c r="P121" s="1"/>
    </row>
    <row r="122" spans="5:16" x14ac:dyDescent="0.25">
      <c r="E122" s="21">
        <v>48054</v>
      </c>
      <c r="F122">
        <v>119</v>
      </c>
      <c r="G122" s="8">
        <v>0</v>
      </c>
      <c r="H122" s="7">
        <f t="shared" si="10"/>
        <v>832.78</v>
      </c>
      <c r="I122" s="3">
        <f t="shared" si="12"/>
        <v>91.07</v>
      </c>
      <c r="J122" s="7">
        <f t="shared" si="13"/>
        <v>0.88</v>
      </c>
      <c r="N122" s="3">
        <f t="shared" si="11"/>
        <v>924.7299999999999</v>
      </c>
      <c r="O122" s="1" t="s">
        <v>77</v>
      </c>
      <c r="P122" s="1"/>
    </row>
    <row r="123" spans="5:16" x14ac:dyDescent="0.25">
      <c r="E123" s="21">
        <v>48085</v>
      </c>
      <c r="F123">
        <v>120</v>
      </c>
      <c r="G123" s="8">
        <v>0</v>
      </c>
      <c r="H123" s="7">
        <f t="shared" si="10"/>
        <v>832.78</v>
      </c>
      <c r="I123" s="3">
        <f t="shared" si="12"/>
        <v>91.07</v>
      </c>
      <c r="J123" s="7">
        <f t="shared" si="13"/>
        <v>0.88</v>
      </c>
      <c r="N123" s="3">
        <f t="shared" si="11"/>
        <v>924.7299999999999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C870-78A9-49C2-B20E-BBAF569C8601}">
  <dimension ref="A1:Q123"/>
  <sheetViews>
    <sheetView workbookViewId="0">
      <selection activeCell="K14" sqref="K14:M14"/>
    </sheetView>
  </sheetViews>
  <sheetFormatPr defaultRowHeight="15" x14ac:dyDescent="0.25"/>
  <cols>
    <col min="1" max="1" width="23.5703125" bestFit="1" customWidth="1"/>
    <col min="2" max="2" width="14.28515625" bestFit="1" customWidth="1"/>
    <col min="5" max="5" width="19.42578125" bestFit="1" customWidth="1"/>
    <col min="6" max="6" width="11.85546875" bestFit="1" customWidth="1"/>
    <col min="7" max="7" width="12.140625" bestFit="1" customWidth="1"/>
    <col min="8" max="8" width="10.7109375" bestFit="1" customWidth="1"/>
    <col min="10" max="10" width="15.42578125" bestFit="1" customWidth="1"/>
    <col min="11" max="11" width="20.28515625" bestFit="1" customWidth="1"/>
    <col min="12" max="12" width="29.425781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429056</v>
      </c>
    </row>
    <row r="2" spans="1:17" x14ac:dyDescent="0.25">
      <c r="A2" t="s">
        <v>1</v>
      </c>
      <c r="B2" s="1" t="s">
        <v>2</v>
      </c>
      <c r="H2" t="s">
        <v>82</v>
      </c>
      <c r="N2" s="1" t="s">
        <v>81</v>
      </c>
    </row>
    <row r="3" spans="1:17" x14ac:dyDescent="0.25">
      <c r="A3" t="s">
        <v>53</v>
      </c>
      <c r="B3" s="20">
        <v>44500</v>
      </c>
      <c r="E3" t="s">
        <v>80</v>
      </c>
      <c r="F3" t="s">
        <v>17</v>
      </c>
      <c r="G3" t="s">
        <v>13</v>
      </c>
      <c r="H3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44545</v>
      </c>
      <c r="F4">
        <v>1</v>
      </c>
      <c r="G4" s="7">
        <v>953.71</v>
      </c>
      <c r="H4" s="7">
        <f>$B$17-G4</f>
        <v>171.86999999999989</v>
      </c>
      <c r="N4" s="3">
        <f>SUM(G4:M4)</f>
        <v>1125.58</v>
      </c>
      <c r="O4" s="1" t="s">
        <v>77</v>
      </c>
    </row>
    <row r="5" spans="1:17" x14ac:dyDescent="0.25">
      <c r="A5" t="s">
        <v>3</v>
      </c>
      <c r="B5" s="2">
        <v>117741.92</v>
      </c>
      <c r="E5" s="21">
        <v>44576</v>
      </c>
      <c r="F5">
        <v>2</v>
      </c>
      <c r="G5" s="7">
        <v>989.03</v>
      </c>
      <c r="H5" s="7">
        <f t="shared" ref="H5:H8" si="0">$B$17-G5</f>
        <v>136.54999999999995</v>
      </c>
      <c r="M5" s="30">
        <f t="shared" ref="M5:M13" si="1">ROUND((SUM(G5:L5))-PV($B$15,Q5,0,-(SUM(G5:L5))),2)</f>
        <v>0</v>
      </c>
      <c r="N5" s="3">
        <f t="shared" ref="N5:N68" si="2">SUM(G5:M5)</f>
        <v>1125.58</v>
      </c>
      <c r="O5" s="1" t="s">
        <v>77</v>
      </c>
      <c r="P5" s="39">
        <v>44573</v>
      </c>
      <c r="Q5">
        <f t="shared" ref="Q5:Q13" si="3">DATEDIF(P5,E5,"m")</f>
        <v>0</v>
      </c>
    </row>
    <row r="6" spans="1:17" x14ac:dyDescent="0.25">
      <c r="A6" t="s">
        <v>4</v>
      </c>
      <c r="B6" s="2">
        <v>7064.52</v>
      </c>
      <c r="E6" s="21">
        <v>44607</v>
      </c>
      <c r="F6">
        <v>3</v>
      </c>
      <c r="G6" s="7">
        <v>1024.3599999999999</v>
      </c>
      <c r="H6" s="7">
        <f t="shared" si="0"/>
        <v>101.22000000000003</v>
      </c>
      <c r="M6" s="30">
        <f t="shared" si="1"/>
        <v>1.86</v>
      </c>
      <c r="N6" s="3">
        <f t="shared" si="2"/>
        <v>1127.4399999999998</v>
      </c>
      <c r="O6" s="1" t="s">
        <v>77</v>
      </c>
      <c r="P6" s="39">
        <v>44573</v>
      </c>
      <c r="Q6">
        <f t="shared" si="3"/>
        <v>1</v>
      </c>
    </row>
    <row r="7" spans="1:17" x14ac:dyDescent="0.25">
      <c r="A7" t="s">
        <v>6</v>
      </c>
      <c r="B7" s="2">
        <f>SUM(B5:B6)</f>
        <v>124806.44</v>
      </c>
      <c r="E7" s="21">
        <v>44635</v>
      </c>
      <c r="F7">
        <v>4</v>
      </c>
      <c r="G7" s="7">
        <v>1059.68</v>
      </c>
      <c r="H7" s="7">
        <f t="shared" si="0"/>
        <v>65.899999999999864</v>
      </c>
      <c r="M7" s="30">
        <f t="shared" si="1"/>
        <v>3.71</v>
      </c>
      <c r="N7" s="3">
        <f t="shared" si="2"/>
        <v>1129.29</v>
      </c>
      <c r="O7" s="1" t="s">
        <v>77</v>
      </c>
      <c r="P7" s="39">
        <v>44573</v>
      </c>
      <c r="Q7">
        <f t="shared" si="3"/>
        <v>2</v>
      </c>
    </row>
    <row r="8" spans="1:17" x14ac:dyDescent="0.25">
      <c r="A8" t="s">
        <v>5</v>
      </c>
      <c r="B8" s="2">
        <v>2496.13</v>
      </c>
      <c r="E8" s="21">
        <v>44666</v>
      </c>
      <c r="F8">
        <v>5</v>
      </c>
      <c r="G8" s="7">
        <v>1059.68</v>
      </c>
      <c r="H8" s="7">
        <f t="shared" si="0"/>
        <v>65.899999999999864</v>
      </c>
      <c r="M8" s="30">
        <f t="shared" si="1"/>
        <v>5.56</v>
      </c>
      <c r="N8" s="3">
        <f t="shared" si="2"/>
        <v>1131.1399999999999</v>
      </c>
      <c r="O8" s="1" t="s">
        <v>77</v>
      </c>
      <c r="P8" s="39">
        <v>44573</v>
      </c>
      <c r="Q8">
        <f t="shared" si="3"/>
        <v>3</v>
      </c>
    </row>
    <row r="9" spans="1:17" x14ac:dyDescent="0.25">
      <c r="B9" s="2"/>
      <c r="E9" s="21">
        <v>44696</v>
      </c>
      <c r="F9">
        <v>6</v>
      </c>
      <c r="G9" s="7">
        <v>1059.68</v>
      </c>
      <c r="H9" s="19">
        <f>$B$17-G9</f>
        <v>65.899999999999864</v>
      </c>
      <c r="M9" s="30">
        <f t="shared" si="1"/>
        <v>7.41</v>
      </c>
      <c r="N9" s="3">
        <f t="shared" si="2"/>
        <v>1132.99</v>
      </c>
      <c r="O9" s="1" t="s">
        <v>77</v>
      </c>
      <c r="P9" s="39">
        <v>44573</v>
      </c>
      <c r="Q9">
        <f t="shared" si="3"/>
        <v>4</v>
      </c>
    </row>
    <row r="10" spans="1:17" x14ac:dyDescent="0.25">
      <c r="A10" t="s">
        <v>7</v>
      </c>
      <c r="B10" s="2">
        <f xml:space="preserve"> B7-B8</f>
        <v>122310.31</v>
      </c>
      <c r="E10" s="21">
        <v>44727</v>
      </c>
      <c r="F10">
        <v>7</v>
      </c>
      <c r="G10" s="8">
        <v>0</v>
      </c>
      <c r="H10" s="7">
        <f>(B17-(I10+J10))</f>
        <v>1013.66</v>
      </c>
      <c r="I10" s="3">
        <f>ROUND(($B$18/114),2)</f>
        <v>110.85</v>
      </c>
      <c r="J10">
        <f>ROUND(($B$11/114),2)</f>
        <v>1.07</v>
      </c>
      <c r="M10" s="30">
        <f t="shared" si="1"/>
        <v>9.25</v>
      </c>
      <c r="N10" s="3">
        <f t="shared" si="2"/>
        <v>1134.83</v>
      </c>
      <c r="O10" s="1" t="s">
        <v>77</v>
      </c>
      <c r="P10" s="39">
        <v>44573</v>
      </c>
      <c r="Q10">
        <f t="shared" si="3"/>
        <v>5</v>
      </c>
    </row>
    <row r="11" spans="1:17" x14ac:dyDescent="0.25">
      <c r="A11" t="s">
        <v>8</v>
      </c>
      <c r="B11" s="2">
        <f>ROUND(B10/999,2)</f>
        <v>122.43</v>
      </c>
      <c r="E11" s="21">
        <v>44757</v>
      </c>
      <c r="F11">
        <v>8</v>
      </c>
      <c r="G11" s="8">
        <v>0</v>
      </c>
      <c r="H11" s="7">
        <v>1013.66</v>
      </c>
      <c r="I11" s="3">
        <f t="shared" ref="I11:I74" si="4">ROUND(($B$18/114),2)</f>
        <v>110.85</v>
      </c>
      <c r="J11">
        <f t="shared" ref="J11:J74" si="5">ROUND(($B$11/114),2)</f>
        <v>1.07</v>
      </c>
      <c r="M11" s="30">
        <f t="shared" si="1"/>
        <v>11.09</v>
      </c>
      <c r="N11" s="3">
        <f t="shared" si="2"/>
        <v>1136.6699999999998</v>
      </c>
      <c r="O11" s="1" t="s">
        <v>77</v>
      </c>
      <c r="P11" s="39">
        <v>44573</v>
      </c>
      <c r="Q11">
        <f t="shared" si="3"/>
        <v>6</v>
      </c>
    </row>
    <row r="12" spans="1:17" x14ac:dyDescent="0.25">
      <c r="A12" t="s">
        <v>9</v>
      </c>
      <c r="B12" s="2">
        <f>B10+B11</f>
        <v>122432.73999999999</v>
      </c>
      <c r="E12" s="21">
        <v>44788</v>
      </c>
      <c r="F12">
        <v>9</v>
      </c>
      <c r="G12" s="8">
        <v>0</v>
      </c>
      <c r="H12" s="7">
        <v>1013.66</v>
      </c>
      <c r="I12" s="3">
        <f t="shared" si="4"/>
        <v>110.85</v>
      </c>
      <c r="J12">
        <f t="shared" si="5"/>
        <v>1.07</v>
      </c>
      <c r="M12" s="30">
        <f t="shared" si="1"/>
        <v>12.93</v>
      </c>
      <c r="N12" s="3">
        <f t="shared" si="2"/>
        <v>1138.51</v>
      </c>
      <c r="O12" s="1" t="s">
        <v>77</v>
      </c>
      <c r="P12" s="39">
        <v>44573</v>
      </c>
      <c r="Q12">
        <f t="shared" si="3"/>
        <v>7</v>
      </c>
    </row>
    <row r="13" spans="1:17" x14ac:dyDescent="0.25">
      <c r="B13" s="3"/>
      <c r="E13" s="21">
        <v>44819</v>
      </c>
      <c r="F13">
        <v>10</v>
      </c>
      <c r="G13" s="8">
        <v>0</v>
      </c>
      <c r="H13" s="7">
        <v>1013.66</v>
      </c>
      <c r="I13" s="3">
        <f t="shared" si="4"/>
        <v>110.85</v>
      </c>
      <c r="J13">
        <f t="shared" si="5"/>
        <v>1.07</v>
      </c>
      <c r="M13" s="30">
        <f t="shared" si="1"/>
        <v>14.77</v>
      </c>
      <c r="N13" s="3">
        <f t="shared" si="2"/>
        <v>1140.3499999999999</v>
      </c>
      <c r="O13" s="1" t="s">
        <v>77</v>
      </c>
      <c r="P13" s="39">
        <v>44573</v>
      </c>
      <c r="Q13">
        <f t="shared" si="3"/>
        <v>8</v>
      </c>
    </row>
    <row r="14" spans="1:17" x14ac:dyDescent="0.25">
      <c r="A14" t="s">
        <v>10</v>
      </c>
      <c r="B14" s="4">
        <v>120</v>
      </c>
      <c r="E14" s="32">
        <v>44849</v>
      </c>
      <c r="F14" s="33">
        <v>11</v>
      </c>
      <c r="G14" s="34">
        <v>0</v>
      </c>
      <c r="H14" s="35">
        <v>1013.66</v>
      </c>
      <c r="I14" s="36">
        <f t="shared" si="4"/>
        <v>110.85</v>
      </c>
      <c r="J14" s="33">
        <f t="shared" si="5"/>
        <v>1.07</v>
      </c>
      <c r="K14" s="33">
        <f>ROUND((((H14/$B$20)*$B$22)-H14),2)</f>
        <v>0.16</v>
      </c>
      <c r="L14" s="33">
        <f>ROUND(((((SUM(I14:J14))/$B$20)*$B$22)-(SUM(I14:J14))),2)</f>
        <v>0.02</v>
      </c>
      <c r="M14" s="36">
        <f>ROUND((SUM(G14:L14))-PV($B$15,Q14,0,-(SUM(G14:L14))),2)</f>
        <v>16.600000000000001</v>
      </c>
      <c r="N14" s="36">
        <f t="shared" si="2"/>
        <v>1142.3599999999999</v>
      </c>
      <c r="O14" s="37" t="s">
        <v>76</v>
      </c>
      <c r="P14" s="39">
        <v>44573</v>
      </c>
      <c r="Q14">
        <f>DATEDIF(P14,E14,"m")</f>
        <v>9</v>
      </c>
    </row>
    <row r="15" spans="1:17" x14ac:dyDescent="0.25">
      <c r="A15" t="s">
        <v>11</v>
      </c>
      <c r="B15" s="5">
        <v>1.652E-3</v>
      </c>
      <c r="E15" s="21">
        <v>44880</v>
      </c>
      <c r="F15">
        <v>12</v>
      </c>
      <c r="G15" s="8">
        <v>0</v>
      </c>
      <c r="H15" s="7">
        <v>1013.66</v>
      </c>
      <c r="I15" s="3">
        <f t="shared" si="4"/>
        <v>110.85</v>
      </c>
      <c r="J15">
        <f t="shared" si="5"/>
        <v>1.07</v>
      </c>
      <c r="K15" s="16">
        <f t="shared" ref="K15:K78" si="6">ROUND((((H15/$B$20)*$B$22)-H15),2)</f>
        <v>0.16</v>
      </c>
      <c r="L15" s="16">
        <f t="shared" ref="L15:L78" si="7">ROUND(((((SUM(I15:J15))/$B$20)*$B$22)-(SUM(I15:J15))),2)</f>
        <v>0.02</v>
      </c>
      <c r="M15" s="30">
        <f t="shared" ref="M15:M78" si="8">ROUND((SUM(G15:L15))-PV($B$15,Q15,0,-(SUM(G15:L15))),2)</f>
        <v>18.43</v>
      </c>
      <c r="N15" s="3">
        <f t="shared" si="2"/>
        <v>1144.19</v>
      </c>
      <c r="O15" s="1" t="s">
        <v>76</v>
      </c>
      <c r="P15" s="39">
        <v>44573</v>
      </c>
      <c r="Q15">
        <f t="shared" ref="Q15:Q78" si="9">DATEDIF(P15,E15,"m")</f>
        <v>10</v>
      </c>
    </row>
    <row r="16" spans="1:17" x14ac:dyDescent="0.25">
      <c r="B16" s="3"/>
      <c r="E16" s="21">
        <v>44910</v>
      </c>
      <c r="F16">
        <v>13</v>
      </c>
      <c r="G16" s="8">
        <v>0</v>
      </c>
      <c r="H16" s="7">
        <v>1013.66</v>
      </c>
      <c r="I16" s="3">
        <f t="shared" si="4"/>
        <v>110.85</v>
      </c>
      <c r="J16">
        <f t="shared" si="5"/>
        <v>1.07</v>
      </c>
      <c r="K16" s="16">
        <f t="shared" si="6"/>
        <v>0.16</v>
      </c>
      <c r="L16" s="16">
        <f t="shared" si="7"/>
        <v>0.02</v>
      </c>
      <c r="M16" s="30">
        <f t="shared" si="8"/>
        <v>20.260000000000002</v>
      </c>
      <c r="N16" s="3">
        <f t="shared" si="2"/>
        <v>1146.02</v>
      </c>
      <c r="O16" s="1" t="s">
        <v>76</v>
      </c>
      <c r="P16" s="39">
        <v>44573</v>
      </c>
      <c r="Q16">
        <f t="shared" si="9"/>
        <v>11</v>
      </c>
    </row>
    <row r="17" spans="1:17" x14ac:dyDescent="0.25">
      <c r="A17" t="s">
        <v>12</v>
      </c>
      <c r="B17" s="6">
        <f>ROUND(PMT(B15,B14,-B12),2)</f>
        <v>1125.58</v>
      </c>
      <c r="E17" s="21">
        <v>44941</v>
      </c>
      <c r="F17">
        <v>14</v>
      </c>
      <c r="G17" s="8">
        <v>0</v>
      </c>
      <c r="H17" s="7">
        <v>1013.66</v>
      </c>
      <c r="I17" s="3">
        <f t="shared" si="4"/>
        <v>110.85</v>
      </c>
      <c r="J17">
        <f t="shared" si="5"/>
        <v>1.07</v>
      </c>
      <c r="K17" s="16">
        <f t="shared" si="6"/>
        <v>0.16</v>
      </c>
      <c r="L17" s="16">
        <f t="shared" si="7"/>
        <v>0.02</v>
      </c>
      <c r="M17" s="30">
        <f t="shared" si="8"/>
        <v>22.08</v>
      </c>
      <c r="N17" s="3">
        <f t="shared" si="2"/>
        <v>1147.8399999999999</v>
      </c>
      <c r="O17" s="1" t="s">
        <v>76</v>
      </c>
      <c r="P17" s="39">
        <v>44573</v>
      </c>
      <c r="Q17">
        <f t="shared" si="9"/>
        <v>12</v>
      </c>
    </row>
    <row r="18" spans="1:17" x14ac:dyDescent="0.25">
      <c r="A18" t="s">
        <v>15</v>
      </c>
      <c r="B18" s="3">
        <f>ROUND((B14*B17)-B12,2)</f>
        <v>12636.86</v>
      </c>
      <c r="E18" s="21">
        <v>44972</v>
      </c>
      <c r="F18">
        <v>15</v>
      </c>
      <c r="G18" s="8">
        <v>0</v>
      </c>
      <c r="H18" s="7">
        <v>1013.66</v>
      </c>
      <c r="I18" s="3">
        <f t="shared" si="4"/>
        <v>110.85</v>
      </c>
      <c r="J18">
        <f t="shared" si="5"/>
        <v>1.07</v>
      </c>
      <c r="K18" s="16">
        <f t="shared" si="6"/>
        <v>0.16</v>
      </c>
      <c r="L18" s="16">
        <f t="shared" si="7"/>
        <v>0.02</v>
      </c>
      <c r="M18" s="30">
        <f t="shared" si="8"/>
        <v>23.9</v>
      </c>
      <c r="N18" s="3">
        <f t="shared" si="2"/>
        <v>1149.6600000000001</v>
      </c>
      <c r="O18" s="1" t="s">
        <v>76</v>
      </c>
      <c r="P18" s="39">
        <v>44573</v>
      </c>
      <c r="Q18">
        <f t="shared" si="9"/>
        <v>13</v>
      </c>
    </row>
    <row r="19" spans="1:17" x14ac:dyDescent="0.25">
      <c r="B19" s="3"/>
      <c r="E19" s="21">
        <v>45000</v>
      </c>
      <c r="F19">
        <v>16</v>
      </c>
      <c r="G19" s="8">
        <v>0</v>
      </c>
      <c r="H19" s="7">
        <v>1013.66</v>
      </c>
      <c r="I19" s="3">
        <f t="shared" si="4"/>
        <v>110.85</v>
      </c>
      <c r="J19">
        <f t="shared" si="5"/>
        <v>1.07</v>
      </c>
      <c r="K19" s="16">
        <f t="shared" si="6"/>
        <v>0.16</v>
      </c>
      <c r="L19" s="16">
        <f t="shared" si="7"/>
        <v>0.02</v>
      </c>
      <c r="M19" s="30">
        <f t="shared" si="8"/>
        <v>25.72</v>
      </c>
      <c r="N19" s="3">
        <f t="shared" si="2"/>
        <v>1151.48</v>
      </c>
      <c r="O19" s="1" t="s">
        <v>76</v>
      </c>
      <c r="P19" s="39">
        <v>44573</v>
      </c>
      <c r="Q19">
        <f t="shared" si="9"/>
        <v>14</v>
      </c>
    </row>
    <row r="20" spans="1:17" x14ac:dyDescent="0.25">
      <c r="A20" s="21" t="s">
        <v>86</v>
      </c>
      <c r="B20" s="38">
        <v>1107.57</v>
      </c>
      <c r="E20" s="21">
        <v>45031</v>
      </c>
      <c r="F20">
        <v>17</v>
      </c>
      <c r="G20" s="8">
        <v>0</v>
      </c>
      <c r="H20" s="7">
        <v>1013.66</v>
      </c>
      <c r="I20" s="3">
        <f t="shared" si="4"/>
        <v>110.85</v>
      </c>
      <c r="J20">
        <f t="shared" si="5"/>
        <v>1.07</v>
      </c>
      <c r="K20" s="16">
        <f t="shared" si="6"/>
        <v>0.16</v>
      </c>
      <c r="L20" s="16">
        <f t="shared" si="7"/>
        <v>0.02</v>
      </c>
      <c r="M20" s="30">
        <f t="shared" si="8"/>
        <v>27.53</v>
      </c>
      <c r="N20" s="3">
        <f t="shared" si="2"/>
        <v>1153.29</v>
      </c>
      <c r="O20" s="1" t="s">
        <v>76</v>
      </c>
      <c r="P20" s="39">
        <v>44573</v>
      </c>
      <c r="Q20">
        <f t="shared" si="9"/>
        <v>15</v>
      </c>
    </row>
    <row r="21" spans="1:17" x14ac:dyDescent="0.25">
      <c r="B21" s="3"/>
      <c r="E21" s="21">
        <v>45061</v>
      </c>
      <c r="F21">
        <v>18</v>
      </c>
      <c r="G21" s="8">
        <v>0</v>
      </c>
      <c r="H21" s="7">
        <v>1013.66</v>
      </c>
      <c r="I21" s="3">
        <f t="shared" si="4"/>
        <v>110.85</v>
      </c>
      <c r="J21">
        <f t="shared" si="5"/>
        <v>1.07</v>
      </c>
      <c r="K21" s="16">
        <f t="shared" si="6"/>
        <v>0.16</v>
      </c>
      <c r="L21" s="16">
        <f t="shared" si="7"/>
        <v>0.02</v>
      </c>
      <c r="M21" s="30">
        <f t="shared" si="8"/>
        <v>29.34</v>
      </c>
      <c r="N21" s="3">
        <f t="shared" si="2"/>
        <v>1155.0999999999999</v>
      </c>
      <c r="O21" s="1" t="s">
        <v>76</v>
      </c>
      <c r="P21" s="39">
        <v>44573</v>
      </c>
      <c r="Q21">
        <f t="shared" si="9"/>
        <v>16</v>
      </c>
    </row>
    <row r="22" spans="1:17" x14ac:dyDescent="0.25">
      <c r="A22" s="21" t="s">
        <v>87</v>
      </c>
      <c r="B22" s="38">
        <v>1107.74</v>
      </c>
      <c r="E22" s="21">
        <v>45092</v>
      </c>
      <c r="F22">
        <v>19</v>
      </c>
      <c r="G22" s="8">
        <v>0</v>
      </c>
      <c r="H22" s="7">
        <v>1013.66</v>
      </c>
      <c r="I22" s="3">
        <f t="shared" si="4"/>
        <v>110.85</v>
      </c>
      <c r="J22">
        <f t="shared" si="5"/>
        <v>1.07</v>
      </c>
      <c r="K22" s="16">
        <f t="shared" si="6"/>
        <v>0.16</v>
      </c>
      <c r="L22" s="16">
        <f t="shared" si="7"/>
        <v>0.02</v>
      </c>
      <c r="M22" s="30">
        <f t="shared" si="8"/>
        <v>31.15</v>
      </c>
      <c r="N22" s="3">
        <f t="shared" si="2"/>
        <v>1156.9100000000001</v>
      </c>
      <c r="O22" s="1" t="s">
        <v>76</v>
      </c>
      <c r="P22" s="39">
        <v>44573</v>
      </c>
      <c r="Q22">
        <f t="shared" si="9"/>
        <v>17</v>
      </c>
    </row>
    <row r="23" spans="1:17" x14ac:dyDescent="0.25">
      <c r="B23" s="3"/>
      <c r="E23" s="21">
        <v>45122</v>
      </c>
      <c r="F23">
        <v>20</v>
      </c>
      <c r="G23" s="8">
        <v>0</v>
      </c>
      <c r="H23" s="7">
        <v>1013.66</v>
      </c>
      <c r="I23" s="3">
        <f t="shared" si="4"/>
        <v>110.85</v>
      </c>
      <c r="J23">
        <f t="shared" si="5"/>
        <v>1.07</v>
      </c>
      <c r="K23" s="16">
        <f t="shared" si="6"/>
        <v>0.16</v>
      </c>
      <c r="L23" s="16">
        <f t="shared" si="7"/>
        <v>0.02</v>
      </c>
      <c r="M23" s="30">
        <f t="shared" si="8"/>
        <v>32.96</v>
      </c>
      <c r="N23" s="3">
        <f t="shared" si="2"/>
        <v>1158.72</v>
      </c>
      <c r="O23" s="1" t="s">
        <v>76</v>
      </c>
      <c r="P23" s="39">
        <v>44573</v>
      </c>
      <c r="Q23">
        <f t="shared" si="9"/>
        <v>18</v>
      </c>
    </row>
    <row r="24" spans="1:17" x14ac:dyDescent="0.25">
      <c r="B24" s="3"/>
      <c r="E24" s="21">
        <v>45153</v>
      </c>
      <c r="F24">
        <v>21</v>
      </c>
      <c r="G24" s="8">
        <v>0</v>
      </c>
      <c r="H24" s="7">
        <v>1013.66</v>
      </c>
      <c r="I24" s="3">
        <f t="shared" si="4"/>
        <v>110.85</v>
      </c>
      <c r="J24">
        <f t="shared" si="5"/>
        <v>1.07</v>
      </c>
      <c r="K24" s="16">
        <f t="shared" si="6"/>
        <v>0.16</v>
      </c>
      <c r="L24" s="16">
        <f t="shared" si="7"/>
        <v>0.02</v>
      </c>
      <c r="M24" s="30">
        <f t="shared" si="8"/>
        <v>34.76</v>
      </c>
      <c r="N24" s="3">
        <f t="shared" si="2"/>
        <v>1160.52</v>
      </c>
      <c r="O24" s="1" t="s">
        <v>76</v>
      </c>
      <c r="P24" s="39">
        <v>44573</v>
      </c>
      <c r="Q24">
        <f t="shared" si="9"/>
        <v>19</v>
      </c>
    </row>
    <row r="25" spans="1:17" x14ac:dyDescent="0.25">
      <c r="B25" s="3"/>
      <c r="E25" s="21">
        <v>45184</v>
      </c>
      <c r="F25">
        <v>22</v>
      </c>
      <c r="G25" s="8">
        <v>0</v>
      </c>
      <c r="H25" s="7">
        <v>1013.66</v>
      </c>
      <c r="I25" s="3">
        <f t="shared" si="4"/>
        <v>110.85</v>
      </c>
      <c r="J25">
        <f t="shared" si="5"/>
        <v>1.07</v>
      </c>
      <c r="K25" s="16">
        <f t="shared" si="6"/>
        <v>0.16</v>
      </c>
      <c r="L25" s="16">
        <f t="shared" si="7"/>
        <v>0.02</v>
      </c>
      <c r="M25" s="30">
        <f t="shared" si="8"/>
        <v>36.56</v>
      </c>
      <c r="N25" s="3">
        <f t="shared" si="2"/>
        <v>1162.32</v>
      </c>
      <c r="O25" s="1" t="s">
        <v>76</v>
      </c>
      <c r="P25" s="39">
        <v>44573</v>
      </c>
      <c r="Q25">
        <f t="shared" si="9"/>
        <v>20</v>
      </c>
    </row>
    <row r="26" spans="1:17" x14ac:dyDescent="0.25">
      <c r="B26" s="3"/>
      <c r="E26" s="21">
        <v>45214</v>
      </c>
      <c r="F26">
        <v>23</v>
      </c>
      <c r="G26" s="8">
        <v>0</v>
      </c>
      <c r="H26" s="7">
        <v>1013.66</v>
      </c>
      <c r="I26" s="3">
        <f t="shared" si="4"/>
        <v>110.85</v>
      </c>
      <c r="J26">
        <f t="shared" si="5"/>
        <v>1.07</v>
      </c>
      <c r="K26" s="16">
        <f t="shared" si="6"/>
        <v>0.16</v>
      </c>
      <c r="L26" s="16">
        <f t="shared" si="7"/>
        <v>0.02</v>
      </c>
      <c r="M26" s="30">
        <f t="shared" si="8"/>
        <v>38.35</v>
      </c>
      <c r="N26" s="3">
        <f t="shared" si="2"/>
        <v>1164.1099999999999</v>
      </c>
      <c r="O26" s="1" t="s">
        <v>76</v>
      </c>
      <c r="P26" s="39">
        <v>44573</v>
      </c>
      <c r="Q26">
        <f t="shared" si="9"/>
        <v>21</v>
      </c>
    </row>
    <row r="27" spans="1:17" x14ac:dyDescent="0.25">
      <c r="B27" s="3"/>
      <c r="E27" s="21">
        <v>45245</v>
      </c>
      <c r="F27">
        <v>24</v>
      </c>
      <c r="G27" s="8">
        <v>0</v>
      </c>
      <c r="H27" s="7">
        <v>1013.66</v>
      </c>
      <c r="I27" s="3">
        <f t="shared" si="4"/>
        <v>110.85</v>
      </c>
      <c r="J27">
        <f t="shared" si="5"/>
        <v>1.07</v>
      </c>
      <c r="K27" s="16">
        <f t="shared" si="6"/>
        <v>0.16</v>
      </c>
      <c r="L27" s="16">
        <f t="shared" si="7"/>
        <v>0.02</v>
      </c>
      <c r="M27" s="30">
        <f t="shared" si="8"/>
        <v>40.15</v>
      </c>
      <c r="N27" s="3">
        <f t="shared" si="2"/>
        <v>1165.9100000000001</v>
      </c>
      <c r="O27" s="1" t="s">
        <v>76</v>
      </c>
      <c r="P27" s="39">
        <v>44573</v>
      </c>
      <c r="Q27">
        <f t="shared" si="9"/>
        <v>22</v>
      </c>
    </row>
    <row r="28" spans="1:17" x14ac:dyDescent="0.25">
      <c r="B28" s="3"/>
      <c r="E28" s="21">
        <v>45275</v>
      </c>
      <c r="F28">
        <v>25</v>
      </c>
      <c r="G28" s="8">
        <v>0</v>
      </c>
      <c r="H28" s="7">
        <v>1013.66</v>
      </c>
      <c r="I28" s="3">
        <f t="shared" si="4"/>
        <v>110.85</v>
      </c>
      <c r="J28">
        <f t="shared" si="5"/>
        <v>1.07</v>
      </c>
      <c r="K28" s="16">
        <f t="shared" si="6"/>
        <v>0.16</v>
      </c>
      <c r="L28" s="16">
        <f t="shared" si="7"/>
        <v>0.02</v>
      </c>
      <c r="M28" s="30">
        <f t="shared" si="8"/>
        <v>41.94</v>
      </c>
      <c r="N28" s="3">
        <f t="shared" si="2"/>
        <v>1167.7</v>
      </c>
      <c r="O28" s="1" t="s">
        <v>76</v>
      </c>
      <c r="P28" s="39">
        <v>44573</v>
      </c>
      <c r="Q28">
        <f t="shared" si="9"/>
        <v>23</v>
      </c>
    </row>
    <row r="29" spans="1:17" x14ac:dyDescent="0.25">
      <c r="B29" s="3"/>
      <c r="E29" s="21">
        <v>45306</v>
      </c>
      <c r="F29">
        <v>26</v>
      </c>
      <c r="G29" s="8">
        <v>0</v>
      </c>
      <c r="H29" s="7">
        <v>1013.66</v>
      </c>
      <c r="I29" s="3">
        <f t="shared" si="4"/>
        <v>110.85</v>
      </c>
      <c r="J29">
        <f t="shared" si="5"/>
        <v>1.07</v>
      </c>
      <c r="K29" s="16">
        <f t="shared" si="6"/>
        <v>0.16</v>
      </c>
      <c r="L29" s="16">
        <f t="shared" si="7"/>
        <v>0.02</v>
      </c>
      <c r="M29" s="30">
        <f t="shared" si="8"/>
        <v>43.73</v>
      </c>
      <c r="N29" s="3">
        <f t="shared" si="2"/>
        <v>1169.49</v>
      </c>
      <c r="O29" s="1" t="s">
        <v>76</v>
      </c>
      <c r="P29" s="39">
        <v>44573</v>
      </c>
      <c r="Q29">
        <f t="shared" si="9"/>
        <v>24</v>
      </c>
    </row>
    <row r="30" spans="1:17" x14ac:dyDescent="0.25">
      <c r="B30" s="3"/>
      <c r="E30" s="21">
        <v>45337</v>
      </c>
      <c r="F30">
        <v>27</v>
      </c>
      <c r="G30" s="8">
        <v>0</v>
      </c>
      <c r="H30" s="7">
        <v>1013.66</v>
      </c>
      <c r="I30" s="3">
        <f t="shared" si="4"/>
        <v>110.85</v>
      </c>
      <c r="J30">
        <f t="shared" si="5"/>
        <v>1.07</v>
      </c>
      <c r="K30" s="16">
        <f t="shared" si="6"/>
        <v>0.16</v>
      </c>
      <c r="L30" s="16">
        <f t="shared" si="7"/>
        <v>0.02</v>
      </c>
      <c r="M30" s="30">
        <f t="shared" si="8"/>
        <v>45.51</v>
      </c>
      <c r="N30" s="3">
        <f t="shared" si="2"/>
        <v>1171.27</v>
      </c>
      <c r="O30" s="1" t="s">
        <v>76</v>
      </c>
      <c r="P30" s="39">
        <v>44573</v>
      </c>
      <c r="Q30">
        <f t="shared" si="9"/>
        <v>25</v>
      </c>
    </row>
    <row r="31" spans="1:17" x14ac:dyDescent="0.25">
      <c r="B31" s="3"/>
      <c r="E31" s="21">
        <v>45366</v>
      </c>
      <c r="F31">
        <v>28</v>
      </c>
      <c r="G31" s="8">
        <v>0</v>
      </c>
      <c r="H31" s="7">
        <v>1013.66</v>
      </c>
      <c r="I31" s="3">
        <f t="shared" si="4"/>
        <v>110.85</v>
      </c>
      <c r="J31">
        <f t="shared" si="5"/>
        <v>1.07</v>
      </c>
      <c r="K31" s="16">
        <f t="shared" si="6"/>
        <v>0.16</v>
      </c>
      <c r="L31" s="16">
        <f t="shared" si="7"/>
        <v>0.02</v>
      </c>
      <c r="M31" s="30">
        <f t="shared" si="8"/>
        <v>47.29</v>
      </c>
      <c r="N31" s="3">
        <f t="shared" si="2"/>
        <v>1173.05</v>
      </c>
      <c r="O31" s="1" t="s">
        <v>76</v>
      </c>
      <c r="P31" s="39">
        <v>44573</v>
      </c>
      <c r="Q31">
        <f t="shared" si="9"/>
        <v>26</v>
      </c>
    </row>
    <row r="32" spans="1:17" x14ac:dyDescent="0.25">
      <c r="B32" s="3"/>
      <c r="E32" s="21">
        <v>45397</v>
      </c>
      <c r="F32">
        <v>29</v>
      </c>
      <c r="G32" s="8">
        <v>0</v>
      </c>
      <c r="H32" s="7">
        <v>1013.66</v>
      </c>
      <c r="I32" s="3">
        <f t="shared" si="4"/>
        <v>110.85</v>
      </c>
      <c r="J32">
        <f t="shared" si="5"/>
        <v>1.07</v>
      </c>
      <c r="K32" s="16">
        <f t="shared" si="6"/>
        <v>0.16</v>
      </c>
      <c r="L32" s="16">
        <f t="shared" si="7"/>
        <v>0.02</v>
      </c>
      <c r="M32" s="30">
        <f t="shared" si="8"/>
        <v>49.07</v>
      </c>
      <c r="N32" s="3">
        <f t="shared" si="2"/>
        <v>1174.83</v>
      </c>
      <c r="O32" s="1" t="s">
        <v>76</v>
      </c>
      <c r="P32" s="39">
        <v>44573</v>
      </c>
      <c r="Q32">
        <f t="shared" si="9"/>
        <v>27</v>
      </c>
    </row>
    <row r="33" spans="2:17" x14ac:dyDescent="0.25">
      <c r="B33" s="3"/>
      <c r="E33" s="21">
        <v>45427</v>
      </c>
      <c r="F33">
        <v>30</v>
      </c>
      <c r="G33" s="8">
        <v>0</v>
      </c>
      <c r="H33" s="7">
        <v>1013.66</v>
      </c>
      <c r="I33" s="3">
        <f t="shared" si="4"/>
        <v>110.85</v>
      </c>
      <c r="J33">
        <f t="shared" si="5"/>
        <v>1.07</v>
      </c>
      <c r="K33" s="16">
        <f t="shared" si="6"/>
        <v>0.16</v>
      </c>
      <c r="L33" s="16">
        <f t="shared" si="7"/>
        <v>0.02</v>
      </c>
      <c r="M33" s="30">
        <f t="shared" si="8"/>
        <v>50.85</v>
      </c>
      <c r="N33" s="3">
        <f t="shared" si="2"/>
        <v>1176.6099999999999</v>
      </c>
      <c r="O33" s="1" t="s">
        <v>76</v>
      </c>
      <c r="P33" s="39">
        <v>44573</v>
      </c>
      <c r="Q33">
        <f t="shared" si="9"/>
        <v>28</v>
      </c>
    </row>
    <row r="34" spans="2:17" x14ac:dyDescent="0.25">
      <c r="B34" s="3"/>
      <c r="E34" s="21">
        <v>45458</v>
      </c>
      <c r="F34">
        <v>31</v>
      </c>
      <c r="G34" s="8">
        <v>0</v>
      </c>
      <c r="H34" s="7">
        <v>1013.66</v>
      </c>
      <c r="I34" s="3">
        <f t="shared" si="4"/>
        <v>110.85</v>
      </c>
      <c r="J34">
        <f t="shared" si="5"/>
        <v>1.07</v>
      </c>
      <c r="K34" s="16">
        <f t="shared" si="6"/>
        <v>0.16</v>
      </c>
      <c r="L34" s="16">
        <f t="shared" si="7"/>
        <v>0.02</v>
      </c>
      <c r="M34" s="30">
        <f t="shared" si="8"/>
        <v>52.62</v>
      </c>
      <c r="N34" s="3">
        <f t="shared" si="2"/>
        <v>1178.3799999999999</v>
      </c>
      <c r="O34" s="1" t="s">
        <v>76</v>
      </c>
      <c r="P34" s="39">
        <v>44573</v>
      </c>
      <c r="Q34">
        <f t="shared" si="9"/>
        <v>29</v>
      </c>
    </row>
    <row r="35" spans="2:17" x14ac:dyDescent="0.25">
      <c r="B35" s="3"/>
      <c r="E35" s="21">
        <v>45488</v>
      </c>
      <c r="F35">
        <v>32</v>
      </c>
      <c r="G35" s="8">
        <v>0</v>
      </c>
      <c r="H35" s="7">
        <v>1013.66</v>
      </c>
      <c r="I35" s="3">
        <f t="shared" si="4"/>
        <v>110.85</v>
      </c>
      <c r="J35">
        <f t="shared" si="5"/>
        <v>1.07</v>
      </c>
      <c r="K35" s="16">
        <f t="shared" si="6"/>
        <v>0.16</v>
      </c>
      <c r="L35" s="16">
        <f t="shared" si="7"/>
        <v>0.02</v>
      </c>
      <c r="M35" s="30">
        <f t="shared" si="8"/>
        <v>54.39</v>
      </c>
      <c r="N35" s="3">
        <f t="shared" si="2"/>
        <v>1180.1500000000001</v>
      </c>
      <c r="O35" s="1" t="s">
        <v>76</v>
      </c>
      <c r="P35" s="39">
        <v>44573</v>
      </c>
      <c r="Q35">
        <f t="shared" si="9"/>
        <v>30</v>
      </c>
    </row>
    <row r="36" spans="2:17" x14ac:dyDescent="0.25">
      <c r="B36" s="3"/>
      <c r="E36" s="21">
        <v>45519</v>
      </c>
      <c r="F36">
        <v>33</v>
      </c>
      <c r="G36" s="8">
        <v>0</v>
      </c>
      <c r="H36" s="7">
        <v>1013.66</v>
      </c>
      <c r="I36" s="3">
        <f t="shared" si="4"/>
        <v>110.85</v>
      </c>
      <c r="J36">
        <f t="shared" si="5"/>
        <v>1.07</v>
      </c>
      <c r="K36" s="16">
        <f t="shared" si="6"/>
        <v>0.16</v>
      </c>
      <c r="L36" s="16">
        <f t="shared" si="7"/>
        <v>0.02</v>
      </c>
      <c r="M36" s="30">
        <f t="shared" si="8"/>
        <v>56.16</v>
      </c>
      <c r="N36" s="3">
        <f t="shared" si="2"/>
        <v>1181.92</v>
      </c>
      <c r="O36" s="1" t="s">
        <v>76</v>
      </c>
      <c r="P36" s="39">
        <v>44573</v>
      </c>
      <c r="Q36">
        <f t="shared" si="9"/>
        <v>31</v>
      </c>
    </row>
    <row r="37" spans="2:17" x14ac:dyDescent="0.25">
      <c r="B37" s="3"/>
      <c r="E37" s="21">
        <v>45550</v>
      </c>
      <c r="F37">
        <v>34</v>
      </c>
      <c r="G37" s="8">
        <v>0</v>
      </c>
      <c r="H37" s="7">
        <v>1013.66</v>
      </c>
      <c r="I37" s="3">
        <f t="shared" si="4"/>
        <v>110.85</v>
      </c>
      <c r="J37">
        <f t="shared" si="5"/>
        <v>1.07</v>
      </c>
      <c r="K37" s="16">
        <f t="shared" si="6"/>
        <v>0.16</v>
      </c>
      <c r="L37" s="16">
        <f t="shared" si="7"/>
        <v>0.02</v>
      </c>
      <c r="M37" s="30">
        <f t="shared" si="8"/>
        <v>57.92</v>
      </c>
      <c r="N37" s="3">
        <f t="shared" si="2"/>
        <v>1183.68</v>
      </c>
      <c r="O37" s="1" t="s">
        <v>76</v>
      </c>
      <c r="P37" s="39">
        <v>44573</v>
      </c>
      <c r="Q37">
        <f t="shared" si="9"/>
        <v>32</v>
      </c>
    </row>
    <row r="38" spans="2:17" x14ac:dyDescent="0.25">
      <c r="B38" s="3"/>
      <c r="E38" s="21">
        <v>45580</v>
      </c>
      <c r="F38">
        <v>35</v>
      </c>
      <c r="G38" s="8">
        <v>0</v>
      </c>
      <c r="H38" s="7">
        <v>1013.66</v>
      </c>
      <c r="I38" s="3">
        <f t="shared" si="4"/>
        <v>110.85</v>
      </c>
      <c r="J38">
        <f t="shared" si="5"/>
        <v>1.07</v>
      </c>
      <c r="K38" s="16">
        <f t="shared" si="6"/>
        <v>0.16</v>
      </c>
      <c r="L38" s="16">
        <f t="shared" si="7"/>
        <v>0.02</v>
      </c>
      <c r="M38" s="30">
        <f t="shared" si="8"/>
        <v>59.68</v>
      </c>
      <c r="N38" s="3">
        <f t="shared" si="2"/>
        <v>1185.44</v>
      </c>
      <c r="O38" s="1" t="s">
        <v>76</v>
      </c>
      <c r="P38" s="39">
        <v>44573</v>
      </c>
      <c r="Q38">
        <f t="shared" si="9"/>
        <v>33</v>
      </c>
    </row>
    <row r="39" spans="2:17" x14ac:dyDescent="0.25">
      <c r="B39" s="3"/>
      <c r="E39" s="21">
        <v>45611</v>
      </c>
      <c r="F39">
        <v>36</v>
      </c>
      <c r="G39" s="8">
        <v>0</v>
      </c>
      <c r="H39" s="7">
        <v>1013.66</v>
      </c>
      <c r="I39" s="3">
        <f t="shared" si="4"/>
        <v>110.85</v>
      </c>
      <c r="J39">
        <f t="shared" si="5"/>
        <v>1.07</v>
      </c>
      <c r="K39" s="16">
        <f t="shared" si="6"/>
        <v>0.16</v>
      </c>
      <c r="L39" s="16">
        <f t="shared" si="7"/>
        <v>0.02</v>
      </c>
      <c r="M39" s="30">
        <f t="shared" si="8"/>
        <v>61.44</v>
      </c>
      <c r="N39" s="3">
        <f t="shared" si="2"/>
        <v>1187.2</v>
      </c>
      <c r="O39" s="1" t="s">
        <v>76</v>
      </c>
      <c r="P39" s="39">
        <v>44573</v>
      </c>
      <c r="Q39">
        <f t="shared" si="9"/>
        <v>34</v>
      </c>
    </row>
    <row r="40" spans="2:17" x14ac:dyDescent="0.25">
      <c r="B40" s="3"/>
      <c r="E40" s="21">
        <v>45641</v>
      </c>
      <c r="F40">
        <v>37</v>
      </c>
      <c r="G40" s="8">
        <v>0</v>
      </c>
      <c r="H40" s="7">
        <v>1013.66</v>
      </c>
      <c r="I40" s="3">
        <f t="shared" si="4"/>
        <v>110.85</v>
      </c>
      <c r="J40">
        <f t="shared" si="5"/>
        <v>1.07</v>
      </c>
      <c r="K40" s="16">
        <f t="shared" si="6"/>
        <v>0.16</v>
      </c>
      <c r="L40" s="16">
        <f t="shared" si="7"/>
        <v>0.02</v>
      </c>
      <c r="M40" s="30">
        <f t="shared" si="8"/>
        <v>63.19</v>
      </c>
      <c r="N40" s="3">
        <f t="shared" si="2"/>
        <v>1188.95</v>
      </c>
      <c r="O40" s="1" t="s">
        <v>76</v>
      </c>
      <c r="P40" s="39">
        <v>44573</v>
      </c>
      <c r="Q40">
        <f t="shared" si="9"/>
        <v>35</v>
      </c>
    </row>
    <row r="41" spans="2:17" x14ac:dyDescent="0.25">
      <c r="B41" s="3"/>
      <c r="E41" s="21">
        <v>45672</v>
      </c>
      <c r="F41">
        <v>38</v>
      </c>
      <c r="G41" s="8">
        <v>0</v>
      </c>
      <c r="H41" s="7">
        <v>1013.66</v>
      </c>
      <c r="I41" s="3">
        <f t="shared" si="4"/>
        <v>110.85</v>
      </c>
      <c r="J41">
        <f t="shared" si="5"/>
        <v>1.07</v>
      </c>
      <c r="K41" s="16">
        <f t="shared" si="6"/>
        <v>0.16</v>
      </c>
      <c r="L41" s="16">
        <f t="shared" si="7"/>
        <v>0.02</v>
      </c>
      <c r="M41" s="30">
        <f t="shared" si="8"/>
        <v>64.95</v>
      </c>
      <c r="N41" s="3">
        <f t="shared" si="2"/>
        <v>1190.71</v>
      </c>
      <c r="O41" s="1" t="s">
        <v>76</v>
      </c>
      <c r="P41" s="39">
        <v>44573</v>
      </c>
      <c r="Q41">
        <f t="shared" si="9"/>
        <v>36</v>
      </c>
    </row>
    <row r="42" spans="2:17" x14ac:dyDescent="0.25">
      <c r="B42" s="3"/>
      <c r="E42" s="21">
        <v>45703</v>
      </c>
      <c r="F42">
        <v>39</v>
      </c>
      <c r="G42" s="8">
        <v>0</v>
      </c>
      <c r="H42" s="7">
        <v>1013.66</v>
      </c>
      <c r="I42" s="3">
        <f t="shared" si="4"/>
        <v>110.85</v>
      </c>
      <c r="J42">
        <f t="shared" si="5"/>
        <v>1.07</v>
      </c>
      <c r="K42" s="16">
        <f t="shared" si="6"/>
        <v>0.16</v>
      </c>
      <c r="L42" s="16">
        <f t="shared" si="7"/>
        <v>0.02</v>
      </c>
      <c r="M42" s="30">
        <f t="shared" si="8"/>
        <v>66.7</v>
      </c>
      <c r="N42" s="3">
        <f t="shared" si="2"/>
        <v>1192.46</v>
      </c>
      <c r="O42" s="1" t="s">
        <v>76</v>
      </c>
      <c r="P42" s="39">
        <v>44573</v>
      </c>
      <c r="Q42">
        <f t="shared" si="9"/>
        <v>37</v>
      </c>
    </row>
    <row r="43" spans="2:17" x14ac:dyDescent="0.25">
      <c r="B43" s="3"/>
      <c r="E43" s="21">
        <v>45731</v>
      </c>
      <c r="F43">
        <v>40</v>
      </c>
      <c r="G43" s="8">
        <v>0</v>
      </c>
      <c r="H43" s="7">
        <v>1013.66</v>
      </c>
      <c r="I43" s="3">
        <f t="shared" si="4"/>
        <v>110.85</v>
      </c>
      <c r="J43">
        <f t="shared" si="5"/>
        <v>1.07</v>
      </c>
      <c r="K43" s="16">
        <f t="shared" si="6"/>
        <v>0.16</v>
      </c>
      <c r="L43" s="16">
        <f t="shared" si="7"/>
        <v>0.02</v>
      </c>
      <c r="M43" s="30">
        <f t="shared" si="8"/>
        <v>68.44</v>
      </c>
      <c r="N43" s="3">
        <f t="shared" si="2"/>
        <v>1194.2</v>
      </c>
      <c r="O43" s="1" t="s">
        <v>76</v>
      </c>
      <c r="P43" s="39">
        <v>44573</v>
      </c>
      <c r="Q43">
        <f t="shared" si="9"/>
        <v>38</v>
      </c>
    </row>
    <row r="44" spans="2:17" x14ac:dyDescent="0.25">
      <c r="B44" s="3"/>
      <c r="E44" s="21">
        <v>45762</v>
      </c>
      <c r="F44">
        <v>41</v>
      </c>
      <c r="G44" s="8">
        <v>0</v>
      </c>
      <c r="H44" s="7">
        <v>1013.66</v>
      </c>
      <c r="I44" s="3">
        <f t="shared" si="4"/>
        <v>110.85</v>
      </c>
      <c r="J44">
        <f t="shared" si="5"/>
        <v>1.07</v>
      </c>
      <c r="K44" s="16">
        <f t="shared" si="6"/>
        <v>0.16</v>
      </c>
      <c r="L44" s="16">
        <f t="shared" si="7"/>
        <v>0.02</v>
      </c>
      <c r="M44" s="30">
        <f t="shared" si="8"/>
        <v>70.19</v>
      </c>
      <c r="N44" s="3">
        <f t="shared" si="2"/>
        <v>1195.95</v>
      </c>
      <c r="O44" s="1" t="s">
        <v>76</v>
      </c>
      <c r="P44" s="39">
        <v>44573</v>
      </c>
      <c r="Q44">
        <f t="shared" si="9"/>
        <v>39</v>
      </c>
    </row>
    <row r="45" spans="2:17" x14ac:dyDescent="0.25">
      <c r="E45" s="21">
        <v>45792</v>
      </c>
      <c r="F45">
        <v>42</v>
      </c>
      <c r="G45" s="8">
        <v>0</v>
      </c>
      <c r="H45" s="7">
        <v>1013.66</v>
      </c>
      <c r="I45" s="3">
        <f t="shared" si="4"/>
        <v>110.85</v>
      </c>
      <c r="J45">
        <f t="shared" si="5"/>
        <v>1.07</v>
      </c>
      <c r="K45" s="16">
        <f t="shared" si="6"/>
        <v>0.16</v>
      </c>
      <c r="L45" s="16">
        <f t="shared" si="7"/>
        <v>0.02</v>
      </c>
      <c r="M45" s="30">
        <f t="shared" si="8"/>
        <v>71.930000000000007</v>
      </c>
      <c r="N45" s="3">
        <f t="shared" si="2"/>
        <v>1197.69</v>
      </c>
      <c r="O45" s="1" t="s">
        <v>76</v>
      </c>
      <c r="P45" s="39">
        <v>44573</v>
      </c>
      <c r="Q45">
        <f t="shared" si="9"/>
        <v>40</v>
      </c>
    </row>
    <row r="46" spans="2:17" x14ac:dyDescent="0.25">
      <c r="E46" s="21">
        <v>45823</v>
      </c>
      <c r="F46">
        <v>43</v>
      </c>
      <c r="G46" s="8">
        <v>0</v>
      </c>
      <c r="H46" s="7">
        <v>1013.66</v>
      </c>
      <c r="I46" s="3">
        <f t="shared" si="4"/>
        <v>110.85</v>
      </c>
      <c r="J46">
        <f t="shared" si="5"/>
        <v>1.07</v>
      </c>
      <c r="K46" s="16">
        <f t="shared" si="6"/>
        <v>0.16</v>
      </c>
      <c r="L46" s="16">
        <f t="shared" si="7"/>
        <v>0.02</v>
      </c>
      <c r="M46" s="30">
        <f t="shared" si="8"/>
        <v>73.67</v>
      </c>
      <c r="N46" s="3">
        <f t="shared" si="2"/>
        <v>1199.43</v>
      </c>
      <c r="O46" s="1" t="s">
        <v>76</v>
      </c>
      <c r="P46" s="39">
        <v>44573</v>
      </c>
      <c r="Q46">
        <f t="shared" si="9"/>
        <v>41</v>
      </c>
    </row>
    <row r="47" spans="2:17" x14ac:dyDescent="0.25">
      <c r="E47" s="21">
        <v>45853</v>
      </c>
      <c r="F47">
        <v>44</v>
      </c>
      <c r="G47" s="8">
        <v>0</v>
      </c>
      <c r="H47" s="7">
        <v>1013.66</v>
      </c>
      <c r="I47" s="3">
        <f t="shared" si="4"/>
        <v>110.85</v>
      </c>
      <c r="J47">
        <f t="shared" si="5"/>
        <v>1.07</v>
      </c>
      <c r="K47" s="16">
        <f t="shared" si="6"/>
        <v>0.16</v>
      </c>
      <c r="L47" s="16">
        <f t="shared" si="7"/>
        <v>0.02</v>
      </c>
      <c r="M47" s="30">
        <f t="shared" si="8"/>
        <v>75.400000000000006</v>
      </c>
      <c r="N47" s="3">
        <f t="shared" si="2"/>
        <v>1201.1600000000001</v>
      </c>
      <c r="O47" s="1" t="s">
        <v>76</v>
      </c>
      <c r="P47" s="39">
        <v>44573</v>
      </c>
      <c r="Q47">
        <f t="shared" si="9"/>
        <v>42</v>
      </c>
    </row>
    <row r="48" spans="2:17" x14ac:dyDescent="0.25">
      <c r="E48" s="21">
        <v>45884</v>
      </c>
      <c r="F48">
        <v>45</v>
      </c>
      <c r="G48" s="8">
        <v>0</v>
      </c>
      <c r="H48" s="7">
        <v>1013.66</v>
      </c>
      <c r="I48" s="3">
        <f t="shared" si="4"/>
        <v>110.85</v>
      </c>
      <c r="J48">
        <f t="shared" si="5"/>
        <v>1.07</v>
      </c>
      <c r="K48" s="16">
        <f t="shared" si="6"/>
        <v>0.16</v>
      </c>
      <c r="L48" s="16">
        <f t="shared" si="7"/>
        <v>0.02</v>
      </c>
      <c r="M48" s="30">
        <f t="shared" si="8"/>
        <v>77.13</v>
      </c>
      <c r="N48" s="3">
        <f t="shared" si="2"/>
        <v>1202.8899999999999</v>
      </c>
      <c r="O48" s="1" t="s">
        <v>76</v>
      </c>
      <c r="P48" s="39">
        <v>44573</v>
      </c>
      <c r="Q48">
        <f t="shared" si="9"/>
        <v>43</v>
      </c>
    </row>
    <row r="49" spans="5:17" x14ac:dyDescent="0.25">
      <c r="E49" s="21">
        <v>45915</v>
      </c>
      <c r="F49">
        <v>46</v>
      </c>
      <c r="G49" s="8">
        <v>0</v>
      </c>
      <c r="H49" s="7">
        <v>1013.66</v>
      </c>
      <c r="I49" s="3">
        <f t="shared" si="4"/>
        <v>110.85</v>
      </c>
      <c r="J49">
        <f t="shared" si="5"/>
        <v>1.07</v>
      </c>
      <c r="K49" s="16">
        <f t="shared" si="6"/>
        <v>0.16</v>
      </c>
      <c r="L49" s="16">
        <f t="shared" si="7"/>
        <v>0.02</v>
      </c>
      <c r="M49" s="30">
        <f t="shared" si="8"/>
        <v>78.86</v>
      </c>
      <c r="N49" s="3">
        <f t="shared" si="2"/>
        <v>1204.6199999999999</v>
      </c>
      <c r="O49" s="1" t="s">
        <v>76</v>
      </c>
      <c r="P49" s="39">
        <v>44573</v>
      </c>
      <c r="Q49">
        <f t="shared" si="9"/>
        <v>44</v>
      </c>
    </row>
    <row r="50" spans="5:17" x14ac:dyDescent="0.25">
      <c r="E50" s="21">
        <v>45945</v>
      </c>
      <c r="F50">
        <v>47</v>
      </c>
      <c r="G50" s="8">
        <v>0</v>
      </c>
      <c r="H50" s="7">
        <v>1013.66</v>
      </c>
      <c r="I50" s="3">
        <f t="shared" si="4"/>
        <v>110.85</v>
      </c>
      <c r="J50">
        <f t="shared" si="5"/>
        <v>1.07</v>
      </c>
      <c r="K50" s="16">
        <f t="shared" si="6"/>
        <v>0.16</v>
      </c>
      <c r="L50" s="16">
        <f t="shared" si="7"/>
        <v>0.02</v>
      </c>
      <c r="M50" s="30">
        <f t="shared" si="8"/>
        <v>80.59</v>
      </c>
      <c r="N50" s="3">
        <f t="shared" si="2"/>
        <v>1206.3499999999999</v>
      </c>
      <c r="O50" s="1" t="s">
        <v>76</v>
      </c>
      <c r="P50" s="39">
        <v>44573</v>
      </c>
      <c r="Q50">
        <f t="shared" si="9"/>
        <v>45</v>
      </c>
    </row>
    <row r="51" spans="5:17" x14ac:dyDescent="0.25">
      <c r="E51" s="21">
        <v>45976</v>
      </c>
      <c r="F51">
        <v>48</v>
      </c>
      <c r="G51" s="8">
        <v>0</v>
      </c>
      <c r="H51" s="7">
        <v>1013.66</v>
      </c>
      <c r="I51" s="3">
        <f t="shared" si="4"/>
        <v>110.85</v>
      </c>
      <c r="J51">
        <f t="shared" si="5"/>
        <v>1.07</v>
      </c>
      <c r="K51" s="16">
        <f t="shared" si="6"/>
        <v>0.16</v>
      </c>
      <c r="L51" s="16">
        <f t="shared" si="7"/>
        <v>0.02</v>
      </c>
      <c r="M51" s="30">
        <f t="shared" si="8"/>
        <v>82.31</v>
      </c>
      <c r="N51" s="3">
        <f t="shared" si="2"/>
        <v>1208.07</v>
      </c>
      <c r="O51" s="1" t="s">
        <v>76</v>
      </c>
      <c r="P51" s="39">
        <v>44573</v>
      </c>
      <c r="Q51">
        <f t="shared" si="9"/>
        <v>46</v>
      </c>
    </row>
    <row r="52" spans="5:17" x14ac:dyDescent="0.25">
      <c r="E52" s="21">
        <v>46006</v>
      </c>
      <c r="F52">
        <v>49</v>
      </c>
      <c r="G52" s="8">
        <v>0</v>
      </c>
      <c r="H52" s="7">
        <v>1013.66</v>
      </c>
      <c r="I52" s="3">
        <f t="shared" si="4"/>
        <v>110.85</v>
      </c>
      <c r="J52">
        <f t="shared" si="5"/>
        <v>1.07</v>
      </c>
      <c r="K52" s="16">
        <f t="shared" si="6"/>
        <v>0.16</v>
      </c>
      <c r="L52" s="16">
        <f t="shared" si="7"/>
        <v>0.02</v>
      </c>
      <c r="M52" s="30">
        <f t="shared" si="8"/>
        <v>84.03</v>
      </c>
      <c r="N52" s="3">
        <f t="shared" si="2"/>
        <v>1209.79</v>
      </c>
      <c r="O52" s="1" t="s">
        <v>76</v>
      </c>
      <c r="P52" s="39">
        <v>44573</v>
      </c>
      <c r="Q52">
        <f t="shared" si="9"/>
        <v>47</v>
      </c>
    </row>
    <row r="53" spans="5:17" x14ac:dyDescent="0.25">
      <c r="E53" s="21">
        <v>46037</v>
      </c>
      <c r="F53">
        <v>50</v>
      </c>
      <c r="G53" s="8">
        <v>0</v>
      </c>
      <c r="H53" s="7">
        <v>1013.66</v>
      </c>
      <c r="I53" s="3">
        <f t="shared" si="4"/>
        <v>110.85</v>
      </c>
      <c r="J53">
        <f t="shared" si="5"/>
        <v>1.07</v>
      </c>
      <c r="K53" s="16">
        <f t="shared" si="6"/>
        <v>0.16</v>
      </c>
      <c r="L53" s="16">
        <f t="shared" si="7"/>
        <v>0.02</v>
      </c>
      <c r="M53" s="30">
        <f t="shared" si="8"/>
        <v>85.75</v>
      </c>
      <c r="N53" s="3">
        <f t="shared" si="2"/>
        <v>1211.51</v>
      </c>
      <c r="O53" s="1" t="s">
        <v>76</v>
      </c>
      <c r="P53" s="39">
        <v>44573</v>
      </c>
      <c r="Q53">
        <f t="shared" si="9"/>
        <v>48</v>
      </c>
    </row>
    <row r="54" spans="5:17" x14ac:dyDescent="0.25">
      <c r="E54" s="21">
        <v>46068</v>
      </c>
      <c r="F54">
        <v>51</v>
      </c>
      <c r="G54" s="8">
        <v>0</v>
      </c>
      <c r="H54" s="7">
        <v>1013.66</v>
      </c>
      <c r="I54" s="3">
        <f t="shared" si="4"/>
        <v>110.85</v>
      </c>
      <c r="J54">
        <f t="shared" si="5"/>
        <v>1.07</v>
      </c>
      <c r="K54" s="16">
        <f t="shared" si="6"/>
        <v>0.16</v>
      </c>
      <c r="L54" s="16">
        <f t="shared" si="7"/>
        <v>0.02</v>
      </c>
      <c r="M54" s="30">
        <f t="shared" si="8"/>
        <v>87.47</v>
      </c>
      <c r="N54" s="3">
        <f t="shared" si="2"/>
        <v>1213.23</v>
      </c>
      <c r="O54" s="1" t="s">
        <v>76</v>
      </c>
      <c r="P54" s="39">
        <v>44573</v>
      </c>
      <c r="Q54">
        <f t="shared" si="9"/>
        <v>49</v>
      </c>
    </row>
    <row r="55" spans="5:17" x14ac:dyDescent="0.25">
      <c r="E55" s="21">
        <v>46096</v>
      </c>
      <c r="F55">
        <v>52</v>
      </c>
      <c r="G55" s="8">
        <v>0</v>
      </c>
      <c r="H55" s="7">
        <v>1013.66</v>
      </c>
      <c r="I55" s="3">
        <f t="shared" si="4"/>
        <v>110.85</v>
      </c>
      <c r="J55">
        <f t="shared" si="5"/>
        <v>1.07</v>
      </c>
      <c r="K55" s="16">
        <f t="shared" si="6"/>
        <v>0.16</v>
      </c>
      <c r="L55" s="16">
        <f t="shared" si="7"/>
        <v>0.02</v>
      </c>
      <c r="M55" s="30">
        <f t="shared" si="8"/>
        <v>89.18</v>
      </c>
      <c r="N55" s="3">
        <f t="shared" si="2"/>
        <v>1214.94</v>
      </c>
      <c r="O55" s="1" t="s">
        <v>76</v>
      </c>
      <c r="P55" s="39">
        <v>44573</v>
      </c>
      <c r="Q55">
        <f t="shared" si="9"/>
        <v>50</v>
      </c>
    </row>
    <row r="56" spans="5:17" x14ac:dyDescent="0.25">
      <c r="E56" s="21">
        <v>46127</v>
      </c>
      <c r="F56">
        <v>53</v>
      </c>
      <c r="G56" s="8">
        <v>0</v>
      </c>
      <c r="H56" s="7">
        <v>1013.66</v>
      </c>
      <c r="I56" s="3">
        <f t="shared" si="4"/>
        <v>110.85</v>
      </c>
      <c r="J56">
        <f t="shared" si="5"/>
        <v>1.07</v>
      </c>
      <c r="K56" s="16">
        <f t="shared" si="6"/>
        <v>0.16</v>
      </c>
      <c r="L56" s="16">
        <f t="shared" si="7"/>
        <v>0.02</v>
      </c>
      <c r="M56" s="30">
        <f t="shared" si="8"/>
        <v>90.89</v>
      </c>
      <c r="N56" s="3">
        <f t="shared" si="2"/>
        <v>1216.6500000000001</v>
      </c>
      <c r="O56" s="1" t="s">
        <v>76</v>
      </c>
      <c r="P56" s="39">
        <v>44573</v>
      </c>
      <c r="Q56">
        <f t="shared" si="9"/>
        <v>51</v>
      </c>
    </row>
    <row r="57" spans="5:17" x14ac:dyDescent="0.25">
      <c r="E57" s="21">
        <v>46157</v>
      </c>
      <c r="F57">
        <v>54</v>
      </c>
      <c r="G57" s="8">
        <v>0</v>
      </c>
      <c r="H57" s="7">
        <v>1013.66</v>
      </c>
      <c r="I57" s="3">
        <f t="shared" si="4"/>
        <v>110.85</v>
      </c>
      <c r="J57">
        <f t="shared" si="5"/>
        <v>1.07</v>
      </c>
      <c r="K57" s="16">
        <f t="shared" si="6"/>
        <v>0.16</v>
      </c>
      <c r="L57" s="16">
        <f t="shared" si="7"/>
        <v>0.02</v>
      </c>
      <c r="M57" s="30">
        <f t="shared" si="8"/>
        <v>92.6</v>
      </c>
      <c r="N57" s="3">
        <f t="shared" si="2"/>
        <v>1218.3599999999999</v>
      </c>
      <c r="O57" s="1" t="s">
        <v>76</v>
      </c>
      <c r="P57" s="39">
        <v>44573</v>
      </c>
      <c r="Q57">
        <f t="shared" si="9"/>
        <v>52</v>
      </c>
    </row>
    <row r="58" spans="5:17" x14ac:dyDescent="0.25">
      <c r="E58" s="21">
        <v>46188</v>
      </c>
      <c r="F58">
        <v>55</v>
      </c>
      <c r="G58" s="8">
        <v>0</v>
      </c>
      <c r="H58" s="7">
        <v>1013.66</v>
      </c>
      <c r="I58" s="3">
        <f t="shared" si="4"/>
        <v>110.85</v>
      </c>
      <c r="J58">
        <f t="shared" si="5"/>
        <v>1.07</v>
      </c>
      <c r="K58" s="16">
        <f t="shared" si="6"/>
        <v>0.16</v>
      </c>
      <c r="L58" s="16">
        <f t="shared" si="7"/>
        <v>0.02</v>
      </c>
      <c r="M58" s="30">
        <f t="shared" si="8"/>
        <v>94.3</v>
      </c>
      <c r="N58" s="3">
        <f t="shared" si="2"/>
        <v>1220.06</v>
      </c>
      <c r="O58" s="1" t="s">
        <v>76</v>
      </c>
      <c r="P58" s="39">
        <v>44573</v>
      </c>
      <c r="Q58">
        <f t="shared" si="9"/>
        <v>53</v>
      </c>
    </row>
    <row r="59" spans="5:17" x14ac:dyDescent="0.25">
      <c r="E59" s="21">
        <v>46218</v>
      </c>
      <c r="F59">
        <v>56</v>
      </c>
      <c r="G59" s="8">
        <v>0</v>
      </c>
      <c r="H59" s="7">
        <v>1013.66</v>
      </c>
      <c r="I59" s="3">
        <f t="shared" si="4"/>
        <v>110.85</v>
      </c>
      <c r="J59">
        <f t="shared" si="5"/>
        <v>1.07</v>
      </c>
      <c r="K59" s="16">
        <f t="shared" si="6"/>
        <v>0.16</v>
      </c>
      <c r="L59" s="16">
        <f t="shared" si="7"/>
        <v>0.02</v>
      </c>
      <c r="M59" s="30">
        <f t="shared" si="8"/>
        <v>96</v>
      </c>
      <c r="N59" s="3">
        <f t="shared" si="2"/>
        <v>1221.76</v>
      </c>
      <c r="O59" s="1" t="s">
        <v>76</v>
      </c>
      <c r="P59" s="39">
        <v>44573</v>
      </c>
      <c r="Q59">
        <f t="shared" si="9"/>
        <v>54</v>
      </c>
    </row>
    <row r="60" spans="5:17" x14ac:dyDescent="0.25">
      <c r="E60" s="21">
        <v>46249</v>
      </c>
      <c r="F60">
        <v>57</v>
      </c>
      <c r="G60" s="8">
        <v>0</v>
      </c>
      <c r="H60" s="7">
        <v>1013.66</v>
      </c>
      <c r="I60" s="3">
        <f t="shared" si="4"/>
        <v>110.85</v>
      </c>
      <c r="J60">
        <f t="shared" si="5"/>
        <v>1.07</v>
      </c>
      <c r="K60" s="16">
        <f t="shared" si="6"/>
        <v>0.16</v>
      </c>
      <c r="L60" s="16">
        <f t="shared" si="7"/>
        <v>0.02</v>
      </c>
      <c r="M60" s="30">
        <f t="shared" si="8"/>
        <v>97.7</v>
      </c>
      <c r="N60" s="3">
        <f t="shared" si="2"/>
        <v>1223.46</v>
      </c>
      <c r="O60" s="1" t="s">
        <v>76</v>
      </c>
      <c r="P60" s="39">
        <v>44573</v>
      </c>
      <c r="Q60">
        <f t="shared" si="9"/>
        <v>55</v>
      </c>
    </row>
    <row r="61" spans="5:17" x14ac:dyDescent="0.25">
      <c r="E61" s="21">
        <v>46280</v>
      </c>
      <c r="F61">
        <v>58</v>
      </c>
      <c r="G61" s="8">
        <v>0</v>
      </c>
      <c r="H61" s="7">
        <v>1013.66</v>
      </c>
      <c r="I61" s="3">
        <f t="shared" si="4"/>
        <v>110.85</v>
      </c>
      <c r="J61">
        <f t="shared" si="5"/>
        <v>1.07</v>
      </c>
      <c r="K61" s="16">
        <f t="shared" si="6"/>
        <v>0.16</v>
      </c>
      <c r="L61" s="16">
        <f t="shared" si="7"/>
        <v>0.02</v>
      </c>
      <c r="M61" s="30">
        <f t="shared" si="8"/>
        <v>99.4</v>
      </c>
      <c r="N61" s="3">
        <f t="shared" si="2"/>
        <v>1225.1600000000001</v>
      </c>
      <c r="O61" s="1" t="s">
        <v>76</v>
      </c>
      <c r="P61" s="39">
        <v>44573</v>
      </c>
      <c r="Q61">
        <f t="shared" si="9"/>
        <v>56</v>
      </c>
    </row>
    <row r="62" spans="5:17" x14ac:dyDescent="0.25">
      <c r="E62" s="21">
        <v>46310</v>
      </c>
      <c r="F62">
        <v>59</v>
      </c>
      <c r="G62" s="8">
        <v>0</v>
      </c>
      <c r="H62" s="7">
        <v>1013.66</v>
      </c>
      <c r="I62" s="3">
        <f t="shared" si="4"/>
        <v>110.85</v>
      </c>
      <c r="J62">
        <f t="shared" si="5"/>
        <v>1.07</v>
      </c>
      <c r="K62" s="16">
        <f t="shared" si="6"/>
        <v>0.16</v>
      </c>
      <c r="L62" s="16">
        <f t="shared" si="7"/>
        <v>0.02</v>
      </c>
      <c r="M62" s="30">
        <f t="shared" si="8"/>
        <v>101.09</v>
      </c>
      <c r="N62" s="3">
        <f t="shared" si="2"/>
        <v>1226.8499999999999</v>
      </c>
      <c r="O62" s="1" t="s">
        <v>76</v>
      </c>
      <c r="P62" s="39">
        <v>44573</v>
      </c>
      <c r="Q62">
        <f t="shared" si="9"/>
        <v>57</v>
      </c>
    </row>
    <row r="63" spans="5:17" x14ac:dyDescent="0.25">
      <c r="E63" s="21">
        <v>46341</v>
      </c>
      <c r="F63">
        <v>60</v>
      </c>
      <c r="G63" s="8">
        <v>0</v>
      </c>
      <c r="H63" s="7">
        <v>1013.66</v>
      </c>
      <c r="I63" s="3">
        <f t="shared" si="4"/>
        <v>110.85</v>
      </c>
      <c r="J63">
        <f t="shared" si="5"/>
        <v>1.07</v>
      </c>
      <c r="K63" s="16">
        <f t="shared" si="6"/>
        <v>0.16</v>
      </c>
      <c r="L63" s="16">
        <f t="shared" si="7"/>
        <v>0.02</v>
      </c>
      <c r="M63" s="30">
        <f t="shared" si="8"/>
        <v>102.78</v>
      </c>
      <c r="N63" s="3">
        <f t="shared" si="2"/>
        <v>1228.54</v>
      </c>
      <c r="O63" s="1" t="s">
        <v>76</v>
      </c>
      <c r="P63" s="39">
        <v>44573</v>
      </c>
      <c r="Q63">
        <f t="shared" si="9"/>
        <v>58</v>
      </c>
    </row>
    <row r="64" spans="5:17" x14ac:dyDescent="0.25">
      <c r="E64" s="21">
        <v>46371</v>
      </c>
      <c r="F64">
        <v>61</v>
      </c>
      <c r="G64" s="8">
        <v>0</v>
      </c>
      <c r="H64" s="7">
        <v>1013.66</v>
      </c>
      <c r="I64" s="3">
        <f t="shared" si="4"/>
        <v>110.85</v>
      </c>
      <c r="J64">
        <f t="shared" si="5"/>
        <v>1.07</v>
      </c>
      <c r="K64" s="16">
        <f t="shared" si="6"/>
        <v>0.16</v>
      </c>
      <c r="L64" s="16">
        <f t="shared" si="7"/>
        <v>0.02</v>
      </c>
      <c r="M64" s="30">
        <f t="shared" si="8"/>
        <v>104.47</v>
      </c>
      <c r="N64" s="3">
        <f t="shared" si="2"/>
        <v>1230.23</v>
      </c>
      <c r="O64" s="1" t="s">
        <v>76</v>
      </c>
      <c r="P64" s="39">
        <v>44573</v>
      </c>
      <c r="Q64">
        <f t="shared" si="9"/>
        <v>59</v>
      </c>
    </row>
    <row r="65" spans="5:17" x14ac:dyDescent="0.25">
      <c r="E65" s="21">
        <v>46402</v>
      </c>
      <c r="F65">
        <v>62</v>
      </c>
      <c r="G65" s="8">
        <v>0</v>
      </c>
      <c r="H65" s="7">
        <v>1013.66</v>
      </c>
      <c r="I65" s="3">
        <f t="shared" si="4"/>
        <v>110.85</v>
      </c>
      <c r="J65">
        <f t="shared" si="5"/>
        <v>1.07</v>
      </c>
      <c r="K65" s="16">
        <f t="shared" si="6"/>
        <v>0.16</v>
      </c>
      <c r="L65" s="16">
        <f t="shared" si="7"/>
        <v>0.02</v>
      </c>
      <c r="M65" s="30">
        <f t="shared" si="8"/>
        <v>106.15</v>
      </c>
      <c r="N65" s="3">
        <f t="shared" si="2"/>
        <v>1231.9100000000001</v>
      </c>
      <c r="O65" s="1" t="s">
        <v>76</v>
      </c>
      <c r="P65" s="39">
        <v>44573</v>
      </c>
      <c r="Q65">
        <f t="shared" si="9"/>
        <v>60</v>
      </c>
    </row>
    <row r="66" spans="5:17" x14ac:dyDescent="0.25">
      <c r="E66" s="21">
        <v>46433</v>
      </c>
      <c r="F66">
        <v>63</v>
      </c>
      <c r="G66" s="8">
        <v>0</v>
      </c>
      <c r="H66" s="7">
        <v>1013.66</v>
      </c>
      <c r="I66" s="3">
        <f t="shared" si="4"/>
        <v>110.85</v>
      </c>
      <c r="J66">
        <f t="shared" si="5"/>
        <v>1.07</v>
      </c>
      <c r="K66" s="16">
        <f t="shared" si="6"/>
        <v>0.16</v>
      </c>
      <c r="L66" s="16">
        <f t="shared" si="7"/>
        <v>0.02</v>
      </c>
      <c r="M66" s="30">
        <f t="shared" si="8"/>
        <v>107.83</v>
      </c>
      <c r="N66" s="3">
        <f t="shared" si="2"/>
        <v>1233.5899999999999</v>
      </c>
      <c r="O66" s="1" t="s">
        <v>76</v>
      </c>
      <c r="P66" s="39">
        <v>44573</v>
      </c>
      <c r="Q66">
        <f t="shared" si="9"/>
        <v>61</v>
      </c>
    </row>
    <row r="67" spans="5:17" x14ac:dyDescent="0.25">
      <c r="E67" s="21">
        <v>46461</v>
      </c>
      <c r="F67">
        <v>64</v>
      </c>
      <c r="G67" s="8">
        <v>0</v>
      </c>
      <c r="H67" s="7">
        <v>1013.66</v>
      </c>
      <c r="I67" s="3">
        <f t="shared" si="4"/>
        <v>110.85</v>
      </c>
      <c r="J67">
        <f t="shared" si="5"/>
        <v>1.07</v>
      </c>
      <c r="K67" s="16">
        <f t="shared" si="6"/>
        <v>0.16</v>
      </c>
      <c r="L67" s="16">
        <f t="shared" si="7"/>
        <v>0.02</v>
      </c>
      <c r="M67" s="30">
        <f t="shared" si="8"/>
        <v>109.51</v>
      </c>
      <c r="N67" s="3">
        <f t="shared" si="2"/>
        <v>1235.27</v>
      </c>
      <c r="O67" s="1" t="s">
        <v>76</v>
      </c>
      <c r="P67" s="39">
        <v>44573</v>
      </c>
      <c r="Q67">
        <f t="shared" si="9"/>
        <v>62</v>
      </c>
    </row>
    <row r="68" spans="5:17" x14ac:dyDescent="0.25">
      <c r="E68" s="21">
        <v>46492</v>
      </c>
      <c r="F68">
        <v>65</v>
      </c>
      <c r="G68" s="8">
        <v>0</v>
      </c>
      <c r="H68" s="7">
        <v>1013.66</v>
      </c>
      <c r="I68" s="3">
        <f t="shared" si="4"/>
        <v>110.85</v>
      </c>
      <c r="J68">
        <f t="shared" si="5"/>
        <v>1.07</v>
      </c>
      <c r="K68" s="16">
        <f t="shared" si="6"/>
        <v>0.16</v>
      </c>
      <c r="L68" s="16">
        <f t="shared" si="7"/>
        <v>0.02</v>
      </c>
      <c r="M68" s="30">
        <f t="shared" si="8"/>
        <v>111.19</v>
      </c>
      <c r="N68" s="3">
        <f t="shared" si="2"/>
        <v>1236.95</v>
      </c>
      <c r="O68" s="1" t="s">
        <v>76</v>
      </c>
      <c r="P68" s="39">
        <v>44573</v>
      </c>
      <c r="Q68">
        <f t="shared" si="9"/>
        <v>63</v>
      </c>
    </row>
    <row r="69" spans="5:17" x14ac:dyDescent="0.25">
      <c r="E69" s="21">
        <v>46522</v>
      </c>
      <c r="F69">
        <v>66</v>
      </c>
      <c r="G69" s="8">
        <v>0</v>
      </c>
      <c r="H69" s="7">
        <v>1013.66</v>
      </c>
      <c r="I69" s="3">
        <f t="shared" si="4"/>
        <v>110.85</v>
      </c>
      <c r="J69">
        <f t="shared" si="5"/>
        <v>1.07</v>
      </c>
      <c r="K69" s="16">
        <f t="shared" si="6"/>
        <v>0.16</v>
      </c>
      <c r="L69" s="16">
        <f t="shared" si="7"/>
        <v>0.02</v>
      </c>
      <c r="M69" s="30">
        <f t="shared" si="8"/>
        <v>112.86</v>
      </c>
      <c r="N69" s="3">
        <f t="shared" ref="N69:N123" si="10">SUM(G69:M69)</f>
        <v>1238.6199999999999</v>
      </c>
      <c r="O69" s="1" t="s">
        <v>76</v>
      </c>
      <c r="P69" s="39">
        <v>44573</v>
      </c>
      <c r="Q69">
        <f t="shared" si="9"/>
        <v>64</v>
      </c>
    </row>
    <row r="70" spans="5:17" x14ac:dyDescent="0.25">
      <c r="E70" s="21">
        <v>46553</v>
      </c>
      <c r="F70">
        <v>67</v>
      </c>
      <c r="G70" s="8">
        <v>0</v>
      </c>
      <c r="H70" s="7">
        <v>1013.66</v>
      </c>
      <c r="I70" s="3">
        <f t="shared" si="4"/>
        <v>110.85</v>
      </c>
      <c r="J70">
        <f t="shared" si="5"/>
        <v>1.07</v>
      </c>
      <c r="K70" s="16">
        <f t="shared" si="6"/>
        <v>0.16</v>
      </c>
      <c r="L70" s="16">
        <f t="shared" si="7"/>
        <v>0.02</v>
      </c>
      <c r="M70" s="30">
        <f t="shared" si="8"/>
        <v>114.53</v>
      </c>
      <c r="N70" s="3">
        <f t="shared" si="10"/>
        <v>1240.29</v>
      </c>
      <c r="O70" s="1" t="s">
        <v>76</v>
      </c>
      <c r="P70" s="39">
        <v>44573</v>
      </c>
      <c r="Q70">
        <f t="shared" si="9"/>
        <v>65</v>
      </c>
    </row>
    <row r="71" spans="5:17" x14ac:dyDescent="0.25">
      <c r="E71" s="21">
        <v>46583</v>
      </c>
      <c r="F71">
        <v>68</v>
      </c>
      <c r="G71" s="8">
        <v>0</v>
      </c>
      <c r="H71" s="7">
        <v>1013.66</v>
      </c>
      <c r="I71" s="3">
        <f t="shared" si="4"/>
        <v>110.85</v>
      </c>
      <c r="J71">
        <f t="shared" si="5"/>
        <v>1.07</v>
      </c>
      <c r="K71" s="16">
        <f t="shared" si="6"/>
        <v>0.16</v>
      </c>
      <c r="L71" s="16">
        <f t="shared" si="7"/>
        <v>0.02</v>
      </c>
      <c r="M71" s="30">
        <f t="shared" si="8"/>
        <v>116.2</v>
      </c>
      <c r="N71" s="3">
        <f t="shared" si="10"/>
        <v>1241.96</v>
      </c>
      <c r="O71" s="1" t="s">
        <v>76</v>
      </c>
      <c r="P71" s="39">
        <v>44573</v>
      </c>
      <c r="Q71">
        <f t="shared" si="9"/>
        <v>66</v>
      </c>
    </row>
    <row r="72" spans="5:17" x14ac:dyDescent="0.25">
      <c r="E72" s="21">
        <v>46614</v>
      </c>
      <c r="F72">
        <v>69</v>
      </c>
      <c r="G72" s="8">
        <v>0</v>
      </c>
      <c r="H72" s="7">
        <v>1013.66</v>
      </c>
      <c r="I72" s="3">
        <f t="shared" si="4"/>
        <v>110.85</v>
      </c>
      <c r="J72">
        <f t="shared" si="5"/>
        <v>1.07</v>
      </c>
      <c r="K72" s="16">
        <f t="shared" si="6"/>
        <v>0.16</v>
      </c>
      <c r="L72" s="16">
        <f t="shared" si="7"/>
        <v>0.02</v>
      </c>
      <c r="M72" s="30">
        <f t="shared" si="8"/>
        <v>117.86</v>
      </c>
      <c r="N72" s="3">
        <f t="shared" si="10"/>
        <v>1243.6199999999999</v>
      </c>
      <c r="O72" s="1" t="s">
        <v>76</v>
      </c>
      <c r="P72" s="39">
        <v>44573</v>
      </c>
      <c r="Q72">
        <f t="shared" si="9"/>
        <v>67</v>
      </c>
    </row>
    <row r="73" spans="5:17" x14ac:dyDescent="0.25">
      <c r="E73" s="21">
        <v>46645</v>
      </c>
      <c r="F73">
        <v>70</v>
      </c>
      <c r="G73" s="8">
        <v>0</v>
      </c>
      <c r="H73" s="7">
        <v>1013.66</v>
      </c>
      <c r="I73" s="3">
        <f t="shared" si="4"/>
        <v>110.85</v>
      </c>
      <c r="J73">
        <f t="shared" si="5"/>
        <v>1.07</v>
      </c>
      <c r="K73" s="16">
        <f t="shared" si="6"/>
        <v>0.16</v>
      </c>
      <c r="L73" s="16">
        <f t="shared" si="7"/>
        <v>0.02</v>
      </c>
      <c r="M73" s="30">
        <f t="shared" si="8"/>
        <v>119.53</v>
      </c>
      <c r="N73" s="3">
        <f t="shared" si="10"/>
        <v>1245.29</v>
      </c>
      <c r="O73" s="1" t="s">
        <v>76</v>
      </c>
      <c r="P73" s="39">
        <v>44573</v>
      </c>
      <c r="Q73">
        <f t="shared" si="9"/>
        <v>68</v>
      </c>
    </row>
    <row r="74" spans="5:17" x14ac:dyDescent="0.25">
      <c r="E74" s="21">
        <v>46675</v>
      </c>
      <c r="F74">
        <v>71</v>
      </c>
      <c r="G74" s="8">
        <v>0</v>
      </c>
      <c r="H74" s="7">
        <v>1013.66</v>
      </c>
      <c r="I74" s="3">
        <f t="shared" si="4"/>
        <v>110.85</v>
      </c>
      <c r="J74">
        <f t="shared" si="5"/>
        <v>1.07</v>
      </c>
      <c r="K74" s="16">
        <f t="shared" si="6"/>
        <v>0.16</v>
      </c>
      <c r="L74" s="16">
        <f t="shared" si="7"/>
        <v>0.02</v>
      </c>
      <c r="M74" s="30">
        <f t="shared" si="8"/>
        <v>121.19</v>
      </c>
      <c r="N74" s="3">
        <f t="shared" si="10"/>
        <v>1246.95</v>
      </c>
      <c r="O74" s="1" t="s">
        <v>76</v>
      </c>
      <c r="P74" s="39">
        <v>44573</v>
      </c>
      <c r="Q74">
        <f t="shared" si="9"/>
        <v>69</v>
      </c>
    </row>
    <row r="75" spans="5:17" x14ac:dyDescent="0.25">
      <c r="E75" s="21">
        <v>46706</v>
      </c>
      <c r="F75">
        <v>72</v>
      </c>
      <c r="G75" s="8">
        <v>0</v>
      </c>
      <c r="H75" s="7">
        <v>1013.66</v>
      </c>
      <c r="I75" s="3">
        <f t="shared" ref="I75:I123" si="11">ROUND(($B$18/114),2)</f>
        <v>110.85</v>
      </c>
      <c r="J75">
        <f t="shared" ref="J75:J123" si="12">ROUND(($B$11/114),2)</f>
        <v>1.07</v>
      </c>
      <c r="K75" s="16">
        <f t="shared" si="6"/>
        <v>0.16</v>
      </c>
      <c r="L75" s="16">
        <f t="shared" si="7"/>
        <v>0.02</v>
      </c>
      <c r="M75" s="30">
        <f t="shared" si="8"/>
        <v>122.84</v>
      </c>
      <c r="N75" s="3">
        <f t="shared" si="10"/>
        <v>1248.5999999999999</v>
      </c>
      <c r="O75" s="1" t="s">
        <v>76</v>
      </c>
      <c r="P75" s="39">
        <v>44573</v>
      </c>
      <c r="Q75">
        <f t="shared" si="9"/>
        <v>70</v>
      </c>
    </row>
    <row r="76" spans="5:17" x14ac:dyDescent="0.25">
      <c r="E76" s="21">
        <v>46736</v>
      </c>
      <c r="F76">
        <v>73</v>
      </c>
      <c r="G76" s="8">
        <v>0</v>
      </c>
      <c r="H76" s="7">
        <v>1013.66</v>
      </c>
      <c r="I76" s="3">
        <f t="shared" si="11"/>
        <v>110.85</v>
      </c>
      <c r="J76">
        <f t="shared" si="12"/>
        <v>1.07</v>
      </c>
      <c r="K76" s="16">
        <f t="shared" si="6"/>
        <v>0.16</v>
      </c>
      <c r="L76" s="16">
        <f t="shared" si="7"/>
        <v>0.02</v>
      </c>
      <c r="M76" s="30">
        <f t="shared" si="8"/>
        <v>124.5</v>
      </c>
      <c r="N76" s="3">
        <f t="shared" si="10"/>
        <v>1250.26</v>
      </c>
      <c r="O76" s="1" t="s">
        <v>76</v>
      </c>
      <c r="P76" s="39">
        <v>44573</v>
      </c>
      <c r="Q76">
        <f t="shared" si="9"/>
        <v>71</v>
      </c>
    </row>
    <row r="77" spans="5:17" x14ac:dyDescent="0.25">
      <c r="E77" s="21">
        <v>46767</v>
      </c>
      <c r="F77">
        <v>74</v>
      </c>
      <c r="G77" s="8">
        <v>0</v>
      </c>
      <c r="H77" s="7">
        <v>1013.66</v>
      </c>
      <c r="I77" s="3">
        <f t="shared" si="11"/>
        <v>110.85</v>
      </c>
      <c r="J77">
        <f t="shared" si="12"/>
        <v>1.07</v>
      </c>
      <c r="K77" s="16">
        <f t="shared" si="6"/>
        <v>0.16</v>
      </c>
      <c r="L77" s="16">
        <f t="shared" si="7"/>
        <v>0.02</v>
      </c>
      <c r="M77" s="30">
        <f t="shared" si="8"/>
        <v>126.15</v>
      </c>
      <c r="N77" s="3">
        <f t="shared" si="10"/>
        <v>1251.9100000000001</v>
      </c>
      <c r="O77" s="1" t="s">
        <v>76</v>
      </c>
      <c r="P77" s="39">
        <v>44573</v>
      </c>
      <c r="Q77">
        <f t="shared" si="9"/>
        <v>72</v>
      </c>
    </row>
    <row r="78" spans="5:17" x14ac:dyDescent="0.25">
      <c r="E78" s="21">
        <v>46798</v>
      </c>
      <c r="F78">
        <v>75</v>
      </c>
      <c r="G78" s="8">
        <v>0</v>
      </c>
      <c r="H78" s="7">
        <v>1013.66</v>
      </c>
      <c r="I78" s="3">
        <f t="shared" si="11"/>
        <v>110.85</v>
      </c>
      <c r="J78">
        <f t="shared" si="12"/>
        <v>1.07</v>
      </c>
      <c r="K78" s="16">
        <f t="shared" si="6"/>
        <v>0.16</v>
      </c>
      <c r="L78" s="16">
        <f t="shared" si="7"/>
        <v>0.02</v>
      </c>
      <c r="M78" s="30">
        <f t="shared" si="8"/>
        <v>127.8</v>
      </c>
      <c r="N78" s="3">
        <f t="shared" si="10"/>
        <v>1253.56</v>
      </c>
      <c r="O78" s="1" t="s">
        <v>76</v>
      </c>
      <c r="P78" s="39">
        <v>44573</v>
      </c>
      <c r="Q78">
        <f t="shared" si="9"/>
        <v>73</v>
      </c>
    </row>
    <row r="79" spans="5:17" x14ac:dyDescent="0.25">
      <c r="E79" s="21">
        <v>46827</v>
      </c>
      <c r="F79">
        <v>76</v>
      </c>
      <c r="G79" s="8">
        <v>0</v>
      </c>
      <c r="H79" s="7">
        <v>1013.66</v>
      </c>
      <c r="I79" s="3">
        <f t="shared" si="11"/>
        <v>110.85</v>
      </c>
      <c r="J79">
        <f t="shared" si="12"/>
        <v>1.07</v>
      </c>
      <c r="K79" s="16">
        <f t="shared" ref="K79:K123" si="13">ROUND((((H79/$B$20)*$B$22)-H79),2)</f>
        <v>0.16</v>
      </c>
      <c r="L79" s="16">
        <f t="shared" ref="L79:L123" si="14">ROUND(((((SUM(I79:J79))/$B$20)*$B$22)-(SUM(I79:J79))),2)</f>
        <v>0.02</v>
      </c>
      <c r="M79" s="30">
        <f t="shared" ref="M79:M123" si="15">ROUND((SUM(G79:L79))-PV($B$15,Q79,0,-(SUM(G79:L79))),2)</f>
        <v>129.44</v>
      </c>
      <c r="N79" s="3">
        <f t="shared" si="10"/>
        <v>1255.2</v>
      </c>
      <c r="O79" s="1" t="s">
        <v>76</v>
      </c>
      <c r="P79" s="39">
        <v>44573</v>
      </c>
      <c r="Q79">
        <f t="shared" ref="Q79:Q123" si="16">DATEDIF(P79,E79,"m")</f>
        <v>74</v>
      </c>
    </row>
    <row r="80" spans="5:17" x14ac:dyDescent="0.25">
      <c r="E80" s="21">
        <v>46858</v>
      </c>
      <c r="F80">
        <v>77</v>
      </c>
      <c r="G80" s="8">
        <v>0</v>
      </c>
      <c r="H80" s="7">
        <v>1013.66</v>
      </c>
      <c r="I80" s="3">
        <f t="shared" si="11"/>
        <v>110.85</v>
      </c>
      <c r="J80">
        <f t="shared" si="12"/>
        <v>1.07</v>
      </c>
      <c r="K80" s="16">
        <f t="shared" si="13"/>
        <v>0.16</v>
      </c>
      <c r="L80" s="16">
        <f t="shared" si="14"/>
        <v>0.02</v>
      </c>
      <c r="M80" s="30">
        <f t="shared" si="15"/>
        <v>131.09</v>
      </c>
      <c r="N80" s="3">
        <f t="shared" si="10"/>
        <v>1256.8499999999999</v>
      </c>
      <c r="O80" s="1" t="s">
        <v>76</v>
      </c>
      <c r="P80" s="39">
        <v>44573</v>
      </c>
      <c r="Q80">
        <f t="shared" si="16"/>
        <v>75</v>
      </c>
    </row>
    <row r="81" spans="5:17" x14ac:dyDescent="0.25">
      <c r="E81" s="21">
        <v>46888</v>
      </c>
      <c r="F81">
        <v>78</v>
      </c>
      <c r="G81" s="8">
        <v>0</v>
      </c>
      <c r="H81" s="7">
        <v>1013.66</v>
      </c>
      <c r="I81" s="3">
        <f t="shared" si="11"/>
        <v>110.85</v>
      </c>
      <c r="J81">
        <f t="shared" si="12"/>
        <v>1.07</v>
      </c>
      <c r="K81" s="16">
        <f t="shared" si="13"/>
        <v>0.16</v>
      </c>
      <c r="L81" s="16">
        <f t="shared" si="14"/>
        <v>0.02</v>
      </c>
      <c r="M81" s="30">
        <f t="shared" si="15"/>
        <v>132.72999999999999</v>
      </c>
      <c r="N81" s="3">
        <f t="shared" si="10"/>
        <v>1258.49</v>
      </c>
      <c r="O81" s="1" t="s">
        <v>76</v>
      </c>
      <c r="P81" s="39">
        <v>44573</v>
      </c>
      <c r="Q81">
        <f t="shared" si="16"/>
        <v>76</v>
      </c>
    </row>
    <row r="82" spans="5:17" x14ac:dyDescent="0.25">
      <c r="E82" s="21">
        <v>46919</v>
      </c>
      <c r="F82">
        <v>79</v>
      </c>
      <c r="G82" s="8">
        <v>0</v>
      </c>
      <c r="H82" s="7">
        <v>1013.66</v>
      </c>
      <c r="I82" s="3">
        <f t="shared" si="11"/>
        <v>110.85</v>
      </c>
      <c r="J82">
        <f t="shared" si="12"/>
        <v>1.07</v>
      </c>
      <c r="K82" s="16">
        <f t="shared" si="13"/>
        <v>0.16</v>
      </c>
      <c r="L82" s="16">
        <f t="shared" si="14"/>
        <v>0.02</v>
      </c>
      <c r="M82" s="30">
        <f t="shared" si="15"/>
        <v>134.36000000000001</v>
      </c>
      <c r="N82" s="3">
        <f t="shared" si="10"/>
        <v>1260.1199999999999</v>
      </c>
      <c r="O82" s="1" t="s">
        <v>76</v>
      </c>
      <c r="P82" s="39">
        <v>44573</v>
      </c>
      <c r="Q82">
        <f t="shared" si="16"/>
        <v>77</v>
      </c>
    </row>
    <row r="83" spans="5:17" x14ac:dyDescent="0.25">
      <c r="E83" s="21">
        <v>46949</v>
      </c>
      <c r="F83">
        <v>80</v>
      </c>
      <c r="G83" s="8">
        <v>0</v>
      </c>
      <c r="H83" s="7">
        <v>1013.66</v>
      </c>
      <c r="I83" s="3">
        <f t="shared" si="11"/>
        <v>110.85</v>
      </c>
      <c r="J83">
        <f t="shared" si="12"/>
        <v>1.07</v>
      </c>
      <c r="K83" s="16">
        <f t="shared" si="13"/>
        <v>0.16</v>
      </c>
      <c r="L83" s="16">
        <f t="shared" si="14"/>
        <v>0.02</v>
      </c>
      <c r="M83" s="30">
        <f t="shared" si="15"/>
        <v>136</v>
      </c>
      <c r="N83" s="3">
        <f t="shared" si="10"/>
        <v>1261.76</v>
      </c>
      <c r="O83" s="1" t="s">
        <v>76</v>
      </c>
      <c r="P83" s="39">
        <v>44573</v>
      </c>
      <c r="Q83">
        <f t="shared" si="16"/>
        <v>78</v>
      </c>
    </row>
    <row r="84" spans="5:17" x14ac:dyDescent="0.25">
      <c r="E84" s="21">
        <v>46980</v>
      </c>
      <c r="F84">
        <v>81</v>
      </c>
      <c r="G84" s="8">
        <v>0</v>
      </c>
      <c r="H84" s="7">
        <v>1013.66</v>
      </c>
      <c r="I84" s="3">
        <f t="shared" si="11"/>
        <v>110.85</v>
      </c>
      <c r="J84">
        <f t="shared" si="12"/>
        <v>1.07</v>
      </c>
      <c r="K84" s="16">
        <f t="shared" si="13"/>
        <v>0.16</v>
      </c>
      <c r="L84" s="16">
        <f t="shared" si="14"/>
        <v>0.02</v>
      </c>
      <c r="M84" s="30">
        <f t="shared" si="15"/>
        <v>137.63</v>
      </c>
      <c r="N84" s="3">
        <f t="shared" si="10"/>
        <v>1263.3899999999999</v>
      </c>
      <c r="O84" s="1" t="s">
        <v>76</v>
      </c>
      <c r="P84" s="39">
        <v>44573</v>
      </c>
      <c r="Q84">
        <f t="shared" si="16"/>
        <v>79</v>
      </c>
    </row>
    <row r="85" spans="5:17" x14ac:dyDescent="0.25">
      <c r="E85" s="21">
        <v>47011</v>
      </c>
      <c r="F85">
        <v>82</v>
      </c>
      <c r="G85" s="8">
        <v>0</v>
      </c>
      <c r="H85" s="7">
        <v>1013.66</v>
      </c>
      <c r="I85" s="3">
        <f t="shared" si="11"/>
        <v>110.85</v>
      </c>
      <c r="J85">
        <f t="shared" si="12"/>
        <v>1.07</v>
      </c>
      <c r="K85" s="16">
        <f t="shared" si="13"/>
        <v>0.16</v>
      </c>
      <c r="L85" s="16">
        <f t="shared" si="14"/>
        <v>0.02</v>
      </c>
      <c r="M85" s="30">
        <f t="shared" si="15"/>
        <v>139.26</v>
      </c>
      <c r="N85" s="3">
        <f t="shared" si="10"/>
        <v>1265.02</v>
      </c>
      <c r="O85" s="1" t="s">
        <v>76</v>
      </c>
      <c r="P85" s="39">
        <v>44573</v>
      </c>
      <c r="Q85">
        <f t="shared" si="16"/>
        <v>80</v>
      </c>
    </row>
    <row r="86" spans="5:17" x14ac:dyDescent="0.25">
      <c r="E86" s="21">
        <v>47041</v>
      </c>
      <c r="F86">
        <v>83</v>
      </c>
      <c r="G86" s="8">
        <v>0</v>
      </c>
      <c r="H86" s="7">
        <v>1013.66</v>
      </c>
      <c r="I86" s="3">
        <f t="shared" si="11"/>
        <v>110.85</v>
      </c>
      <c r="J86">
        <f t="shared" si="12"/>
        <v>1.07</v>
      </c>
      <c r="K86" s="16">
        <f t="shared" si="13"/>
        <v>0.16</v>
      </c>
      <c r="L86" s="16">
        <f t="shared" si="14"/>
        <v>0.02</v>
      </c>
      <c r="M86" s="30">
        <f t="shared" si="15"/>
        <v>140.88999999999999</v>
      </c>
      <c r="N86" s="3">
        <f t="shared" si="10"/>
        <v>1266.6500000000001</v>
      </c>
      <c r="O86" s="1" t="s">
        <v>76</v>
      </c>
      <c r="P86" s="39">
        <v>44573</v>
      </c>
      <c r="Q86">
        <f t="shared" si="16"/>
        <v>81</v>
      </c>
    </row>
    <row r="87" spans="5:17" x14ac:dyDescent="0.25">
      <c r="E87" s="21">
        <v>47072</v>
      </c>
      <c r="F87">
        <v>84</v>
      </c>
      <c r="G87" s="8">
        <v>0</v>
      </c>
      <c r="H87" s="7">
        <v>1013.66</v>
      </c>
      <c r="I87" s="3">
        <f t="shared" si="11"/>
        <v>110.85</v>
      </c>
      <c r="J87">
        <f t="shared" si="12"/>
        <v>1.07</v>
      </c>
      <c r="K87" s="16">
        <f t="shared" si="13"/>
        <v>0.16</v>
      </c>
      <c r="L87" s="16">
        <f t="shared" si="14"/>
        <v>0.02</v>
      </c>
      <c r="M87" s="30">
        <f t="shared" si="15"/>
        <v>142.51</v>
      </c>
      <c r="N87" s="3">
        <f t="shared" si="10"/>
        <v>1268.27</v>
      </c>
      <c r="O87" s="1" t="s">
        <v>76</v>
      </c>
      <c r="P87" s="39">
        <v>44573</v>
      </c>
      <c r="Q87">
        <f t="shared" si="16"/>
        <v>82</v>
      </c>
    </row>
    <row r="88" spans="5:17" x14ac:dyDescent="0.25">
      <c r="E88" s="21">
        <v>47102</v>
      </c>
      <c r="F88">
        <v>85</v>
      </c>
      <c r="G88" s="8">
        <v>0</v>
      </c>
      <c r="H88" s="7">
        <v>1013.66</v>
      </c>
      <c r="I88" s="3">
        <f t="shared" si="11"/>
        <v>110.85</v>
      </c>
      <c r="J88">
        <f t="shared" si="12"/>
        <v>1.07</v>
      </c>
      <c r="K88" s="16">
        <f t="shared" si="13"/>
        <v>0.16</v>
      </c>
      <c r="L88" s="16">
        <f t="shared" si="14"/>
        <v>0.02</v>
      </c>
      <c r="M88" s="30">
        <f t="shared" si="15"/>
        <v>144.13</v>
      </c>
      <c r="N88" s="3">
        <f t="shared" si="10"/>
        <v>1269.8899999999999</v>
      </c>
      <c r="O88" s="1" t="s">
        <v>76</v>
      </c>
      <c r="P88" s="39">
        <v>44573</v>
      </c>
      <c r="Q88">
        <f t="shared" si="16"/>
        <v>83</v>
      </c>
    </row>
    <row r="89" spans="5:17" x14ac:dyDescent="0.25">
      <c r="E89" s="21">
        <v>47133</v>
      </c>
      <c r="F89">
        <v>86</v>
      </c>
      <c r="G89" s="8">
        <v>0</v>
      </c>
      <c r="H89" s="7">
        <v>1013.66</v>
      </c>
      <c r="I89" s="3">
        <f t="shared" si="11"/>
        <v>110.85</v>
      </c>
      <c r="J89">
        <f t="shared" si="12"/>
        <v>1.07</v>
      </c>
      <c r="K89" s="16">
        <f t="shared" si="13"/>
        <v>0.16</v>
      </c>
      <c r="L89" s="16">
        <f t="shared" si="14"/>
        <v>0.02</v>
      </c>
      <c r="M89" s="30">
        <f t="shared" si="15"/>
        <v>145.75</v>
      </c>
      <c r="N89" s="3">
        <f t="shared" si="10"/>
        <v>1271.51</v>
      </c>
      <c r="O89" s="1" t="s">
        <v>76</v>
      </c>
      <c r="P89" s="39">
        <v>44573</v>
      </c>
      <c r="Q89">
        <f t="shared" si="16"/>
        <v>84</v>
      </c>
    </row>
    <row r="90" spans="5:17" x14ac:dyDescent="0.25">
      <c r="E90" s="21">
        <v>47164</v>
      </c>
      <c r="F90">
        <v>87</v>
      </c>
      <c r="G90" s="8">
        <v>0</v>
      </c>
      <c r="H90" s="7">
        <v>1013.66</v>
      </c>
      <c r="I90" s="3">
        <f t="shared" si="11"/>
        <v>110.85</v>
      </c>
      <c r="J90">
        <f t="shared" si="12"/>
        <v>1.07</v>
      </c>
      <c r="K90" s="16">
        <f t="shared" si="13"/>
        <v>0.16</v>
      </c>
      <c r="L90" s="16">
        <f t="shared" si="14"/>
        <v>0.02</v>
      </c>
      <c r="M90" s="30">
        <f t="shared" si="15"/>
        <v>147.37</v>
      </c>
      <c r="N90" s="3">
        <f t="shared" si="10"/>
        <v>1273.1300000000001</v>
      </c>
      <c r="O90" s="1" t="s">
        <v>76</v>
      </c>
      <c r="P90" s="39">
        <v>44573</v>
      </c>
      <c r="Q90">
        <f t="shared" si="16"/>
        <v>85</v>
      </c>
    </row>
    <row r="91" spans="5:17" x14ac:dyDescent="0.25">
      <c r="E91" s="21">
        <v>47192</v>
      </c>
      <c r="F91">
        <v>88</v>
      </c>
      <c r="G91" s="8">
        <v>0</v>
      </c>
      <c r="H91" s="7">
        <v>1013.66</v>
      </c>
      <c r="I91" s="3">
        <f t="shared" si="11"/>
        <v>110.85</v>
      </c>
      <c r="J91">
        <f t="shared" si="12"/>
        <v>1.07</v>
      </c>
      <c r="K91" s="16">
        <f t="shared" si="13"/>
        <v>0.16</v>
      </c>
      <c r="L91" s="16">
        <f t="shared" si="14"/>
        <v>0.02</v>
      </c>
      <c r="M91" s="30">
        <f t="shared" si="15"/>
        <v>148.97999999999999</v>
      </c>
      <c r="N91" s="3">
        <f t="shared" si="10"/>
        <v>1274.74</v>
      </c>
      <c r="O91" s="1" t="s">
        <v>76</v>
      </c>
      <c r="P91" s="39">
        <v>44573</v>
      </c>
      <c r="Q91">
        <f t="shared" si="16"/>
        <v>86</v>
      </c>
    </row>
    <row r="92" spans="5:17" x14ac:dyDescent="0.25">
      <c r="E92" s="21">
        <v>47223</v>
      </c>
      <c r="F92">
        <v>89</v>
      </c>
      <c r="G92" s="8">
        <v>0</v>
      </c>
      <c r="H92" s="7">
        <v>1013.66</v>
      </c>
      <c r="I92" s="3">
        <f t="shared" si="11"/>
        <v>110.85</v>
      </c>
      <c r="J92">
        <f t="shared" si="12"/>
        <v>1.07</v>
      </c>
      <c r="K92" s="16">
        <f t="shared" si="13"/>
        <v>0.16</v>
      </c>
      <c r="L92" s="16">
        <f t="shared" si="14"/>
        <v>0.02</v>
      </c>
      <c r="M92" s="30">
        <f t="shared" si="15"/>
        <v>150.59</v>
      </c>
      <c r="N92" s="3">
        <f t="shared" si="10"/>
        <v>1276.3499999999999</v>
      </c>
      <c r="O92" s="1" t="s">
        <v>76</v>
      </c>
      <c r="P92" s="39">
        <v>44573</v>
      </c>
      <c r="Q92">
        <f t="shared" si="16"/>
        <v>87</v>
      </c>
    </row>
    <row r="93" spans="5:17" x14ac:dyDescent="0.25">
      <c r="E93" s="21">
        <v>47253</v>
      </c>
      <c r="F93">
        <v>90</v>
      </c>
      <c r="G93" s="8">
        <v>0</v>
      </c>
      <c r="H93" s="7">
        <v>1013.66</v>
      </c>
      <c r="I93" s="3">
        <f t="shared" si="11"/>
        <v>110.85</v>
      </c>
      <c r="J93">
        <f t="shared" si="12"/>
        <v>1.07</v>
      </c>
      <c r="K93" s="16">
        <f t="shared" si="13"/>
        <v>0.16</v>
      </c>
      <c r="L93" s="16">
        <f t="shared" si="14"/>
        <v>0.02</v>
      </c>
      <c r="M93" s="30">
        <f t="shared" si="15"/>
        <v>152.19999999999999</v>
      </c>
      <c r="N93" s="3">
        <f t="shared" si="10"/>
        <v>1277.96</v>
      </c>
      <c r="O93" s="1" t="s">
        <v>76</v>
      </c>
      <c r="P93" s="39">
        <v>44573</v>
      </c>
      <c r="Q93">
        <f t="shared" si="16"/>
        <v>88</v>
      </c>
    </row>
    <row r="94" spans="5:17" x14ac:dyDescent="0.25">
      <c r="E94" s="21">
        <v>47284</v>
      </c>
      <c r="F94">
        <v>91</v>
      </c>
      <c r="G94" s="8">
        <v>0</v>
      </c>
      <c r="H94" s="7">
        <v>1013.66</v>
      </c>
      <c r="I94" s="3">
        <f t="shared" si="11"/>
        <v>110.85</v>
      </c>
      <c r="J94">
        <f t="shared" si="12"/>
        <v>1.07</v>
      </c>
      <c r="K94" s="16">
        <f t="shared" si="13"/>
        <v>0.16</v>
      </c>
      <c r="L94" s="16">
        <f t="shared" si="14"/>
        <v>0.02</v>
      </c>
      <c r="M94" s="30">
        <f t="shared" si="15"/>
        <v>153.81</v>
      </c>
      <c r="N94" s="3">
        <f t="shared" si="10"/>
        <v>1279.57</v>
      </c>
      <c r="O94" s="1" t="s">
        <v>76</v>
      </c>
      <c r="P94" s="39">
        <v>44573</v>
      </c>
      <c r="Q94">
        <f t="shared" si="16"/>
        <v>89</v>
      </c>
    </row>
    <row r="95" spans="5:17" x14ac:dyDescent="0.25">
      <c r="E95" s="21">
        <v>47314</v>
      </c>
      <c r="F95">
        <v>92</v>
      </c>
      <c r="G95" s="8">
        <v>0</v>
      </c>
      <c r="H95" s="7">
        <v>1013.66</v>
      </c>
      <c r="I95" s="3">
        <f t="shared" si="11"/>
        <v>110.85</v>
      </c>
      <c r="J95">
        <f t="shared" si="12"/>
        <v>1.07</v>
      </c>
      <c r="K95" s="16">
        <f t="shared" si="13"/>
        <v>0.16</v>
      </c>
      <c r="L95" s="16">
        <f t="shared" si="14"/>
        <v>0.02</v>
      </c>
      <c r="M95" s="30">
        <f t="shared" si="15"/>
        <v>155.41</v>
      </c>
      <c r="N95" s="3">
        <f t="shared" si="10"/>
        <v>1281.17</v>
      </c>
      <c r="O95" s="1" t="s">
        <v>76</v>
      </c>
      <c r="P95" s="39">
        <v>44573</v>
      </c>
      <c r="Q95">
        <f t="shared" si="16"/>
        <v>90</v>
      </c>
    </row>
    <row r="96" spans="5:17" x14ac:dyDescent="0.25">
      <c r="E96" s="21">
        <v>47345</v>
      </c>
      <c r="F96">
        <v>93</v>
      </c>
      <c r="G96" s="8">
        <v>0</v>
      </c>
      <c r="H96" s="7">
        <v>1013.66</v>
      </c>
      <c r="I96" s="3">
        <f t="shared" si="11"/>
        <v>110.85</v>
      </c>
      <c r="J96">
        <f t="shared" si="12"/>
        <v>1.07</v>
      </c>
      <c r="K96" s="16">
        <f t="shared" si="13"/>
        <v>0.16</v>
      </c>
      <c r="L96" s="16">
        <f t="shared" si="14"/>
        <v>0.02</v>
      </c>
      <c r="M96" s="30">
        <f t="shared" si="15"/>
        <v>157.01</v>
      </c>
      <c r="N96" s="3">
        <f t="shared" si="10"/>
        <v>1282.77</v>
      </c>
      <c r="O96" s="1" t="s">
        <v>76</v>
      </c>
      <c r="P96" s="39">
        <v>44573</v>
      </c>
      <c r="Q96">
        <f t="shared" si="16"/>
        <v>91</v>
      </c>
    </row>
    <row r="97" spans="5:17" x14ac:dyDescent="0.25">
      <c r="E97" s="21">
        <v>47376</v>
      </c>
      <c r="F97">
        <v>94</v>
      </c>
      <c r="G97" s="8">
        <v>0</v>
      </c>
      <c r="H97" s="7">
        <v>1013.66</v>
      </c>
      <c r="I97" s="3">
        <f t="shared" si="11"/>
        <v>110.85</v>
      </c>
      <c r="J97">
        <f t="shared" si="12"/>
        <v>1.07</v>
      </c>
      <c r="K97" s="16">
        <f t="shared" si="13"/>
        <v>0.16</v>
      </c>
      <c r="L97" s="16">
        <f t="shared" si="14"/>
        <v>0.02</v>
      </c>
      <c r="M97" s="30">
        <f t="shared" si="15"/>
        <v>158.61000000000001</v>
      </c>
      <c r="N97" s="3">
        <f t="shared" si="10"/>
        <v>1284.3699999999999</v>
      </c>
      <c r="O97" s="1" t="s">
        <v>76</v>
      </c>
      <c r="P97" s="39">
        <v>44573</v>
      </c>
      <c r="Q97">
        <f t="shared" si="16"/>
        <v>92</v>
      </c>
    </row>
    <row r="98" spans="5:17" x14ac:dyDescent="0.25">
      <c r="E98" s="21">
        <v>47406</v>
      </c>
      <c r="F98">
        <v>95</v>
      </c>
      <c r="G98" s="8">
        <v>0</v>
      </c>
      <c r="H98" s="7">
        <v>1013.66</v>
      </c>
      <c r="I98" s="3">
        <f t="shared" si="11"/>
        <v>110.85</v>
      </c>
      <c r="J98">
        <f t="shared" si="12"/>
        <v>1.07</v>
      </c>
      <c r="K98" s="16">
        <f t="shared" si="13"/>
        <v>0.16</v>
      </c>
      <c r="L98" s="16">
        <f t="shared" si="14"/>
        <v>0.02</v>
      </c>
      <c r="M98" s="30">
        <f t="shared" si="15"/>
        <v>160.19999999999999</v>
      </c>
      <c r="N98" s="3">
        <f t="shared" si="10"/>
        <v>1285.96</v>
      </c>
      <c r="O98" s="1" t="s">
        <v>76</v>
      </c>
      <c r="P98" s="39">
        <v>44573</v>
      </c>
      <c r="Q98">
        <f t="shared" si="16"/>
        <v>93</v>
      </c>
    </row>
    <row r="99" spans="5:17" x14ac:dyDescent="0.25">
      <c r="E99" s="21">
        <v>47437</v>
      </c>
      <c r="F99">
        <v>96</v>
      </c>
      <c r="G99" s="8">
        <v>0</v>
      </c>
      <c r="H99" s="7">
        <v>1013.66</v>
      </c>
      <c r="I99" s="3">
        <f t="shared" si="11"/>
        <v>110.85</v>
      </c>
      <c r="J99">
        <f t="shared" si="12"/>
        <v>1.07</v>
      </c>
      <c r="K99" s="16">
        <f t="shared" si="13"/>
        <v>0.16</v>
      </c>
      <c r="L99" s="16">
        <f t="shared" si="14"/>
        <v>0.02</v>
      </c>
      <c r="M99" s="30">
        <f t="shared" si="15"/>
        <v>161.80000000000001</v>
      </c>
      <c r="N99" s="3">
        <f t="shared" si="10"/>
        <v>1287.56</v>
      </c>
      <c r="O99" s="1" t="s">
        <v>76</v>
      </c>
      <c r="P99" s="39">
        <v>44573</v>
      </c>
      <c r="Q99">
        <f t="shared" si="16"/>
        <v>94</v>
      </c>
    </row>
    <row r="100" spans="5:17" x14ac:dyDescent="0.25">
      <c r="E100" s="21">
        <v>47467</v>
      </c>
      <c r="F100">
        <v>97</v>
      </c>
      <c r="G100" s="8">
        <v>0</v>
      </c>
      <c r="H100" s="7">
        <v>1013.66</v>
      </c>
      <c r="I100" s="3">
        <f t="shared" si="11"/>
        <v>110.85</v>
      </c>
      <c r="J100">
        <f t="shared" si="12"/>
        <v>1.07</v>
      </c>
      <c r="K100" s="16">
        <f t="shared" si="13"/>
        <v>0.16</v>
      </c>
      <c r="L100" s="16">
        <f t="shared" si="14"/>
        <v>0.02</v>
      </c>
      <c r="M100" s="30">
        <f t="shared" si="15"/>
        <v>163.38999999999999</v>
      </c>
      <c r="N100" s="3">
        <f t="shared" si="10"/>
        <v>1289.1500000000001</v>
      </c>
      <c r="O100" s="1" t="s">
        <v>76</v>
      </c>
      <c r="P100" s="39">
        <v>44573</v>
      </c>
      <c r="Q100">
        <f t="shared" si="16"/>
        <v>95</v>
      </c>
    </row>
    <row r="101" spans="5:17" x14ac:dyDescent="0.25">
      <c r="E101" s="21">
        <v>47498</v>
      </c>
      <c r="F101">
        <v>98</v>
      </c>
      <c r="G101" s="8">
        <v>0</v>
      </c>
      <c r="H101" s="7">
        <v>1013.66</v>
      </c>
      <c r="I101" s="3">
        <f t="shared" si="11"/>
        <v>110.85</v>
      </c>
      <c r="J101">
        <f t="shared" si="12"/>
        <v>1.07</v>
      </c>
      <c r="K101" s="16">
        <f t="shared" si="13"/>
        <v>0.16</v>
      </c>
      <c r="L101" s="16">
        <f t="shared" si="14"/>
        <v>0.02</v>
      </c>
      <c r="M101" s="30">
        <f t="shared" si="15"/>
        <v>164.97</v>
      </c>
      <c r="N101" s="3">
        <f t="shared" si="10"/>
        <v>1290.73</v>
      </c>
      <c r="O101" s="1" t="s">
        <v>76</v>
      </c>
      <c r="P101" s="39">
        <v>44573</v>
      </c>
      <c r="Q101">
        <f t="shared" si="16"/>
        <v>96</v>
      </c>
    </row>
    <row r="102" spans="5:17" x14ac:dyDescent="0.25">
      <c r="E102" s="21">
        <v>47529</v>
      </c>
      <c r="F102">
        <v>99</v>
      </c>
      <c r="G102" s="8">
        <v>0</v>
      </c>
      <c r="H102" s="7">
        <v>1013.66</v>
      </c>
      <c r="I102" s="3">
        <f t="shared" si="11"/>
        <v>110.85</v>
      </c>
      <c r="J102">
        <f t="shared" si="12"/>
        <v>1.07</v>
      </c>
      <c r="K102" s="16">
        <f t="shared" si="13"/>
        <v>0.16</v>
      </c>
      <c r="L102" s="16">
        <f t="shared" si="14"/>
        <v>0.02</v>
      </c>
      <c r="M102" s="30">
        <f t="shared" si="15"/>
        <v>166.56</v>
      </c>
      <c r="N102" s="3">
        <f t="shared" si="10"/>
        <v>1292.32</v>
      </c>
      <c r="O102" s="1" t="s">
        <v>76</v>
      </c>
      <c r="P102" s="39">
        <v>44573</v>
      </c>
      <c r="Q102">
        <f t="shared" si="16"/>
        <v>97</v>
      </c>
    </row>
    <row r="103" spans="5:17" x14ac:dyDescent="0.25">
      <c r="E103" s="21">
        <v>47557</v>
      </c>
      <c r="F103">
        <v>100</v>
      </c>
      <c r="G103" s="8">
        <v>0</v>
      </c>
      <c r="H103" s="7">
        <v>1013.66</v>
      </c>
      <c r="I103" s="3">
        <f t="shared" si="11"/>
        <v>110.85</v>
      </c>
      <c r="J103">
        <f t="shared" si="12"/>
        <v>1.07</v>
      </c>
      <c r="K103" s="16">
        <f t="shared" si="13"/>
        <v>0.16</v>
      </c>
      <c r="L103" s="16">
        <f t="shared" si="14"/>
        <v>0.02</v>
      </c>
      <c r="M103" s="30">
        <f t="shared" si="15"/>
        <v>168.14</v>
      </c>
      <c r="N103" s="3">
        <f t="shared" si="10"/>
        <v>1293.9000000000001</v>
      </c>
      <c r="O103" s="1" t="s">
        <v>76</v>
      </c>
      <c r="P103" s="39">
        <v>44573</v>
      </c>
      <c r="Q103">
        <f t="shared" si="16"/>
        <v>98</v>
      </c>
    </row>
    <row r="104" spans="5:17" x14ac:dyDescent="0.25">
      <c r="E104" s="21">
        <v>47588</v>
      </c>
      <c r="F104">
        <v>101</v>
      </c>
      <c r="G104" s="8">
        <v>0</v>
      </c>
      <c r="H104" s="7">
        <v>1013.66</v>
      </c>
      <c r="I104" s="3">
        <f t="shared" si="11"/>
        <v>110.85</v>
      </c>
      <c r="J104">
        <f t="shared" si="12"/>
        <v>1.07</v>
      </c>
      <c r="K104" s="16">
        <f t="shared" si="13"/>
        <v>0.16</v>
      </c>
      <c r="L104" s="16">
        <f t="shared" si="14"/>
        <v>0.02</v>
      </c>
      <c r="M104" s="30">
        <f t="shared" si="15"/>
        <v>169.72</v>
      </c>
      <c r="N104" s="3">
        <f t="shared" si="10"/>
        <v>1295.48</v>
      </c>
      <c r="O104" s="1" t="s">
        <v>76</v>
      </c>
      <c r="P104" s="39">
        <v>44573</v>
      </c>
      <c r="Q104">
        <f t="shared" si="16"/>
        <v>99</v>
      </c>
    </row>
    <row r="105" spans="5:17" x14ac:dyDescent="0.25">
      <c r="E105" s="21">
        <v>47618</v>
      </c>
      <c r="F105">
        <v>102</v>
      </c>
      <c r="G105" s="8">
        <v>0</v>
      </c>
      <c r="H105" s="7">
        <v>1013.66</v>
      </c>
      <c r="I105" s="3">
        <f t="shared" si="11"/>
        <v>110.85</v>
      </c>
      <c r="J105">
        <f t="shared" si="12"/>
        <v>1.07</v>
      </c>
      <c r="K105" s="16">
        <f t="shared" si="13"/>
        <v>0.16</v>
      </c>
      <c r="L105" s="16">
        <f t="shared" si="14"/>
        <v>0.02</v>
      </c>
      <c r="M105" s="30">
        <f t="shared" si="15"/>
        <v>171.3</v>
      </c>
      <c r="N105" s="3">
        <f t="shared" si="10"/>
        <v>1297.06</v>
      </c>
      <c r="O105" s="1" t="s">
        <v>76</v>
      </c>
      <c r="P105" s="39">
        <v>44573</v>
      </c>
      <c r="Q105">
        <f t="shared" si="16"/>
        <v>100</v>
      </c>
    </row>
    <row r="106" spans="5:17" x14ac:dyDescent="0.25">
      <c r="E106" s="21">
        <v>47649</v>
      </c>
      <c r="F106">
        <v>103</v>
      </c>
      <c r="G106" s="8">
        <v>0</v>
      </c>
      <c r="H106" s="7">
        <v>1013.66</v>
      </c>
      <c r="I106" s="3">
        <f t="shared" si="11"/>
        <v>110.85</v>
      </c>
      <c r="J106">
        <f t="shared" si="12"/>
        <v>1.07</v>
      </c>
      <c r="K106" s="16">
        <f t="shared" si="13"/>
        <v>0.16</v>
      </c>
      <c r="L106" s="16">
        <f t="shared" si="14"/>
        <v>0.02</v>
      </c>
      <c r="M106" s="30">
        <f t="shared" si="15"/>
        <v>172.87</v>
      </c>
      <c r="N106" s="3">
        <f t="shared" si="10"/>
        <v>1298.6300000000001</v>
      </c>
      <c r="O106" s="1" t="s">
        <v>76</v>
      </c>
      <c r="P106" s="39">
        <v>44573</v>
      </c>
      <c r="Q106">
        <f t="shared" si="16"/>
        <v>101</v>
      </c>
    </row>
    <row r="107" spans="5:17" x14ac:dyDescent="0.25">
      <c r="E107" s="21">
        <v>47679</v>
      </c>
      <c r="F107">
        <v>104</v>
      </c>
      <c r="G107" s="8">
        <v>0</v>
      </c>
      <c r="H107" s="7">
        <v>1013.66</v>
      </c>
      <c r="I107" s="3">
        <f t="shared" si="11"/>
        <v>110.85</v>
      </c>
      <c r="J107">
        <f t="shared" si="12"/>
        <v>1.07</v>
      </c>
      <c r="K107" s="16">
        <f t="shared" si="13"/>
        <v>0.16</v>
      </c>
      <c r="L107" s="16">
        <f t="shared" si="14"/>
        <v>0.02</v>
      </c>
      <c r="M107" s="30">
        <f t="shared" si="15"/>
        <v>174.44</v>
      </c>
      <c r="N107" s="3">
        <f t="shared" si="10"/>
        <v>1300.2</v>
      </c>
      <c r="O107" s="1" t="s">
        <v>76</v>
      </c>
      <c r="P107" s="39">
        <v>44573</v>
      </c>
      <c r="Q107">
        <f t="shared" si="16"/>
        <v>102</v>
      </c>
    </row>
    <row r="108" spans="5:17" x14ac:dyDescent="0.25">
      <c r="E108" s="21">
        <v>47710</v>
      </c>
      <c r="F108">
        <v>105</v>
      </c>
      <c r="G108" s="8">
        <v>0</v>
      </c>
      <c r="H108" s="7">
        <v>1013.66</v>
      </c>
      <c r="I108" s="3">
        <f t="shared" si="11"/>
        <v>110.85</v>
      </c>
      <c r="J108">
        <f t="shared" si="12"/>
        <v>1.07</v>
      </c>
      <c r="K108" s="16">
        <f t="shared" si="13"/>
        <v>0.16</v>
      </c>
      <c r="L108" s="16">
        <f t="shared" si="14"/>
        <v>0.02</v>
      </c>
      <c r="M108" s="30">
        <f t="shared" si="15"/>
        <v>176.01</v>
      </c>
      <c r="N108" s="3">
        <f t="shared" si="10"/>
        <v>1301.77</v>
      </c>
      <c r="O108" s="1" t="s">
        <v>76</v>
      </c>
      <c r="P108" s="39">
        <v>44573</v>
      </c>
      <c r="Q108">
        <f t="shared" si="16"/>
        <v>103</v>
      </c>
    </row>
    <row r="109" spans="5:17" x14ac:dyDescent="0.25">
      <c r="E109" s="21">
        <v>47741</v>
      </c>
      <c r="F109">
        <v>106</v>
      </c>
      <c r="G109" s="8">
        <v>0</v>
      </c>
      <c r="H109" s="7">
        <v>1013.66</v>
      </c>
      <c r="I109" s="3">
        <f t="shared" si="11"/>
        <v>110.85</v>
      </c>
      <c r="J109">
        <f t="shared" si="12"/>
        <v>1.07</v>
      </c>
      <c r="K109" s="16">
        <f t="shared" si="13"/>
        <v>0.16</v>
      </c>
      <c r="L109" s="16">
        <f t="shared" si="14"/>
        <v>0.02</v>
      </c>
      <c r="M109" s="30">
        <f t="shared" si="15"/>
        <v>177.58</v>
      </c>
      <c r="N109" s="3">
        <f t="shared" si="10"/>
        <v>1303.3399999999999</v>
      </c>
      <c r="O109" s="1" t="s">
        <v>76</v>
      </c>
      <c r="P109" s="39">
        <v>44573</v>
      </c>
      <c r="Q109">
        <f t="shared" si="16"/>
        <v>104</v>
      </c>
    </row>
    <row r="110" spans="5:17" x14ac:dyDescent="0.25">
      <c r="E110" s="21">
        <v>47771</v>
      </c>
      <c r="F110">
        <v>107</v>
      </c>
      <c r="G110" s="8">
        <v>0</v>
      </c>
      <c r="H110" s="7">
        <v>1013.66</v>
      </c>
      <c r="I110" s="3">
        <f t="shared" si="11"/>
        <v>110.85</v>
      </c>
      <c r="J110">
        <f t="shared" si="12"/>
        <v>1.07</v>
      </c>
      <c r="K110" s="16">
        <f t="shared" si="13"/>
        <v>0.16</v>
      </c>
      <c r="L110" s="16">
        <f t="shared" si="14"/>
        <v>0.02</v>
      </c>
      <c r="M110" s="30">
        <f t="shared" si="15"/>
        <v>179.14</v>
      </c>
      <c r="N110" s="3">
        <f t="shared" si="10"/>
        <v>1304.9000000000001</v>
      </c>
      <c r="O110" s="1" t="s">
        <v>76</v>
      </c>
      <c r="P110" s="39">
        <v>44573</v>
      </c>
      <c r="Q110">
        <f t="shared" si="16"/>
        <v>105</v>
      </c>
    </row>
    <row r="111" spans="5:17" x14ac:dyDescent="0.25">
      <c r="E111" s="21">
        <v>47802</v>
      </c>
      <c r="F111">
        <v>108</v>
      </c>
      <c r="G111" s="8">
        <v>0</v>
      </c>
      <c r="H111" s="7">
        <v>1013.66</v>
      </c>
      <c r="I111" s="3">
        <f t="shared" si="11"/>
        <v>110.85</v>
      </c>
      <c r="J111">
        <f t="shared" si="12"/>
        <v>1.07</v>
      </c>
      <c r="K111" s="16">
        <f t="shared" si="13"/>
        <v>0.16</v>
      </c>
      <c r="L111" s="16">
        <f t="shared" si="14"/>
        <v>0.02</v>
      </c>
      <c r="M111" s="30">
        <f t="shared" si="15"/>
        <v>180.7</v>
      </c>
      <c r="N111" s="3">
        <f t="shared" si="10"/>
        <v>1306.46</v>
      </c>
      <c r="O111" s="1" t="s">
        <v>76</v>
      </c>
      <c r="P111" s="39">
        <v>44573</v>
      </c>
      <c r="Q111">
        <f t="shared" si="16"/>
        <v>106</v>
      </c>
    </row>
    <row r="112" spans="5:17" x14ac:dyDescent="0.25">
      <c r="E112" s="21">
        <v>47832</v>
      </c>
      <c r="F112">
        <v>109</v>
      </c>
      <c r="G112" s="8">
        <v>0</v>
      </c>
      <c r="H112" s="7">
        <v>1013.66</v>
      </c>
      <c r="I112" s="3">
        <f t="shared" si="11"/>
        <v>110.85</v>
      </c>
      <c r="J112">
        <f t="shared" si="12"/>
        <v>1.07</v>
      </c>
      <c r="K112" s="16">
        <f t="shared" si="13"/>
        <v>0.16</v>
      </c>
      <c r="L112" s="16">
        <f t="shared" si="14"/>
        <v>0.02</v>
      </c>
      <c r="M112" s="30">
        <f t="shared" si="15"/>
        <v>182.26</v>
      </c>
      <c r="N112" s="3">
        <f t="shared" si="10"/>
        <v>1308.02</v>
      </c>
      <c r="O112" s="1" t="s">
        <v>76</v>
      </c>
      <c r="P112" s="39">
        <v>44573</v>
      </c>
      <c r="Q112">
        <f t="shared" si="16"/>
        <v>107</v>
      </c>
    </row>
    <row r="113" spans="5:17" x14ac:dyDescent="0.25">
      <c r="E113" s="21">
        <v>47863</v>
      </c>
      <c r="F113">
        <v>110</v>
      </c>
      <c r="G113" s="8">
        <v>0</v>
      </c>
      <c r="H113" s="7">
        <v>1013.66</v>
      </c>
      <c r="I113" s="3">
        <f t="shared" si="11"/>
        <v>110.85</v>
      </c>
      <c r="J113">
        <f t="shared" si="12"/>
        <v>1.07</v>
      </c>
      <c r="K113" s="16">
        <f t="shared" si="13"/>
        <v>0.16</v>
      </c>
      <c r="L113" s="16">
        <f t="shared" si="14"/>
        <v>0.02</v>
      </c>
      <c r="M113" s="30">
        <f t="shared" si="15"/>
        <v>183.82</v>
      </c>
      <c r="N113" s="3">
        <f t="shared" si="10"/>
        <v>1309.58</v>
      </c>
      <c r="O113" s="1" t="s">
        <v>76</v>
      </c>
      <c r="P113" s="39">
        <v>44573</v>
      </c>
      <c r="Q113">
        <f t="shared" si="16"/>
        <v>108</v>
      </c>
    </row>
    <row r="114" spans="5:17" x14ac:dyDescent="0.25">
      <c r="E114" s="21">
        <v>47894</v>
      </c>
      <c r="F114">
        <v>111</v>
      </c>
      <c r="G114" s="8">
        <v>0</v>
      </c>
      <c r="H114" s="7">
        <v>1013.66</v>
      </c>
      <c r="I114" s="3">
        <f t="shared" si="11"/>
        <v>110.85</v>
      </c>
      <c r="J114">
        <f t="shared" si="12"/>
        <v>1.07</v>
      </c>
      <c r="K114" s="16">
        <f t="shared" si="13"/>
        <v>0.16</v>
      </c>
      <c r="L114" s="16">
        <f t="shared" si="14"/>
        <v>0.02</v>
      </c>
      <c r="M114" s="30">
        <f t="shared" si="15"/>
        <v>185.37</v>
      </c>
      <c r="N114" s="3">
        <f t="shared" si="10"/>
        <v>1311.13</v>
      </c>
      <c r="O114" s="1" t="s">
        <v>76</v>
      </c>
      <c r="P114" s="39">
        <v>44573</v>
      </c>
      <c r="Q114">
        <f t="shared" si="16"/>
        <v>109</v>
      </c>
    </row>
    <row r="115" spans="5:17" x14ac:dyDescent="0.25">
      <c r="E115" s="21">
        <v>47922</v>
      </c>
      <c r="F115">
        <v>112</v>
      </c>
      <c r="G115" s="8">
        <v>0</v>
      </c>
      <c r="H115" s="7">
        <v>1013.66</v>
      </c>
      <c r="I115" s="3">
        <f t="shared" si="11"/>
        <v>110.85</v>
      </c>
      <c r="J115">
        <f t="shared" si="12"/>
        <v>1.07</v>
      </c>
      <c r="K115" s="16">
        <f t="shared" si="13"/>
        <v>0.16</v>
      </c>
      <c r="L115" s="16">
        <f t="shared" si="14"/>
        <v>0.02</v>
      </c>
      <c r="M115" s="30">
        <f t="shared" si="15"/>
        <v>186.92</v>
      </c>
      <c r="N115" s="3">
        <f t="shared" si="10"/>
        <v>1312.68</v>
      </c>
      <c r="O115" s="1" t="s">
        <v>76</v>
      </c>
      <c r="P115" s="39">
        <v>44573</v>
      </c>
      <c r="Q115">
        <f t="shared" si="16"/>
        <v>110</v>
      </c>
    </row>
    <row r="116" spans="5:17" x14ac:dyDescent="0.25">
      <c r="E116" s="21">
        <v>47953</v>
      </c>
      <c r="F116">
        <v>113</v>
      </c>
      <c r="G116" s="8">
        <v>0</v>
      </c>
      <c r="H116" s="7">
        <v>1013.66</v>
      </c>
      <c r="I116" s="3">
        <f t="shared" si="11"/>
        <v>110.85</v>
      </c>
      <c r="J116">
        <f t="shared" si="12"/>
        <v>1.07</v>
      </c>
      <c r="K116" s="16">
        <f t="shared" si="13"/>
        <v>0.16</v>
      </c>
      <c r="L116" s="16">
        <f t="shared" si="14"/>
        <v>0.02</v>
      </c>
      <c r="M116" s="30">
        <f t="shared" si="15"/>
        <v>188.47</v>
      </c>
      <c r="N116" s="3">
        <f t="shared" si="10"/>
        <v>1314.23</v>
      </c>
      <c r="O116" s="1" t="s">
        <v>76</v>
      </c>
      <c r="P116" s="39">
        <v>44573</v>
      </c>
      <c r="Q116">
        <f t="shared" si="16"/>
        <v>111</v>
      </c>
    </row>
    <row r="117" spans="5:17" x14ac:dyDescent="0.25">
      <c r="E117" s="21">
        <v>47983</v>
      </c>
      <c r="F117">
        <v>114</v>
      </c>
      <c r="G117" s="8">
        <v>0</v>
      </c>
      <c r="H117" s="7">
        <v>1013.66</v>
      </c>
      <c r="I117" s="3">
        <f t="shared" si="11"/>
        <v>110.85</v>
      </c>
      <c r="J117">
        <f t="shared" si="12"/>
        <v>1.07</v>
      </c>
      <c r="K117" s="16">
        <f t="shared" si="13"/>
        <v>0.16</v>
      </c>
      <c r="L117" s="16">
        <f t="shared" si="14"/>
        <v>0.02</v>
      </c>
      <c r="M117" s="30">
        <f t="shared" si="15"/>
        <v>190.02</v>
      </c>
      <c r="N117" s="3">
        <f t="shared" si="10"/>
        <v>1315.78</v>
      </c>
      <c r="O117" s="1" t="s">
        <v>76</v>
      </c>
      <c r="P117" s="39">
        <v>44573</v>
      </c>
      <c r="Q117">
        <f t="shared" si="16"/>
        <v>112</v>
      </c>
    </row>
    <row r="118" spans="5:17" x14ac:dyDescent="0.25">
      <c r="E118" s="21">
        <v>48014</v>
      </c>
      <c r="F118">
        <v>115</v>
      </c>
      <c r="G118" s="8">
        <v>0</v>
      </c>
      <c r="H118" s="7">
        <v>1013.66</v>
      </c>
      <c r="I118" s="3">
        <f t="shared" si="11"/>
        <v>110.85</v>
      </c>
      <c r="J118">
        <f t="shared" si="12"/>
        <v>1.07</v>
      </c>
      <c r="K118" s="16">
        <f t="shared" si="13"/>
        <v>0.16</v>
      </c>
      <c r="L118" s="16">
        <f t="shared" si="14"/>
        <v>0.02</v>
      </c>
      <c r="M118" s="30">
        <f t="shared" si="15"/>
        <v>191.56</v>
      </c>
      <c r="N118" s="3">
        <f t="shared" si="10"/>
        <v>1317.32</v>
      </c>
      <c r="O118" s="1" t="s">
        <v>76</v>
      </c>
      <c r="P118" s="39">
        <v>44573</v>
      </c>
      <c r="Q118">
        <f t="shared" si="16"/>
        <v>113</v>
      </c>
    </row>
    <row r="119" spans="5:17" x14ac:dyDescent="0.25">
      <c r="E119" s="21">
        <v>48044</v>
      </c>
      <c r="F119">
        <v>116</v>
      </c>
      <c r="G119" s="8">
        <v>0</v>
      </c>
      <c r="H119" s="7">
        <v>1013.66</v>
      </c>
      <c r="I119" s="3">
        <f t="shared" si="11"/>
        <v>110.85</v>
      </c>
      <c r="J119">
        <f t="shared" si="12"/>
        <v>1.07</v>
      </c>
      <c r="K119" s="16">
        <f t="shared" si="13"/>
        <v>0.16</v>
      </c>
      <c r="L119" s="16">
        <f t="shared" si="14"/>
        <v>0.02</v>
      </c>
      <c r="M119" s="30">
        <f t="shared" si="15"/>
        <v>193.1</v>
      </c>
      <c r="N119" s="3">
        <f t="shared" si="10"/>
        <v>1318.86</v>
      </c>
      <c r="O119" s="1" t="s">
        <v>76</v>
      </c>
      <c r="P119" s="39">
        <v>44573</v>
      </c>
      <c r="Q119">
        <f t="shared" si="16"/>
        <v>114</v>
      </c>
    </row>
    <row r="120" spans="5:17" x14ac:dyDescent="0.25">
      <c r="E120" s="21">
        <v>48075</v>
      </c>
      <c r="F120">
        <v>117</v>
      </c>
      <c r="G120" s="8">
        <v>0</v>
      </c>
      <c r="H120" s="7">
        <v>1013.66</v>
      </c>
      <c r="I120" s="3">
        <f t="shared" si="11"/>
        <v>110.85</v>
      </c>
      <c r="J120">
        <f t="shared" si="12"/>
        <v>1.07</v>
      </c>
      <c r="K120" s="16">
        <f t="shared" si="13"/>
        <v>0.16</v>
      </c>
      <c r="L120" s="16">
        <f t="shared" si="14"/>
        <v>0.02</v>
      </c>
      <c r="M120" s="30">
        <f t="shared" si="15"/>
        <v>194.64</v>
      </c>
      <c r="N120" s="3">
        <f t="shared" si="10"/>
        <v>1320.4</v>
      </c>
      <c r="O120" s="1" t="s">
        <v>76</v>
      </c>
      <c r="P120" s="39">
        <v>44573</v>
      </c>
      <c r="Q120">
        <f t="shared" si="16"/>
        <v>115</v>
      </c>
    </row>
    <row r="121" spans="5:17" x14ac:dyDescent="0.25">
      <c r="E121" s="21">
        <v>48106</v>
      </c>
      <c r="F121">
        <v>118</v>
      </c>
      <c r="G121" s="8">
        <v>0</v>
      </c>
      <c r="H121" s="7">
        <v>1013.66</v>
      </c>
      <c r="I121" s="3">
        <f t="shared" si="11"/>
        <v>110.85</v>
      </c>
      <c r="J121">
        <f t="shared" si="12"/>
        <v>1.07</v>
      </c>
      <c r="K121" s="16">
        <f t="shared" si="13"/>
        <v>0.16</v>
      </c>
      <c r="L121" s="16">
        <f t="shared" si="14"/>
        <v>0.02</v>
      </c>
      <c r="M121" s="30">
        <f t="shared" si="15"/>
        <v>196.17</v>
      </c>
      <c r="N121" s="3">
        <f t="shared" si="10"/>
        <v>1321.93</v>
      </c>
      <c r="O121" s="1" t="s">
        <v>76</v>
      </c>
      <c r="P121" s="39">
        <v>44573</v>
      </c>
      <c r="Q121">
        <f t="shared" si="16"/>
        <v>116</v>
      </c>
    </row>
    <row r="122" spans="5:17" x14ac:dyDescent="0.25">
      <c r="E122" s="21">
        <v>48136</v>
      </c>
      <c r="F122">
        <v>119</v>
      </c>
      <c r="G122" s="8">
        <v>0</v>
      </c>
      <c r="H122" s="7">
        <v>1013.66</v>
      </c>
      <c r="I122" s="3">
        <f t="shared" si="11"/>
        <v>110.85</v>
      </c>
      <c r="J122">
        <f t="shared" si="12"/>
        <v>1.07</v>
      </c>
      <c r="K122" s="16">
        <f t="shared" si="13"/>
        <v>0.16</v>
      </c>
      <c r="L122" s="16">
        <f t="shared" si="14"/>
        <v>0.02</v>
      </c>
      <c r="M122" s="30">
        <f t="shared" si="15"/>
        <v>197.71</v>
      </c>
      <c r="N122" s="3">
        <f t="shared" si="10"/>
        <v>1323.47</v>
      </c>
      <c r="O122" s="1" t="s">
        <v>76</v>
      </c>
      <c r="P122" s="39">
        <v>44573</v>
      </c>
      <c r="Q122">
        <f t="shared" si="16"/>
        <v>117</v>
      </c>
    </row>
    <row r="123" spans="5:17" x14ac:dyDescent="0.25">
      <c r="E123" s="21">
        <v>48167</v>
      </c>
      <c r="F123">
        <v>120</v>
      </c>
      <c r="G123" s="8">
        <v>0</v>
      </c>
      <c r="H123" s="7">
        <v>1013.66</v>
      </c>
      <c r="I123" s="3">
        <f t="shared" si="11"/>
        <v>110.85</v>
      </c>
      <c r="J123">
        <f t="shared" si="12"/>
        <v>1.07</v>
      </c>
      <c r="K123" s="16">
        <f t="shared" si="13"/>
        <v>0.16</v>
      </c>
      <c r="L123" s="16">
        <f t="shared" si="14"/>
        <v>0.02</v>
      </c>
      <c r="M123" s="30">
        <f t="shared" si="15"/>
        <v>199.24</v>
      </c>
      <c r="N123" s="3">
        <f t="shared" si="10"/>
        <v>1325</v>
      </c>
      <c r="O123" s="1" t="s">
        <v>76</v>
      </c>
      <c r="P123" s="39">
        <v>44573</v>
      </c>
      <c r="Q123">
        <f t="shared" si="16"/>
        <v>118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E98D-881E-4C53-A2B1-9E6D7EBA0C89}">
  <dimension ref="A1:Q123"/>
  <sheetViews>
    <sheetView tabSelected="1" workbookViewId="0">
      <selection activeCell="S6" sqref="S6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7">
        <v>434843</v>
      </c>
      <c r="H1" s="7"/>
    </row>
    <row r="2" spans="1:17" x14ac:dyDescent="0.25">
      <c r="A2" t="s">
        <v>1</v>
      </c>
      <c r="B2" s="1" t="s">
        <v>37</v>
      </c>
      <c r="H2" s="7"/>
    </row>
    <row r="3" spans="1:17" x14ac:dyDescent="0.25">
      <c r="A3" t="s">
        <v>53</v>
      </c>
      <c r="B3" s="20">
        <v>44655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44691</v>
      </c>
      <c r="F4">
        <v>1</v>
      </c>
      <c r="G4" s="8">
        <v>0</v>
      </c>
      <c r="H4" s="7">
        <f t="shared" ref="H4:H9" si="0">($B$17-(I4+J4))</f>
        <v>838.84</v>
      </c>
      <c r="I4" s="3">
        <f>ROUND(($B$18/120),2)</f>
        <v>86.66</v>
      </c>
      <c r="J4" s="7">
        <f>ROUND(($B$11/120),2)</f>
        <v>0.84</v>
      </c>
      <c r="N4" s="3">
        <f t="shared" ref="N4:N68" si="1">SUM(G4:M4)</f>
        <v>926.34</v>
      </c>
      <c r="O4" t="s">
        <v>77</v>
      </c>
    </row>
    <row r="5" spans="1:17" x14ac:dyDescent="0.25">
      <c r="A5" t="s">
        <v>3</v>
      </c>
      <c r="B5" s="2">
        <v>103773.59</v>
      </c>
      <c r="E5" s="21">
        <v>44722</v>
      </c>
      <c r="F5">
        <v>2</v>
      </c>
      <c r="G5" s="8">
        <v>0</v>
      </c>
      <c r="H5" s="7">
        <f t="shared" si="0"/>
        <v>838.84</v>
      </c>
      <c r="I5" s="3">
        <f t="shared" ref="I5:I68" si="2">ROUND(($B$18/120),2)</f>
        <v>86.66</v>
      </c>
      <c r="J5" s="7">
        <f t="shared" ref="J5:J68" si="3">ROUND(($B$11/120),2)</f>
        <v>0.84</v>
      </c>
      <c r="K5" s="42">
        <f>ROUND((((H5/$B$20)*$B$20)-H5),2)</f>
        <v>0</v>
      </c>
      <c r="L5" s="42">
        <f>ROUND(((((SUM(I5:J5))/$B$20)*$B$20)-(SUM(I5:J5))),2)</f>
        <v>0</v>
      </c>
      <c r="M5" s="45">
        <f t="shared" ref="M5:M68" si="4">ROUND((SUM(G5:L5))-PV($B$15,Q5,0,-(SUM(G5:L5))),2)</f>
        <v>3.05</v>
      </c>
      <c r="N5" s="3">
        <f t="shared" si="1"/>
        <v>929.39</v>
      </c>
      <c r="O5" t="s">
        <v>76</v>
      </c>
      <c r="P5" s="21">
        <v>44655</v>
      </c>
      <c r="Q5" s="16">
        <f t="shared" ref="Q5:Q68" si="5">DATEDIF(P5,E5,"m")</f>
        <v>2</v>
      </c>
    </row>
    <row r="6" spans="1:17" x14ac:dyDescent="0.25">
      <c r="A6" t="s">
        <v>4</v>
      </c>
      <c r="B6" s="2">
        <v>6226.42</v>
      </c>
      <c r="E6" s="21">
        <v>44752</v>
      </c>
      <c r="F6">
        <v>3</v>
      </c>
      <c r="G6" s="8">
        <v>0</v>
      </c>
      <c r="H6" s="7">
        <f t="shared" si="0"/>
        <v>838.84</v>
      </c>
      <c r="I6" s="3">
        <f t="shared" si="2"/>
        <v>86.66</v>
      </c>
      <c r="J6" s="7">
        <f t="shared" si="3"/>
        <v>0.84</v>
      </c>
      <c r="K6" s="16">
        <f t="shared" ref="K6:K69" si="6">ROUND((((H6/$B$20)*$B$20)-H6),2)</f>
        <v>0</v>
      </c>
      <c r="L6" s="16">
        <f t="shared" ref="L6:L69" si="7">ROUND(((((SUM(I6:J6))/$B$20)*$B$20)-(SUM(I6:J6))),2)</f>
        <v>0</v>
      </c>
      <c r="M6" s="30">
        <f t="shared" si="4"/>
        <v>4.58</v>
      </c>
      <c r="N6" s="3">
        <f t="shared" si="1"/>
        <v>930.92000000000007</v>
      </c>
      <c r="O6" t="s">
        <v>76</v>
      </c>
      <c r="P6" s="21">
        <v>44655</v>
      </c>
      <c r="Q6" s="16">
        <f t="shared" si="5"/>
        <v>3</v>
      </c>
    </row>
    <row r="7" spans="1:17" x14ac:dyDescent="0.25">
      <c r="A7" t="s">
        <v>6</v>
      </c>
      <c r="B7" s="2">
        <f>SUM(B5:B6)</f>
        <v>110000.01</v>
      </c>
      <c r="E7" s="21">
        <v>44783</v>
      </c>
      <c r="F7">
        <v>4</v>
      </c>
      <c r="G7" s="8">
        <v>0</v>
      </c>
      <c r="H7" s="7">
        <f t="shared" si="0"/>
        <v>838.84</v>
      </c>
      <c r="I7" s="3">
        <f t="shared" si="2"/>
        <v>86.66</v>
      </c>
      <c r="J7" s="7">
        <f t="shared" si="3"/>
        <v>0.84</v>
      </c>
      <c r="K7" s="16">
        <f t="shared" si="6"/>
        <v>0</v>
      </c>
      <c r="L7" s="16">
        <f t="shared" si="7"/>
        <v>0</v>
      </c>
      <c r="M7" s="30">
        <f t="shared" si="4"/>
        <v>6.1</v>
      </c>
      <c r="N7" s="3">
        <f t="shared" si="1"/>
        <v>932.44</v>
      </c>
      <c r="O7" t="s">
        <v>76</v>
      </c>
      <c r="P7" s="21">
        <v>44655</v>
      </c>
      <c r="Q7" s="16">
        <f t="shared" si="5"/>
        <v>4</v>
      </c>
    </row>
    <row r="8" spans="1:17" x14ac:dyDescent="0.25">
      <c r="A8" t="s">
        <v>5</v>
      </c>
      <c r="B8" s="2">
        <v>9339.6200000000008</v>
      </c>
      <c r="E8" s="21">
        <v>44814</v>
      </c>
      <c r="F8">
        <v>5</v>
      </c>
      <c r="G8" s="8">
        <v>0</v>
      </c>
      <c r="H8" s="7">
        <f t="shared" si="0"/>
        <v>838.84</v>
      </c>
      <c r="I8" s="3">
        <f t="shared" si="2"/>
        <v>86.66</v>
      </c>
      <c r="J8" s="7">
        <f t="shared" si="3"/>
        <v>0.84</v>
      </c>
      <c r="K8" s="16">
        <f t="shared" si="6"/>
        <v>0</v>
      </c>
      <c r="L8" s="16">
        <f t="shared" si="7"/>
        <v>0</v>
      </c>
      <c r="M8" s="30">
        <f t="shared" si="4"/>
        <v>7.61</v>
      </c>
      <c r="N8" s="3">
        <f t="shared" si="1"/>
        <v>933.95</v>
      </c>
      <c r="O8" t="s">
        <v>76</v>
      </c>
      <c r="P8" s="21">
        <v>44655</v>
      </c>
      <c r="Q8" s="16">
        <f t="shared" si="5"/>
        <v>5</v>
      </c>
    </row>
    <row r="9" spans="1:17" x14ac:dyDescent="0.25">
      <c r="B9" s="2"/>
      <c r="E9" s="21">
        <v>44844</v>
      </c>
      <c r="F9">
        <v>6</v>
      </c>
      <c r="G9" s="8">
        <v>0</v>
      </c>
      <c r="H9" s="7">
        <f t="shared" si="0"/>
        <v>838.84</v>
      </c>
      <c r="I9" s="3">
        <f t="shared" si="2"/>
        <v>86.66</v>
      </c>
      <c r="J9" s="7">
        <f t="shared" si="3"/>
        <v>0.84</v>
      </c>
      <c r="K9" s="16">
        <f t="shared" si="6"/>
        <v>0</v>
      </c>
      <c r="L9" s="16">
        <f t="shared" si="7"/>
        <v>0</v>
      </c>
      <c r="M9" s="30">
        <f t="shared" si="4"/>
        <v>9.1300000000000008</v>
      </c>
      <c r="N9" s="3">
        <f t="shared" si="1"/>
        <v>935.47</v>
      </c>
      <c r="O9" t="s">
        <v>76</v>
      </c>
      <c r="P9" s="21">
        <v>44655</v>
      </c>
      <c r="Q9" s="16">
        <f t="shared" si="5"/>
        <v>6</v>
      </c>
    </row>
    <row r="10" spans="1:17" x14ac:dyDescent="0.25">
      <c r="A10" t="s">
        <v>7</v>
      </c>
      <c r="B10" s="2">
        <f xml:space="preserve"> B7-B8</f>
        <v>100660.39</v>
      </c>
      <c r="E10" s="21">
        <v>44875</v>
      </c>
      <c r="F10">
        <v>7</v>
      </c>
      <c r="G10" s="8">
        <v>0</v>
      </c>
      <c r="H10" s="7">
        <f t="shared" ref="H10:H73" si="8">($B$17-(I10+J10))</f>
        <v>838.84</v>
      </c>
      <c r="I10" s="3">
        <f t="shared" si="2"/>
        <v>86.66</v>
      </c>
      <c r="J10" s="7">
        <f t="shared" si="3"/>
        <v>0.84</v>
      </c>
      <c r="K10" s="16">
        <f t="shared" si="6"/>
        <v>0</v>
      </c>
      <c r="L10" s="16">
        <f t="shared" si="7"/>
        <v>0</v>
      </c>
      <c r="M10" s="30">
        <f t="shared" si="4"/>
        <v>10.64</v>
      </c>
      <c r="N10" s="3">
        <f t="shared" si="1"/>
        <v>936.98</v>
      </c>
      <c r="O10" t="s">
        <v>76</v>
      </c>
      <c r="P10" s="21">
        <v>44655</v>
      </c>
      <c r="Q10" s="16">
        <f t="shared" si="5"/>
        <v>7</v>
      </c>
    </row>
    <row r="11" spans="1:17" x14ac:dyDescent="0.25">
      <c r="A11" t="s">
        <v>8</v>
      </c>
      <c r="B11" s="2">
        <f>ROUND(B10/999,2)</f>
        <v>100.76</v>
      </c>
      <c r="E11" s="21">
        <v>44905</v>
      </c>
      <c r="F11">
        <v>8</v>
      </c>
      <c r="G11" s="8">
        <v>0</v>
      </c>
      <c r="H11" s="7">
        <f t="shared" si="8"/>
        <v>838.84</v>
      </c>
      <c r="I11" s="3">
        <f t="shared" si="2"/>
        <v>86.66</v>
      </c>
      <c r="J11" s="7">
        <f t="shared" si="3"/>
        <v>0.84</v>
      </c>
      <c r="K11" s="16">
        <f t="shared" si="6"/>
        <v>0</v>
      </c>
      <c r="L11" s="16">
        <f t="shared" si="7"/>
        <v>0</v>
      </c>
      <c r="M11" s="30">
        <f t="shared" si="4"/>
        <v>12.15</v>
      </c>
      <c r="N11" s="3">
        <f t="shared" si="1"/>
        <v>938.49</v>
      </c>
      <c r="O11" t="s">
        <v>76</v>
      </c>
      <c r="P11" s="21">
        <v>44655</v>
      </c>
      <c r="Q11" s="16">
        <f t="shared" si="5"/>
        <v>8</v>
      </c>
    </row>
    <row r="12" spans="1:17" x14ac:dyDescent="0.25">
      <c r="A12" t="s">
        <v>9</v>
      </c>
      <c r="B12" s="2">
        <f>B10+B11</f>
        <v>100761.15</v>
      </c>
      <c r="C12" s="15"/>
      <c r="E12" s="21">
        <v>44936</v>
      </c>
      <c r="F12">
        <v>9</v>
      </c>
      <c r="G12" s="8">
        <v>0</v>
      </c>
      <c r="H12" s="7">
        <f t="shared" si="8"/>
        <v>838.84</v>
      </c>
      <c r="I12" s="3">
        <f t="shared" si="2"/>
        <v>86.66</v>
      </c>
      <c r="J12" s="7">
        <f t="shared" si="3"/>
        <v>0.84</v>
      </c>
      <c r="K12" s="16">
        <f t="shared" si="6"/>
        <v>0</v>
      </c>
      <c r="L12" s="16">
        <f t="shared" si="7"/>
        <v>0</v>
      </c>
      <c r="M12" s="30">
        <f t="shared" si="4"/>
        <v>13.66</v>
      </c>
      <c r="N12" s="3">
        <f t="shared" si="1"/>
        <v>940</v>
      </c>
      <c r="O12" t="s">
        <v>76</v>
      </c>
      <c r="P12" s="21">
        <v>44655</v>
      </c>
      <c r="Q12" s="16">
        <f t="shared" si="5"/>
        <v>9</v>
      </c>
    </row>
    <row r="13" spans="1:17" x14ac:dyDescent="0.25">
      <c r="B13" s="3"/>
      <c r="E13" s="21">
        <v>44967</v>
      </c>
      <c r="F13">
        <v>10</v>
      </c>
      <c r="G13" s="8">
        <v>0</v>
      </c>
      <c r="H13" s="7">
        <f t="shared" si="8"/>
        <v>838.84</v>
      </c>
      <c r="I13" s="3">
        <f t="shared" si="2"/>
        <v>86.66</v>
      </c>
      <c r="J13" s="7">
        <f t="shared" si="3"/>
        <v>0.84</v>
      </c>
      <c r="K13" s="16">
        <f t="shared" si="6"/>
        <v>0</v>
      </c>
      <c r="L13" s="16">
        <f t="shared" si="7"/>
        <v>0</v>
      </c>
      <c r="M13" s="30">
        <f t="shared" si="4"/>
        <v>15.17</v>
      </c>
      <c r="N13" s="3">
        <f t="shared" si="1"/>
        <v>941.51</v>
      </c>
      <c r="O13" t="s">
        <v>76</v>
      </c>
      <c r="P13" s="21">
        <v>44655</v>
      </c>
      <c r="Q13" s="16">
        <f t="shared" si="5"/>
        <v>10</v>
      </c>
    </row>
    <row r="14" spans="1:17" x14ac:dyDescent="0.25">
      <c r="A14" t="s">
        <v>10</v>
      </c>
      <c r="B14" s="4">
        <v>120</v>
      </c>
      <c r="E14" s="21">
        <v>44995</v>
      </c>
      <c r="F14">
        <v>11</v>
      </c>
      <c r="G14" s="8">
        <v>0</v>
      </c>
      <c r="H14" s="7">
        <f t="shared" si="8"/>
        <v>838.84</v>
      </c>
      <c r="I14" s="3">
        <f t="shared" si="2"/>
        <v>86.66</v>
      </c>
      <c r="J14" s="7">
        <f t="shared" si="3"/>
        <v>0.84</v>
      </c>
      <c r="K14" s="16">
        <f t="shared" si="6"/>
        <v>0</v>
      </c>
      <c r="L14" s="16">
        <f t="shared" si="7"/>
        <v>0</v>
      </c>
      <c r="M14" s="30">
        <f t="shared" si="4"/>
        <v>16.670000000000002</v>
      </c>
      <c r="N14" s="3">
        <f t="shared" si="1"/>
        <v>943.01</v>
      </c>
      <c r="O14" t="s">
        <v>76</v>
      </c>
      <c r="P14" s="21">
        <v>44655</v>
      </c>
      <c r="Q14" s="16">
        <f t="shared" si="5"/>
        <v>11</v>
      </c>
    </row>
    <row r="15" spans="1:17" x14ac:dyDescent="0.25">
      <c r="A15" t="s">
        <v>11</v>
      </c>
      <c r="B15" s="5">
        <v>1.652E-3</v>
      </c>
      <c r="E15" s="21">
        <v>45026</v>
      </c>
      <c r="F15">
        <v>12</v>
      </c>
      <c r="G15" s="8">
        <v>0</v>
      </c>
      <c r="H15" s="7">
        <f t="shared" si="8"/>
        <v>838.84</v>
      </c>
      <c r="I15" s="3">
        <f t="shared" si="2"/>
        <v>86.66</v>
      </c>
      <c r="J15" s="7">
        <f t="shared" si="3"/>
        <v>0.84</v>
      </c>
      <c r="K15" s="16">
        <f t="shared" si="6"/>
        <v>0</v>
      </c>
      <c r="L15" s="16">
        <f t="shared" si="7"/>
        <v>0</v>
      </c>
      <c r="M15" s="30">
        <f t="shared" si="4"/>
        <v>16.670000000000002</v>
      </c>
      <c r="N15" s="3">
        <f t="shared" si="1"/>
        <v>943.01</v>
      </c>
      <c r="O15" t="s">
        <v>76</v>
      </c>
      <c r="P15" s="21">
        <v>44676</v>
      </c>
      <c r="Q15" s="16">
        <f t="shared" si="5"/>
        <v>11</v>
      </c>
    </row>
    <row r="16" spans="1:17" x14ac:dyDescent="0.25">
      <c r="B16" s="3"/>
      <c r="E16" s="21">
        <v>45056</v>
      </c>
      <c r="F16">
        <v>13</v>
      </c>
      <c r="G16" s="8">
        <v>0</v>
      </c>
      <c r="H16" s="7">
        <f t="shared" si="8"/>
        <v>838.84</v>
      </c>
      <c r="I16" s="3">
        <f t="shared" si="2"/>
        <v>86.66</v>
      </c>
      <c r="J16" s="7">
        <f t="shared" si="3"/>
        <v>0.84</v>
      </c>
      <c r="K16" s="16">
        <f t="shared" si="6"/>
        <v>0</v>
      </c>
      <c r="L16" s="16">
        <f t="shared" si="7"/>
        <v>0</v>
      </c>
      <c r="M16" s="30">
        <f t="shared" si="4"/>
        <v>18.170000000000002</v>
      </c>
      <c r="N16" s="3">
        <f t="shared" si="1"/>
        <v>944.51</v>
      </c>
      <c r="O16" t="s">
        <v>76</v>
      </c>
      <c r="P16" s="21">
        <v>44676</v>
      </c>
      <c r="Q16" s="16">
        <f t="shared" si="5"/>
        <v>12</v>
      </c>
    </row>
    <row r="17" spans="1:17" x14ac:dyDescent="0.25">
      <c r="A17" t="s">
        <v>12</v>
      </c>
      <c r="B17" s="6">
        <f>ROUND(PMT(B15,B14,-B12),2)</f>
        <v>926.34</v>
      </c>
      <c r="E17" s="21">
        <v>45087</v>
      </c>
      <c r="F17">
        <v>14</v>
      </c>
      <c r="G17" s="8">
        <v>0</v>
      </c>
      <c r="H17" s="7">
        <f t="shared" si="8"/>
        <v>838.84</v>
      </c>
      <c r="I17" s="3">
        <f t="shared" si="2"/>
        <v>86.66</v>
      </c>
      <c r="J17" s="7">
        <f t="shared" si="3"/>
        <v>0.84</v>
      </c>
      <c r="K17" s="16">
        <f t="shared" si="6"/>
        <v>0</v>
      </c>
      <c r="L17" s="16">
        <f t="shared" si="7"/>
        <v>0</v>
      </c>
      <c r="M17" s="30">
        <f t="shared" si="4"/>
        <v>19.670000000000002</v>
      </c>
      <c r="N17" s="3">
        <f t="shared" si="1"/>
        <v>946.01</v>
      </c>
      <c r="O17" t="s">
        <v>76</v>
      </c>
      <c r="P17" s="21">
        <v>44676</v>
      </c>
      <c r="Q17" s="16">
        <f t="shared" si="5"/>
        <v>13</v>
      </c>
    </row>
    <row r="18" spans="1:17" x14ac:dyDescent="0.25">
      <c r="A18" t="s">
        <v>15</v>
      </c>
      <c r="B18" s="3">
        <f>ROUND((B14*B17)-B12,2)</f>
        <v>10399.65</v>
      </c>
      <c r="E18" s="21">
        <v>45117</v>
      </c>
      <c r="F18">
        <v>15</v>
      </c>
      <c r="G18" s="8">
        <v>0</v>
      </c>
      <c r="H18" s="7">
        <f t="shared" si="8"/>
        <v>838.84</v>
      </c>
      <c r="I18" s="3">
        <f t="shared" si="2"/>
        <v>86.66</v>
      </c>
      <c r="J18" s="7">
        <f t="shared" si="3"/>
        <v>0.84</v>
      </c>
      <c r="K18" s="16">
        <f t="shared" si="6"/>
        <v>0</v>
      </c>
      <c r="L18" s="16">
        <f t="shared" si="7"/>
        <v>0</v>
      </c>
      <c r="M18" s="30">
        <f t="shared" si="4"/>
        <v>21.16</v>
      </c>
      <c r="N18" s="3">
        <f t="shared" si="1"/>
        <v>947.5</v>
      </c>
      <c r="O18" t="s">
        <v>76</v>
      </c>
      <c r="P18" s="21">
        <v>44676</v>
      </c>
      <c r="Q18" s="16">
        <f t="shared" si="5"/>
        <v>14</v>
      </c>
    </row>
    <row r="19" spans="1:17" x14ac:dyDescent="0.25">
      <c r="B19" s="3"/>
      <c r="E19" s="21">
        <v>45148</v>
      </c>
      <c r="F19">
        <v>16</v>
      </c>
      <c r="G19" s="8">
        <v>0</v>
      </c>
      <c r="H19" s="7">
        <f t="shared" si="8"/>
        <v>838.84</v>
      </c>
      <c r="I19" s="3">
        <f t="shared" si="2"/>
        <v>86.66</v>
      </c>
      <c r="J19" s="7">
        <f t="shared" si="3"/>
        <v>0.84</v>
      </c>
      <c r="K19" s="16">
        <f t="shared" si="6"/>
        <v>0</v>
      </c>
      <c r="L19" s="16">
        <f t="shared" si="7"/>
        <v>0</v>
      </c>
      <c r="M19" s="30">
        <f t="shared" si="4"/>
        <v>22.65</v>
      </c>
      <c r="N19" s="3">
        <f t="shared" si="1"/>
        <v>948.99</v>
      </c>
      <c r="O19" t="s">
        <v>76</v>
      </c>
      <c r="P19" s="21">
        <v>44676</v>
      </c>
      <c r="Q19" s="16">
        <f t="shared" si="5"/>
        <v>15</v>
      </c>
    </row>
    <row r="20" spans="1:17" x14ac:dyDescent="0.25">
      <c r="A20" t="s">
        <v>96</v>
      </c>
      <c r="B20" s="3">
        <v>1158.54</v>
      </c>
      <c r="E20" s="21">
        <v>45179</v>
      </c>
      <c r="F20">
        <v>17</v>
      </c>
      <c r="G20" s="8">
        <v>0</v>
      </c>
      <c r="H20" s="7">
        <f t="shared" si="8"/>
        <v>838.84</v>
      </c>
      <c r="I20" s="3">
        <f t="shared" si="2"/>
        <v>86.66</v>
      </c>
      <c r="J20" s="7">
        <f t="shared" si="3"/>
        <v>0.84</v>
      </c>
      <c r="K20" s="16">
        <f t="shared" si="6"/>
        <v>0</v>
      </c>
      <c r="L20" s="16">
        <f t="shared" si="7"/>
        <v>0</v>
      </c>
      <c r="M20" s="30">
        <f t="shared" si="4"/>
        <v>24.14</v>
      </c>
      <c r="N20" s="3">
        <f t="shared" si="1"/>
        <v>950.48</v>
      </c>
      <c r="O20" t="s">
        <v>76</v>
      </c>
      <c r="P20" s="21">
        <v>44676</v>
      </c>
      <c r="Q20" s="16">
        <f t="shared" si="5"/>
        <v>16</v>
      </c>
    </row>
    <row r="21" spans="1:17" x14ac:dyDescent="0.25">
      <c r="B21" s="3"/>
      <c r="E21" s="21">
        <v>45209</v>
      </c>
      <c r="F21">
        <v>18</v>
      </c>
      <c r="G21" s="8">
        <v>0</v>
      </c>
      <c r="H21" s="7">
        <f t="shared" si="8"/>
        <v>838.84</v>
      </c>
      <c r="I21" s="3">
        <f t="shared" si="2"/>
        <v>86.66</v>
      </c>
      <c r="J21" s="7">
        <f t="shared" si="3"/>
        <v>0.84</v>
      </c>
      <c r="K21" s="16">
        <f t="shared" si="6"/>
        <v>0</v>
      </c>
      <c r="L21" s="16">
        <f t="shared" si="7"/>
        <v>0</v>
      </c>
      <c r="M21" s="30">
        <f t="shared" si="4"/>
        <v>25.63</v>
      </c>
      <c r="N21" s="3">
        <f t="shared" si="1"/>
        <v>951.97</v>
      </c>
      <c r="O21" t="s">
        <v>76</v>
      </c>
      <c r="P21" s="21">
        <v>44676</v>
      </c>
      <c r="Q21" s="16">
        <f t="shared" si="5"/>
        <v>17</v>
      </c>
    </row>
    <row r="22" spans="1:17" x14ac:dyDescent="0.25">
      <c r="B22" s="3"/>
      <c r="E22" s="21">
        <v>45240</v>
      </c>
      <c r="F22">
        <v>19</v>
      </c>
      <c r="G22" s="8">
        <v>0</v>
      </c>
      <c r="H22" s="7">
        <f t="shared" si="8"/>
        <v>838.84</v>
      </c>
      <c r="I22" s="3">
        <f t="shared" si="2"/>
        <v>86.66</v>
      </c>
      <c r="J22" s="7">
        <f t="shared" si="3"/>
        <v>0.84</v>
      </c>
      <c r="K22" s="16">
        <f t="shared" si="6"/>
        <v>0</v>
      </c>
      <c r="L22" s="16">
        <f t="shared" si="7"/>
        <v>0</v>
      </c>
      <c r="M22" s="30">
        <f t="shared" si="4"/>
        <v>27.12</v>
      </c>
      <c r="N22" s="3">
        <f t="shared" si="1"/>
        <v>953.46</v>
      </c>
      <c r="O22" t="s">
        <v>76</v>
      </c>
      <c r="P22" s="21">
        <v>44676</v>
      </c>
      <c r="Q22" s="16">
        <f t="shared" si="5"/>
        <v>18</v>
      </c>
    </row>
    <row r="23" spans="1:17" x14ac:dyDescent="0.25">
      <c r="B23" s="3"/>
      <c r="E23" s="21">
        <v>45270</v>
      </c>
      <c r="F23">
        <v>20</v>
      </c>
      <c r="G23" s="8">
        <v>0</v>
      </c>
      <c r="H23" s="7">
        <f t="shared" si="8"/>
        <v>838.84</v>
      </c>
      <c r="I23" s="3">
        <f t="shared" si="2"/>
        <v>86.66</v>
      </c>
      <c r="J23" s="7">
        <f t="shared" si="3"/>
        <v>0.84</v>
      </c>
      <c r="K23" s="16">
        <f t="shared" si="6"/>
        <v>0</v>
      </c>
      <c r="L23" s="16">
        <f t="shared" si="7"/>
        <v>0</v>
      </c>
      <c r="M23" s="30">
        <f t="shared" si="4"/>
        <v>28.6</v>
      </c>
      <c r="N23" s="3">
        <f t="shared" si="1"/>
        <v>954.94</v>
      </c>
      <c r="O23" t="s">
        <v>76</v>
      </c>
      <c r="P23" s="21">
        <v>44676</v>
      </c>
      <c r="Q23" s="16">
        <f t="shared" si="5"/>
        <v>19</v>
      </c>
    </row>
    <row r="24" spans="1:17" x14ac:dyDescent="0.25">
      <c r="B24" s="3"/>
      <c r="E24" s="21">
        <v>45301</v>
      </c>
      <c r="F24">
        <v>21</v>
      </c>
      <c r="G24" s="8">
        <v>0</v>
      </c>
      <c r="H24" s="7">
        <f t="shared" si="8"/>
        <v>838.84</v>
      </c>
      <c r="I24" s="3">
        <f t="shared" si="2"/>
        <v>86.66</v>
      </c>
      <c r="J24" s="7">
        <f t="shared" si="3"/>
        <v>0.84</v>
      </c>
      <c r="K24" s="16">
        <f t="shared" si="6"/>
        <v>0</v>
      </c>
      <c r="L24" s="16">
        <f t="shared" si="7"/>
        <v>0</v>
      </c>
      <c r="M24" s="30">
        <f t="shared" si="4"/>
        <v>30.08</v>
      </c>
      <c r="N24" s="3">
        <f t="shared" si="1"/>
        <v>956.42000000000007</v>
      </c>
      <c r="O24" t="s">
        <v>76</v>
      </c>
      <c r="P24" s="21">
        <v>44676</v>
      </c>
      <c r="Q24" s="16">
        <f t="shared" si="5"/>
        <v>20</v>
      </c>
    </row>
    <row r="25" spans="1:17" x14ac:dyDescent="0.25">
      <c r="B25" s="3"/>
      <c r="E25" s="21">
        <v>45332</v>
      </c>
      <c r="F25">
        <v>22</v>
      </c>
      <c r="G25" s="8">
        <v>0</v>
      </c>
      <c r="H25" s="7">
        <f t="shared" si="8"/>
        <v>838.84</v>
      </c>
      <c r="I25" s="3">
        <f t="shared" si="2"/>
        <v>86.66</v>
      </c>
      <c r="J25" s="7">
        <f t="shared" si="3"/>
        <v>0.84</v>
      </c>
      <c r="K25" s="16">
        <f t="shared" si="6"/>
        <v>0</v>
      </c>
      <c r="L25" s="16">
        <f t="shared" si="7"/>
        <v>0</v>
      </c>
      <c r="M25" s="30">
        <f t="shared" si="4"/>
        <v>31.56</v>
      </c>
      <c r="N25" s="3">
        <f t="shared" si="1"/>
        <v>957.9</v>
      </c>
      <c r="O25" t="s">
        <v>76</v>
      </c>
      <c r="P25" s="21">
        <v>44676</v>
      </c>
      <c r="Q25" s="16">
        <f t="shared" si="5"/>
        <v>21</v>
      </c>
    </row>
    <row r="26" spans="1:17" x14ac:dyDescent="0.25">
      <c r="B26" s="3"/>
      <c r="E26" s="21">
        <v>45361</v>
      </c>
      <c r="F26">
        <v>23</v>
      </c>
      <c r="G26" s="8">
        <v>0</v>
      </c>
      <c r="H26" s="7">
        <f t="shared" si="8"/>
        <v>838.84</v>
      </c>
      <c r="I26" s="3">
        <f t="shared" si="2"/>
        <v>86.66</v>
      </c>
      <c r="J26" s="7">
        <f t="shared" si="3"/>
        <v>0.84</v>
      </c>
      <c r="K26" s="16">
        <f t="shared" si="6"/>
        <v>0</v>
      </c>
      <c r="L26" s="16">
        <f t="shared" si="7"/>
        <v>0</v>
      </c>
      <c r="M26" s="30">
        <f t="shared" si="4"/>
        <v>33.04</v>
      </c>
      <c r="N26" s="3">
        <f t="shared" si="1"/>
        <v>959.38</v>
      </c>
      <c r="O26" t="s">
        <v>76</v>
      </c>
      <c r="P26" s="21">
        <v>44676</v>
      </c>
      <c r="Q26" s="16">
        <f t="shared" si="5"/>
        <v>22</v>
      </c>
    </row>
    <row r="27" spans="1:17" x14ac:dyDescent="0.25">
      <c r="B27" s="3"/>
      <c r="E27" s="21">
        <v>45392</v>
      </c>
      <c r="F27">
        <v>24</v>
      </c>
      <c r="G27" s="8">
        <v>0</v>
      </c>
      <c r="H27" s="7">
        <f t="shared" si="8"/>
        <v>838.84</v>
      </c>
      <c r="I27" s="3">
        <f t="shared" si="2"/>
        <v>86.66</v>
      </c>
      <c r="J27" s="7">
        <f t="shared" si="3"/>
        <v>0.84</v>
      </c>
      <c r="K27" s="16">
        <f t="shared" si="6"/>
        <v>0</v>
      </c>
      <c r="L27" s="16">
        <f t="shared" si="7"/>
        <v>0</v>
      </c>
      <c r="M27" s="30">
        <f t="shared" si="4"/>
        <v>34.51</v>
      </c>
      <c r="N27" s="3">
        <f t="shared" si="1"/>
        <v>960.85</v>
      </c>
      <c r="O27" t="s">
        <v>76</v>
      </c>
      <c r="P27" s="21">
        <v>44676</v>
      </c>
      <c r="Q27" s="16">
        <f t="shared" si="5"/>
        <v>23</v>
      </c>
    </row>
    <row r="28" spans="1:17" x14ac:dyDescent="0.25">
      <c r="B28" s="3"/>
      <c r="E28" s="21">
        <v>45422</v>
      </c>
      <c r="F28">
        <v>25</v>
      </c>
      <c r="G28" s="8">
        <v>0</v>
      </c>
      <c r="H28" s="7">
        <f t="shared" si="8"/>
        <v>838.84</v>
      </c>
      <c r="I28" s="3">
        <f t="shared" si="2"/>
        <v>86.66</v>
      </c>
      <c r="J28" s="7">
        <f t="shared" si="3"/>
        <v>0.84</v>
      </c>
      <c r="K28" s="16">
        <f t="shared" si="6"/>
        <v>0</v>
      </c>
      <c r="L28" s="16">
        <f t="shared" si="7"/>
        <v>0</v>
      </c>
      <c r="M28" s="30">
        <f t="shared" si="4"/>
        <v>35.979999999999997</v>
      </c>
      <c r="N28" s="3">
        <f t="shared" si="1"/>
        <v>962.32</v>
      </c>
      <c r="O28" t="s">
        <v>76</v>
      </c>
      <c r="P28" s="21">
        <v>44676</v>
      </c>
      <c r="Q28" s="16">
        <f t="shared" si="5"/>
        <v>24</v>
      </c>
    </row>
    <row r="29" spans="1:17" x14ac:dyDescent="0.25">
      <c r="B29" s="3"/>
      <c r="E29" s="21">
        <v>45453</v>
      </c>
      <c r="F29">
        <v>26</v>
      </c>
      <c r="G29" s="8">
        <v>0</v>
      </c>
      <c r="H29" s="7">
        <f t="shared" si="8"/>
        <v>838.84</v>
      </c>
      <c r="I29" s="3">
        <f t="shared" si="2"/>
        <v>86.66</v>
      </c>
      <c r="J29" s="7">
        <f t="shared" si="3"/>
        <v>0.84</v>
      </c>
      <c r="K29" s="16">
        <f t="shared" si="6"/>
        <v>0</v>
      </c>
      <c r="L29" s="16">
        <f t="shared" si="7"/>
        <v>0</v>
      </c>
      <c r="M29" s="30">
        <f t="shared" si="4"/>
        <v>37.450000000000003</v>
      </c>
      <c r="N29" s="3">
        <f t="shared" si="1"/>
        <v>963.79000000000008</v>
      </c>
      <c r="O29" t="s">
        <v>76</v>
      </c>
      <c r="P29" s="21">
        <v>44676</v>
      </c>
      <c r="Q29" s="16">
        <f t="shared" si="5"/>
        <v>25</v>
      </c>
    </row>
    <row r="30" spans="1:17" x14ac:dyDescent="0.25">
      <c r="B30" s="3"/>
      <c r="E30" s="21">
        <v>45483</v>
      </c>
      <c r="F30">
        <v>27</v>
      </c>
      <c r="G30" s="8">
        <v>0</v>
      </c>
      <c r="H30" s="7">
        <f t="shared" si="8"/>
        <v>838.84</v>
      </c>
      <c r="I30" s="3">
        <f t="shared" si="2"/>
        <v>86.66</v>
      </c>
      <c r="J30" s="7">
        <f t="shared" si="3"/>
        <v>0.84</v>
      </c>
      <c r="K30" s="16">
        <f t="shared" si="6"/>
        <v>0</v>
      </c>
      <c r="L30" s="16">
        <f t="shared" si="7"/>
        <v>0</v>
      </c>
      <c r="M30" s="30">
        <f t="shared" si="4"/>
        <v>38.909999999999997</v>
      </c>
      <c r="N30" s="3">
        <f t="shared" si="1"/>
        <v>965.25</v>
      </c>
      <c r="O30" t="s">
        <v>76</v>
      </c>
      <c r="P30" s="21">
        <v>44676</v>
      </c>
      <c r="Q30" s="16">
        <f t="shared" si="5"/>
        <v>26</v>
      </c>
    </row>
    <row r="31" spans="1:17" x14ac:dyDescent="0.25">
      <c r="B31" s="3"/>
      <c r="E31" s="21">
        <v>45514</v>
      </c>
      <c r="F31">
        <v>28</v>
      </c>
      <c r="G31" s="8">
        <v>0</v>
      </c>
      <c r="H31" s="7">
        <f t="shared" si="8"/>
        <v>838.84</v>
      </c>
      <c r="I31" s="3">
        <f t="shared" si="2"/>
        <v>86.66</v>
      </c>
      <c r="J31" s="7">
        <f t="shared" si="3"/>
        <v>0.84</v>
      </c>
      <c r="K31" s="16">
        <f t="shared" si="6"/>
        <v>0</v>
      </c>
      <c r="L31" s="16">
        <f t="shared" si="7"/>
        <v>0</v>
      </c>
      <c r="M31" s="30">
        <f t="shared" si="4"/>
        <v>40.380000000000003</v>
      </c>
      <c r="N31" s="3">
        <f t="shared" si="1"/>
        <v>966.72</v>
      </c>
      <c r="O31" t="s">
        <v>76</v>
      </c>
      <c r="P31" s="21">
        <v>44676</v>
      </c>
      <c r="Q31" s="16">
        <f t="shared" si="5"/>
        <v>27</v>
      </c>
    </row>
    <row r="32" spans="1:17" x14ac:dyDescent="0.25">
      <c r="B32" s="3"/>
      <c r="E32" s="21">
        <v>45545</v>
      </c>
      <c r="F32">
        <v>29</v>
      </c>
      <c r="G32" s="8">
        <v>0</v>
      </c>
      <c r="H32" s="7">
        <f t="shared" si="8"/>
        <v>838.84</v>
      </c>
      <c r="I32" s="3">
        <f t="shared" si="2"/>
        <v>86.66</v>
      </c>
      <c r="J32" s="7">
        <f t="shared" si="3"/>
        <v>0.84</v>
      </c>
      <c r="K32" s="16">
        <f t="shared" si="6"/>
        <v>0</v>
      </c>
      <c r="L32" s="16">
        <f t="shared" si="7"/>
        <v>0</v>
      </c>
      <c r="M32" s="30">
        <f t="shared" si="4"/>
        <v>41.84</v>
      </c>
      <c r="N32" s="3">
        <f t="shared" si="1"/>
        <v>968.18000000000006</v>
      </c>
      <c r="O32" t="s">
        <v>76</v>
      </c>
      <c r="P32" s="21">
        <v>44676</v>
      </c>
      <c r="Q32" s="16">
        <f t="shared" si="5"/>
        <v>28</v>
      </c>
    </row>
    <row r="33" spans="2:17" x14ac:dyDescent="0.25">
      <c r="B33" s="3"/>
      <c r="E33" s="21">
        <v>45575</v>
      </c>
      <c r="F33">
        <v>30</v>
      </c>
      <c r="G33" s="8">
        <v>0</v>
      </c>
      <c r="H33" s="7">
        <f t="shared" si="8"/>
        <v>838.84</v>
      </c>
      <c r="I33" s="3">
        <f t="shared" si="2"/>
        <v>86.66</v>
      </c>
      <c r="J33" s="7">
        <f t="shared" si="3"/>
        <v>0.84</v>
      </c>
      <c r="K33" s="16">
        <f t="shared" si="6"/>
        <v>0</v>
      </c>
      <c r="L33" s="16">
        <f t="shared" si="7"/>
        <v>0</v>
      </c>
      <c r="M33" s="30">
        <f t="shared" si="4"/>
        <v>43.3</v>
      </c>
      <c r="N33" s="3">
        <f t="shared" si="1"/>
        <v>969.64</v>
      </c>
      <c r="O33" t="s">
        <v>76</v>
      </c>
      <c r="P33" s="21">
        <v>44676</v>
      </c>
      <c r="Q33" s="16">
        <f t="shared" si="5"/>
        <v>29</v>
      </c>
    </row>
    <row r="34" spans="2:17" x14ac:dyDescent="0.25">
      <c r="B34" s="3"/>
      <c r="E34" s="21">
        <v>45606</v>
      </c>
      <c r="F34">
        <v>31</v>
      </c>
      <c r="G34" s="8">
        <v>0</v>
      </c>
      <c r="H34" s="7">
        <f t="shared" si="8"/>
        <v>838.84</v>
      </c>
      <c r="I34" s="3">
        <f t="shared" si="2"/>
        <v>86.66</v>
      </c>
      <c r="J34" s="7">
        <f t="shared" si="3"/>
        <v>0.84</v>
      </c>
      <c r="K34" s="16">
        <f t="shared" si="6"/>
        <v>0</v>
      </c>
      <c r="L34" s="16">
        <f t="shared" si="7"/>
        <v>0</v>
      </c>
      <c r="M34" s="30">
        <f t="shared" si="4"/>
        <v>44.75</v>
      </c>
      <c r="N34" s="3">
        <f t="shared" si="1"/>
        <v>971.09</v>
      </c>
      <c r="O34" t="s">
        <v>76</v>
      </c>
      <c r="P34" s="21">
        <v>44676</v>
      </c>
      <c r="Q34" s="16">
        <f t="shared" si="5"/>
        <v>30</v>
      </c>
    </row>
    <row r="35" spans="2:17" x14ac:dyDescent="0.25">
      <c r="B35" s="3"/>
      <c r="E35" s="21">
        <v>45636</v>
      </c>
      <c r="F35">
        <v>32</v>
      </c>
      <c r="G35" s="8">
        <v>0</v>
      </c>
      <c r="H35" s="7">
        <f t="shared" si="8"/>
        <v>838.84</v>
      </c>
      <c r="I35" s="3">
        <f t="shared" si="2"/>
        <v>86.66</v>
      </c>
      <c r="J35" s="7">
        <f t="shared" si="3"/>
        <v>0.84</v>
      </c>
      <c r="K35" s="16">
        <f t="shared" si="6"/>
        <v>0</v>
      </c>
      <c r="L35" s="16">
        <f t="shared" si="7"/>
        <v>0</v>
      </c>
      <c r="M35" s="30">
        <f t="shared" si="4"/>
        <v>46.21</v>
      </c>
      <c r="N35" s="3">
        <f t="shared" si="1"/>
        <v>972.55000000000007</v>
      </c>
      <c r="O35" t="s">
        <v>76</v>
      </c>
      <c r="P35" s="21">
        <v>44676</v>
      </c>
      <c r="Q35" s="16">
        <f t="shared" si="5"/>
        <v>31</v>
      </c>
    </row>
    <row r="36" spans="2:17" x14ac:dyDescent="0.25">
      <c r="B36" s="3"/>
      <c r="E36" s="21">
        <v>45667</v>
      </c>
      <c r="F36">
        <v>33</v>
      </c>
      <c r="G36" s="8">
        <v>0</v>
      </c>
      <c r="H36" s="7">
        <f t="shared" si="8"/>
        <v>838.84</v>
      </c>
      <c r="I36" s="3">
        <f t="shared" si="2"/>
        <v>86.66</v>
      </c>
      <c r="J36" s="7">
        <f t="shared" si="3"/>
        <v>0.84</v>
      </c>
      <c r="K36" s="16">
        <f t="shared" si="6"/>
        <v>0</v>
      </c>
      <c r="L36" s="16">
        <f t="shared" si="7"/>
        <v>0</v>
      </c>
      <c r="M36" s="30">
        <f t="shared" si="4"/>
        <v>47.66</v>
      </c>
      <c r="N36" s="3">
        <f t="shared" si="1"/>
        <v>974</v>
      </c>
      <c r="O36" t="s">
        <v>76</v>
      </c>
      <c r="P36" s="21">
        <v>44676</v>
      </c>
      <c r="Q36" s="16">
        <f t="shared" si="5"/>
        <v>32</v>
      </c>
    </row>
    <row r="37" spans="2:17" x14ac:dyDescent="0.25">
      <c r="B37" s="3"/>
      <c r="E37" s="21">
        <v>45698</v>
      </c>
      <c r="F37">
        <v>34</v>
      </c>
      <c r="G37" s="8">
        <v>0</v>
      </c>
      <c r="H37" s="7">
        <f t="shared" si="8"/>
        <v>838.84</v>
      </c>
      <c r="I37" s="3">
        <f t="shared" si="2"/>
        <v>86.66</v>
      </c>
      <c r="J37" s="7">
        <f t="shared" si="3"/>
        <v>0.84</v>
      </c>
      <c r="K37" s="16">
        <f t="shared" si="6"/>
        <v>0</v>
      </c>
      <c r="L37" s="16">
        <f t="shared" si="7"/>
        <v>0</v>
      </c>
      <c r="M37" s="30">
        <f t="shared" si="4"/>
        <v>49.11</v>
      </c>
      <c r="N37" s="3">
        <f t="shared" si="1"/>
        <v>975.45</v>
      </c>
      <c r="O37" t="s">
        <v>76</v>
      </c>
      <c r="P37" s="21">
        <v>44676</v>
      </c>
      <c r="Q37" s="16">
        <f t="shared" si="5"/>
        <v>33</v>
      </c>
    </row>
    <row r="38" spans="2:17" x14ac:dyDescent="0.25">
      <c r="B38" s="3"/>
      <c r="E38" s="21">
        <v>45726</v>
      </c>
      <c r="F38">
        <v>35</v>
      </c>
      <c r="G38" s="8">
        <v>0</v>
      </c>
      <c r="H38" s="7">
        <f t="shared" si="8"/>
        <v>838.84</v>
      </c>
      <c r="I38" s="3">
        <f t="shared" si="2"/>
        <v>86.66</v>
      </c>
      <c r="J38" s="7">
        <f t="shared" si="3"/>
        <v>0.84</v>
      </c>
      <c r="K38" s="16">
        <f t="shared" si="6"/>
        <v>0</v>
      </c>
      <c r="L38" s="16">
        <f t="shared" si="7"/>
        <v>0</v>
      </c>
      <c r="M38" s="30">
        <f t="shared" si="4"/>
        <v>50.56</v>
      </c>
      <c r="N38" s="3">
        <f t="shared" si="1"/>
        <v>976.90000000000009</v>
      </c>
      <c r="O38" t="s">
        <v>76</v>
      </c>
      <c r="P38" s="21">
        <v>44676</v>
      </c>
      <c r="Q38" s="16">
        <f t="shared" si="5"/>
        <v>34</v>
      </c>
    </row>
    <row r="39" spans="2:17" x14ac:dyDescent="0.25">
      <c r="B39" s="3"/>
      <c r="E39" s="21">
        <v>45757</v>
      </c>
      <c r="F39">
        <v>36</v>
      </c>
      <c r="G39" s="8">
        <v>0</v>
      </c>
      <c r="H39" s="7">
        <f t="shared" si="8"/>
        <v>838.84</v>
      </c>
      <c r="I39" s="3">
        <f t="shared" si="2"/>
        <v>86.66</v>
      </c>
      <c r="J39" s="7">
        <f t="shared" si="3"/>
        <v>0.84</v>
      </c>
      <c r="K39" s="16">
        <f t="shared" si="6"/>
        <v>0</v>
      </c>
      <c r="L39" s="16">
        <f t="shared" si="7"/>
        <v>0</v>
      </c>
      <c r="M39" s="30">
        <f t="shared" si="4"/>
        <v>52</v>
      </c>
      <c r="N39" s="3">
        <f t="shared" si="1"/>
        <v>978.34</v>
      </c>
      <c r="O39" t="s">
        <v>76</v>
      </c>
      <c r="P39" s="21">
        <v>44676</v>
      </c>
      <c r="Q39" s="16">
        <f t="shared" si="5"/>
        <v>35</v>
      </c>
    </row>
    <row r="40" spans="2:17" x14ac:dyDescent="0.25">
      <c r="B40" s="3"/>
      <c r="E40" s="21">
        <v>45787</v>
      </c>
      <c r="F40">
        <v>37</v>
      </c>
      <c r="G40" s="8">
        <v>0</v>
      </c>
      <c r="H40" s="7">
        <f t="shared" si="8"/>
        <v>838.84</v>
      </c>
      <c r="I40" s="3">
        <f t="shared" si="2"/>
        <v>86.66</v>
      </c>
      <c r="J40" s="7">
        <f t="shared" si="3"/>
        <v>0.84</v>
      </c>
      <c r="K40" s="16">
        <f t="shared" si="6"/>
        <v>0</v>
      </c>
      <c r="L40" s="16">
        <f t="shared" si="7"/>
        <v>0</v>
      </c>
      <c r="M40" s="30">
        <f t="shared" si="4"/>
        <v>53.44</v>
      </c>
      <c r="N40" s="3">
        <f t="shared" si="1"/>
        <v>979.78</v>
      </c>
      <c r="O40" t="s">
        <v>76</v>
      </c>
      <c r="P40" s="21">
        <v>44676</v>
      </c>
      <c r="Q40" s="16">
        <f t="shared" si="5"/>
        <v>36</v>
      </c>
    </row>
    <row r="41" spans="2:17" x14ac:dyDescent="0.25">
      <c r="B41" s="3"/>
      <c r="E41" s="21">
        <v>45818</v>
      </c>
      <c r="F41">
        <v>38</v>
      </c>
      <c r="G41" s="8">
        <v>0</v>
      </c>
      <c r="H41" s="7">
        <f t="shared" si="8"/>
        <v>838.84</v>
      </c>
      <c r="I41" s="3">
        <f t="shared" si="2"/>
        <v>86.66</v>
      </c>
      <c r="J41" s="7">
        <f t="shared" si="3"/>
        <v>0.84</v>
      </c>
      <c r="K41" s="16">
        <f t="shared" si="6"/>
        <v>0</v>
      </c>
      <c r="L41" s="16">
        <f t="shared" si="7"/>
        <v>0</v>
      </c>
      <c r="M41" s="30">
        <f t="shared" si="4"/>
        <v>54.88</v>
      </c>
      <c r="N41" s="3">
        <f t="shared" si="1"/>
        <v>981.22</v>
      </c>
      <c r="O41" t="s">
        <v>76</v>
      </c>
      <c r="P41" s="21">
        <v>44676</v>
      </c>
      <c r="Q41" s="16">
        <f t="shared" si="5"/>
        <v>37</v>
      </c>
    </row>
    <row r="42" spans="2:17" x14ac:dyDescent="0.25">
      <c r="B42" s="3"/>
      <c r="E42" s="21">
        <v>45848</v>
      </c>
      <c r="F42">
        <v>39</v>
      </c>
      <c r="G42" s="8">
        <v>0</v>
      </c>
      <c r="H42" s="7">
        <f t="shared" si="8"/>
        <v>838.84</v>
      </c>
      <c r="I42" s="3">
        <f t="shared" si="2"/>
        <v>86.66</v>
      </c>
      <c r="J42" s="7">
        <f t="shared" si="3"/>
        <v>0.84</v>
      </c>
      <c r="K42" s="16">
        <f t="shared" si="6"/>
        <v>0</v>
      </c>
      <c r="L42" s="16">
        <f t="shared" si="7"/>
        <v>0</v>
      </c>
      <c r="M42" s="30">
        <f t="shared" si="4"/>
        <v>56.32</v>
      </c>
      <c r="N42" s="3">
        <f t="shared" si="1"/>
        <v>982.66000000000008</v>
      </c>
      <c r="O42" t="s">
        <v>76</v>
      </c>
      <c r="P42" s="21">
        <v>44676</v>
      </c>
      <c r="Q42" s="16">
        <f t="shared" si="5"/>
        <v>38</v>
      </c>
    </row>
    <row r="43" spans="2:17" x14ac:dyDescent="0.25">
      <c r="B43" s="3"/>
      <c r="E43" s="21">
        <v>45879</v>
      </c>
      <c r="F43">
        <v>40</v>
      </c>
      <c r="G43" s="8">
        <v>0</v>
      </c>
      <c r="H43" s="7">
        <f t="shared" si="8"/>
        <v>838.84</v>
      </c>
      <c r="I43" s="3">
        <f t="shared" si="2"/>
        <v>86.66</v>
      </c>
      <c r="J43" s="7">
        <f t="shared" si="3"/>
        <v>0.84</v>
      </c>
      <c r="K43" s="16">
        <f t="shared" si="6"/>
        <v>0</v>
      </c>
      <c r="L43" s="16">
        <f t="shared" si="7"/>
        <v>0</v>
      </c>
      <c r="M43" s="30">
        <f t="shared" si="4"/>
        <v>57.75</v>
      </c>
      <c r="N43" s="3">
        <f t="shared" si="1"/>
        <v>984.09</v>
      </c>
      <c r="O43" t="s">
        <v>76</v>
      </c>
      <c r="P43" s="21">
        <v>44676</v>
      </c>
      <c r="Q43" s="16">
        <f t="shared" si="5"/>
        <v>39</v>
      </c>
    </row>
    <row r="44" spans="2:17" x14ac:dyDescent="0.25">
      <c r="B44" s="3"/>
      <c r="E44" s="21">
        <v>45910</v>
      </c>
      <c r="F44">
        <v>41</v>
      </c>
      <c r="G44" s="8">
        <v>0</v>
      </c>
      <c r="H44" s="7">
        <f t="shared" si="8"/>
        <v>838.84</v>
      </c>
      <c r="I44" s="3">
        <f t="shared" si="2"/>
        <v>86.66</v>
      </c>
      <c r="J44" s="7">
        <f t="shared" si="3"/>
        <v>0.84</v>
      </c>
      <c r="K44" s="16">
        <f t="shared" si="6"/>
        <v>0</v>
      </c>
      <c r="L44" s="16">
        <f t="shared" si="7"/>
        <v>0</v>
      </c>
      <c r="M44" s="30">
        <f t="shared" si="4"/>
        <v>59.19</v>
      </c>
      <c r="N44" s="3">
        <f t="shared" si="1"/>
        <v>985.53</v>
      </c>
      <c r="O44" t="s">
        <v>76</v>
      </c>
      <c r="P44" s="21">
        <v>44676</v>
      </c>
      <c r="Q44" s="16">
        <f t="shared" si="5"/>
        <v>40</v>
      </c>
    </row>
    <row r="45" spans="2:17" x14ac:dyDescent="0.25">
      <c r="E45" s="21">
        <v>45940</v>
      </c>
      <c r="F45">
        <v>42</v>
      </c>
      <c r="G45" s="8">
        <v>0</v>
      </c>
      <c r="H45" s="7">
        <f t="shared" si="8"/>
        <v>838.84</v>
      </c>
      <c r="I45" s="3">
        <f t="shared" si="2"/>
        <v>86.66</v>
      </c>
      <c r="J45" s="7">
        <f t="shared" si="3"/>
        <v>0.84</v>
      </c>
      <c r="K45" s="16">
        <f t="shared" si="6"/>
        <v>0</v>
      </c>
      <c r="L45" s="16">
        <f t="shared" si="7"/>
        <v>0</v>
      </c>
      <c r="M45" s="30">
        <f t="shared" si="4"/>
        <v>60.62</v>
      </c>
      <c r="N45" s="3">
        <f t="shared" si="1"/>
        <v>986.96</v>
      </c>
      <c r="O45" t="s">
        <v>76</v>
      </c>
      <c r="P45" s="21">
        <v>44676</v>
      </c>
      <c r="Q45" s="16">
        <f t="shared" si="5"/>
        <v>41</v>
      </c>
    </row>
    <row r="46" spans="2:17" x14ac:dyDescent="0.25">
      <c r="E46" s="21">
        <v>45971</v>
      </c>
      <c r="F46">
        <v>43</v>
      </c>
      <c r="G46" s="8">
        <v>0</v>
      </c>
      <c r="H46" s="7">
        <f t="shared" si="8"/>
        <v>838.84</v>
      </c>
      <c r="I46" s="3">
        <f t="shared" si="2"/>
        <v>86.66</v>
      </c>
      <c r="J46" s="7">
        <f t="shared" si="3"/>
        <v>0.84</v>
      </c>
      <c r="K46" s="16">
        <f t="shared" si="6"/>
        <v>0</v>
      </c>
      <c r="L46" s="16">
        <f t="shared" si="7"/>
        <v>0</v>
      </c>
      <c r="M46" s="30">
        <f t="shared" si="4"/>
        <v>62.04</v>
      </c>
      <c r="N46" s="3">
        <f t="shared" si="1"/>
        <v>988.38</v>
      </c>
      <c r="O46" t="s">
        <v>76</v>
      </c>
      <c r="P46" s="21">
        <v>44676</v>
      </c>
      <c r="Q46" s="16">
        <f t="shared" si="5"/>
        <v>42</v>
      </c>
    </row>
    <row r="47" spans="2:17" x14ac:dyDescent="0.25">
      <c r="E47" s="21">
        <v>46001</v>
      </c>
      <c r="F47">
        <v>44</v>
      </c>
      <c r="G47" s="8">
        <v>0</v>
      </c>
      <c r="H47" s="7">
        <f t="shared" si="8"/>
        <v>838.84</v>
      </c>
      <c r="I47" s="3">
        <f t="shared" si="2"/>
        <v>86.66</v>
      </c>
      <c r="J47" s="7">
        <f t="shared" si="3"/>
        <v>0.84</v>
      </c>
      <c r="K47" s="16">
        <f t="shared" si="6"/>
        <v>0</v>
      </c>
      <c r="L47" s="16">
        <f t="shared" si="7"/>
        <v>0</v>
      </c>
      <c r="M47" s="30">
        <f t="shared" si="4"/>
        <v>63.47</v>
      </c>
      <c r="N47" s="3">
        <f t="shared" si="1"/>
        <v>989.81000000000006</v>
      </c>
      <c r="O47" t="s">
        <v>76</v>
      </c>
      <c r="P47" s="21">
        <v>44676</v>
      </c>
      <c r="Q47" s="16">
        <f t="shared" si="5"/>
        <v>43</v>
      </c>
    </row>
    <row r="48" spans="2:17" x14ac:dyDescent="0.25">
      <c r="E48" s="21">
        <v>46032</v>
      </c>
      <c r="F48">
        <v>45</v>
      </c>
      <c r="G48" s="8">
        <v>0</v>
      </c>
      <c r="H48" s="7">
        <f t="shared" si="8"/>
        <v>838.84</v>
      </c>
      <c r="I48" s="3">
        <f t="shared" si="2"/>
        <v>86.66</v>
      </c>
      <c r="J48" s="7">
        <f t="shared" si="3"/>
        <v>0.84</v>
      </c>
      <c r="K48" s="16">
        <f t="shared" si="6"/>
        <v>0</v>
      </c>
      <c r="L48" s="16">
        <f t="shared" si="7"/>
        <v>0</v>
      </c>
      <c r="M48" s="30">
        <f t="shared" si="4"/>
        <v>64.89</v>
      </c>
      <c r="N48" s="3">
        <f t="shared" si="1"/>
        <v>991.23</v>
      </c>
      <c r="O48" t="s">
        <v>76</v>
      </c>
      <c r="P48" s="21">
        <v>44676</v>
      </c>
      <c r="Q48" s="16">
        <f t="shared" si="5"/>
        <v>44</v>
      </c>
    </row>
    <row r="49" spans="5:17" x14ac:dyDescent="0.25">
      <c r="E49" s="21">
        <v>46063</v>
      </c>
      <c r="F49">
        <v>46</v>
      </c>
      <c r="G49" s="8">
        <v>0</v>
      </c>
      <c r="H49" s="7">
        <f t="shared" si="8"/>
        <v>838.84</v>
      </c>
      <c r="I49" s="3">
        <f t="shared" si="2"/>
        <v>86.66</v>
      </c>
      <c r="J49" s="7">
        <f t="shared" si="3"/>
        <v>0.84</v>
      </c>
      <c r="K49" s="16">
        <f t="shared" si="6"/>
        <v>0</v>
      </c>
      <c r="L49" s="16">
        <f t="shared" si="7"/>
        <v>0</v>
      </c>
      <c r="M49" s="30">
        <f t="shared" si="4"/>
        <v>66.31</v>
      </c>
      <c r="N49" s="3">
        <f t="shared" si="1"/>
        <v>992.65000000000009</v>
      </c>
      <c r="O49" t="s">
        <v>76</v>
      </c>
      <c r="P49" s="21">
        <v>44676</v>
      </c>
      <c r="Q49" s="16">
        <f t="shared" si="5"/>
        <v>45</v>
      </c>
    </row>
    <row r="50" spans="5:17" x14ac:dyDescent="0.25">
      <c r="E50" s="21">
        <v>46091</v>
      </c>
      <c r="F50">
        <v>47</v>
      </c>
      <c r="G50" s="8">
        <v>0</v>
      </c>
      <c r="H50" s="7">
        <f t="shared" si="8"/>
        <v>838.84</v>
      </c>
      <c r="I50" s="3">
        <f t="shared" si="2"/>
        <v>86.66</v>
      </c>
      <c r="J50" s="7">
        <f t="shared" si="3"/>
        <v>0.84</v>
      </c>
      <c r="K50" s="16">
        <f t="shared" si="6"/>
        <v>0</v>
      </c>
      <c r="L50" s="16">
        <f t="shared" si="7"/>
        <v>0</v>
      </c>
      <c r="M50" s="30">
        <f t="shared" si="4"/>
        <v>67.73</v>
      </c>
      <c r="N50" s="3">
        <f t="shared" si="1"/>
        <v>994.07</v>
      </c>
      <c r="O50" t="s">
        <v>76</v>
      </c>
      <c r="P50" s="21">
        <v>44676</v>
      </c>
      <c r="Q50" s="16">
        <f t="shared" si="5"/>
        <v>46</v>
      </c>
    </row>
    <row r="51" spans="5:17" x14ac:dyDescent="0.25">
      <c r="E51" s="21">
        <v>46122</v>
      </c>
      <c r="F51">
        <v>48</v>
      </c>
      <c r="G51" s="8">
        <v>0</v>
      </c>
      <c r="H51" s="7">
        <f t="shared" si="8"/>
        <v>838.84</v>
      </c>
      <c r="I51" s="3">
        <f t="shared" si="2"/>
        <v>86.66</v>
      </c>
      <c r="J51" s="7">
        <f t="shared" si="3"/>
        <v>0.84</v>
      </c>
      <c r="K51" s="16">
        <f t="shared" si="6"/>
        <v>0</v>
      </c>
      <c r="L51" s="16">
        <f t="shared" si="7"/>
        <v>0</v>
      </c>
      <c r="M51" s="30">
        <f t="shared" si="4"/>
        <v>69.150000000000006</v>
      </c>
      <c r="N51" s="3">
        <f t="shared" si="1"/>
        <v>995.49</v>
      </c>
      <c r="O51" t="s">
        <v>76</v>
      </c>
      <c r="P51" s="21">
        <v>44676</v>
      </c>
      <c r="Q51" s="16">
        <f t="shared" si="5"/>
        <v>47</v>
      </c>
    </row>
    <row r="52" spans="5:17" x14ac:dyDescent="0.25">
      <c r="E52" s="21">
        <v>46152</v>
      </c>
      <c r="F52">
        <v>49</v>
      </c>
      <c r="G52" s="8">
        <v>0</v>
      </c>
      <c r="H52" s="7">
        <f t="shared" si="8"/>
        <v>838.84</v>
      </c>
      <c r="I52" s="3">
        <f t="shared" si="2"/>
        <v>86.66</v>
      </c>
      <c r="J52" s="7">
        <f t="shared" si="3"/>
        <v>0.84</v>
      </c>
      <c r="K52" s="16">
        <f t="shared" si="6"/>
        <v>0</v>
      </c>
      <c r="L52" s="16">
        <f t="shared" si="7"/>
        <v>0</v>
      </c>
      <c r="M52" s="30">
        <f t="shared" si="4"/>
        <v>70.56</v>
      </c>
      <c r="N52" s="3">
        <f t="shared" si="1"/>
        <v>996.90000000000009</v>
      </c>
      <c r="O52" t="s">
        <v>76</v>
      </c>
      <c r="P52" s="21">
        <v>44676</v>
      </c>
      <c r="Q52" s="16">
        <f t="shared" si="5"/>
        <v>48</v>
      </c>
    </row>
    <row r="53" spans="5:17" x14ac:dyDescent="0.25">
      <c r="E53" s="21">
        <v>46183</v>
      </c>
      <c r="F53">
        <v>50</v>
      </c>
      <c r="G53" s="8">
        <v>0</v>
      </c>
      <c r="H53" s="7">
        <f t="shared" si="8"/>
        <v>838.84</v>
      </c>
      <c r="I53" s="3">
        <f t="shared" si="2"/>
        <v>86.66</v>
      </c>
      <c r="J53" s="7">
        <f t="shared" si="3"/>
        <v>0.84</v>
      </c>
      <c r="K53" s="16">
        <f t="shared" si="6"/>
        <v>0</v>
      </c>
      <c r="L53" s="16">
        <f t="shared" si="7"/>
        <v>0</v>
      </c>
      <c r="M53" s="30">
        <f t="shared" si="4"/>
        <v>71.97</v>
      </c>
      <c r="N53" s="3">
        <f t="shared" si="1"/>
        <v>998.31000000000006</v>
      </c>
      <c r="O53" t="s">
        <v>76</v>
      </c>
      <c r="P53" s="21">
        <v>44676</v>
      </c>
      <c r="Q53" s="16">
        <f t="shared" si="5"/>
        <v>49</v>
      </c>
    </row>
    <row r="54" spans="5:17" x14ac:dyDescent="0.25">
      <c r="E54" s="21">
        <v>46213</v>
      </c>
      <c r="F54">
        <v>51</v>
      </c>
      <c r="G54" s="8">
        <v>0</v>
      </c>
      <c r="H54" s="7">
        <f t="shared" si="8"/>
        <v>838.84</v>
      </c>
      <c r="I54" s="3">
        <f t="shared" si="2"/>
        <v>86.66</v>
      </c>
      <c r="J54" s="7">
        <f t="shared" si="3"/>
        <v>0.84</v>
      </c>
      <c r="K54" s="16">
        <f t="shared" si="6"/>
        <v>0</v>
      </c>
      <c r="L54" s="16">
        <f t="shared" si="7"/>
        <v>0</v>
      </c>
      <c r="M54" s="30">
        <f t="shared" si="4"/>
        <v>73.38</v>
      </c>
      <c r="N54" s="3">
        <f t="shared" si="1"/>
        <v>999.72</v>
      </c>
      <c r="O54" t="s">
        <v>76</v>
      </c>
      <c r="P54" s="21">
        <v>44676</v>
      </c>
      <c r="Q54" s="16">
        <f t="shared" si="5"/>
        <v>50</v>
      </c>
    </row>
    <row r="55" spans="5:17" x14ac:dyDescent="0.25">
      <c r="E55" s="21">
        <v>46244</v>
      </c>
      <c r="F55">
        <v>52</v>
      </c>
      <c r="G55" s="8">
        <v>0</v>
      </c>
      <c r="H55" s="7">
        <f t="shared" si="8"/>
        <v>838.84</v>
      </c>
      <c r="I55" s="3">
        <f t="shared" si="2"/>
        <v>86.66</v>
      </c>
      <c r="J55" s="7">
        <f t="shared" si="3"/>
        <v>0.84</v>
      </c>
      <c r="K55" s="16">
        <f t="shared" si="6"/>
        <v>0</v>
      </c>
      <c r="L55" s="16">
        <f t="shared" si="7"/>
        <v>0</v>
      </c>
      <c r="M55" s="30">
        <f t="shared" si="4"/>
        <v>74.790000000000006</v>
      </c>
      <c r="N55" s="3">
        <f t="shared" si="1"/>
        <v>1001.13</v>
      </c>
      <c r="O55" t="s">
        <v>76</v>
      </c>
      <c r="P55" s="21">
        <v>44676</v>
      </c>
      <c r="Q55" s="16">
        <f t="shared" si="5"/>
        <v>51</v>
      </c>
    </row>
    <row r="56" spans="5:17" x14ac:dyDescent="0.25">
      <c r="E56" s="21">
        <v>46275</v>
      </c>
      <c r="F56">
        <v>53</v>
      </c>
      <c r="G56" s="8">
        <v>0</v>
      </c>
      <c r="H56" s="7">
        <f t="shared" si="8"/>
        <v>838.84</v>
      </c>
      <c r="I56" s="3">
        <f t="shared" si="2"/>
        <v>86.66</v>
      </c>
      <c r="J56" s="7">
        <f t="shared" si="3"/>
        <v>0.84</v>
      </c>
      <c r="K56" s="16">
        <f t="shared" si="6"/>
        <v>0</v>
      </c>
      <c r="L56" s="16">
        <f t="shared" si="7"/>
        <v>0</v>
      </c>
      <c r="M56" s="30">
        <f t="shared" si="4"/>
        <v>76.19</v>
      </c>
      <c r="N56" s="3">
        <f t="shared" si="1"/>
        <v>1002.53</v>
      </c>
      <c r="O56" t="s">
        <v>76</v>
      </c>
      <c r="P56" s="21">
        <v>44676</v>
      </c>
      <c r="Q56" s="16">
        <f t="shared" si="5"/>
        <v>52</v>
      </c>
    </row>
    <row r="57" spans="5:17" x14ac:dyDescent="0.25">
      <c r="E57" s="21">
        <v>46305</v>
      </c>
      <c r="F57">
        <v>54</v>
      </c>
      <c r="G57" s="8">
        <v>0</v>
      </c>
      <c r="H57" s="7">
        <f t="shared" si="8"/>
        <v>838.84</v>
      </c>
      <c r="I57" s="3">
        <f t="shared" si="2"/>
        <v>86.66</v>
      </c>
      <c r="J57" s="7">
        <f t="shared" si="3"/>
        <v>0.84</v>
      </c>
      <c r="K57" s="16">
        <f t="shared" si="6"/>
        <v>0</v>
      </c>
      <c r="L57" s="16">
        <f t="shared" si="7"/>
        <v>0</v>
      </c>
      <c r="M57" s="30">
        <f t="shared" si="4"/>
        <v>77.599999999999994</v>
      </c>
      <c r="N57" s="3">
        <f t="shared" si="1"/>
        <v>1003.94</v>
      </c>
      <c r="O57" t="s">
        <v>76</v>
      </c>
      <c r="P57" s="21">
        <v>44676</v>
      </c>
      <c r="Q57" s="16">
        <f t="shared" si="5"/>
        <v>53</v>
      </c>
    </row>
    <row r="58" spans="5:17" x14ac:dyDescent="0.25">
      <c r="E58" s="21">
        <v>46336</v>
      </c>
      <c r="F58">
        <v>55</v>
      </c>
      <c r="G58" s="8">
        <v>0</v>
      </c>
      <c r="H58" s="7">
        <f t="shared" si="8"/>
        <v>838.84</v>
      </c>
      <c r="I58" s="3">
        <f t="shared" si="2"/>
        <v>86.66</v>
      </c>
      <c r="J58" s="7">
        <f t="shared" si="3"/>
        <v>0.84</v>
      </c>
      <c r="K58" s="16">
        <f t="shared" si="6"/>
        <v>0</v>
      </c>
      <c r="L58" s="16">
        <f t="shared" si="7"/>
        <v>0</v>
      </c>
      <c r="M58" s="30">
        <f t="shared" si="4"/>
        <v>79</v>
      </c>
      <c r="N58" s="3">
        <f t="shared" si="1"/>
        <v>1005.34</v>
      </c>
      <c r="O58" t="s">
        <v>76</v>
      </c>
      <c r="P58" s="21">
        <v>44676</v>
      </c>
      <c r="Q58" s="16">
        <f t="shared" si="5"/>
        <v>54</v>
      </c>
    </row>
    <row r="59" spans="5:17" x14ac:dyDescent="0.25">
      <c r="E59" s="21">
        <v>46366</v>
      </c>
      <c r="F59">
        <v>56</v>
      </c>
      <c r="G59" s="8">
        <v>0</v>
      </c>
      <c r="H59" s="7">
        <f t="shared" si="8"/>
        <v>838.84</v>
      </c>
      <c r="I59" s="3">
        <f t="shared" si="2"/>
        <v>86.66</v>
      </c>
      <c r="J59" s="7">
        <f t="shared" si="3"/>
        <v>0.84</v>
      </c>
      <c r="K59" s="16">
        <f t="shared" si="6"/>
        <v>0</v>
      </c>
      <c r="L59" s="16">
        <f t="shared" si="7"/>
        <v>0</v>
      </c>
      <c r="M59" s="30">
        <f t="shared" si="4"/>
        <v>80.39</v>
      </c>
      <c r="N59" s="3">
        <f t="shared" si="1"/>
        <v>1006.73</v>
      </c>
      <c r="O59" t="s">
        <v>76</v>
      </c>
      <c r="P59" s="21">
        <v>44676</v>
      </c>
      <c r="Q59" s="16">
        <f t="shared" si="5"/>
        <v>55</v>
      </c>
    </row>
    <row r="60" spans="5:17" x14ac:dyDescent="0.25">
      <c r="E60" s="21">
        <v>46397</v>
      </c>
      <c r="F60">
        <v>57</v>
      </c>
      <c r="G60" s="8">
        <v>0</v>
      </c>
      <c r="H60" s="7">
        <f t="shared" si="8"/>
        <v>838.84</v>
      </c>
      <c r="I60" s="3">
        <f t="shared" si="2"/>
        <v>86.66</v>
      </c>
      <c r="J60" s="7">
        <f t="shared" si="3"/>
        <v>0.84</v>
      </c>
      <c r="K60" s="16">
        <f t="shared" si="6"/>
        <v>0</v>
      </c>
      <c r="L60" s="16">
        <f t="shared" si="7"/>
        <v>0</v>
      </c>
      <c r="M60" s="30">
        <f t="shared" si="4"/>
        <v>81.790000000000006</v>
      </c>
      <c r="N60" s="3">
        <f t="shared" si="1"/>
        <v>1008.13</v>
      </c>
      <c r="O60" t="s">
        <v>76</v>
      </c>
      <c r="P60" s="21">
        <v>44676</v>
      </c>
      <c r="Q60" s="16">
        <f t="shared" si="5"/>
        <v>56</v>
      </c>
    </row>
    <row r="61" spans="5:17" x14ac:dyDescent="0.25">
      <c r="E61" s="21">
        <v>46428</v>
      </c>
      <c r="F61">
        <v>58</v>
      </c>
      <c r="G61" s="8">
        <v>0</v>
      </c>
      <c r="H61" s="7">
        <f t="shared" si="8"/>
        <v>838.84</v>
      </c>
      <c r="I61" s="3">
        <f t="shared" si="2"/>
        <v>86.66</v>
      </c>
      <c r="J61" s="7">
        <f t="shared" si="3"/>
        <v>0.84</v>
      </c>
      <c r="K61" s="16">
        <f t="shared" si="6"/>
        <v>0</v>
      </c>
      <c r="L61" s="16">
        <f t="shared" si="7"/>
        <v>0</v>
      </c>
      <c r="M61" s="30">
        <f t="shared" si="4"/>
        <v>83.18</v>
      </c>
      <c r="N61" s="3">
        <f t="shared" si="1"/>
        <v>1009.52</v>
      </c>
      <c r="O61" t="s">
        <v>76</v>
      </c>
      <c r="P61" s="21">
        <v>44676</v>
      </c>
      <c r="Q61" s="16">
        <f t="shared" si="5"/>
        <v>57</v>
      </c>
    </row>
    <row r="62" spans="5:17" x14ac:dyDescent="0.25">
      <c r="E62" s="21">
        <v>46456</v>
      </c>
      <c r="F62">
        <v>59</v>
      </c>
      <c r="G62" s="8">
        <v>0</v>
      </c>
      <c r="H62" s="7">
        <f t="shared" si="8"/>
        <v>838.84</v>
      </c>
      <c r="I62" s="3">
        <f t="shared" si="2"/>
        <v>86.66</v>
      </c>
      <c r="J62" s="7">
        <f t="shared" si="3"/>
        <v>0.84</v>
      </c>
      <c r="K62" s="16">
        <f t="shared" si="6"/>
        <v>0</v>
      </c>
      <c r="L62" s="16">
        <f t="shared" si="7"/>
        <v>0</v>
      </c>
      <c r="M62" s="30">
        <f t="shared" si="4"/>
        <v>84.57</v>
      </c>
      <c r="N62" s="3">
        <f t="shared" si="1"/>
        <v>1010.9100000000001</v>
      </c>
      <c r="O62" t="s">
        <v>76</v>
      </c>
      <c r="P62" s="21">
        <v>44676</v>
      </c>
      <c r="Q62" s="16">
        <f t="shared" si="5"/>
        <v>58</v>
      </c>
    </row>
    <row r="63" spans="5:17" x14ac:dyDescent="0.25">
      <c r="E63" s="21">
        <v>46487</v>
      </c>
      <c r="F63">
        <v>60</v>
      </c>
      <c r="G63" s="8">
        <v>0</v>
      </c>
      <c r="H63" s="7">
        <f t="shared" si="8"/>
        <v>838.84</v>
      </c>
      <c r="I63" s="3">
        <f t="shared" si="2"/>
        <v>86.66</v>
      </c>
      <c r="J63" s="7">
        <f t="shared" si="3"/>
        <v>0.84</v>
      </c>
      <c r="K63" s="16">
        <f t="shared" si="6"/>
        <v>0</v>
      </c>
      <c r="L63" s="16">
        <f t="shared" si="7"/>
        <v>0</v>
      </c>
      <c r="M63" s="30">
        <f t="shared" si="4"/>
        <v>85.96</v>
      </c>
      <c r="N63" s="3">
        <f t="shared" si="1"/>
        <v>1012.3000000000001</v>
      </c>
      <c r="O63" t="s">
        <v>76</v>
      </c>
      <c r="P63" s="21">
        <v>44676</v>
      </c>
      <c r="Q63" s="16">
        <f t="shared" si="5"/>
        <v>59</v>
      </c>
    </row>
    <row r="64" spans="5:17" x14ac:dyDescent="0.25">
      <c r="E64" s="21">
        <v>46517</v>
      </c>
      <c r="F64">
        <v>61</v>
      </c>
      <c r="G64" s="8">
        <v>0</v>
      </c>
      <c r="H64" s="7">
        <f t="shared" si="8"/>
        <v>838.84</v>
      </c>
      <c r="I64" s="3">
        <f t="shared" si="2"/>
        <v>86.66</v>
      </c>
      <c r="J64" s="7">
        <f t="shared" si="3"/>
        <v>0.84</v>
      </c>
      <c r="K64" s="16">
        <f t="shared" si="6"/>
        <v>0</v>
      </c>
      <c r="L64" s="16">
        <f t="shared" si="7"/>
        <v>0</v>
      </c>
      <c r="M64" s="30">
        <f t="shared" si="4"/>
        <v>87.35</v>
      </c>
      <c r="N64" s="3">
        <f t="shared" si="1"/>
        <v>1013.69</v>
      </c>
      <c r="O64" t="s">
        <v>76</v>
      </c>
      <c r="P64" s="21">
        <v>44676</v>
      </c>
      <c r="Q64" s="16">
        <f t="shared" si="5"/>
        <v>60</v>
      </c>
    </row>
    <row r="65" spans="5:17" x14ac:dyDescent="0.25">
      <c r="E65" s="21">
        <v>46548</v>
      </c>
      <c r="F65">
        <v>62</v>
      </c>
      <c r="G65" s="8">
        <v>0</v>
      </c>
      <c r="H65" s="7">
        <f t="shared" si="8"/>
        <v>838.84</v>
      </c>
      <c r="I65" s="3">
        <f t="shared" si="2"/>
        <v>86.66</v>
      </c>
      <c r="J65" s="7">
        <f t="shared" si="3"/>
        <v>0.84</v>
      </c>
      <c r="K65" s="16">
        <f t="shared" si="6"/>
        <v>0</v>
      </c>
      <c r="L65" s="16">
        <f t="shared" si="7"/>
        <v>0</v>
      </c>
      <c r="M65" s="30">
        <f t="shared" si="4"/>
        <v>88.73</v>
      </c>
      <c r="N65" s="3">
        <f t="shared" si="1"/>
        <v>1015.07</v>
      </c>
      <c r="O65" t="s">
        <v>76</v>
      </c>
      <c r="P65" s="21">
        <v>44676</v>
      </c>
      <c r="Q65" s="16">
        <f t="shared" si="5"/>
        <v>61</v>
      </c>
    </row>
    <row r="66" spans="5:17" x14ac:dyDescent="0.25">
      <c r="E66" s="21">
        <v>46578</v>
      </c>
      <c r="F66">
        <v>63</v>
      </c>
      <c r="G66" s="8">
        <v>0</v>
      </c>
      <c r="H66" s="7">
        <f t="shared" si="8"/>
        <v>838.84</v>
      </c>
      <c r="I66" s="3">
        <f t="shared" si="2"/>
        <v>86.66</v>
      </c>
      <c r="J66" s="7">
        <f t="shared" si="3"/>
        <v>0.84</v>
      </c>
      <c r="K66" s="16">
        <f t="shared" si="6"/>
        <v>0</v>
      </c>
      <c r="L66" s="16">
        <f t="shared" si="7"/>
        <v>0</v>
      </c>
      <c r="M66" s="30">
        <f t="shared" si="4"/>
        <v>90.11</v>
      </c>
      <c r="N66" s="3">
        <f t="shared" si="1"/>
        <v>1016.45</v>
      </c>
      <c r="O66" t="s">
        <v>76</v>
      </c>
      <c r="P66" s="21">
        <v>44676</v>
      </c>
      <c r="Q66" s="16">
        <f t="shared" si="5"/>
        <v>62</v>
      </c>
    </row>
    <row r="67" spans="5:17" x14ac:dyDescent="0.25">
      <c r="E67" s="21">
        <v>46609</v>
      </c>
      <c r="F67">
        <v>64</v>
      </c>
      <c r="G67" s="8">
        <v>0</v>
      </c>
      <c r="H67" s="7">
        <f t="shared" si="8"/>
        <v>838.84</v>
      </c>
      <c r="I67" s="3">
        <f t="shared" si="2"/>
        <v>86.66</v>
      </c>
      <c r="J67" s="7">
        <f t="shared" si="3"/>
        <v>0.84</v>
      </c>
      <c r="K67" s="16">
        <f t="shared" si="6"/>
        <v>0</v>
      </c>
      <c r="L67" s="16">
        <f t="shared" si="7"/>
        <v>0</v>
      </c>
      <c r="M67" s="30">
        <f t="shared" si="4"/>
        <v>91.49</v>
      </c>
      <c r="N67" s="3">
        <f t="shared" si="1"/>
        <v>1017.83</v>
      </c>
      <c r="O67" t="s">
        <v>76</v>
      </c>
      <c r="P67" s="21">
        <v>44676</v>
      </c>
      <c r="Q67" s="16">
        <f t="shared" si="5"/>
        <v>63</v>
      </c>
    </row>
    <row r="68" spans="5:17" x14ac:dyDescent="0.25">
      <c r="E68" s="21">
        <v>46640</v>
      </c>
      <c r="F68">
        <v>65</v>
      </c>
      <c r="G68" s="8">
        <v>0</v>
      </c>
      <c r="H68" s="7">
        <f t="shared" si="8"/>
        <v>838.84</v>
      </c>
      <c r="I68" s="3">
        <f t="shared" si="2"/>
        <v>86.66</v>
      </c>
      <c r="J68" s="7">
        <f t="shared" si="3"/>
        <v>0.84</v>
      </c>
      <c r="K68" s="16">
        <f t="shared" si="6"/>
        <v>0</v>
      </c>
      <c r="L68" s="16">
        <f t="shared" si="7"/>
        <v>0</v>
      </c>
      <c r="M68" s="30">
        <f t="shared" si="4"/>
        <v>92.87</v>
      </c>
      <c r="N68" s="3">
        <f t="shared" si="1"/>
        <v>1019.21</v>
      </c>
      <c r="O68" t="s">
        <v>76</v>
      </c>
      <c r="P68" s="21">
        <v>44676</v>
      </c>
      <c r="Q68" s="16">
        <f t="shared" si="5"/>
        <v>64</v>
      </c>
    </row>
    <row r="69" spans="5:17" x14ac:dyDescent="0.25">
      <c r="E69" s="21">
        <v>46670</v>
      </c>
      <c r="F69">
        <v>66</v>
      </c>
      <c r="G69" s="8">
        <v>0</v>
      </c>
      <c r="H69" s="7">
        <f t="shared" si="8"/>
        <v>838.84</v>
      </c>
      <c r="I69" s="3">
        <f t="shared" ref="I69:I123" si="9">ROUND(($B$18/120),2)</f>
        <v>86.66</v>
      </c>
      <c r="J69" s="7">
        <f t="shared" ref="J69:J123" si="10">ROUND(($B$11/120),2)</f>
        <v>0.84</v>
      </c>
      <c r="K69" s="16">
        <f t="shared" si="6"/>
        <v>0</v>
      </c>
      <c r="L69" s="16">
        <f t="shared" si="7"/>
        <v>0</v>
      </c>
      <c r="M69" s="30">
        <f t="shared" ref="M69:M123" si="11">ROUND((SUM(G69:L69))-PV($B$15,Q69,0,-(SUM(G69:L69))),2)</f>
        <v>94.24</v>
      </c>
      <c r="N69" s="3">
        <f t="shared" ref="N69:N123" si="12">SUM(G69:M69)</f>
        <v>1020.58</v>
      </c>
      <c r="O69" t="s">
        <v>76</v>
      </c>
      <c r="P69" s="21">
        <v>44676</v>
      </c>
      <c r="Q69" s="16">
        <f t="shared" ref="Q69:Q123" si="13">DATEDIF(P69,E69,"m")</f>
        <v>65</v>
      </c>
    </row>
    <row r="70" spans="5:17" x14ac:dyDescent="0.25">
      <c r="E70" s="21">
        <v>46701</v>
      </c>
      <c r="F70">
        <v>67</v>
      </c>
      <c r="G70" s="8">
        <v>0</v>
      </c>
      <c r="H70" s="7">
        <f t="shared" si="8"/>
        <v>838.84</v>
      </c>
      <c r="I70" s="3">
        <f t="shared" si="9"/>
        <v>86.66</v>
      </c>
      <c r="J70" s="7">
        <f t="shared" si="10"/>
        <v>0.84</v>
      </c>
      <c r="K70" s="16">
        <f t="shared" ref="K70:K123" si="14">ROUND((((H70/$B$20)*$B$20)-H70),2)</f>
        <v>0</v>
      </c>
      <c r="L70" s="16">
        <f t="shared" ref="L70:L123" si="15">ROUND(((((SUM(I70:J70))/$B$20)*$B$20)-(SUM(I70:J70))),2)</f>
        <v>0</v>
      </c>
      <c r="M70" s="30">
        <f t="shared" si="11"/>
        <v>95.61</v>
      </c>
      <c r="N70" s="3">
        <f t="shared" si="12"/>
        <v>1021.95</v>
      </c>
      <c r="O70" t="s">
        <v>76</v>
      </c>
      <c r="P70" s="21">
        <v>44676</v>
      </c>
      <c r="Q70" s="16">
        <f t="shared" si="13"/>
        <v>66</v>
      </c>
    </row>
    <row r="71" spans="5:17" x14ac:dyDescent="0.25">
      <c r="E71" s="21">
        <v>46731</v>
      </c>
      <c r="F71">
        <v>68</v>
      </c>
      <c r="G71" s="8">
        <v>0</v>
      </c>
      <c r="H71" s="7">
        <f t="shared" si="8"/>
        <v>838.84</v>
      </c>
      <c r="I71" s="3">
        <f t="shared" si="9"/>
        <v>86.66</v>
      </c>
      <c r="J71" s="7">
        <f t="shared" si="10"/>
        <v>0.84</v>
      </c>
      <c r="K71" s="16">
        <f t="shared" si="14"/>
        <v>0</v>
      </c>
      <c r="L71" s="16">
        <f t="shared" si="15"/>
        <v>0</v>
      </c>
      <c r="M71" s="30">
        <f t="shared" si="11"/>
        <v>96.98</v>
      </c>
      <c r="N71" s="3">
        <f t="shared" si="12"/>
        <v>1023.32</v>
      </c>
      <c r="O71" t="s">
        <v>76</v>
      </c>
      <c r="P71" s="21">
        <v>44676</v>
      </c>
      <c r="Q71" s="16">
        <f t="shared" si="13"/>
        <v>67</v>
      </c>
    </row>
    <row r="72" spans="5:17" x14ac:dyDescent="0.25">
      <c r="E72" s="21">
        <v>46762</v>
      </c>
      <c r="F72">
        <v>69</v>
      </c>
      <c r="G72" s="8">
        <v>0</v>
      </c>
      <c r="H72" s="7">
        <f t="shared" si="8"/>
        <v>838.84</v>
      </c>
      <c r="I72" s="3">
        <f t="shared" si="9"/>
        <v>86.66</v>
      </c>
      <c r="J72" s="7">
        <f t="shared" si="10"/>
        <v>0.84</v>
      </c>
      <c r="K72" s="16">
        <f t="shared" si="14"/>
        <v>0</v>
      </c>
      <c r="L72" s="16">
        <f t="shared" si="15"/>
        <v>0</v>
      </c>
      <c r="M72" s="30">
        <f t="shared" si="11"/>
        <v>98.35</v>
      </c>
      <c r="N72" s="3">
        <f t="shared" si="12"/>
        <v>1024.69</v>
      </c>
      <c r="O72" t="s">
        <v>76</v>
      </c>
      <c r="P72" s="21">
        <v>44676</v>
      </c>
      <c r="Q72" s="16">
        <f t="shared" si="13"/>
        <v>68</v>
      </c>
    </row>
    <row r="73" spans="5:17" x14ac:dyDescent="0.25">
      <c r="E73" s="21">
        <v>46793</v>
      </c>
      <c r="F73">
        <v>70</v>
      </c>
      <c r="G73" s="8">
        <v>0</v>
      </c>
      <c r="H73" s="7">
        <f t="shared" si="8"/>
        <v>838.84</v>
      </c>
      <c r="I73" s="3">
        <f t="shared" si="9"/>
        <v>86.66</v>
      </c>
      <c r="J73" s="7">
        <f t="shared" si="10"/>
        <v>0.84</v>
      </c>
      <c r="K73" s="16">
        <f t="shared" si="14"/>
        <v>0</v>
      </c>
      <c r="L73" s="16">
        <f t="shared" si="15"/>
        <v>0</v>
      </c>
      <c r="M73" s="30">
        <f t="shared" si="11"/>
        <v>99.72</v>
      </c>
      <c r="N73" s="3">
        <f t="shared" si="12"/>
        <v>1026.06</v>
      </c>
      <c r="O73" t="s">
        <v>76</v>
      </c>
      <c r="P73" s="21">
        <v>44676</v>
      </c>
      <c r="Q73" s="16">
        <f t="shared" si="13"/>
        <v>69</v>
      </c>
    </row>
    <row r="74" spans="5:17" x14ac:dyDescent="0.25">
      <c r="E74" s="21">
        <v>46822</v>
      </c>
      <c r="F74">
        <v>71</v>
      </c>
      <c r="G74" s="8">
        <v>0</v>
      </c>
      <c r="H74" s="7">
        <f t="shared" ref="H74:H123" si="16">($B$17-(I74+J74))</f>
        <v>838.84</v>
      </c>
      <c r="I74" s="3">
        <f t="shared" si="9"/>
        <v>86.66</v>
      </c>
      <c r="J74" s="7">
        <f t="shared" si="10"/>
        <v>0.84</v>
      </c>
      <c r="K74" s="16">
        <f t="shared" si="14"/>
        <v>0</v>
      </c>
      <c r="L74" s="16">
        <f t="shared" si="15"/>
        <v>0</v>
      </c>
      <c r="M74" s="30">
        <f t="shared" si="11"/>
        <v>101.08</v>
      </c>
      <c r="N74" s="3">
        <f t="shared" si="12"/>
        <v>1027.42</v>
      </c>
      <c r="O74" t="s">
        <v>76</v>
      </c>
      <c r="P74" s="21">
        <v>44676</v>
      </c>
      <c r="Q74" s="16">
        <f t="shared" si="13"/>
        <v>70</v>
      </c>
    </row>
    <row r="75" spans="5:17" x14ac:dyDescent="0.25">
      <c r="E75" s="21">
        <v>46853</v>
      </c>
      <c r="F75">
        <v>72</v>
      </c>
      <c r="G75" s="8">
        <v>0</v>
      </c>
      <c r="H75" s="7">
        <f t="shared" si="16"/>
        <v>838.84</v>
      </c>
      <c r="I75" s="3">
        <f t="shared" si="9"/>
        <v>86.66</v>
      </c>
      <c r="J75" s="7">
        <f t="shared" si="10"/>
        <v>0.84</v>
      </c>
      <c r="K75" s="16">
        <f t="shared" si="14"/>
        <v>0</v>
      </c>
      <c r="L75" s="16">
        <f t="shared" si="15"/>
        <v>0</v>
      </c>
      <c r="M75" s="30">
        <f t="shared" si="11"/>
        <v>102.44</v>
      </c>
      <c r="N75" s="3">
        <f t="shared" si="12"/>
        <v>1028.78</v>
      </c>
      <c r="O75" t="s">
        <v>76</v>
      </c>
      <c r="P75" s="21">
        <v>44676</v>
      </c>
      <c r="Q75" s="16">
        <f t="shared" si="13"/>
        <v>71</v>
      </c>
    </row>
    <row r="76" spans="5:17" x14ac:dyDescent="0.25">
      <c r="E76" s="21">
        <v>46883</v>
      </c>
      <c r="F76">
        <v>73</v>
      </c>
      <c r="G76" s="8">
        <v>0</v>
      </c>
      <c r="H76" s="7">
        <f t="shared" si="16"/>
        <v>838.84</v>
      </c>
      <c r="I76" s="3">
        <f t="shared" si="9"/>
        <v>86.66</v>
      </c>
      <c r="J76" s="7">
        <f t="shared" si="10"/>
        <v>0.84</v>
      </c>
      <c r="K76" s="16">
        <f t="shared" si="14"/>
        <v>0</v>
      </c>
      <c r="L76" s="16">
        <f t="shared" si="15"/>
        <v>0</v>
      </c>
      <c r="M76" s="30">
        <f t="shared" si="11"/>
        <v>103.8</v>
      </c>
      <c r="N76" s="3">
        <f t="shared" si="12"/>
        <v>1030.1400000000001</v>
      </c>
      <c r="O76" t="s">
        <v>76</v>
      </c>
      <c r="P76" s="21">
        <v>44676</v>
      </c>
      <c r="Q76" s="16">
        <f t="shared" si="13"/>
        <v>72</v>
      </c>
    </row>
    <row r="77" spans="5:17" x14ac:dyDescent="0.25">
      <c r="E77" s="21">
        <v>46914</v>
      </c>
      <c r="F77">
        <v>74</v>
      </c>
      <c r="G77" s="8">
        <v>0</v>
      </c>
      <c r="H77" s="7">
        <f t="shared" si="16"/>
        <v>838.84</v>
      </c>
      <c r="I77" s="3">
        <f t="shared" si="9"/>
        <v>86.66</v>
      </c>
      <c r="J77" s="7">
        <f t="shared" si="10"/>
        <v>0.84</v>
      </c>
      <c r="K77" s="16">
        <f t="shared" si="14"/>
        <v>0</v>
      </c>
      <c r="L77" s="16">
        <f t="shared" si="15"/>
        <v>0</v>
      </c>
      <c r="M77" s="30">
        <f t="shared" si="11"/>
        <v>105.16</v>
      </c>
      <c r="N77" s="3">
        <f t="shared" si="12"/>
        <v>1031.5</v>
      </c>
      <c r="O77" t="s">
        <v>76</v>
      </c>
      <c r="P77" s="21">
        <v>44676</v>
      </c>
      <c r="Q77" s="16">
        <f t="shared" si="13"/>
        <v>73</v>
      </c>
    </row>
    <row r="78" spans="5:17" x14ac:dyDescent="0.25">
      <c r="E78" s="21">
        <v>46944</v>
      </c>
      <c r="F78">
        <v>75</v>
      </c>
      <c r="G78" s="8">
        <v>0</v>
      </c>
      <c r="H78" s="7">
        <f t="shared" si="16"/>
        <v>838.84</v>
      </c>
      <c r="I78" s="3">
        <f t="shared" si="9"/>
        <v>86.66</v>
      </c>
      <c r="J78" s="7">
        <f t="shared" si="10"/>
        <v>0.84</v>
      </c>
      <c r="K78" s="16">
        <f t="shared" si="14"/>
        <v>0</v>
      </c>
      <c r="L78" s="16">
        <f t="shared" si="15"/>
        <v>0</v>
      </c>
      <c r="M78" s="30">
        <f t="shared" si="11"/>
        <v>106.51</v>
      </c>
      <c r="N78" s="3">
        <f t="shared" si="12"/>
        <v>1032.8500000000001</v>
      </c>
      <c r="O78" t="s">
        <v>76</v>
      </c>
      <c r="P78" s="21">
        <v>44676</v>
      </c>
      <c r="Q78" s="16">
        <f t="shared" si="13"/>
        <v>74</v>
      </c>
    </row>
    <row r="79" spans="5:17" x14ac:dyDescent="0.25">
      <c r="E79" s="21">
        <v>46975</v>
      </c>
      <c r="F79">
        <v>76</v>
      </c>
      <c r="G79" s="8">
        <v>0</v>
      </c>
      <c r="H79" s="7">
        <f t="shared" si="16"/>
        <v>838.84</v>
      </c>
      <c r="I79" s="3">
        <f t="shared" si="9"/>
        <v>86.66</v>
      </c>
      <c r="J79" s="7">
        <f t="shared" si="10"/>
        <v>0.84</v>
      </c>
      <c r="K79" s="16">
        <f t="shared" si="14"/>
        <v>0</v>
      </c>
      <c r="L79" s="16">
        <f t="shared" si="15"/>
        <v>0</v>
      </c>
      <c r="M79" s="30">
        <f t="shared" si="11"/>
        <v>107.86</v>
      </c>
      <c r="N79" s="3">
        <f t="shared" si="12"/>
        <v>1034.2</v>
      </c>
      <c r="O79" t="s">
        <v>76</v>
      </c>
      <c r="P79" s="21">
        <v>44676</v>
      </c>
      <c r="Q79" s="16">
        <f t="shared" si="13"/>
        <v>75</v>
      </c>
    </row>
    <row r="80" spans="5:17" x14ac:dyDescent="0.25">
      <c r="E80" s="21">
        <v>47006</v>
      </c>
      <c r="F80">
        <v>77</v>
      </c>
      <c r="G80" s="8">
        <v>0</v>
      </c>
      <c r="H80" s="7">
        <f t="shared" si="16"/>
        <v>838.84</v>
      </c>
      <c r="I80" s="3">
        <f t="shared" si="9"/>
        <v>86.66</v>
      </c>
      <c r="J80" s="7">
        <f t="shared" si="10"/>
        <v>0.84</v>
      </c>
      <c r="K80" s="16">
        <f t="shared" si="14"/>
        <v>0</v>
      </c>
      <c r="L80" s="16">
        <f t="shared" si="15"/>
        <v>0</v>
      </c>
      <c r="M80" s="30">
        <f t="shared" si="11"/>
        <v>109.21</v>
      </c>
      <c r="N80" s="3">
        <f t="shared" si="12"/>
        <v>1035.55</v>
      </c>
      <c r="O80" t="s">
        <v>76</v>
      </c>
      <c r="P80" s="21">
        <v>44676</v>
      </c>
      <c r="Q80" s="16">
        <f t="shared" si="13"/>
        <v>76</v>
      </c>
    </row>
    <row r="81" spans="5:17" x14ac:dyDescent="0.25">
      <c r="E81" s="21">
        <v>47036</v>
      </c>
      <c r="F81">
        <v>78</v>
      </c>
      <c r="G81" s="8">
        <v>0</v>
      </c>
      <c r="H81" s="7">
        <f t="shared" si="16"/>
        <v>838.84</v>
      </c>
      <c r="I81" s="3">
        <f t="shared" si="9"/>
        <v>86.66</v>
      </c>
      <c r="J81" s="7">
        <f t="shared" si="10"/>
        <v>0.84</v>
      </c>
      <c r="K81" s="16">
        <f t="shared" si="14"/>
        <v>0</v>
      </c>
      <c r="L81" s="16">
        <f t="shared" si="15"/>
        <v>0</v>
      </c>
      <c r="M81" s="30">
        <f t="shared" si="11"/>
        <v>110.56</v>
      </c>
      <c r="N81" s="3">
        <f t="shared" si="12"/>
        <v>1036.9000000000001</v>
      </c>
      <c r="O81" t="s">
        <v>76</v>
      </c>
      <c r="P81" s="21">
        <v>44676</v>
      </c>
      <c r="Q81" s="16">
        <f t="shared" si="13"/>
        <v>77</v>
      </c>
    </row>
    <row r="82" spans="5:17" x14ac:dyDescent="0.25">
      <c r="E82" s="21">
        <v>47067</v>
      </c>
      <c r="F82">
        <v>79</v>
      </c>
      <c r="G82" s="8">
        <v>0</v>
      </c>
      <c r="H82" s="7">
        <f t="shared" si="16"/>
        <v>838.84</v>
      </c>
      <c r="I82" s="3">
        <f t="shared" si="9"/>
        <v>86.66</v>
      </c>
      <c r="J82" s="7">
        <f t="shared" si="10"/>
        <v>0.84</v>
      </c>
      <c r="K82" s="16">
        <f t="shared" si="14"/>
        <v>0</v>
      </c>
      <c r="L82" s="16">
        <f t="shared" si="15"/>
        <v>0</v>
      </c>
      <c r="M82" s="30">
        <f t="shared" si="11"/>
        <v>111.91</v>
      </c>
      <c r="N82" s="3">
        <f t="shared" si="12"/>
        <v>1038.25</v>
      </c>
      <c r="O82" t="s">
        <v>76</v>
      </c>
      <c r="P82" s="21">
        <v>44676</v>
      </c>
      <c r="Q82" s="16">
        <f t="shared" si="13"/>
        <v>78</v>
      </c>
    </row>
    <row r="83" spans="5:17" x14ac:dyDescent="0.25">
      <c r="E83" s="21">
        <v>47097</v>
      </c>
      <c r="F83">
        <v>80</v>
      </c>
      <c r="G83" s="8">
        <v>0</v>
      </c>
      <c r="H83" s="7">
        <f t="shared" si="16"/>
        <v>838.84</v>
      </c>
      <c r="I83" s="3">
        <f t="shared" si="9"/>
        <v>86.66</v>
      </c>
      <c r="J83" s="7">
        <f t="shared" si="10"/>
        <v>0.84</v>
      </c>
      <c r="K83" s="16">
        <f t="shared" si="14"/>
        <v>0</v>
      </c>
      <c r="L83" s="16">
        <f t="shared" si="15"/>
        <v>0</v>
      </c>
      <c r="M83" s="30">
        <f t="shared" si="11"/>
        <v>113.25</v>
      </c>
      <c r="N83" s="3">
        <f t="shared" si="12"/>
        <v>1039.5900000000001</v>
      </c>
      <c r="O83" t="s">
        <v>76</v>
      </c>
      <c r="P83" s="21">
        <v>44676</v>
      </c>
      <c r="Q83" s="16">
        <f t="shared" si="13"/>
        <v>79</v>
      </c>
    </row>
    <row r="84" spans="5:17" x14ac:dyDescent="0.25">
      <c r="E84" s="21">
        <v>47128</v>
      </c>
      <c r="F84">
        <v>81</v>
      </c>
      <c r="G84" s="8">
        <v>0</v>
      </c>
      <c r="H84" s="7">
        <f t="shared" si="16"/>
        <v>838.84</v>
      </c>
      <c r="I84" s="3">
        <f t="shared" si="9"/>
        <v>86.66</v>
      </c>
      <c r="J84" s="7">
        <f t="shared" si="10"/>
        <v>0.84</v>
      </c>
      <c r="K84" s="16">
        <f t="shared" si="14"/>
        <v>0</v>
      </c>
      <c r="L84" s="16">
        <f t="shared" si="15"/>
        <v>0</v>
      </c>
      <c r="M84" s="30">
        <f t="shared" si="11"/>
        <v>114.59</v>
      </c>
      <c r="N84" s="3">
        <f t="shared" si="12"/>
        <v>1040.93</v>
      </c>
      <c r="O84" t="s">
        <v>76</v>
      </c>
      <c r="P84" s="21">
        <v>44676</v>
      </c>
      <c r="Q84" s="16">
        <f t="shared" si="13"/>
        <v>80</v>
      </c>
    </row>
    <row r="85" spans="5:17" x14ac:dyDescent="0.25">
      <c r="E85" s="21">
        <v>47159</v>
      </c>
      <c r="F85">
        <v>82</v>
      </c>
      <c r="G85" s="8">
        <v>0</v>
      </c>
      <c r="H85" s="7">
        <f t="shared" si="16"/>
        <v>838.84</v>
      </c>
      <c r="I85" s="3">
        <f t="shared" si="9"/>
        <v>86.66</v>
      </c>
      <c r="J85" s="7">
        <f t="shared" si="10"/>
        <v>0.84</v>
      </c>
      <c r="K85" s="16">
        <f t="shared" si="14"/>
        <v>0</v>
      </c>
      <c r="L85" s="16">
        <f t="shared" si="15"/>
        <v>0</v>
      </c>
      <c r="M85" s="30">
        <f t="shared" si="11"/>
        <v>115.93</v>
      </c>
      <c r="N85" s="3">
        <f t="shared" si="12"/>
        <v>1042.27</v>
      </c>
      <c r="O85" t="s">
        <v>76</v>
      </c>
      <c r="P85" s="21">
        <v>44676</v>
      </c>
      <c r="Q85" s="16">
        <f t="shared" si="13"/>
        <v>81</v>
      </c>
    </row>
    <row r="86" spans="5:17" x14ac:dyDescent="0.25">
      <c r="E86" s="21">
        <v>47187</v>
      </c>
      <c r="F86">
        <v>83</v>
      </c>
      <c r="G86" s="8">
        <v>0</v>
      </c>
      <c r="H86" s="7">
        <f t="shared" si="16"/>
        <v>838.84</v>
      </c>
      <c r="I86" s="3">
        <f t="shared" si="9"/>
        <v>86.66</v>
      </c>
      <c r="J86" s="7">
        <f t="shared" si="10"/>
        <v>0.84</v>
      </c>
      <c r="K86" s="16">
        <f t="shared" si="14"/>
        <v>0</v>
      </c>
      <c r="L86" s="16">
        <f t="shared" si="15"/>
        <v>0</v>
      </c>
      <c r="M86" s="30">
        <f t="shared" si="11"/>
        <v>117.27</v>
      </c>
      <c r="N86" s="3">
        <f t="shared" si="12"/>
        <v>1043.6100000000001</v>
      </c>
      <c r="O86" t="s">
        <v>76</v>
      </c>
      <c r="P86" s="21">
        <v>44676</v>
      </c>
      <c r="Q86" s="16">
        <f t="shared" si="13"/>
        <v>82</v>
      </c>
    </row>
    <row r="87" spans="5:17" x14ac:dyDescent="0.25">
      <c r="E87" s="21">
        <v>47218</v>
      </c>
      <c r="F87">
        <v>84</v>
      </c>
      <c r="G87" s="8">
        <v>0</v>
      </c>
      <c r="H87" s="7">
        <f t="shared" si="16"/>
        <v>838.84</v>
      </c>
      <c r="I87" s="3">
        <f t="shared" si="9"/>
        <v>86.66</v>
      </c>
      <c r="J87" s="7">
        <f t="shared" si="10"/>
        <v>0.84</v>
      </c>
      <c r="K87" s="16">
        <f t="shared" si="14"/>
        <v>0</v>
      </c>
      <c r="L87" s="16">
        <f t="shared" si="15"/>
        <v>0</v>
      </c>
      <c r="M87" s="30">
        <f t="shared" si="11"/>
        <v>118.6</v>
      </c>
      <c r="N87" s="3">
        <f t="shared" si="12"/>
        <v>1044.94</v>
      </c>
      <c r="O87" t="s">
        <v>76</v>
      </c>
      <c r="P87" s="21">
        <v>44676</v>
      </c>
      <c r="Q87" s="16">
        <f t="shared" si="13"/>
        <v>83</v>
      </c>
    </row>
    <row r="88" spans="5:17" x14ac:dyDescent="0.25">
      <c r="E88" s="21">
        <v>47248</v>
      </c>
      <c r="F88">
        <v>85</v>
      </c>
      <c r="G88" s="8">
        <v>0</v>
      </c>
      <c r="H88" s="7">
        <f t="shared" si="16"/>
        <v>838.84</v>
      </c>
      <c r="I88" s="3">
        <f t="shared" si="9"/>
        <v>86.66</v>
      </c>
      <c r="J88" s="7">
        <f t="shared" si="10"/>
        <v>0.84</v>
      </c>
      <c r="K88" s="16">
        <f t="shared" si="14"/>
        <v>0</v>
      </c>
      <c r="L88" s="16">
        <f t="shared" si="15"/>
        <v>0</v>
      </c>
      <c r="M88" s="30">
        <f t="shared" si="11"/>
        <v>119.93</v>
      </c>
      <c r="N88" s="3">
        <f t="shared" si="12"/>
        <v>1046.27</v>
      </c>
      <c r="O88" t="s">
        <v>76</v>
      </c>
      <c r="P88" s="21">
        <v>44676</v>
      </c>
      <c r="Q88" s="16">
        <f t="shared" si="13"/>
        <v>84</v>
      </c>
    </row>
    <row r="89" spans="5:17" x14ac:dyDescent="0.25">
      <c r="E89" s="21">
        <v>47279</v>
      </c>
      <c r="F89">
        <v>86</v>
      </c>
      <c r="G89" s="8">
        <v>0</v>
      </c>
      <c r="H89" s="7">
        <f t="shared" si="16"/>
        <v>838.84</v>
      </c>
      <c r="I89" s="3">
        <f t="shared" si="9"/>
        <v>86.66</v>
      </c>
      <c r="J89" s="7">
        <f t="shared" si="10"/>
        <v>0.84</v>
      </c>
      <c r="K89" s="16">
        <f t="shared" si="14"/>
        <v>0</v>
      </c>
      <c r="L89" s="16">
        <f t="shared" si="15"/>
        <v>0</v>
      </c>
      <c r="M89" s="30">
        <f t="shared" si="11"/>
        <v>121.26</v>
      </c>
      <c r="N89" s="3">
        <f t="shared" si="12"/>
        <v>1047.6000000000001</v>
      </c>
      <c r="O89" t="s">
        <v>76</v>
      </c>
      <c r="P89" s="21">
        <v>44676</v>
      </c>
      <c r="Q89" s="16">
        <f t="shared" si="13"/>
        <v>85</v>
      </c>
    </row>
    <row r="90" spans="5:17" x14ac:dyDescent="0.25">
      <c r="E90" s="21">
        <v>47309</v>
      </c>
      <c r="F90">
        <v>87</v>
      </c>
      <c r="G90" s="8">
        <v>0</v>
      </c>
      <c r="H90" s="7">
        <f t="shared" si="16"/>
        <v>838.84</v>
      </c>
      <c r="I90" s="3">
        <f t="shared" si="9"/>
        <v>86.66</v>
      </c>
      <c r="J90" s="7">
        <f t="shared" si="10"/>
        <v>0.84</v>
      </c>
      <c r="K90" s="16">
        <f t="shared" si="14"/>
        <v>0</v>
      </c>
      <c r="L90" s="16">
        <f t="shared" si="15"/>
        <v>0</v>
      </c>
      <c r="M90" s="30">
        <f t="shared" si="11"/>
        <v>122.59</v>
      </c>
      <c r="N90" s="3">
        <f t="shared" si="12"/>
        <v>1048.93</v>
      </c>
      <c r="O90" t="s">
        <v>76</v>
      </c>
      <c r="P90" s="21">
        <v>44676</v>
      </c>
      <c r="Q90" s="16">
        <f t="shared" si="13"/>
        <v>86</v>
      </c>
    </row>
    <row r="91" spans="5:17" x14ac:dyDescent="0.25">
      <c r="E91" s="21">
        <v>47340</v>
      </c>
      <c r="F91">
        <v>88</v>
      </c>
      <c r="G91" s="8">
        <v>0</v>
      </c>
      <c r="H91" s="7">
        <f t="shared" si="16"/>
        <v>838.84</v>
      </c>
      <c r="I91" s="3">
        <f t="shared" si="9"/>
        <v>86.66</v>
      </c>
      <c r="J91" s="7">
        <f t="shared" si="10"/>
        <v>0.84</v>
      </c>
      <c r="K91" s="16">
        <f t="shared" si="14"/>
        <v>0</v>
      </c>
      <c r="L91" s="16">
        <f t="shared" si="15"/>
        <v>0</v>
      </c>
      <c r="M91" s="30">
        <f t="shared" si="11"/>
        <v>123.92</v>
      </c>
      <c r="N91" s="3">
        <f t="shared" si="12"/>
        <v>1050.26</v>
      </c>
      <c r="O91" t="s">
        <v>76</v>
      </c>
      <c r="P91" s="21">
        <v>44676</v>
      </c>
      <c r="Q91" s="16">
        <f t="shared" si="13"/>
        <v>87</v>
      </c>
    </row>
    <row r="92" spans="5:17" x14ac:dyDescent="0.25">
      <c r="E92" s="21">
        <v>47371</v>
      </c>
      <c r="F92">
        <v>89</v>
      </c>
      <c r="G92" s="8">
        <v>0</v>
      </c>
      <c r="H92" s="7">
        <f t="shared" si="16"/>
        <v>838.84</v>
      </c>
      <c r="I92" s="3">
        <f t="shared" si="9"/>
        <v>86.66</v>
      </c>
      <c r="J92" s="7">
        <f t="shared" si="10"/>
        <v>0.84</v>
      </c>
      <c r="K92" s="16">
        <f t="shared" si="14"/>
        <v>0</v>
      </c>
      <c r="L92" s="16">
        <f t="shared" si="15"/>
        <v>0</v>
      </c>
      <c r="M92" s="30">
        <f t="shared" si="11"/>
        <v>125.24</v>
      </c>
      <c r="N92" s="3">
        <f t="shared" si="12"/>
        <v>1051.58</v>
      </c>
      <c r="O92" t="s">
        <v>76</v>
      </c>
      <c r="P92" s="21">
        <v>44676</v>
      </c>
      <c r="Q92" s="16">
        <f t="shared" si="13"/>
        <v>88</v>
      </c>
    </row>
    <row r="93" spans="5:17" x14ac:dyDescent="0.25">
      <c r="E93" s="21">
        <v>47401</v>
      </c>
      <c r="F93">
        <v>90</v>
      </c>
      <c r="G93" s="8">
        <v>0</v>
      </c>
      <c r="H93" s="7">
        <f t="shared" si="16"/>
        <v>838.84</v>
      </c>
      <c r="I93" s="3">
        <f t="shared" si="9"/>
        <v>86.66</v>
      </c>
      <c r="J93" s="7">
        <f t="shared" si="10"/>
        <v>0.84</v>
      </c>
      <c r="K93" s="16">
        <f t="shared" si="14"/>
        <v>0</v>
      </c>
      <c r="L93" s="16">
        <f t="shared" si="15"/>
        <v>0</v>
      </c>
      <c r="M93" s="30">
        <f t="shared" si="11"/>
        <v>126.56</v>
      </c>
      <c r="N93" s="3">
        <f t="shared" si="12"/>
        <v>1052.9000000000001</v>
      </c>
      <c r="O93" t="s">
        <v>76</v>
      </c>
      <c r="P93" s="21">
        <v>44676</v>
      </c>
      <c r="Q93" s="16">
        <f t="shared" si="13"/>
        <v>89</v>
      </c>
    </row>
    <row r="94" spans="5:17" x14ac:dyDescent="0.25">
      <c r="E94" s="21">
        <v>47432</v>
      </c>
      <c r="F94">
        <v>91</v>
      </c>
      <c r="G94" s="8">
        <v>0</v>
      </c>
      <c r="H94" s="7">
        <f t="shared" si="16"/>
        <v>838.84</v>
      </c>
      <c r="I94" s="3">
        <f t="shared" si="9"/>
        <v>86.66</v>
      </c>
      <c r="J94" s="7">
        <f t="shared" si="10"/>
        <v>0.84</v>
      </c>
      <c r="K94" s="16">
        <f t="shared" si="14"/>
        <v>0</v>
      </c>
      <c r="L94" s="16">
        <f t="shared" si="15"/>
        <v>0</v>
      </c>
      <c r="M94" s="30">
        <f t="shared" si="11"/>
        <v>127.88</v>
      </c>
      <c r="N94" s="3">
        <f t="shared" si="12"/>
        <v>1054.22</v>
      </c>
      <c r="O94" t="s">
        <v>76</v>
      </c>
      <c r="P94" s="21">
        <v>44676</v>
      </c>
      <c r="Q94" s="16">
        <f t="shared" si="13"/>
        <v>90</v>
      </c>
    </row>
    <row r="95" spans="5:17" x14ac:dyDescent="0.25">
      <c r="E95" s="21">
        <v>47462</v>
      </c>
      <c r="F95">
        <v>92</v>
      </c>
      <c r="G95" s="8">
        <v>0</v>
      </c>
      <c r="H95" s="7">
        <f t="shared" si="16"/>
        <v>838.84</v>
      </c>
      <c r="I95" s="3">
        <f t="shared" si="9"/>
        <v>86.66</v>
      </c>
      <c r="J95" s="7">
        <f t="shared" si="10"/>
        <v>0.84</v>
      </c>
      <c r="K95" s="16">
        <f t="shared" si="14"/>
        <v>0</v>
      </c>
      <c r="L95" s="16">
        <f t="shared" si="15"/>
        <v>0</v>
      </c>
      <c r="M95" s="30">
        <f t="shared" si="11"/>
        <v>129.19999999999999</v>
      </c>
      <c r="N95" s="3">
        <f t="shared" si="12"/>
        <v>1055.54</v>
      </c>
      <c r="O95" t="s">
        <v>76</v>
      </c>
      <c r="P95" s="21">
        <v>44676</v>
      </c>
      <c r="Q95" s="16">
        <f t="shared" si="13"/>
        <v>91</v>
      </c>
    </row>
    <row r="96" spans="5:17" x14ac:dyDescent="0.25">
      <c r="E96" s="21">
        <v>47493</v>
      </c>
      <c r="F96">
        <v>93</v>
      </c>
      <c r="G96" s="8">
        <v>0</v>
      </c>
      <c r="H96" s="7">
        <f t="shared" si="16"/>
        <v>838.84</v>
      </c>
      <c r="I96" s="3">
        <f t="shared" si="9"/>
        <v>86.66</v>
      </c>
      <c r="J96" s="7">
        <f t="shared" si="10"/>
        <v>0.84</v>
      </c>
      <c r="K96" s="16">
        <f t="shared" si="14"/>
        <v>0</v>
      </c>
      <c r="L96" s="16">
        <f t="shared" si="15"/>
        <v>0</v>
      </c>
      <c r="M96" s="30">
        <f t="shared" si="11"/>
        <v>130.51</v>
      </c>
      <c r="N96" s="3">
        <f t="shared" si="12"/>
        <v>1056.8499999999999</v>
      </c>
      <c r="O96" t="s">
        <v>76</v>
      </c>
      <c r="P96" s="21">
        <v>44676</v>
      </c>
      <c r="Q96" s="16">
        <f t="shared" si="13"/>
        <v>92</v>
      </c>
    </row>
    <row r="97" spans="5:17" x14ac:dyDescent="0.25">
      <c r="E97" s="21">
        <v>47524</v>
      </c>
      <c r="F97">
        <v>94</v>
      </c>
      <c r="G97" s="8">
        <v>0</v>
      </c>
      <c r="H97" s="7">
        <f t="shared" si="16"/>
        <v>838.84</v>
      </c>
      <c r="I97" s="3">
        <f t="shared" si="9"/>
        <v>86.66</v>
      </c>
      <c r="J97" s="7">
        <f t="shared" si="10"/>
        <v>0.84</v>
      </c>
      <c r="K97" s="16">
        <f t="shared" si="14"/>
        <v>0</v>
      </c>
      <c r="L97" s="16">
        <f t="shared" si="15"/>
        <v>0</v>
      </c>
      <c r="M97" s="30">
        <f t="shared" si="11"/>
        <v>131.82</v>
      </c>
      <c r="N97" s="3">
        <f t="shared" si="12"/>
        <v>1058.1600000000001</v>
      </c>
      <c r="O97" t="s">
        <v>76</v>
      </c>
      <c r="P97" s="21">
        <v>44676</v>
      </c>
      <c r="Q97" s="16">
        <f t="shared" si="13"/>
        <v>93</v>
      </c>
    </row>
    <row r="98" spans="5:17" x14ac:dyDescent="0.25">
      <c r="E98" s="21">
        <v>47552</v>
      </c>
      <c r="F98">
        <v>95</v>
      </c>
      <c r="G98" s="8">
        <v>0</v>
      </c>
      <c r="H98" s="7">
        <f t="shared" si="16"/>
        <v>838.84</v>
      </c>
      <c r="I98" s="3">
        <f t="shared" si="9"/>
        <v>86.66</v>
      </c>
      <c r="J98" s="7">
        <f t="shared" si="10"/>
        <v>0.84</v>
      </c>
      <c r="K98" s="16">
        <f t="shared" si="14"/>
        <v>0</v>
      </c>
      <c r="L98" s="16">
        <f t="shared" si="15"/>
        <v>0</v>
      </c>
      <c r="M98" s="30">
        <f t="shared" si="11"/>
        <v>133.13999999999999</v>
      </c>
      <c r="N98" s="3">
        <f t="shared" si="12"/>
        <v>1059.48</v>
      </c>
      <c r="O98" t="s">
        <v>76</v>
      </c>
      <c r="P98" s="21">
        <v>44676</v>
      </c>
      <c r="Q98" s="16">
        <f t="shared" si="13"/>
        <v>94</v>
      </c>
    </row>
    <row r="99" spans="5:17" x14ac:dyDescent="0.25">
      <c r="E99" s="21">
        <v>47583</v>
      </c>
      <c r="F99">
        <v>96</v>
      </c>
      <c r="G99" s="8">
        <v>0</v>
      </c>
      <c r="H99" s="7">
        <f t="shared" si="16"/>
        <v>838.84</v>
      </c>
      <c r="I99" s="3">
        <f t="shared" si="9"/>
        <v>86.66</v>
      </c>
      <c r="J99" s="7">
        <f t="shared" si="10"/>
        <v>0.84</v>
      </c>
      <c r="K99" s="16">
        <f t="shared" si="14"/>
        <v>0</v>
      </c>
      <c r="L99" s="16">
        <f t="shared" si="15"/>
        <v>0</v>
      </c>
      <c r="M99" s="30">
        <f t="shared" si="11"/>
        <v>134.44</v>
      </c>
      <c r="N99" s="3">
        <f t="shared" si="12"/>
        <v>1060.78</v>
      </c>
      <c r="O99" t="s">
        <v>76</v>
      </c>
      <c r="P99" s="21">
        <v>44676</v>
      </c>
      <c r="Q99" s="16">
        <f t="shared" si="13"/>
        <v>95</v>
      </c>
    </row>
    <row r="100" spans="5:17" x14ac:dyDescent="0.25">
      <c r="E100" s="21">
        <v>47613</v>
      </c>
      <c r="F100">
        <v>97</v>
      </c>
      <c r="G100" s="8">
        <v>0</v>
      </c>
      <c r="H100" s="7">
        <f t="shared" si="16"/>
        <v>838.84</v>
      </c>
      <c r="I100" s="3">
        <f t="shared" si="9"/>
        <v>86.66</v>
      </c>
      <c r="J100" s="7">
        <f t="shared" si="10"/>
        <v>0.84</v>
      </c>
      <c r="K100" s="16">
        <f t="shared" si="14"/>
        <v>0</v>
      </c>
      <c r="L100" s="16">
        <f t="shared" si="15"/>
        <v>0</v>
      </c>
      <c r="M100" s="30">
        <f t="shared" si="11"/>
        <v>135.75</v>
      </c>
      <c r="N100" s="3">
        <f t="shared" si="12"/>
        <v>1062.0900000000001</v>
      </c>
      <c r="O100" t="s">
        <v>76</v>
      </c>
      <c r="P100" s="21">
        <v>44676</v>
      </c>
      <c r="Q100" s="16">
        <f t="shared" si="13"/>
        <v>96</v>
      </c>
    </row>
    <row r="101" spans="5:17" x14ac:dyDescent="0.25">
      <c r="E101" s="21">
        <v>47644</v>
      </c>
      <c r="F101">
        <v>98</v>
      </c>
      <c r="G101" s="8">
        <v>0</v>
      </c>
      <c r="H101" s="7">
        <f t="shared" si="16"/>
        <v>838.84</v>
      </c>
      <c r="I101" s="3">
        <f t="shared" si="9"/>
        <v>86.66</v>
      </c>
      <c r="J101" s="7">
        <f t="shared" si="10"/>
        <v>0.84</v>
      </c>
      <c r="K101" s="16">
        <f t="shared" si="14"/>
        <v>0</v>
      </c>
      <c r="L101" s="16">
        <f t="shared" si="15"/>
        <v>0</v>
      </c>
      <c r="M101" s="30">
        <f t="shared" si="11"/>
        <v>137.05000000000001</v>
      </c>
      <c r="N101" s="3">
        <f t="shared" si="12"/>
        <v>1063.3900000000001</v>
      </c>
      <c r="O101" t="s">
        <v>76</v>
      </c>
      <c r="P101" s="21">
        <v>44676</v>
      </c>
      <c r="Q101" s="16">
        <f t="shared" si="13"/>
        <v>97</v>
      </c>
    </row>
    <row r="102" spans="5:17" x14ac:dyDescent="0.25">
      <c r="E102" s="21">
        <v>47674</v>
      </c>
      <c r="F102">
        <v>99</v>
      </c>
      <c r="G102" s="8">
        <v>0</v>
      </c>
      <c r="H102" s="7">
        <f t="shared" si="16"/>
        <v>838.84</v>
      </c>
      <c r="I102" s="3">
        <f t="shared" si="9"/>
        <v>86.66</v>
      </c>
      <c r="J102" s="7">
        <f t="shared" si="10"/>
        <v>0.84</v>
      </c>
      <c r="K102" s="16">
        <f t="shared" si="14"/>
        <v>0</v>
      </c>
      <c r="L102" s="16">
        <f t="shared" si="15"/>
        <v>0</v>
      </c>
      <c r="M102" s="30">
        <f t="shared" si="11"/>
        <v>138.36000000000001</v>
      </c>
      <c r="N102" s="3">
        <f t="shared" si="12"/>
        <v>1064.7</v>
      </c>
      <c r="O102" t="s">
        <v>76</v>
      </c>
      <c r="P102" s="21">
        <v>44676</v>
      </c>
      <c r="Q102" s="16">
        <f t="shared" si="13"/>
        <v>98</v>
      </c>
    </row>
    <row r="103" spans="5:17" x14ac:dyDescent="0.25">
      <c r="E103" s="21">
        <v>47705</v>
      </c>
      <c r="F103">
        <v>100</v>
      </c>
      <c r="G103" s="8">
        <v>0</v>
      </c>
      <c r="H103" s="7">
        <f t="shared" si="16"/>
        <v>838.84</v>
      </c>
      <c r="I103" s="3">
        <f t="shared" si="9"/>
        <v>86.66</v>
      </c>
      <c r="J103" s="7">
        <f t="shared" si="10"/>
        <v>0.84</v>
      </c>
      <c r="K103" s="16">
        <f t="shared" si="14"/>
        <v>0</v>
      </c>
      <c r="L103" s="16">
        <f t="shared" si="15"/>
        <v>0</v>
      </c>
      <c r="M103" s="30">
        <f t="shared" si="11"/>
        <v>139.65</v>
      </c>
      <c r="N103" s="3">
        <f t="shared" si="12"/>
        <v>1065.99</v>
      </c>
      <c r="O103" t="s">
        <v>76</v>
      </c>
      <c r="P103" s="21">
        <v>44676</v>
      </c>
      <c r="Q103" s="16">
        <f t="shared" si="13"/>
        <v>99</v>
      </c>
    </row>
    <row r="104" spans="5:17" x14ac:dyDescent="0.25">
      <c r="E104" s="21">
        <v>47736</v>
      </c>
      <c r="F104">
        <v>101</v>
      </c>
      <c r="G104" s="8">
        <v>0</v>
      </c>
      <c r="H104" s="7">
        <f t="shared" si="16"/>
        <v>838.84</v>
      </c>
      <c r="I104" s="3">
        <f t="shared" si="9"/>
        <v>86.66</v>
      </c>
      <c r="J104" s="7">
        <f t="shared" si="10"/>
        <v>0.84</v>
      </c>
      <c r="K104" s="16">
        <f t="shared" si="14"/>
        <v>0</v>
      </c>
      <c r="L104" s="16">
        <f t="shared" si="15"/>
        <v>0</v>
      </c>
      <c r="M104" s="30">
        <f t="shared" si="11"/>
        <v>140.94999999999999</v>
      </c>
      <c r="N104" s="3">
        <f t="shared" si="12"/>
        <v>1067.29</v>
      </c>
      <c r="O104" t="s">
        <v>76</v>
      </c>
      <c r="P104" s="21">
        <v>44676</v>
      </c>
      <c r="Q104" s="16">
        <f t="shared" si="13"/>
        <v>100</v>
      </c>
    </row>
    <row r="105" spans="5:17" x14ac:dyDescent="0.25">
      <c r="E105" s="21">
        <v>47766</v>
      </c>
      <c r="F105">
        <v>102</v>
      </c>
      <c r="G105" s="8">
        <v>0</v>
      </c>
      <c r="H105" s="7">
        <f t="shared" si="16"/>
        <v>838.84</v>
      </c>
      <c r="I105" s="3">
        <f t="shared" si="9"/>
        <v>86.66</v>
      </c>
      <c r="J105" s="7">
        <f t="shared" si="10"/>
        <v>0.84</v>
      </c>
      <c r="K105" s="16">
        <f t="shared" si="14"/>
        <v>0</v>
      </c>
      <c r="L105" s="16">
        <f t="shared" si="15"/>
        <v>0</v>
      </c>
      <c r="M105" s="30">
        <f t="shared" si="11"/>
        <v>142.25</v>
      </c>
      <c r="N105" s="3">
        <f t="shared" si="12"/>
        <v>1068.5900000000001</v>
      </c>
      <c r="O105" t="s">
        <v>76</v>
      </c>
      <c r="P105" s="21">
        <v>44676</v>
      </c>
      <c r="Q105" s="16">
        <f t="shared" si="13"/>
        <v>101</v>
      </c>
    </row>
    <row r="106" spans="5:17" x14ac:dyDescent="0.25">
      <c r="E106" s="21">
        <v>47797</v>
      </c>
      <c r="F106">
        <v>103</v>
      </c>
      <c r="G106" s="8">
        <v>0</v>
      </c>
      <c r="H106" s="7">
        <f t="shared" si="16"/>
        <v>838.84</v>
      </c>
      <c r="I106" s="3">
        <f t="shared" si="9"/>
        <v>86.66</v>
      </c>
      <c r="J106" s="7">
        <f t="shared" si="10"/>
        <v>0.84</v>
      </c>
      <c r="K106" s="16">
        <f t="shared" si="14"/>
        <v>0</v>
      </c>
      <c r="L106" s="16">
        <f t="shared" si="15"/>
        <v>0</v>
      </c>
      <c r="M106" s="30">
        <f t="shared" si="11"/>
        <v>143.54</v>
      </c>
      <c r="N106" s="3">
        <f t="shared" si="12"/>
        <v>1069.8800000000001</v>
      </c>
      <c r="O106" t="s">
        <v>76</v>
      </c>
      <c r="P106" s="21">
        <v>44676</v>
      </c>
      <c r="Q106" s="16">
        <f t="shared" si="13"/>
        <v>102</v>
      </c>
    </row>
    <row r="107" spans="5:17" x14ac:dyDescent="0.25">
      <c r="E107" s="21">
        <v>47827</v>
      </c>
      <c r="F107">
        <v>104</v>
      </c>
      <c r="G107" s="8">
        <v>0</v>
      </c>
      <c r="H107" s="7">
        <f t="shared" si="16"/>
        <v>838.84</v>
      </c>
      <c r="I107" s="3">
        <f t="shared" si="9"/>
        <v>86.66</v>
      </c>
      <c r="J107" s="7">
        <f t="shared" si="10"/>
        <v>0.84</v>
      </c>
      <c r="K107" s="16">
        <f t="shared" si="14"/>
        <v>0</v>
      </c>
      <c r="L107" s="16">
        <f t="shared" si="15"/>
        <v>0</v>
      </c>
      <c r="M107" s="30">
        <f t="shared" si="11"/>
        <v>144.83000000000001</v>
      </c>
      <c r="N107" s="3">
        <f t="shared" si="12"/>
        <v>1071.17</v>
      </c>
      <c r="O107" t="s">
        <v>76</v>
      </c>
      <c r="P107" s="21">
        <v>44676</v>
      </c>
      <c r="Q107" s="16">
        <f t="shared" si="13"/>
        <v>103</v>
      </c>
    </row>
    <row r="108" spans="5:17" x14ac:dyDescent="0.25">
      <c r="E108" s="21">
        <v>47858</v>
      </c>
      <c r="F108">
        <v>105</v>
      </c>
      <c r="G108" s="8">
        <v>0</v>
      </c>
      <c r="H108" s="7">
        <f t="shared" si="16"/>
        <v>838.84</v>
      </c>
      <c r="I108" s="3">
        <f t="shared" si="9"/>
        <v>86.66</v>
      </c>
      <c r="J108" s="7">
        <f t="shared" si="10"/>
        <v>0.84</v>
      </c>
      <c r="K108" s="16">
        <f t="shared" si="14"/>
        <v>0</v>
      </c>
      <c r="L108" s="16">
        <f t="shared" si="15"/>
        <v>0</v>
      </c>
      <c r="M108" s="30">
        <f t="shared" si="11"/>
        <v>146.12</v>
      </c>
      <c r="N108" s="3">
        <f t="shared" si="12"/>
        <v>1072.46</v>
      </c>
      <c r="O108" t="s">
        <v>76</v>
      </c>
      <c r="P108" s="21">
        <v>44676</v>
      </c>
      <c r="Q108" s="16">
        <f t="shared" si="13"/>
        <v>104</v>
      </c>
    </row>
    <row r="109" spans="5:17" x14ac:dyDescent="0.25">
      <c r="E109" s="21">
        <v>47889</v>
      </c>
      <c r="F109">
        <v>106</v>
      </c>
      <c r="G109" s="8">
        <v>0</v>
      </c>
      <c r="H109" s="7">
        <f t="shared" si="16"/>
        <v>838.84</v>
      </c>
      <c r="I109" s="3">
        <f t="shared" si="9"/>
        <v>86.66</v>
      </c>
      <c r="J109" s="7">
        <f t="shared" si="10"/>
        <v>0.84</v>
      </c>
      <c r="K109" s="16">
        <f t="shared" si="14"/>
        <v>0</v>
      </c>
      <c r="L109" s="16">
        <f t="shared" si="15"/>
        <v>0</v>
      </c>
      <c r="M109" s="30">
        <f t="shared" si="11"/>
        <v>147.41</v>
      </c>
      <c r="N109" s="3">
        <f t="shared" si="12"/>
        <v>1073.75</v>
      </c>
      <c r="O109" t="s">
        <v>76</v>
      </c>
      <c r="P109" s="21">
        <v>44676</v>
      </c>
      <c r="Q109" s="16">
        <f t="shared" si="13"/>
        <v>105</v>
      </c>
    </row>
    <row r="110" spans="5:17" x14ac:dyDescent="0.25">
      <c r="E110" s="21">
        <v>47917</v>
      </c>
      <c r="F110">
        <v>107</v>
      </c>
      <c r="G110" s="8">
        <v>0</v>
      </c>
      <c r="H110" s="7">
        <f t="shared" si="16"/>
        <v>838.84</v>
      </c>
      <c r="I110" s="3">
        <f t="shared" si="9"/>
        <v>86.66</v>
      </c>
      <c r="J110" s="7">
        <f t="shared" si="10"/>
        <v>0.84</v>
      </c>
      <c r="K110" s="16">
        <f t="shared" si="14"/>
        <v>0</v>
      </c>
      <c r="L110" s="16">
        <f t="shared" si="15"/>
        <v>0</v>
      </c>
      <c r="M110" s="30">
        <f t="shared" si="11"/>
        <v>148.69</v>
      </c>
      <c r="N110" s="3">
        <f t="shared" si="12"/>
        <v>1075.03</v>
      </c>
      <c r="O110" t="s">
        <v>76</v>
      </c>
      <c r="P110" s="21">
        <v>44676</v>
      </c>
      <c r="Q110" s="16">
        <f t="shared" si="13"/>
        <v>106</v>
      </c>
    </row>
    <row r="111" spans="5:17" x14ac:dyDescent="0.25">
      <c r="E111" s="21">
        <v>47948</v>
      </c>
      <c r="F111">
        <v>108</v>
      </c>
      <c r="G111" s="8">
        <v>0</v>
      </c>
      <c r="H111" s="7">
        <f t="shared" si="16"/>
        <v>838.84</v>
      </c>
      <c r="I111" s="3">
        <f t="shared" si="9"/>
        <v>86.66</v>
      </c>
      <c r="J111" s="7">
        <f t="shared" si="10"/>
        <v>0.84</v>
      </c>
      <c r="K111" s="16">
        <f t="shared" si="14"/>
        <v>0</v>
      </c>
      <c r="L111" s="16">
        <f t="shared" si="15"/>
        <v>0</v>
      </c>
      <c r="M111" s="30">
        <f t="shared" si="11"/>
        <v>149.97</v>
      </c>
      <c r="N111" s="3">
        <f t="shared" si="12"/>
        <v>1076.31</v>
      </c>
      <c r="O111" t="s">
        <v>76</v>
      </c>
      <c r="P111" s="21">
        <v>44676</v>
      </c>
      <c r="Q111" s="16">
        <f t="shared" si="13"/>
        <v>107</v>
      </c>
    </row>
    <row r="112" spans="5:17" x14ac:dyDescent="0.25">
      <c r="E112" s="21">
        <v>47978</v>
      </c>
      <c r="F112">
        <v>109</v>
      </c>
      <c r="G112" s="8">
        <v>0</v>
      </c>
      <c r="H112" s="7">
        <f t="shared" si="16"/>
        <v>838.84</v>
      </c>
      <c r="I112" s="3">
        <f t="shared" si="9"/>
        <v>86.66</v>
      </c>
      <c r="J112" s="7">
        <f t="shared" si="10"/>
        <v>0.84</v>
      </c>
      <c r="K112" s="16">
        <f t="shared" si="14"/>
        <v>0</v>
      </c>
      <c r="L112" s="16">
        <f t="shared" si="15"/>
        <v>0</v>
      </c>
      <c r="M112" s="30">
        <f t="shared" si="11"/>
        <v>151.26</v>
      </c>
      <c r="N112" s="3">
        <f t="shared" si="12"/>
        <v>1077.5999999999999</v>
      </c>
      <c r="O112" t="s">
        <v>76</v>
      </c>
      <c r="P112" s="21">
        <v>44676</v>
      </c>
      <c r="Q112" s="16">
        <f t="shared" si="13"/>
        <v>108</v>
      </c>
    </row>
    <row r="113" spans="5:17" x14ac:dyDescent="0.25">
      <c r="E113" s="21">
        <v>48009</v>
      </c>
      <c r="F113">
        <v>110</v>
      </c>
      <c r="G113" s="8">
        <v>0</v>
      </c>
      <c r="H113" s="7">
        <f t="shared" si="16"/>
        <v>838.84</v>
      </c>
      <c r="I113" s="3">
        <f t="shared" si="9"/>
        <v>86.66</v>
      </c>
      <c r="J113" s="7">
        <f t="shared" si="10"/>
        <v>0.84</v>
      </c>
      <c r="K113" s="16">
        <f t="shared" si="14"/>
        <v>0</v>
      </c>
      <c r="L113" s="16">
        <f t="shared" si="15"/>
        <v>0</v>
      </c>
      <c r="M113" s="30">
        <f t="shared" si="11"/>
        <v>152.53</v>
      </c>
      <c r="N113" s="3">
        <f t="shared" si="12"/>
        <v>1078.8700000000001</v>
      </c>
      <c r="O113" t="s">
        <v>76</v>
      </c>
      <c r="P113" s="21">
        <v>44676</v>
      </c>
      <c r="Q113" s="16">
        <f t="shared" si="13"/>
        <v>109</v>
      </c>
    </row>
    <row r="114" spans="5:17" x14ac:dyDescent="0.25">
      <c r="E114" s="21">
        <v>48039</v>
      </c>
      <c r="F114">
        <v>111</v>
      </c>
      <c r="G114" s="8">
        <v>0</v>
      </c>
      <c r="H114" s="7">
        <f t="shared" si="16"/>
        <v>838.84</v>
      </c>
      <c r="I114" s="3">
        <f t="shared" si="9"/>
        <v>86.66</v>
      </c>
      <c r="J114" s="7">
        <f t="shared" si="10"/>
        <v>0.84</v>
      </c>
      <c r="K114" s="16">
        <f t="shared" si="14"/>
        <v>0</v>
      </c>
      <c r="L114" s="16">
        <f t="shared" si="15"/>
        <v>0</v>
      </c>
      <c r="M114" s="30">
        <f t="shared" si="11"/>
        <v>153.81</v>
      </c>
      <c r="N114" s="3">
        <f t="shared" si="12"/>
        <v>1080.1500000000001</v>
      </c>
      <c r="O114" t="s">
        <v>76</v>
      </c>
      <c r="P114" s="21">
        <v>44676</v>
      </c>
      <c r="Q114" s="16">
        <f t="shared" si="13"/>
        <v>110</v>
      </c>
    </row>
    <row r="115" spans="5:17" x14ac:dyDescent="0.25">
      <c r="E115" s="21">
        <v>48070</v>
      </c>
      <c r="F115">
        <v>112</v>
      </c>
      <c r="G115" s="8">
        <v>0</v>
      </c>
      <c r="H115" s="7">
        <f t="shared" si="16"/>
        <v>838.84</v>
      </c>
      <c r="I115" s="3">
        <f t="shared" si="9"/>
        <v>86.66</v>
      </c>
      <c r="J115" s="7">
        <f t="shared" si="10"/>
        <v>0.84</v>
      </c>
      <c r="K115" s="16">
        <f t="shared" si="14"/>
        <v>0</v>
      </c>
      <c r="L115" s="16">
        <f t="shared" si="15"/>
        <v>0</v>
      </c>
      <c r="M115" s="30">
        <f t="shared" si="11"/>
        <v>155.08000000000001</v>
      </c>
      <c r="N115" s="3">
        <f t="shared" si="12"/>
        <v>1081.42</v>
      </c>
      <c r="O115" t="s">
        <v>76</v>
      </c>
      <c r="P115" s="21">
        <v>44676</v>
      </c>
      <c r="Q115" s="16">
        <f t="shared" si="13"/>
        <v>111</v>
      </c>
    </row>
    <row r="116" spans="5:17" x14ac:dyDescent="0.25">
      <c r="E116" s="21">
        <v>48101</v>
      </c>
      <c r="F116">
        <v>113</v>
      </c>
      <c r="G116" s="8">
        <v>0</v>
      </c>
      <c r="H116" s="7">
        <f t="shared" si="16"/>
        <v>838.84</v>
      </c>
      <c r="I116" s="3">
        <f t="shared" si="9"/>
        <v>86.66</v>
      </c>
      <c r="J116" s="7">
        <f t="shared" si="10"/>
        <v>0.84</v>
      </c>
      <c r="K116" s="16">
        <f t="shared" si="14"/>
        <v>0</v>
      </c>
      <c r="L116" s="16">
        <f t="shared" si="15"/>
        <v>0</v>
      </c>
      <c r="M116" s="30">
        <f t="shared" si="11"/>
        <v>156.36000000000001</v>
      </c>
      <c r="N116" s="3">
        <f t="shared" si="12"/>
        <v>1082.7</v>
      </c>
      <c r="O116" t="s">
        <v>76</v>
      </c>
      <c r="P116" s="21">
        <v>44676</v>
      </c>
      <c r="Q116" s="16">
        <f t="shared" si="13"/>
        <v>112</v>
      </c>
    </row>
    <row r="117" spans="5:17" x14ac:dyDescent="0.25">
      <c r="E117" s="21">
        <v>48131</v>
      </c>
      <c r="F117">
        <v>114</v>
      </c>
      <c r="G117" s="8">
        <v>0</v>
      </c>
      <c r="H117" s="7">
        <f t="shared" si="16"/>
        <v>838.84</v>
      </c>
      <c r="I117" s="3">
        <f t="shared" si="9"/>
        <v>86.66</v>
      </c>
      <c r="J117" s="7">
        <f t="shared" si="10"/>
        <v>0.84</v>
      </c>
      <c r="K117" s="16">
        <f t="shared" si="14"/>
        <v>0</v>
      </c>
      <c r="L117" s="16">
        <f t="shared" si="15"/>
        <v>0</v>
      </c>
      <c r="M117" s="30">
        <f t="shared" si="11"/>
        <v>157.63</v>
      </c>
      <c r="N117" s="3">
        <f t="shared" si="12"/>
        <v>1083.97</v>
      </c>
      <c r="O117" t="s">
        <v>76</v>
      </c>
      <c r="P117" s="21">
        <v>44676</v>
      </c>
      <c r="Q117" s="16">
        <f t="shared" si="13"/>
        <v>113</v>
      </c>
    </row>
    <row r="118" spans="5:17" x14ac:dyDescent="0.25">
      <c r="E118" s="21">
        <v>48162</v>
      </c>
      <c r="F118">
        <v>115</v>
      </c>
      <c r="G118" s="8">
        <v>0</v>
      </c>
      <c r="H118" s="7">
        <f t="shared" si="16"/>
        <v>838.84</v>
      </c>
      <c r="I118" s="3">
        <f t="shared" si="9"/>
        <v>86.66</v>
      </c>
      <c r="J118" s="7">
        <f t="shared" si="10"/>
        <v>0.84</v>
      </c>
      <c r="K118" s="16">
        <f t="shared" si="14"/>
        <v>0</v>
      </c>
      <c r="L118" s="16">
        <f t="shared" si="15"/>
        <v>0</v>
      </c>
      <c r="M118" s="30">
        <f t="shared" si="11"/>
        <v>158.88999999999999</v>
      </c>
      <c r="N118" s="3">
        <f t="shared" si="12"/>
        <v>1085.23</v>
      </c>
      <c r="O118" t="s">
        <v>76</v>
      </c>
      <c r="P118" s="21">
        <v>44676</v>
      </c>
      <c r="Q118" s="16">
        <f t="shared" si="13"/>
        <v>114</v>
      </c>
    </row>
    <row r="119" spans="5:17" x14ac:dyDescent="0.25">
      <c r="E119" s="21">
        <v>48192</v>
      </c>
      <c r="F119">
        <v>116</v>
      </c>
      <c r="G119" s="8">
        <v>0</v>
      </c>
      <c r="H119" s="7">
        <f t="shared" si="16"/>
        <v>838.84</v>
      </c>
      <c r="I119" s="3">
        <f t="shared" si="9"/>
        <v>86.66</v>
      </c>
      <c r="J119" s="7">
        <f t="shared" si="10"/>
        <v>0.84</v>
      </c>
      <c r="K119" s="16">
        <f t="shared" si="14"/>
        <v>0</v>
      </c>
      <c r="L119" s="16">
        <f t="shared" si="15"/>
        <v>0</v>
      </c>
      <c r="M119" s="30">
        <f t="shared" si="11"/>
        <v>160.16</v>
      </c>
      <c r="N119" s="3">
        <f t="shared" si="12"/>
        <v>1086.5</v>
      </c>
      <c r="O119" t="s">
        <v>76</v>
      </c>
      <c r="P119" s="21">
        <v>44676</v>
      </c>
      <c r="Q119" s="16">
        <f t="shared" si="13"/>
        <v>115</v>
      </c>
    </row>
    <row r="120" spans="5:17" x14ac:dyDescent="0.25">
      <c r="E120" s="21">
        <v>48223</v>
      </c>
      <c r="F120">
        <v>117</v>
      </c>
      <c r="G120" s="8">
        <v>0</v>
      </c>
      <c r="H120" s="7">
        <f t="shared" si="16"/>
        <v>838.84</v>
      </c>
      <c r="I120" s="3">
        <f t="shared" si="9"/>
        <v>86.66</v>
      </c>
      <c r="J120" s="7">
        <f t="shared" si="10"/>
        <v>0.84</v>
      </c>
      <c r="K120" s="16">
        <f t="shared" si="14"/>
        <v>0</v>
      </c>
      <c r="L120" s="16">
        <f t="shared" si="15"/>
        <v>0</v>
      </c>
      <c r="M120" s="30">
        <f t="shared" si="11"/>
        <v>161.41999999999999</v>
      </c>
      <c r="N120" s="3">
        <f t="shared" si="12"/>
        <v>1087.76</v>
      </c>
      <c r="O120" t="s">
        <v>76</v>
      </c>
      <c r="P120" s="21">
        <v>44676</v>
      </c>
      <c r="Q120" s="16">
        <f t="shared" si="13"/>
        <v>116</v>
      </c>
    </row>
    <row r="121" spans="5:17" x14ac:dyDescent="0.25">
      <c r="E121" s="21">
        <v>48254</v>
      </c>
      <c r="F121">
        <v>118</v>
      </c>
      <c r="G121" s="8">
        <v>0</v>
      </c>
      <c r="H121" s="7">
        <f t="shared" si="16"/>
        <v>838.84</v>
      </c>
      <c r="I121" s="3">
        <f t="shared" si="9"/>
        <v>86.66</v>
      </c>
      <c r="J121" s="7">
        <f t="shared" si="10"/>
        <v>0.84</v>
      </c>
      <c r="K121" s="16">
        <f t="shared" si="14"/>
        <v>0</v>
      </c>
      <c r="L121" s="16">
        <f t="shared" si="15"/>
        <v>0</v>
      </c>
      <c r="M121" s="30">
        <f t="shared" si="11"/>
        <v>162.68</v>
      </c>
      <c r="N121" s="3">
        <f t="shared" si="12"/>
        <v>1089.02</v>
      </c>
      <c r="O121" t="s">
        <v>76</v>
      </c>
      <c r="P121" s="21">
        <v>44676</v>
      </c>
      <c r="Q121" s="16">
        <f t="shared" si="13"/>
        <v>117</v>
      </c>
    </row>
    <row r="122" spans="5:17" x14ac:dyDescent="0.25">
      <c r="E122" s="21">
        <v>48283</v>
      </c>
      <c r="F122">
        <v>119</v>
      </c>
      <c r="G122" s="8">
        <v>0</v>
      </c>
      <c r="H122" s="7">
        <f t="shared" si="16"/>
        <v>838.84</v>
      </c>
      <c r="I122" s="3">
        <f t="shared" si="9"/>
        <v>86.66</v>
      </c>
      <c r="J122" s="7">
        <f t="shared" si="10"/>
        <v>0.84</v>
      </c>
      <c r="K122" s="16">
        <f t="shared" si="14"/>
        <v>0</v>
      </c>
      <c r="L122" s="16">
        <f t="shared" si="15"/>
        <v>0</v>
      </c>
      <c r="M122" s="30">
        <f t="shared" si="11"/>
        <v>163.94</v>
      </c>
      <c r="N122" s="3">
        <f t="shared" si="12"/>
        <v>1090.28</v>
      </c>
      <c r="O122" t="s">
        <v>76</v>
      </c>
      <c r="P122" s="21">
        <v>44676</v>
      </c>
      <c r="Q122" s="16">
        <f t="shared" si="13"/>
        <v>118</v>
      </c>
    </row>
    <row r="123" spans="5:17" x14ac:dyDescent="0.25">
      <c r="E123" s="21">
        <v>48314</v>
      </c>
      <c r="F123">
        <v>120</v>
      </c>
      <c r="G123" s="8">
        <v>0</v>
      </c>
      <c r="H123" s="7">
        <f t="shared" si="16"/>
        <v>838.84</v>
      </c>
      <c r="I123" s="3">
        <f t="shared" si="9"/>
        <v>86.66</v>
      </c>
      <c r="J123" s="7">
        <f t="shared" si="10"/>
        <v>0.84</v>
      </c>
      <c r="K123" s="16">
        <f t="shared" si="14"/>
        <v>0</v>
      </c>
      <c r="L123" s="16">
        <f t="shared" si="15"/>
        <v>0</v>
      </c>
      <c r="M123" s="30">
        <f t="shared" si="11"/>
        <v>165.2</v>
      </c>
      <c r="N123" s="3">
        <f t="shared" si="12"/>
        <v>1091.54</v>
      </c>
      <c r="O123" t="s">
        <v>76</v>
      </c>
      <c r="P123" s="21">
        <v>44676</v>
      </c>
      <c r="Q123" s="16">
        <f t="shared" si="13"/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28AC-F6DD-4BE8-A1F3-FCFA4E0C0255}">
  <dimension ref="A1:M123"/>
  <sheetViews>
    <sheetView workbookViewId="0">
      <selection activeCell="L114" sqref="L114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1.5703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433500</v>
      </c>
      <c r="F1" s="26" t="s">
        <v>59</v>
      </c>
      <c r="G1" s="27">
        <f>SUBTOTAL(109,G4:G123)</f>
        <v>2980.2</v>
      </c>
      <c r="H1" s="27">
        <f t="shared" ref="H1:M1" si="0">SUBTOTAL(109,H4:H123)</f>
        <v>108169.53000000009</v>
      </c>
      <c r="I1" s="27">
        <f t="shared" si="0"/>
        <v>11484.719999999987</v>
      </c>
      <c r="J1" s="27">
        <f t="shared" si="0"/>
        <v>111.15000000000022</v>
      </c>
      <c r="K1" s="27">
        <f t="shared" si="0"/>
        <v>-923.77</v>
      </c>
      <c r="L1" s="27">
        <f t="shared" si="0"/>
        <v>-99.11</v>
      </c>
      <c r="M1" s="27">
        <f t="shared" si="0"/>
        <v>121722.72000000018</v>
      </c>
    </row>
    <row r="2" spans="1:13" x14ac:dyDescent="0.25">
      <c r="A2" t="s">
        <v>1</v>
      </c>
      <c r="B2" s="1" t="s">
        <v>33</v>
      </c>
      <c r="H2" s="7"/>
    </row>
    <row r="3" spans="1:13" x14ac:dyDescent="0.25">
      <c r="A3" t="s">
        <v>53</v>
      </c>
      <c r="B3" s="20">
        <v>44611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44676</v>
      </c>
      <c r="F4">
        <v>1</v>
      </c>
      <c r="G4" s="8">
        <v>993.4</v>
      </c>
      <c r="H4" s="7">
        <f>$B$17-G4</f>
        <v>29.480000000000018</v>
      </c>
      <c r="I4" s="3">
        <v>0</v>
      </c>
      <c r="J4" s="7">
        <v>0</v>
      </c>
      <c r="M4" s="3">
        <f t="shared" ref="M4:M35" si="1">SUM(G4:L4)</f>
        <v>1022.88</v>
      </c>
    </row>
    <row r="5" spans="1:13" x14ac:dyDescent="0.25">
      <c r="A5" t="s">
        <v>3</v>
      </c>
      <c r="B5" s="2">
        <v>110377.36</v>
      </c>
      <c r="E5" s="21">
        <v>44706</v>
      </c>
      <c r="F5">
        <v>2</v>
      </c>
      <c r="G5" s="8">
        <v>993.4</v>
      </c>
      <c r="H5" s="7">
        <f t="shared" ref="H5:H6" si="2">$B$17-G5</f>
        <v>29.480000000000018</v>
      </c>
      <c r="I5" s="3">
        <v>0</v>
      </c>
      <c r="J5" s="7">
        <v>0</v>
      </c>
      <c r="M5" s="3">
        <f t="shared" si="1"/>
        <v>1022.88</v>
      </c>
    </row>
    <row r="6" spans="1:13" x14ac:dyDescent="0.25">
      <c r="A6" t="s">
        <v>4</v>
      </c>
      <c r="B6" s="2">
        <v>6622.64</v>
      </c>
      <c r="E6" s="21">
        <v>44737</v>
      </c>
      <c r="F6">
        <v>3</v>
      </c>
      <c r="G6" s="8">
        <v>993.4</v>
      </c>
      <c r="H6" s="7">
        <f t="shared" si="2"/>
        <v>29.480000000000018</v>
      </c>
      <c r="I6" s="3">
        <v>0</v>
      </c>
      <c r="J6" s="7">
        <v>0</v>
      </c>
      <c r="M6" s="3">
        <f t="shared" si="1"/>
        <v>1022.88</v>
      </c>
    </row>
    <row r="7" spans="1:13" x14ac:dyDescent="0.25">
      <c r="A7" t="s">
        <v>6</v>
      </c>
      <c r="B7" s="2">
        <f>SUM(B5:B6)</f>
        <v>117000</v>
      </c>
      <c r="E7" s="21">
        <v>44767</v>
      </c>
      <c r="F7">
        <v>4</v>
      </c>
      <c r="G7" s="8">
        <v>0</v>
      </c>
      <c r="H7" s="7">
        <f t="shared" ref="H7:H9" si="3">($B$17-(I7+J7))</f>
        <v>923.77</v>
      </c>
      <c r="I7" s="3">
        <f>ROUND(($B$18/117),2)</f>
        <v>98.16</v>
      </c>
      <c r="J7" s="7">
        <f>ROUND(($B$11/117),2)</f>
        <v>0.95</v>
      </c>
      <c r="M7" s="3">
        <f t="shared" si="1"/>
        <v>1022.88</v>
      </c>
    </row>
    <row r="8" spans="1:13" x14ac:dyDescent="0.25">
      <c r="A8" t="s">
        <v>5</v>
      </c>
      <c r="B8" s="2">
        <v>5850</v>
      </c>
      <c r="E8" s="21">
        <v>44798</v>
      </c>
      <c r="F8">
        <v>5</v>
      </c>
      <c r="G8" s="8">
        <v>0</v>
      </c>
      <c r="H8" s="7">
        <f t="shared" si="3"/>
        <v>923.77</v>
      </c>
      <c r="I8" s="3">
        <f t="shared" ref="I8:I71" si="4">ROUND(($B$18/117),2)</f>
        <v>98.16</v>
      </c>
      <c r="J8" s="7">
        <f t="shared" ref="J8:J71" si="5">ROUND(($B$11/117),2)</f>
        <v>0.95</v>
      </c>
      <c r="M8" s="3">
        <f t="shared" si="1"/>
        <v>1022.88</v>
      </c>
    </row>
    <row r="9" spans="1:13" x14ac:dyDescent="0.25">
      <c r="B9" s="2"/>
      <c r="E9" s="21">
        <v>44829</v>
      </c>
      <c r="F9">
        <v>6</v>
      </c>
      <c r="G9" s="8">
        <v>0</v>
      </c>
      <c r="H9" s="7">
        <f t="shared" si="3"/>
        <v>923.77</v>
      </c>
      <c r="I9" s="3">
        <f t="shared" si="4"/>
        <v>98.16</v>
      </c>
      <c r="J9" s="7">
        <f t="shared" si="5"/>
        <v>0.95</v>
      </c>
      <c r="M9" s="3">
        <f t="shared" si="1"/>
        <v>1022.88</v>
      </c>
    </row>
    <row r="10" spans="1:13" x14ac:dyDescent="0.25">
      <c r="A10" t="s">
        <v>7</v>
      </c>
      <c r="B10" s="2">
        <f xml:space="preserve"> B7-B8</f>
        <v>111150</v>
      </c>
      <c r="E10" s="21">
        <v>44859</v>
      </c>
      <c r="F10">
        <v>7</v>
      </c>
      <c r="G10" s="8">
        <v>0</v>
      </c>
      <c r="H10" s="7">
        <f>($B$17-(I10+J10))</f>
        <v>923.77</v>
      </c>
      <c r="I10" s="3">
        <f t="shared" si="4"/>
        <v>98.16</v>
      </c>
      <c r="J10" s="7">
        <f t="shared" si="5"/>
        <v>0.95</v>
      </c>
      <c r="M10" s="3">
        <f t="shared" si="1"/>
        <v>1022.88</v>
      </c>
    </row>
    <row r="11" spans="1:13" x14ac:dyDescent="0.25">
      <c r="A11" t="s">
        <v>8</v>
      </c>
      <c r="B11" s="2">
        <f>ROUND(B10/999,2)</f>
        <v>111.26</v>
      </c>
      <c r="E11" s="21">
        <v>44890</v>
      </c>
      <c r="F11">
        <v>8</v>
      </c>
      <c r="G11" s="8">
        <v>0</v>
      </c>
      <c r="H11" s="7">
        <f t="shared" ref="H11:H74" si="6">($B$17-(I11+J11))</f>
        <v>923.77</v>
      </c>
      <c r="I11" s="3">
        <f t="shared" si="4"/>
        <v>98.16</v>
      </c>
      <c r="J11" s="7">
        <f t="shared" si="5"/>
        <v>0.95</v>
      </c>
      <c r="M11" s="3">
        <f t="shared" si="1"/>
        <v>1022.88</v>
      </c>
    </row>
    <row r="12" spans="1:13" x14ac:dyDescent="0.25">
      <c r="A12" t="s">
        <v>9</v>
      </c>
      <c r="B12" s="2">
        <f>B10+B11</f>
        <v>111261.26</v>
      </c>
      <c r="C12" s="18"/>
      <c r="E12" s="21">
        <v>44920</v>
      </c>
      <c r="F12">
        <v>9</v>
      </c>
      <c r="G12" s="8">
        <v>0</v>
      </c>
      <c r="H12" s="7">
        <f t="shared" si="6"/>
        <v>923.77</v>
      </c>
      <c r="I12" s="3">
        <f t="shared" si="4"/>
        <v>98.16</v>
      </c>
      <c r="J12" s="7">
        <f t="shared" si="5"/>
        <v>0.95</v>
      </c>
      <c r="M12" s="3">
        <f t="shared" si="1"/>
        <v>1022.88</v>
      </c>
    </row>
    <row r="13" spans="1:13" x14ac:dyDescent="0.25">
      <c r="B13" s="3"/>
      <c r="E13" s="21">
        <v>44951</v>
      </c>
      <c r="F13">
        <v>10</v>
      </c>
      <c r="G13" s="8">
        <v>0</v>
      </c>
      <c r="H13" s="7">
        <f t="shared" si="6"/>
        <v>923.77</v>
      </c>
      <c r="I13" s="3">
        <f t="shared" si="4"/>
        <v>98.16</v>
      </c>
      <c r="J13" s="7">
        <f t="shared" si="5"/>
        <v>0.95</v>
      </c>
      <c r="M13" s="3">
        <f t="shared" si="1"/>
        <v>1022.88</v>
      </c>
    </row>
    <row r="14" spans="1:13" x14ac:dyDescent="0.25">
      <c r="A14" t="s">
        <v>10</v>
      </c>
      <c r="B14" s="4">
        <v>120</v>
      </c>
      <c r="E14" s="21">
        <v>44982</v>
      </c>
      <c r="F14">
        <v>11</v>
      </c>
      <c r="G14" s="8">
        <v>0</v>
      </c>
      <c r="H14" s="7">
        <f t="shared" si="6"/>
        <v>923.77</v>
      </c>
      <c r="I14" s="3">
        <f t="shared" si="4"/>
        <v>98.16</v>
      </c>
      <c r="J14" s="7">
        <f t="shared" si="5"/>
        <v>0.95</v>
      </c>
      <c r="M14" s="3">
        <f t="shared" si="1"/>
        <v>1022.88</v>
      </c>
    </row>
    <row r="15" spans="1:13" x14ac:dyDescent="0.25">
      <c r="A15" t="s">
        <v>11</v>
      </c>
      <c r="B15" s="5">
        <v>1.652E-3</v>
      </c>
      <c r="E15" s="21">
        <v>45010</v>
      </c>
      <c r="F15" s="15">
        <v>12</v>
      </c>
      <c r="G15" s="23">
        <v>0</v>
      </c>
      <c r="H15" s="24">
        <f t="shared" si="6"/>
        <v>923.77</v>
      </c>
      <c r="I15" s="25">
        <f t="shared" si="4"/>
        <v>98.16</v>
      </c>
      <c r="J15" s="24">
        <f t="shared" si="5"/>
        <v>0.95</v>
      </c>
      <c r="K15" s="25">
        <f>ROUND(((H15/B20)*B21)-H15,2)</f>
        <v>-923.77</v>
      </c>
      <c r="L15" s="25">
        <f>ROUND(((((I15+J15)/B20)*B21)-(I15+J15)),2)</f>
        <v>-99.11</v>
      </c>
      <c r="M15" s="25">
        <f t="shared" si="1"/>
        <v>0</v>
      </c>
    </row>
    <row r="16" spans="1:13" x14ac:dyDescent="0.25">
      <c r="B16" s="3"/>
      <c r="E16" s="21">
        <v>45041</v>
      </c>
      <c r="F16">
        <v>13</v>
      </c>
      <c r="G16" s="8">
        <v>0</v>
      </c>
      <c r="H16" s="7">
        <f t="shared" si="6"/>
        <v>923.77</v>
      </c>
      <c r="I16" s="3">
        <f t="shared" si="4"/>
        <v>98.16</v>
      </c>
      <c r="J16" s="7">
        <f t="shared" si="5"/>
        <v>0.95</v>
      </c>
      <c r="M16" s="3">
        <f t="shared" si="1"/>
        <v>1022.88</v>
      </c>
    </row>
    <row r="17" spans="1:13" x14ac:dyDescent="0.25">
      <c r="A17" t="s">
        <v>12</v>
      </c>
      <c r="B17" s="6">
        <f>ROUND(PMT(B15,B14,-B12),2)</f>
        <v>1022.88</v>
      </c>
      <c r="E17" s="21">
        <v>45071</v>
      </c>
      <c r="F17">
        <v>14</v>
      </c>
      <c r="G17" s="8">
        <v>0</v>
      </c>
      <c r="H17" s="7">
        <f t="shared" si="6"/>
        <v>923.77</v>
      </c>
      <c r="I17" s="3">
        <f t="shared" si="4"/>
        <v>98.16</v>
      </c>
      <c r="J17" s="7">
        <f t="shared" si="5"/>
        <v>0.95</v>
      </c>
      <c r="M17" s="3">
        <f t="shared" si="1"/>
        <v>1022.88</v>
      </c>
    </row>
    <row r="18" spans="1:13" x14ac:dyDescent="0.25">
      <c r="A18" t="s">
        <v>15</v>
      </c>
      <c r="B18" s="3">
        <f>ROUND((B14*B17)-B12,2)</f>
        <v>11484.34</v>
      </c>
      <c r="E18" s="21">
        <v>45102</v>
      </c>
      <c r="F18">
        <v>15</v>
      </c>
      <c r="G18" s="8">
        <v>0</v>
      </c>
      <c r="H18" s="7">
        <f t="shared" si="6"/>
        <v>923.77</v>
      </c>
      <c r="I18" s="3">
        <f t="shared" si="4"/>
        <v>98.16</v>
      </c>
      <c r="J18" s="7">
        <f t="shared" si="5"/>
        <v>0.95</v>
      </c>
      <c r="M18" s="3">
        <f t="shared" si="1"/>
        <v>1022.88</v>
      </c>
    </row>
    <row r="19" spans="1:13" x14ac:dyDescent="0.25">
      <c r="B19" s="3"/>
      <c r="E19" s="21">
        <v>45132</v>
      </c>
      <c r="F19">
        <v>16</v>
      </c>
      <c r="G19" s="8">
        <v>0</v>
      </c>
      <c r="H19" s="7">
        <f t="shared" si="6"/>
        <v>923.77</v>
      </c>
      <c r="I19" s="3">
        <f t="shared" si="4"/>
        <v>98.16</v>
      </c>
      <c r="J19" s="7">
        <f t="shared" si="5"/>
        <v>0.95</v>
      </c>
      <c r="M19" s="3">
        <f t="shared" si="1"/>
        <v>1022.88</v>
      </c>
    </row>
    <row r="20" spans="1:13" x14ac:dyDescent="0.25">
      <c r="A20" t="s">
        <v>60</v>
      </c>
      <c r="B20" s="3">
        <v>1117.3800000000001</v>
      </c>
      <c r="E20" s="21">
        <v>45163</v>
      </c>
      <c r="F20">
        <v>17</v>
      </c>
      <c r="G20" s="8">
        <v>0</v>
      </c>
      <c r="H20" s="7">
        <f t="shared" si="6"/>
        <v>923.77</v>
      </c>
      <c r="I20" s="3">
        <f t="shared" si="4"/>
        <v>98.16</v>
      </c>
      <c r="J20" s="7">
        <f t="shared" si="5"/>
        <v>0.95</v>
      </c>
      <c r="M20" s="3">
        <f t="shared" si="1"/>
        <v>1022.88</v>
      </c>
    </row>
    <row r="21" spans="1:13" x14ac:dyDescent="0.25">
      <c r="A21" t="s">
        <v>70</v>
      </c>
      <c r="B21" s="3">
        <v>0</v>
      </c>
      <c r="E21" s="21">
        <v>45194</v>
      </c>
      <c r="F21">
        <v>18</v>
      </c>
      <c r="G21" s="8">
        <v>0</v>
      </c>
      <c r="H21" s="7">
        <f t="shared" si="6"/>
        <v>923.77</v>
      </c>
      <c r="I21" s="3">
        <f t="shared" si="4"/>
        <v>98.16</v>
      </c>
      <c r="J21" s="7">
        <f t="shared" si="5"/>
        <v>0.95</v>
      </c>
      <c r="M21" s="3">
        <f t="shared" si="1"/>
        <v>1022.88</v>
      </c>
    </row>
    <row r="22" spans="1:13" x14ac:dyDescent="0.25">
      <c r="B22" s="3"/>
      <c r="E22" s="21">
        <v>45224</v>
      </c>
      <c r="F22">
        <v>19</v>
      </c>
      <c r="G22" s="8">
        <v>0</v>
      </c>
      <c r="H22" s="7">
        <f t="shared" si="6"/>
        <v>923.77</v>
      </c>
      <c r="I22" s="3">
        <f t="shared" si="4"/>
        <v>98.16</v>
      </c>
      <c r="J22" s="7">
        <f t="shared" si="5"/>
        <v>0.95</v>
      </c>
      <c r="M22" s="3">
        <f t="shared" si="1"/>
        <v>1022.88</v>
      </c>
    </row>
    <row r="23" spans="1:13" x14ac:dyDescent="0.25">
      <c r="B23" s="3"/>
      <c r="E23" s="21">
        <v>45255</v>
      </c>
      <c r="F23">
        <v>20</v>
      </c>
      <c r="G23" s="8">
        <v>0</v>
      </c>
      <c r="H23" s="7">
        <f t="shared" si="6"/>
        <v>923.77</v>
      </c>
      <c r="I23" s="3">
        <f t="shared" si="4"/>
        <v>98.16</v>
      </c>
      <c r="J23" s="7">
        <f t="shared" si="5"/>
        <v>0.95</v>
      </c>
      <c r="M23" s="3">
        <f t="shared" si="1"/>
        <v>1022.88</v>
      </c>
    </row>
    <row r="24" spans="1:13" x14ac:dyDescent="0.25">
      <c r="B24" s="3"/>
      <c r="E24" s="21">
        <v>45285</v>
      </c>
      <c r="F24">
        <v>21</v>
      </c>
      <c r="G24" s="8">
        <v>0</v>
      </c>
      <c r="H24" s="7">
        <f t="shared" si="6"/>
        <v>923.77</v>
      </c>
      <c r="I24" s="3">
        <f t="shared" si="4"/>
        <v>98.16</v>
      </c>
      <c r="J24" s="7">
        <f t="shared" si="5"/>
        <v>0.95</v>
      </c>
      <c r="M24" s="3">
        <f t="shared" si="1"/>
        <v>1022.88</v>
      </c>
    </row>
    <row r="25" spans="1:13" x14ac:dyDescent="0.25">
      <c r="B25" s="3"/>
      <c r="E25" s="21">
        <v>45316</v>
      </c>
      <c r="F25">
        <v>22</v>
      </c>
      <c r="G25" s="8">
        <v>0</v>
      </c>
      <c r="H25" s="7">
        <f t="shared" si="6"/>
        <v>923.77</v>
      </c>
      <c r="I25" s="3">
        <f t="shared" si="4"/>
        <v>98.16</v>
      </c>
      <c r="J25" s="7">
        <f t="shared" si="5"/>
        <v>0.95</v>
      </c>
      <c r="M25" s="3">
        <f t="shared" si="1"/>
        <v>1022.88</v>
      </c>
    </row>
    <row r="26" spans="1:13" x14ac:dyDescent="0.25">
      <c r="B26" s="3"/>
      <c r="E26" s="21">
        <v>45347</v>
      </c>
      <c r="F26">
        <v>23</v>
      </c>
      <c r="G26" s="8">
        <v>0</v>
      </c>
      <c r="H26" s="7">
        <f t="shared" si="6"/>
        <v>923.77</v>
      </c>
      <c r="I26" s="3">
        <f t="shared" si="4"/>
        <v>98.16</v>
      </c>
      <c r="J26" s="7">
        <f t="shared" si="5"/>
        <v>0.95</v>
      </c>
      <c r="M26" s="3">
        <f t="shared" si="1"/>
        <v>1022.88</v>
      </c>
    </row>
    <row r="27" spans="1:13" x14ac:dyDescent="0.25">
      <c r="B27" s="3"/>
      <c r="E27" s="21">
        <v>45376</v>
      </c>
      <c r="F27">
        <v>24</v>
      </c>
      <c r="G27" s="8">
        <v>0</v>
      </c>
      <c r="H27" s="7">
        <f t="shared" si="6"/>
        <v>923.77</v>
      </c>
      <c r="I27" s="3">
        <f t="shared" si="4"/>
        <v>98.16</v>
      </c>
      <c r="J27" s="7">
        <f t="shared" si="5"/>
        <v>0.95</v>
      </c>
      <c r="M27" s="3">
        <f t="shared" si="1"/>
        <v>1022.88</v>
      </c>
    </row>
    <row r="28" spans="1:13" x14ac:dyDescent="0.25">
      <c r="B28" s="3"/>
      <c r="E28" s="21">
        <v>45407</v>
      </c>
      <c r="F28">
        <v>25</v>
      </c>
      <c r="G28" s="8">
        <v>0</v>
      </c>
      <c r="H28" s="7">
        <f t="shared" si="6"/>
        <v>923.77</v>
      </c>
      <c r="I28" s="3">
        <f t="shared" si="4"/>
        <v>98.16</v>
      </c>
      <c r="J28" s="7">
        <f t="shared" si="5"/>
        <v>0.95</v>
      </c>
      <c r="M28" s="3">
        <f t="shared" si="1"/>
        <v>1022.88</v>
      </c>
    </row>
    <row r="29" spans="1:13" x14ac:dyDescent="0.25">
      <c r="B29" s="3"/>
      <c r="E29" s="21">
        <v>45437</v>
      </c>
      <c r="F29">
        <v>26</v>
      </c>
      <c r="G29" s="8">
        <v>0</v>
      </c>
      <c r="H29" s="7">
        <f t="shared" si="6"/>
        <v>923.77</v>
      </c>
      <c r="I29" s="3">
        <f t="shared" si="4"/>
        <v>98.16</v>
      </c>
      <c r="J29" s="7">
        <f t="shared" si="5"/>
        <v>0.95</v>
      </c>
      <c r="M29" s="3">
        <f t="shared" si="1"/>
        <v>1022.88</v>
      </c>
    </row>
    <row r="30" spans="1:13" x14ac:dyDescent="0.25">
      <c r="B30" s="3"/>
      <c r="E30" s="21">
        <v>45468</v>
      </c>
      <c r="F30">
        <v>27</v>
      </c>
      <c r="G30" s="8">
        <v>0</v>
      </c>
      <c r="H30" s="7">
        <f t="shared" si="6"/>
        <v>923.77</v>
      </c>
      <c r="I30" s="3">
        <f t="shared" si="4"/>
        <v>98.16</v>
      </c>
      <c r="J30" s="7">
        <f t="shared" si="5"/>
        <v>0.95</v>
      </c>
      <c r="M30" s="3">
        <f t="shared" si="1"/>
        <v>1022.88</v>
      </c>
    </row>
    <row r="31" spans="1:13" x14ac:dyDescent="0.25">
      <c r="B31" s="3"/>
      <c r="E31" s="21">
        <v>45498</v>
      </c>
      <c r="F31">
        <v>28</v>
      </c>
      <c r="G31" s="8">
        <v>0</v>
      </c>
      <c r="H31" s="7">
        <f t="shared" si="6"/>
        <v>923.77</v>
      </c>
      <c r="I31" s="3">
        <f t="shared" si="4"/>
        <v>98.16</v>
      </c>
      <c r="J31" s="7">
        <f t="shared" si="5"/>
        <v>0.95</v>
      </c>
      <c r="M31" s="3">
        <f t="shared" si="1"/>
        <v>1022.88</v>
      </c>
    </row>
    <row r="32" spans="1:13" x14ac:dyDescent="0.25">
      <c r="B32" s="3"/>
      <c r="E32" s="21">
        <v>45529</v>
      </c>
      <c r="F32">
        <v>29</v>
      </c>
      <c r="G32" s="8">
        <v>0</v>
      </c>
      <c r="H32" s="7">
        <f t="shared" si="6"/>
        <v>923.77</v>
      </c>
      <c r="I32" s="3">
        <f t="shared" si="4"/>
        <v>98.16</v>
      </c>
      <c r="J32" s="7">
        <f t="shared" si="5"/>
        <v>0.95</v>
      </c>
      <c r="M32" s="3">
        <f t="shared" si="1"/>
        <v>1022.88</v>
      </c>
    </row>
    <row r="33" spans="2:13" x14ac:dyDescent="0.25">
      <c r="B33" s="3"/>
      <c r="E33" s="21">
        <v>45560</v>
      </c>
      <c r="F33">
        <v>30</v>
      </c>
      <c r="G33" s="8">
        <v>0</v>
      </c>
      <c r="H33" s="7">
        <f t="shared" si="6"/>
        <v>923.77</v>
      </c>
      <c r="I33" s="3">
        <f t="shared" si="4"/>
        <v>98.16</v>
      </c>
      <c r="J33" s="7">
        <f t="shared" si="5"/>
        <v>0.95</v>
      </c>
      <c r="M33" s="3">
        <f t="shared" si="1"/>
        <v>1022.88</v>
      </c>
    </row>
    <row r="34" spans="2:13" x14ac:dyDescent="0.25">
      <c r="B34" s="3"/>
      <c r="E34" s="21">
        <v>45590</v>
      </c>
      <c r="F34">
        <v>31</v>
      </c>
      <c r="G34" s="8">
        <v>0</v>
      </c>
      <c r="H34" s="7">
        <f t="shared" si="6"/>
        <v>923.77</v>
      </c>
      <c r="I34" s="3">
        <f t="shared" si="4"/>
        <v>98.16</v>
      </c>
      <c r="J34" s="7">
        <f t="shared" si="5"/>
        <v>0.95</v>
      </c>
      <c r="M34" s="3">
        <f t="shared" si="1"/>
        <v>1022.88</v>
      </c>
    </row>
    <row r="35" spans="2:13" x14ac:dyDescent="0.25">
      <c r="B35" s="3"/>
      <c r="E35" s="21">
        <v>45621</v>
      </c>
      <c r="F35">
        <v>32</v>
      </c>
      <c r="G35" s="8">
        <v>0</v>
      </c>
      <c r="H35" s="7">
        <f t="shared" si="6"/>
        <v>923.77</v>
      </c>
      <c r="I35" s="3">
        <f t="shared" si="4"/>
        <v>98.16</v>
      </c>
      <c r="J35" s="7">
        <f t="shared" si="5"/>
        <v>0.95</v>
      </c>
      <c r="M35" s="3">
        <f t="shared" si="1"/>
        <v>1022.88</v>
      </c>
    </row>
    <row r="36" spans="2:13" x14ac:dyDescent="0.25">
      <c r="B36" s="3"/>
      <c r="E36" s="21">
        <v>45651</v>
      </c>
      <c r="F36">
        <v>33</v>
      </c>
      <c r="G36" s="8">
        <v>0</v>
      </c>
      <c r="H36" s="7">
        <f t="shared" si="6"/>
        <v>923.77</v>
      </c>
      <c r="I36" s="3">
        <f t="shared" si="4"/>
        <v>98.16</v>
      </c>
      <c r="J36" s="7">
        <f t="shared" si="5"/>
        <v>0.95</v>
      </c>
      <c r="M36" s="3">
        <f t="shared" ref="M36:M67" si="7">SUM(G36:L36)</f>
        <v>1022.88</v>
      </c>
    </row>
    <row r="37" spans="2:13" x14ac:dyDescent="0.25">
      <c r="B37" s="3"/>
      <c r="E37" s="21">
        <v>45682</v>
      </c>
      <c r="F37">
        <v>34</v>
      </c>
      <c r="G37" s="8">
        <v>0</v>
      </c>
      <c r="H37" s="7">
        <f t="shared" si="6"/>
        <v>923.77</v>
      </c>
      <c r="I37" s="3">
        <f t="shared" si="4"/>
        <v>98.16</v>
      </c>
      <c r="J37" s="7">
        <f t="shared" si="5"/>
        <v>0.95</v>
      </c>
      <c r="M37" s="3">
        <f t="shared" si="7"/>
        <v>1022.88</v>
      </c>
    </row>
    <row r="38" spans="2:13" x14ac:dyDescent="0.25">
      <c r="B38" s="3"/>
      <c r="E38" s="21">
        <v>45713</v>
      </c>
      <c r="F38">
        <v>35</v>
      </c>
      <c r="G38" s="8">
        <v>0</v>
      </c>
      <c r="H38" s="7">
        <f t="shared" si="6"/>
        <v>923.77</v>
      </c>
      <c r="I38" s="3">
        <f t="shared" si="4"/>
        <v>98.16</v>
      </c>
      <c r="J38" s="7">
        <f t="shared" si="5"/>
        <v>0.95</v>
      </c>
      <c r="M38" s="3">
        <f t="shared" si="7"/>
        <v>1022.88</v>
      </c>
    </row>
    <row r="39" spans="2:13" x14ac:dyDescent="0.25">
      <c r="B39" s="3"/>
      <c r="E39" s="21">
        <v>45741</v>
      </c>
      <c r="F39">
        <v>36</v>
      </c>
      <c r="G39" s="8">
        <v>0</v>
      </c>
      <c r="H39" s="7">
        <f t="shared" si="6"/>
        <v>923.77</v>
      </c>
      <c r="I39" s="3">
        <f t="shared" si="4"/>
        <v>98.16</v>
      </c>
      <c r="J39" s="7">
        <f t="shared" si="5"/>
        <v>0.95</v>
      </c>
      <c r="M39" s="3">
        <f t="shared" si="7"/>
        <v>1022.88</v>
      </c>
    </row>
    <row r="40" spans="2:13" x14ac:dyDescent="0.25">
      <c r="B40" s="3"/>
      <c r="E40" s="21">
        <v>45772</v>
      </c>
      <c r="F40">
        <v>37</v>
      </c>
      <c r="G40" s="8">
        <v>0</v>
      </c>
      <c r="H40" s="7">
        <f t="shared" si="6"/>
        <v>923.77</v>
      </c>
      <c r="I40" s="3">
        <f t="shared" si="4"/>
        <v>98.16</v>
      </c>
      <c r="J40" s="7">
        <f t="shared" si="5"/>
        <v>0.95</v>
      </c>
      <c r="M40" s="3">
        <f t="shared" si="7"/>
        <v>1022.88</v>
      </c>
    </row>
    <row r="41" spans="2:13" x14ac:dyDescent="0.25">
      <c r="B41" s="3"/>
      <c r="E41" s="21">
        <v>45802</v>
      </c>
      <c r="F41">
        <v>38</v>
      </c>
      <c r="G41" s="8">
        <v>0</v>
      </c>
      <c r="H41" s="7">
        <f t="shared" si="6"/>
        <v>923.77</v>
      </c>
      <c r="I41" s="3">
        <f t="shared" si="4"/>
        <v>98.16</v>
      </c>
      <c r="J41" s="7">
        <f t="shared" si="5"/>
        <v>0.95</v>
      </c>
      <c r="M41" s="3">
        <f t="shared" si="7"/>
        <v>1022.88</v>
      </c>
    </row>
    <row r="42" spans="2:13" x14ac:dyDescent="0.25">
      <c r="B42" s="3"/>
      <c r="E42" s="21">
        <v>45833</v>
      </c>
      <c r="F42">
        <v>39</v>
      </c>
      <c r="G42" s="8">
        <v>0</v>
      </c>
      <c r="H42" s="7">
        <f t="shared" si="6"/>
        <v>923.77</v>
      </c>
      <c r="I42" s="3">
        <f t="shared" si="4"/>
        <v>98.16</v>
      </c>
      <c r="J42" s="7">
        <f t="shared" si="5"/>
        <v>0.95</v>
      </c>
      <c r="M42" s="3">
        <f t="shared" si="7"/>
        <v>1022.88</v>
      </c>
    </row>
    <row r="43" spans="2:13" x14ac:dyDescent="0.25">
      <c r="B43" s="3"/>
      <c r="E43" s="21">
        <v>45863</v>
      </c>
      <c r="F43">
        <v>40</v>
      </c>
      <c r="G43" s="8">
        <v>0</v>
      </c>
      <c r="H43" s="7">
        <f t="shared" si="6"/>
        <v>923.77</v>
      </c>
      <c r="I43" s="3">
        <f t="shared" si="4"/>
        <v>98.16</v>
      </c>
      <c r="J43" s="7">
        <f t="shared" si="5"/>
        <v>0.95</v>
      </c>
      <c r="M43" s="3">
        <f t="shared" si="7"/>
        <v>1022.88</v>
      </c>
    </row>
    <row r="44" spans="2:13" x14ac:dyDescent="0.25">
      <c r="B44" s="3"/>
      <c r="E44" s="21">
        <v>45894</v>
      </c>
      <c r="F44">
        <v>41</v>
      </c>
      <c r="G44" s="8">
        <v>0</v>
      </c>
      <c r="H44" s="7">
        <f t="shared" si="6"/>
        <v>923.77</v>
      </c>
      <c r="I44" s="3">
        <f t="shared" si="4"/>
        <v>98.16</v>
      </c>
      <c r="J44" s="7">
        <f t="shared" si="5"/>
        <v>0.95</v>
      </c>
      <c r="M44" s="3">
        <f t="shared" si="7"/>
        <v>1022.88</v>
      </c>
    </row>
    <row r="45" spans="2:13" x14ac:dyDescent="0.25">
      <c r="E45" s="21">
        <v>45925</v>
      </c>
      <c r="F45">
        <v>42</v>
      </c>
      <c r="G45" s="8">
        <v>0</v>
      </c>
      <c r="H45" s="7">
        <f t="shared" si="6"/>
        <v>923.77</v>
      </c>
      <c r="I45" s="3">
        <f t="shared" si="4"/>
        <v>98.16</v>
      </c>
      <c r="J45" s="7">
        <f t="shared" si="5"/>
        <v>0.95</v>
      </c>
      <c r="M45" s="3">
        <f t="shared" si="7"/>
        <v>1022.88</v>
      </c>
    </row>
    <row r="46" spans="2:13" x14ac:dyDescent="0.25">
      <c r="E46" s="21">
        <v>45955</v>
      </c>
      <c r="F46">
        <v>43</v>
      </c>
      <c r="G46" s="8">
        <v>0</v>
      </c>
      <c r="H46" s="7">
        <f t="shared" si="6"/>
        <v>923.77</v>
      </c>
      <c r="I46" s="3">
        <f t="shared" si="4"/>
        <v>98.16</v>
      </c>
      <c r="J46" s="7">
        <f t="shared" si="5"/>
        <v>0.95</v>
      </c>
      <c r="M46" s="3">
        <f t="shared" si="7"/>
        <v>1022.88</v>
      </c>
    </row>
    <row r="47" spans="2:13" x14ac:dyDescent="0.25">
      <c r="E47" s="21">
        <v>45986</v>
      </c>
      <c r="F47">
        <v>44</v>
      </c>
      <c r="G47" s="8">
        <v>0</v>
      </c>
      <c r="H47" s="7">
        <f t="shared" si="6"/>
        <v>923.77</v>
      </c>
      <c r="I47" s="3">
        <f t="shared" si="4"/>
        <v>98.16</v>
      </c>
      <c r="J47" s="7">
        <f t="shared" si="5"/>
        <v>0.95</v>
      </c>
      <c r="M47" s="3">
        <f t="shared" si="7"/>
        <v>1022.88</v>
      </c>
    </row>
    <row r="48" spans="2:13" x14ac:dyDescent="0.25">
      <c r="E48" s="21">
        <v>46016</v>
      </c>
      <c r="F48">
        <v>45</v>
      </c>
      <c r="G48" s="8">
        <v>0</v>
      </c>
      <c r="H48" s="7">
        <f t="shared" si="6"/>
        <v>923.77</v>
      </c>
      <c r="I48" s="3">
        <f t="shared" si="4"/>
        <v>98.16</v>
      </c>
      <c r="J48" s="7">
        <f t="shared" si="5"/>
        <v>0.95</v>
      </c>
      <c r="M48" s="3">
        <f t="shared" si="7"/>
        <v>1022.88</v>
      </c>
    </row>
    <row r="49" spans="5:13" x14ac:dyDescent="0.25">
      <c r="E49" s="21">
        <v>46047</v>
      </c>
      <c r="F49">
        <v>46</v>
      </c>
      <c r="G49" s="8">
        <v>0</v>
      </c>
      <c r="H49" s="7">
        <f t="shared" si="6"/>
        <v>923.77</v>
      </c>
      <c r="I49" s="3">
        <f t="shared" si="4"/>
        <v>98.16</v>
      </c>
      <c r="J49" s="7">
        <f t="shared" si="5"/>
        <v>0.95</v>
      </c>
      <c r="M49" s="3">
        <f t="shared" si="7"/>
        <v>1022.88</v>
      </c>
    </row>
    <row r="50" spans="5:13" x14ac:dyDescent="0.25">
      <c r="E50" s="21">
        <v>46078</v>
      </c>
      <c r="F50">
        <v>47</v>
      </c>
      <c r="G50" s="8">
        <v>0</v>
      </c>
      <c r="H50" s="7">
        <f t="shared" si="6"/>
        <v>923.77</v>
      </c>
      <c r="I50" s="3">
        <f t="shared" si="4"/>
        <v>98.16</v>
      </c>
      <c r="J50" s="7">
        <f t="shared" si="5"/>
        <v>0.95</v>
      </c>
      <c r="M50" s="3">
        <f t="shared" si="7"/>
        <v>1022.88</v>
      </c>
    </row>
    <row r="51" spans="5:13" x14ac:dyDescent="0.25">
      <c r="E51" s="21">
        <v>46106</v>
      </c>
      <c r="F51">
        <v>48</v>
      </c>
      <c r="G51" s="8">
        <v>0</v>
      </c>
      <c r="H51" s="7">
        <f t="shared" si="6"/>
        <v>923.77</v>
      </c>
      <c r="I51" s="3">
        <f t="shared" si="4"/>
        <v>98.16</v>
      </c>
      <c r="J51" s="7">
        <f t="shared" si="5"/>
        <v>0.95</v>
      </c>
      <c r="M51" s="3">
        <f t="shared" si="7"/>
        <v>1022.88</v>
      </c>
    </row>
    <row r="52" spans="5:13" x14ac:dyDescent="0.25">
      <c r="E52" s="21">
        <v>46137</v>
      </c>
      <c r="F52">
        <v>49</v>
      </c>
      <c r="G52" s="8">
        <v>0</v>
      </c>
      <c r="H52" s="7">
        <f t="shared" si="6"/>
        <v>923.77</v>
      </c>
      <c r="I52" s="3">
        <f t="shared" si="4"/>
        <v>98.16</v>
      </c>
      <c r="J52" s="7">
        <f t="shared" si="5"/>
        <v>0.95</v>
      </c>
      <c r="M52" s="3">
        <f t="shared" si="7"/>
        <v>1022.88</v>
      </c>
    </row>
    <row r="53" spans="5:13" x14ac:dyDescent="0.25">
      <c r="E53" s="21">
        <v>46167</v>
      </c>
      <c r="F53">
        <v>50</v>
      </c>
      <c r="G53" s="8">
        <v>0</v>
      </c>
      <c r="H53" s="7">
        <f t="shared" si="6"/>
        <v>923.77</v>
      </c>
      <c r="I53" s="3">
        <f t="shared" si="4"/>
        <v>98.16</v>
      </c>
      <c r="J53" s="7">
        <f t="shared" si="5"/>
        <v>0.95</v>
      </c>
      <c r="M53" s="3">
        <f t="shared" si="7"/>
        <v>1022.88</v>
      </c>
    </row>
    <row r="54" spans="5:13" x14ac:dyDescent="0.25">
      <c r="E54" s="21">
        <v>46198</v>
      </c>
      <c r="F54">
        <v>51</v>
      </c>
      <c r="G54" s="8">
        <v>0</v>
      </c>
      <c r="H54" s="7">
        <f t="shared" si="6"/>
        <v>923.77</v>
      </c>
      <c r="I54" s="3">
        <f t="shared" si="4"/>
        <v>98.16</v>
      </c>
      <c r="J54" s="7">
        <f t="shared" si="5"/>
        <v>0.95</v>
      </c>
      <c r="M54" s="3">
        <f t="shared" si="7"/>
        <v>1022.88</v>
      </c>
    </row>
    <row r="55" spans="5:13" x14ac:dyDescent="0.25">
      <c r="E55" s="21">
        <v>46228</v>
      </c>
      <c r="F55">
        <v>52</v>
      </c>
      <c r="G55" s="8">
        <v>0</v>
      </c>
      <c r="H55" s="7">
        <f t="shared" si="6"/>
        <v>923.77</v>
      </c>
      <c r="I55" s="3">
        <f t="shared" si="4"/>
        <v>98.16</v>
      </c>
      <c r="J55" s="7">
        <f t="shared" si="5"/>
        <v>0.95</v>
      </c>
      <c r="M55" s="3">
        <f t="shared" si="7"/>
        <v>1022.88</v>
      </c>
    </row>
    <row r="56" spans="5:13" x14ac:dyDescent="0.25">
      <c r="E56" s="21">
        <v>46259</v>
      </c>
      <c r="F56">
        <v>53</v>
      </c>
      <c r="G56" s="8">
        <v>0</v>
      </c>
      <c r="H56" s="7">
        <f t="shared" si="6"/>
        <v>923.77</v>
      </c>
      <c r="I56" s="3">
        <f t="shared" si="4"/>
        <v>98.16</v>
      </c>
      <c r="J56" s="7">
        <f t="shared" si="5"/>
        <v>0.95</v>
      </c>
      <c r="M56" s="3">
        <f t="shared" si="7"/>
        <v>1022.88</v>
      </c>
    </row>
    <row r="57" spans="5:13" x14ac:dyDescent="0.25">
      <c r="E57" s="21">
        <v>46290</v>
      </c>
      <c r="F57">
        <v>54</v>
      </c>
      <c r="G57" s="8">
        <v>0</v>
      </c>
      <c r="H57" s="7">
        <f t="shared" si="6"/>
        <v>923.77</v>
      </c>
      <c r="I57" s="3">
        <f t="shared" si="4"/>
        <v>98.16</v>
      </c>
      <c r="J57" s="7">
        <f t="shared" si="5"/>
        <v>0.95</v>
      </c>
      <c r="M57" s="3">
        <f t="shared" si="7"/>
        <v>1022.88</v>
      </c>
    </row>
    <row r="58" spans="5:13" x14ac:dyDescent="0.25">
      <c r="E58" s="21">
        <v>46320</v>
      </c>
      <c r="F58">
        <v>55</v>
      </c>
      <c r="G58" s="8">
        <v>0</v>
      </c>
      <c r="H58" s="7">
        <f t="shared" si="6"/>
        <v>923.77</v>
      </c>
      <c r="I58" s="3">
        <f t="shared" si="4"/>
        <v>98.16</v>
      </c>
      <c r="J58" s="7">
        <f t="shared" si="5"/>
        <v>0.95</v>
      </c>
      <c r="M58" s="3">
        <f t="shared" si="7"/>
        <v>1022.88</v>
      </c>
    </row>
    <row r="59" spans="5:13" x14ac:dyDescent="0.25">
      <c r="E59" s="21">
        <v>46351</v>
      </c>
      <c r="F59">
        <v>56</v>
      </c>
      <c r="G59" s="8">
        <v>0</v>
      </c>
      <c r="H59" s="7">
        <f t="shared" si="6"/>
        <v>923.77</v>
      </c>
      <c r="I59" s="3">
        <f t="shared" si="4"/>
        <v>98.16</v>
      </c>
      <c r="J59" s="7">
        <f t="shared" si="5"/>
        <v>0.95</v>
      </c>
      <c r="M59" s="3">
        <f t="shared" si="7"/>
        <v>1022.88</v>
      </c>
    </row>
    <row r="60" spans="5:13" x14ac:dyDescent="0.25">
      <c r="E60" s="21">
        <v>46381</v>
      </c>
      <c r="F60">
        <v>57</v>
      </c>
      <c r="G60" s="8">
        <v>0</v>
      </c>
      <c r="H60" s="7">
        <f t="shared" si="6"/>
        <v>923.77</v>
      </c>
      <c r="I60" s="3">
        <f t="shared" si="4"/>
        <v>98.16</v>
      </c>
      <c r="J60" s="7">
        <f t="shared" si="5"/>
        <v>0.95</v>
      </c>
      <c r="M60" s="3">
        <f t="shared" si="7"/>
        <v>1022.88</v>
      </c>
    </row>
    <row r="61" spans="5:13" x14ac:dyDescent="0.25">
      <c r="E61" s="21">
        <v>46412</v>
      </c>
      <c r="F61">
        <v>58</v>
      </c>
      <c r="G61" s="8">
        <v>0</v>
      </c>
      <c r="H61" s="7">
        <f t="shared" si="6"/>
        <v>923.77</v>
      </c>
      <c r="I61" s="3">
        <f t="shared" si="4"/>
        <v>98.16</v>
      </c>
      <c r="J61" s="7">
        <f t="shared" si="5"/>
        <v>0.95</v>
      </c>
      <c r="M61" s="3">
        <f t="shared" si="7"/>
        <v>1022.88</v>
      </c>
    </row>
    <row r="62" spans="5:13" x14ac:dyDescent="0.25">
      <c r="E62" s="21">
        <v>46443</v>
      </c>
      <c r="F62">
        <v>59</v>
      </c>
      <c r="G62" s="8">
        <v>0</v>
      </c>
      <c r="H62" s="7">
        <f t="shared" si="6"/>
        <v>923.77</v>
      </c>
      <c r="I62" s="3">
        <f t="shared" si="4"/>
        <v>98.16</v>
      </c>
      <c r="J62" s="7">
        <f t="shared" si="5"/>
        <v>0.95</v>
      </c>
      <c r="M62" s="3">
        <f t="shared" si="7"/>
        <v>1022.88</v>
      </c>
    </row>
    <row r="63" spans="5:13" x14ac:dyDescent="0.25">
      <c r="E63" s="21">
        <v>46471</v>
      </c>
      <c r="F63">
        <v>60</v>
      </c>
      <c r="G63" s="8">
        <v>0</v>
      </c>
      <c r="H63" s="7">
        <f t="shared" si="6"/>
        <v>923.77</v>
      </c>
      <c r="I63" s="3">
        <f t="shared" si="4"/>
        <v>98.16</v>
      </c>
      <c r="J63" s="7">
        <f t="shared" si="5"/>
        <v>0.95</v>
      </c>
      <c r="M63" s="3">
        <f t="shared" si="7"/>
        <v>1022.88</v>
      </c>
    </row>
    <row r="64" spans="5:13" x14ac:dyDescent="0.25">
      <c r="E64" s="21">
        <v>46502</v>
      </c>
      <c r="F64">
        <v>61</v>
      </c>
      <c r="G64" s="8">
        <v>0</v>
      </c>
      <c r="H64" s="7">
        <f t="shared" si="6"/>
        <v>923.77</v>
      </c>
      <c r="I64" s="3">
        <f t="shared" si="4"/>
        <v>98.16</v>
      </c>
      <c r="J64" s="7">
        <f t="shared" si="5"/>
        <v>0.95</v>
      </c>
      <c r="M64" s="3">
        <f t="shared" si="7"/>
        <v>1022.88</v>
      </c>
    </row>
    <row r="65" spans="5:13" x14ac:dyDescent="0.25">
      <c r="E65" s="21">
        <v>46532</v>
      </c>
      <c r="F65">
        <v>62</v>
      </c>
      <c r="G65" s="8">
        <v>0</v>
      </c>
      <c r="H65" s="7">
        <f t="shared" si="6"/>
        <v>923.77</v>
      </c>
      <c r="I65" s="3">
        <f t="shared" si="4"/>
        <v>98.16</v>
      </c>
      <c r="J65" s="7">
        <f t="shared" si="5"/>
        <v>0.95</v>
      </c>
      <c r="M65" s="3">
        <f t="shared" si="7"/>
        <v>1022.88</v>
      </c>
    </row>
    <row r="66" spans="5:13" x14ac:dyDescent="0.25">
      <c r="E66" s="21">
        <v>46563</v>
      </c>
      <c r="F66">
        <v>63</v>
      </c>
      <c r="G66" s="8">
        <v>0</v>
      </c>
      <c r="H66" s="7">
        <f t="shared" si="6"/>
        <v>923.77</v>
      </c>
      <c r="I66" s="3">
        <f t="shared" si="4"/>
        <v>98.16</v>
      </c>
      <c r="J66" s="7">
        <f t="shared" si="5"/>
        <v>0.95</v>
      </c>
      <c r="M66" s="3">
        <f t="shared" si="7"/>
        <v>1022.88</v>
      </c>
    </row>
    <row r="67" spans="5:13" x14ac:dyDescent="0.25">
      <c r="E67" s="21">
        <v>46593</v>
      </c>
      <c r="F67">
        <v>64</v>
      </c>
      <c r="G67" s="8">
        <v>0</v>
      </c>
      <c r="H67" s="7">
        <f t="shared" si="6"/>
        <v>923.77</v>
      </c>
      <c r="I67" s="3">
        <f t="shared" si="4"/>
        <v>98.16</v>
      </c>
      <c r="J67" s="7">
        <f t="shared" si="5"/>
        <v>0.95</v>
      </c>
      <c r="M67" s="3">
        <f t="shared" si="7"/>
        <v>1022.88</v>
      </c>
    </row>
    <row r="68" spans="5:13" x14ac:dyDescent="0.25">
      <c r="E68" s="21">
        <v>46624</v>
      </c>
      <c r="F68">
        <v>65</v>
      </c>
      <c r="G68" s="8">
        <v>0</v>
      </c>
      <c r="H68" s="7">
        <f t="shared" si="6"/>
        <v>923.77</v>
      </c>
      <c r="I68" s="3">
        <f t="shared" si="4"/>
        <v>98.16</v>
      </c>
      <c r="J68" s="7">
        <f t="shared" si="5"/>
        <v>0.95</v>
      </c>
      <c r="M68" s="3">
        <f t="shared" ref="M68:M99" si="8">SUM(G68:L68)</f>
        <v>1022.88</v>
      </c>
    </row>
    <row r="69" spans="5:13" x14ac:dyDescent="0.25">
      <c r="E69" s="21">
        <v>46655</v>
      </c>
      <c r="F69">
        <v>66</v>
      </c>
      <c r="G69" s="8">
        <v>0</v>
      </c>
      <c r="H69" s="7">
        <f t="shared" si="6"/>
        <v>923.77</v>
      </c>
      <c r="I69" s="3">
        <f t="shared" si="4"/>
        <v>98.16</v>
      </c>
      <c r="J69" s="7">
        <f t="shared" si="5"/>
        <v>0.95</v>
      </c>
      <c r="M69" s="3">
        <f t="shared" si="8"/>
        <v>1022.88</v>
      </c>
    </row>
    <row r="70" spans="5:13" x14ac:dyDescent="0.25">
      <c r="E70" s="21">
        <v>46685</v>
      </c>
      <c r="F70">
        <v>67</v>
      </c>
      <c r="G70" s="8">
        <v>0</v>
      </c>
      <c r="H70" s="7">
        <f t="shared" si="6"/>
        <v>923.77</v>
      </c>
      <c r="I70" s="3">
        <f t="shared" si="4"/>
        <v>98.16</v>
      </c>
      <c r="J70" s="7">
        <f t="shared" si="5"/>
        <v>0.95</v>
      </c>
      <c r="M70" s="3">
        <f t="shared" si="8"/>
        <v>1022.88</v>
      </c>
    </row>
    <row r="71" spans="5:13" x14ac:dyDescent="0.25">
      <c r="E71" s="21">
        <v>46716</v>
      </c>
      <c r="F71">
        <v>68</v>
      </c>
      <c r="G71" s="8">
        <v>0</v>
      </c>
      <c r="H71" s="7">
        <f t="shared" si="6"/>
        <v>923.77</v>
      </c>
      <c r="I71" s="3">
        <f t="shared" si="4"/>
        <v>98.16</v>
      </c>
      <c r="J71" s="7">
        <f t="shared" si="5"/>
        <v>0.95</v>
      </c>
      <c r="M71" s="3">
        <f t="shared" si="8"/>
        <v>1022.88</v>
      </c>
    </row>
    <row r="72" spans="5:13" x14ac:dyDescent="0.25">
      <c r="E72" s="21">
        <v>46746</v>
      </c>
      <c r="F72">
        <v>69</v>
      </c>
      <c r="G72" s="8">
        <v>0</v>
      </c>
      <c r="H72" s="7">
        <f t="shared" si="6"/>
        <v>923.77</v>
      </c>
      <c r="I72" s="3">
        <f t="shared" ref="I72:I123" si="9">ROUND(($B$18/117),2)</f>
        <v>98.16</v>
      </c>
      <c r="J72" s="7">
        <f t="shared" ref="J72:J123" si="10">ROUND(($B$11/117),2)</f>
        <v>0.95</v>
      </c>
      <c r="M72" s="3">
        <f t="shared" si="8"/>
        <v>1022.88</v>
      </c>
    </row>
    <row r="73" spans="5:13" x14ac:dyDescent="0.25">
      <c r="E73" s="21">
        <v>46777</v>
      </c>
      <c r="F73">
        <v>70</v>
      </c>
      <c r="G73" s="8">
        <v>0</v>
      </c>
      <c r="H73" s="7">
        <f t="shared" si="6"/>
        <v>923.77</v>
      </c>
      <c r="I73" s="3">
        <f t="shared" si="9"/>
        <v>98.16</v>
      </c>
      <c r="J73" s="7">
        <f t="shared" si="10"/>
        <v>0.95</v>
      </c>
      <c r="M73" s="3">
        <f t="shared" si="8"/>
        <v>1022.88</v>
      </c>
    </row>
    <row r="74" spans="5:13" x14ac:dyDescent="0.25">
      <c r="E74" s="21">
        <v>46808</v>
      </c>
      <c r="F74">
        <v>71</v>
      </c>
      <c r="G74" s="8">
        <v>0</v>
      </c>
      <c r="H74" s="7">
        <f t="shared" si="6"/>
        <v>923.77</v>
      </c>
      <c r="I74" s="3">
        <f t="shared" si="9"/>
        <v>98.16</v>
      </c>
      <c r="J74" s="7">
        <f t="shared" si="10"/>
        <v>0.95</v>
      </c>
      <c r="M74" s="3">
        <f t="shared" si="8"/>
        <v>1022.88</v>
      </c>
    </row>
    <row r="75" spans="5:13" x14ac:dyDescent="0.25">
      <c r="E75" s="21">
        <v>46837</v>
      </c>
      <c r="F75">
        <v>72</v>
      </c>
      <c r="G75" s="8">
        <v>0</v>
      </c>
      <c r="H75" s="7">
        <f t="shared" ref="H75:H123" si="11">($B$17-(I75+J75))</f>
        <v>923.77</v>
      </c>
      <c r="I75" s="3">
        <f t="shared" si="9"/>
        <v>98.16</v>
      </c>
      <c r="J75" s="7">
        <f t="shared" si="10"/>
        <v>0.95</v>
      </c>
      <c r="M75" s="3">
        <f t="shared" si="8"/>
        <v>1022.88</v>
      </c>
    </row>
    <row r="76" spans="5:13" x14ac:dyDescent="0.25">
      <c r="E76" s="21">
        <v>46868</v>
      </c>
      <c r="F76">
        <v>73</v>
      </c>
      <c r="G76" s="8">
        <v>0</v>
      </c>
      <c r="H76" s="7">
        <f t="shared" si="11"/>
        <v>923.77</v>
      </c>
      <c r="I76" s="3">
        <f t="shared" si="9"/>
        <v>98.16</v>
      </c>
      <c r="J76" s="7">
        <f t="shared" si="10"/>
        <v>0.95</v>
      </c>
      <c r="M76" s="3">
        <f t="shared" si="8"/>
        <v>1022.88</v>
      </c>
    </row>
    <row r="77" spans="5:13" x14ac:dyDescent="0.25">
      <c r="E77" s="21">
        <v>46898</v>
      </c>
      <c r="F77">
        <v>74</v>
      </c>
      <c r="G77" s="8">
        <v>0</v>
      </c>
      <c r="H77" s="7">
        <f t="shared" si="11"/>
        <v>923.77</v>
      </c>
      <c r="I77" s="3">
        <f t="shared" si="9"/>
        <v>98.16</v>
      </c>
      <c r="J77" s="7">
        <f t="shared" si="10"/>
        <v>0.95</v>
      </c>
      <c r="M77" s="3">
        <f t="shared" si="8"/>
        <v>1022.88</v>
      </c>
    </row>
    <row r="78" spans="5:13" x14ac:dyDescent="0.25">
      <c r="E78" s="21">
        <v>46929</v>
      </c>
      <c r="F78">
        <v>75</v>
      </c>
      <c r="G78" s="8">
        <v>0</v>
      </c>
      <c r="H78" s="7">
        <f t="shared" si="11"/>
        <v>923.77</v>
      </c>
      <c r="I78" s="3">
        <f t="shared" si="9"/>
        <v>98.16</v>
      </c>
      <c r="J78" s="7">
        <f t="shared" si="10"/>
        <v>0.95</v>
      </c>
      <c r="M78" s="3">
        <f t="shared" si="8"/>
        <v>1022.88</v>
      </c>
    </row>
    <row r="79" spans="5:13" x14ac:dyDescent="0.25">
      <c r="E79" s="21">
        <v>46959</v>
      </c>
      <c r="F79">
        <v>76</v>
      </c>
      <c r="G79" s="8">
        <v>0</v>
      </c>
      <c r="H79" s="7">
        <f t="shared" si="11"/>
        <v>923.77</v>
      </c>
      <c r="I79" s="3">
        <f t="shared" si="9"/>
        <v>98.16</v>
      </c>
      <c r="J79" s="7">
        <f t="shared" si="10"/>
        <v>0.95</v>
      </c>
      <c r="M79" s="3">
        <f t="shared" si="8"/>
        <v>1022.88</v>
      </c>
    </row>
    <row r="80" spans="5:13" x14ac:dyDescent="0.25">
      <c r="E80" s="21">
        <v>46990</v>
      </c>
      <c r="F80">
        <v>77</v>
      </c>
      <c r="G80" s="8">
        <v>0</v>
      </c>
      <c r="H80" s="7">
        <f t="shared" si="11"/>
        <v>923.77</v>
      </c>
      <c r="I80" s="3">
        <f t="shared" si="9"/>
        <v>98.16</v>
      </c>
      <c r="J80" s="7">
        <f t="shared" si="10"/>
        <v>0.95</v>
      </c>
      <c r="M80" s="3">
        <f t="shared" si="8"/>
        <v>1022.88</v>
      </c>
    </row>
    <row r="81" spans="5:13" x14ac:dyDescent="0.25">
      <c r="E81" s="21">
        <v>47021</v>
      </c>
      <c r="F81">
        <v>78</v>
      </c>
      <c r="G81" s="8">
        <v>0</v>
      </c>
      <c r="H81" s="7">
        <f t="shared" si="11"/>
        <v>923.77</v>
      </c>
      <c r="I81" s="3">
        <f t="shared" si="9"/>
        <v>98.16</v>
      </c>
      <c r="J81" s="7">
        <f t="shared" si="10"/>
        <v>0.95</v>
      </c>
      <c r="M81" s="3">
        <f t="shared" si="8"/>
        <v>1022.88</v>
      </c>
    </row>
    <row r="82" spans="5:13" x14ac:dyDescent="0.25">
      <c r="E82" s="21">
        <v>47051</v>
      </c>
      <c r="F82">
        <v>79</v>
      </c>
      <c r="G82" s="8">
        <v>0</v>
      </c>
      <c r="H82" s="7">
        <f t="shared" si="11"/>
        <v>923.77</v>
      </c>
      <c r="I82" s="3">
        <f t="shared" si="9"/>
        <v>98.16</v>
      </c>
      <c r="J82" s="7">
        <f t="shared" si="10"/>
        <v>0.95</v>
      </c>
      <c r="M82" s="3">
        <f t="shared" si="8"/>
        <v>1022.88</v>
      </c>
    </row>
    <row r="83" spans="5:13" x14ac:dyDescent="0.25">
      <c r="E83" s="21">
        <v>47082</v>
      </c>
      <c r="F83">
        <v>80</v>
      </c>
      <c r="G83" s="8">
        <v>0</v>
      </c>
      <c r="H83" s="7">
        <f t="shared" si="11"/>
        <v>923.77</v>
      </c>
      <c r="I83" s="3">
        <f t="shared" si="9"/>
        <v>98.16</v>
      </c>
      <c r="J83" s="7">
        <f t="shared" si="10"/>
        <v>0.95</v>
      </c>
      <c r="M83" s="3">
        <f t="shared" si="8"/>
        <v>1022.88</v>
      </c>
    </row>
    <row r="84" spans="5:13" x14ac:dyDescent="0.25">
      <c r="E84" s="21">
        <v>47112</v>
      </c>
      <c r="F84">
        <v>81</v>
      </c>
      <c r="G84" s="8">
        <v>0</v>
      </c>
      <c r="H84" s="7">
        <f t="shared" si="11"/>
        <v>923.77</v>
      </c>
      <c r="I84" s="3">
        <f t="shared" si="9"/>
        <v>98.16</v>
      </c>
      <c r="J84" s="7">
        <f t="shared" si="10"/>
        <v>0.95</v>
      </c>
      <c r="M84" s="3">
        <f t="shared" si="8"/>
        <v>1022.88</v>
      </c>
    </row>
    <row r="85" spans="5:13" x14ac:dyDescent="0.25">
      <c r="E85" s="21">
        <v>47143</v>
      </c>
      <c r="F85">
        <v>82</v>
      </c>
      <c r="G85" s="8">
        <v>0</v>
      </c>
      <c r="H85" s="7">
        <f t="shared" si="11"/>
        <v>923.77</v>
      </c>
      <c r="I85" s="3">
        <f t="shared" si="9"/>
        <v>98.16</v>
      </c>
      <c r="J85" s="7">
        <f t="shared" si="10"/>
        <v>0.95</v>
      </c>
      <c r="M85" s="3">
        <f t="shared" si="8"/>
        <v>1022.88</v>
      </c>
    </row>
    <row r="86" spans="5:13" x14ac:dyDescent="0.25">
      <c r="E86" s="21">
        <v>47174</v>
      </c>
      <c r="F86">
        <v>83</v>
      </c>
      <c r="G86" s="8">
        <v>0</v>
      </c>
      <c r="H86" s="7">
        <f t="shared" si="11"/>
        <v>923.77</v>
      </c>
      <c r="I86" s="3">
        <f t="shared" si="9"/>
        <v>98.16</v>
      </c>
      <c r="J86" s="7">
        <f t="shared" si="10"/>
        <v>0.95</v>
      </c>
      <c r="M86" s="3">
        <f t="shared" si="8"/>
        <v>1022.88</v>
      </c>
    </row>
    <row r="87" spans="5:13" x14ac:dyDescent="0.25">
      <c r="E87" s="21">
        <v>47202</v>
      </c>
      <c r="F87">
        <v>84</v>
      </c>
      <c r="G87" s="8">
        <v>0</v>
      </c>
      <c r="H87" s="7">
        <f t="shared" si="11"/>
        <v>923.77</v>
      </c>
      <c r="I87" s="3">
        <f t="shared" si="9"/>
        <v>98.16</v>
      </c>
      <c r="J87" s="7">
        <f t="shared" si="10"/>
        <v>0.95</v>
      </c>
      <c r="M87" s="3">
        <f t="shared" si="8"/>
        <v>1022.88</v>
      </c>
    </row>
    <row r="88" spans="5:13" x14ac:dyDescent="0.25">
      <c r="E88" s="21">
        <v>47233</v>
      </c>
      <c r="F88">
        <v>85</v>
      </c>
      <c r="G88" s="8">
        <v>0</v>
      </c>
      <c r="H88" s="7">
        <f t="shared" si="11"/>
        <v>923.77</v>
      </c>
      <c r="I88" s="3">
        <f t="shared" si="9"/>
        <v>98.16</v>
      </c>
      <c r="J88" s="7">
        <f t="shared" si="10"/>
        <v>0.95</v>
      </c>
      <c r="M88" s="3">
        <f t="shared" si="8"/>
        <v>1022.88</v>
      </c>
    </row>
    <row r="89" spans="5:13" x14ac:dyDescent="0.25">
      <c r="E89" s="21">
        <v>47263</v>
      </c>
      <c r="F89">
        <v>86</v>
      </c>
      <c r="G89" s="8">
        <v>0</v>
      </c>
      <c r="H89" s="7">
        <f t="shared" si="11"/>
        <v>923.77</v>
      </c>
      <c r="I89" s="3">
        <f t="shared" si="9"/>
        <v>98.16</v>
      </c>
      <c r="J89" s="7">
        <f t="shared" si="10"/>
        <v>0.95</v>
      </c>
      <c r="M89" s="3">
        <f t="shared" si="8"/>
        <v>1022.88</v>
      </c>
    </row>
    <row r="90" spans="5:13" x14ac:dyDescent="0.25">
      <c r="E90" s="21">
        <v>47294</v>
      </c>
      <c r="F90">
        <v>87</v>
      </c>
      <c r="G90" s="8">
        <v>0</v>
      </c>
      <c r="H90" s="7">
        <f t="shared" si="11"/>
        <v>923.77</v>
      </c>
      <c r="I90" s="3">
        <f t="shared" si="9"/>
        <v>98.16</v>
      </c>
      <c r="J90" s="7">
        <f t="shared" si="10"/>
        <v>0.95</v>
      </c>
      <c r="M90" s="3">
        <f t="shared" si="8"/>
        <v>1022.88</v>
      </c>
    </row>
    <row r="91" spans="5:13" x14ac:dyDescent="0.25">
      <c r="E91" s="21">
        <v>47324</v>
      </c>
      <c r="F91">
        <v>88</v>
      </c>
      <c r="G91" s="8">
        <v>0</v>
      </c>
      <c r="H91" s="7">
        <f t="shared" si="11"/>
        <v>923.77</v>
      </c>
      <c r="I91" s="3">
        <f t="shared" si="9"/>
        <v>98.16</v>
      </c>
      <c r="J91" s="7">
        <f t="shared" si="10"/>
        <v>0.95</v>
      </c>
      <c r="M91" s="3">
        <f t="shared" si="8"/>
        <v>1022.88</v>
      </c>
    </row>
    <row r="92" spans="5:13" x14ac:dyDescent="0.25">
      <c r="E92" s="21">
        <v>47355</v>
      </c>
      <c r="F92">
        <v>89</v>
      </c>
      <c r="G92" s="8">
        <v>0</v>
      </c>
      <c r="H92" s="7">
        <f t="shared" si="11"/>
        <v>923.77</v>
      </c>
      <c r="I92" s="3">
        <f t="shared" si="9"/>
        <v>98.16</v>
      </c>
      <c r="J92" s="7">
        <f t="shared" si="10"/>
        <v>0.95</v>
      </c>
      <c r="M92" s="3">
        <f t="shared" si="8"/>
        <v>1022.88</v>
      </c>
    </row>
    <row r="93" spans="5:13" x14ac:dyDescent="0.25">
      <c r="E93" s="21">
        <v>47386</v>
      </c>
      <c r="F93">
        <v>90</v>
      </c>
      <c r="G93" s="8">
        <v>0</v>
      </c>
      <c r="H93" s="7">
        <f t="shared" si="11"/>
        <v>923.77</v>
      </c>
      <c r="I93" s="3">
        <f t="shared" si="9"/>
        <v>98.16</v>
      </c>
      <c r="J93" s="7">
        <f t="shared" si="10"/>
        <v>0.95</v>
      </c>
      <c r="M93" s="3">
        <f t="shared" si="8"/>
        <v>1022.88</v>
      </c>
    </row>
    <row r="94" spans="5:13" x14ac:dyDescent="0.25">
      <c r="E94" s="21">
        <v>47416</v>
      </c>
      <c r="F94">
        <v>91</v>
      </c>
      <c r="G94" s="8">
        <v>0</v>
      </c>
      <c r="H94" s="7">
        <f t="shared" si="11"/>
        <v>923.77</v>
      </c>
      <c r="I94" s="3">
        <f t="shared" si="9"/>
        <v>98.16</v>
      </c>
      <c r="J94" s="7">
        <f t="shared" si="10"/>
        <v>0.95</v>
      </c>
      <c r="M94" s="3">
        <f t="shared" si="8"/>
        <v>1022.88</v>
      </c>
    </row>
    <row r="95" spans="5:13" x14ac:dyDescent="0.25">
      <c r="E95" s="21">
        <v>47447</v>
      </c>
      <c r="F95">
        <v>92</v>
      </c>
      <c r="G95" s="8">
        <v>0</v>
      </c>
      <c r="H95" s="7">
        <f t="shared" si="11"/>
        <v>923.77</v>
      </c>
      <c r="I95" s="3">
        <f t="shared" si="9"/>
        <v>98.16</v>
      </c>
      <c r="J95" s="7">
        <f t="shared" si="10"/>
        <v>0.95</v>
      </c>
      <c r="M95" s="3">
        <f t="shared" si="8"/>
        <v>1022.88</v>
      </c>
    </row>
    <row r="96" spans="5:13" x14ac:dyDescent="0.25">
      <c r="E96" s="21">
        <v>47477</v>
      </c>
      <c r="F96">
        <v>93</v>
      </c>
      <c r="G96" s="8">
        <v>0</v>
      </c>
      <c r="H96" s="7">
        <f t="shared" si="11"/>
        <v>923.77</v>
      </c>
      <c r="I96" s="3">
        <f t="shared" si="9"/>
        <v>98.16</v>
      </c>
      <c r="J96" s="7">
        <f t="shared" si="10"/>
        <v>0.95</v>
      </c>
      <c r="M96" s="3">
        <f t="shared" si="8"/>
        <v>1022.88</v>
      </c>
    </row>
    <row r="97" spans="5:13" x14ac:dyDescent="0.25">
      <c r="E97" s="21">
        <v>47508</v>
      </c>
      <c r="F97">
        <v>94</v>
      </c>
      <c r="G97" s="8">
        <v>0</v>
      </c>
      <c r="H97" s="7">
        <f t="shared" si="11"/>
        <v>923.77</v>
      </c>
      <c r="I97" s="3">
        <f t="shared" si="9"/>
        <v>98.16</v>
      </c>
      <c r="J97" s="7">
        <f t="shared" si="10"/>
        <v>0.95</v>
      </c>
      <c r="M97" s="3">
        <f t="shared" si="8"/>
        <v>1022.88</v>
      </c>
    </row>
    <row r="98" spans="5:13" x14ac:dyDescent="0.25">
      <c r="E98" s="21">
        <v>47539</v>
      </c>
      <c r="F98">
        <v>95</v>
      </c>
      <c r="G98" s="8">
        <v>0</v>
      </c>
      <c r="H98" s="7">
        <f t="shared" si="11"/>
        <v>923.77</v>
      </c>
      <c r="I98" s="3">
        <f t="shared" si="9"/>
        <v>98.16</v>
      </c>
      <c r="J98" s="7">
        <f t="shared" si="10"/>
        <v>0.95</v>
      </c>
      <c r="M98" s="3">
        <f t="shared" si="8"/>
        <v>1022.88</v>
      </c>
    </row>
    <row r="99" spans="5:13" x14ac:dyDescent="0.25">
      <c r="E99" s="21">
        <v>47567</v>
      </c>
      <c r="F99">
        <v>96</v>
      </c>
      <c r="G99" s="8">
        <v>0</v>
      </c>
      <c r="H99" s="7">
        <f t="shared" si="11"/>
        <v>923.77</v>
      </c>
      <c r="I99" s="3">
        <f t="shared" si="9"/>
        <v>98.16</v>
      </c>
      <c r="J99" s="7">
        <f t="shared" si="10"/>
        <v>0.95</v>
      </c>
      <c r="M99" s="3">
        <f t="shared" si="8"/>
        <v>1022.88</v>
      </c>
    </row>
    <row r="100" spans="5:13" x14ac:dyDescent="0.25">
      <c r="E100" s="21">
        <v>47598</v>
      </c>
      <c r="F100">
        <v>97</v>
      </c>
      <c r="G100" s="8">
        <v>0</v>
      </c>
      <c r="H100" s="7">
        <f t="shared" si="11"/>
        <v>923.77</v>
      </c>
      <c r="I100" s="3">
        <f t="shared" si="9"/>
        <v>98.16</v>
      </c>
      <c r="J100" s="7">
        <f t="shared" si="10"/>
        <v>0.95</v>
      </c>
      <c r="M100" s="3">
        <f t="shared" ref="M100:M123" si="12">SUM(G100:L100)</f>
        <v>1022.88</v>
      </c>
    </row>
    <row r="101" spans="5:13" x14ac:dyDescent="0.25">
      <c r="E101" s="21">
        <v>47628</v>
      </c>
      <c r="F101">
        <v>98</v>
      </c>
      <c r="G101" s="8">
        <v>0</v>
      </c>
      <c r="H101" s="7">
        <f t="shared" si="11"/>
        <v>923.77</v>
      </c>
      <c r="I101" s="3">
        <f t="shared" si="9"/>
        <v>98.16</v>
      </c>
      <c r="J101" s="7">
        <f t="shared" si="10"/>
        <v>0.95</v>
      </c>
      <c r="M101" s="3">
        <f t="shared" si="12"/>
        <v>1022.88</v>
      </c>
    </row>
    <row r="102" spans="5:13" x14ac:dyDescent="0.25">
      <c r="E102" s="21">
        <v>47659</v>
      </c>
      <c r="F102">
        <v>99</v>
      </c>
      <c r="G102" s="8">
        <v>0</v>
      </c>
      <c r="H102" s="7">
        <f t="shared" si="11"/>
        <v>923.77</v>
      </c>
      <c r="I102" s="3">
        <f t="shared" si="9"/>
        <v>98.16</v>
      </c>
      <c r="J102" s="7">
        <f t="shared" si="10"/>
        <v>0.95</v>
      </c>
      <c r="M102" s="3">
        <f t="shared" si="12"/>
        <v>1022.88</v>
      </c>
    </row>
    <row r="103" spans="5:13" x14ac:dyDescent="0.25">
      <c r="E103" s="21">
        <v>47689</v>
      </c>
      <c r="F103">
        <v>100</v>
      </c>
      <c r="G103" s="8">
        <v>0</v>
      </c>
      <c r="H103" s="7">
        <f t="shared" si="11"/>
        <v>923.77</v>
      </c>
      <c r="I103" s="3">
        <f t="shared" si="9"/>
        <v>98.16</v>
      </c>
      <c r="J103" s="7">
        <f t="shared" si="10"/>
        <v>0.95</v>
      </c>
      <c r="M103" s="3">
        <f t="shared" si="12"/>
        <v>1022.88</v>
      </c>
    </row>
    <row r="104" spans="5:13" x14ac:dyDescent="0.25">
      <c r="E104" s="21">
        <v>47720</v>
      </c>
      <c r="F104">
        <v>101</v>
      </c>
      <c r="G104" s="8">
        <v>0</v>
      </c>
      <c r="H104" s="7">
        <f t="shared" si="11"/>
        <v>923.77</v>
      </c>
      <c r="I104" s="3">
        <f t="shared" si="9"/>
        <v>98.16</v>
      </c>
      <c r="J104" s="7">
        <f t="shared" si="10"/>
        <v>0.95</v>
      </c>
      <c r="M104" s="3">
        <f t="shared" si="12"/>
        <v>1022.88</v>
      </c>
    </row>
    <row r="105" spans="5:13" x14ac:dyDescent="0.25">
      <c r="E105" s="21">
        <v>47751</v>
      </c>
      <c r="F105">
        <v>102</v>
      </c>
      <c r="G105" s="8">
        <v>0</v>
      </c>
      <c r="H105" s="7">
        <f t="shared" si="11"/>
        <v>923.77</v>
      </c>
      <c r="I105" s="3">
        <f t="shared" si="9"/>
        <v>98.16</v>
      </c>
      <c r="J105" s="7">
        <f t="shared" si="10"/>
        <v>0.95</v>
      </c>
      <c r="M105" s="3">
        <f t="shared" si="12"/>
        <v>1022.88</v>
      </c>
    </row>
    <row r="106" spans="5:13" x14ac:dyDescent="0.25">
      <c r="E106" s="21">
        <v>47781</v>
      </c>
      <c r="F106">
        <v>103</v>
      </c>
      <c r="G106" s="8">
        <v>0</v>
      </c>
      <c r="H106" s="7">
        <f t="shared" si="11"/>
        <v>923.77</v>
      </c>
      <c r="I106" s="3">
        <f t="shared" si="9"/>
        <v>98.16</v>
      </c>
      <c r="J106" s="7">
        <f t="shared" si="10"/>
        <v>0.95</v>
      </c>
      <c r="M106" s="3">
        <f t="shared" si="12"/>
        <v>1022.88</v>
      </c>
    </row>
    <row r="107" spans="5:13" x14ac:dyDescent="0.25">
      <c r="E107" s="21">
        <v>47812</v>
      </c>
      <c r="F107">
        <v>104</v>
      </c>
      <c r="G107" s="8">
        <v>0</v>
      </c>
      <c r="H107" s="7">
        <f t="shared" si="11"/>
        <v>923.77</v>
      </c>
      <c r="I107" s="3">
        <f t="shared" si="9"/>
        <v>98.16</v>
      </c>
      <c r="J107" s="7">
        <f t="shared" si="10"/>
        <v>0.95</v>
      </c>
      <c r="M107" s="3">
        <f t="shared" si="12"/>
        <v>1022.88</v>
      </c>
    </row>
    <row r="108" spans="5:13" x14ac:dyDescent="0.25">
      <c r="E108" s="21">
        <v>47842</v>
      </c>
      <c r="F108">
        <v>105</v>
      </c>
      <c r="G108" s="8">
        <v>0</v>
      </c>
      <c r="H108" s="7">
        <f t="shared" si="11"/>
        <v>923.77</v>
      </c>
      <c r="I108" s="3">
        <f t="shared" si="9"/>
        <v>98.16</v>
      </c>
      <c r="J108" s="7">
        <f t="shared" si="10"/>
        <v>0.95</v>
      </c>
      <c r="M108" s="3">
        <f t="shared" si="12"/>
        <v>1022.88</v>
      </c>
    </row>
    <row r="109" spans="5:13" x14ac:dyDescent="0.25">
      <c r="E109" s="21">
        <v>47873</v>
      </c>
      <c r="F109">
        <v>106</v>
      </c>
      <c r="G109" s="8">
        <v>0</v>
      </c>
      <c r="H109" s="7">
        <f t="shared" si="11"/>
        <v>923.77</v>
      </c>
      <c r="I109" s="3">
        <f t="shared" si="9"/>
        <v>98.16</v>
      </c>
      <c r="J109" s="7">
        <f t="shared" si="10"/>
        <v>0.95</v>
      </c>
      <c r="M109" s="3">
        <f t="shared" si="12"/>
        <v>1022.88</v>
      </c>
    </row>
    <row r="110" spans="5:13" x14ac:dyDescent="0.25">
      <c r="E110" s="21">
        <v>47904</v>
      </c>
      <c r="F110">
        <v>107</v>
      </c>
      <c r="G110" s="8">
        <v>0</v>
      </c>
      <c r="H110" s="7">
        <f t="shared" si="11"/>
        <v>923.77</v>
      </c>
      <c r="I110" s="3">
        <f t="shared" si="9"/>
        <v>98.16</v>
      </c>
      <c r="J110" s="7">
        <f t="shared" si="10"/>
        <v>0.95</v>
      </c>
      <c r="M110" s="3">
        <f t="shared" si="12"/>
        <v>1022.88</v>
      </c>
    </row>
    <row r="111" spans="5:13" x14ac:dyDescent="0.25">
      <c r="E111" s="21">
        <v>47932</v>
      </c>
      <c r="F111">
        <v>108</v>
      </c>
      <c r="G111" s="8">
        <v>0</v>
      </c>
      <c r="H111" s="7">
        <f t="shared" si="11"/>
        <v>923.77</v>
      </c>
      <c r="I111" s="3">
        <f t="shared" si="9"/>
        <v>98.16</v>
      </c>
      <c r="J111" s="7">
        <f t="shared" si="10"/>
        <v>0.95</v>
      </c>
      <c r="M111" s="3">
        <f t="shared" si="12"/>
        <v>1022.88</v>
      </c>
    </row>
    <row r="112" spans="5:13" x14ac:dyDescent="0.25">
      <c r="E112" s="21">
        <v>47963</v>
      </c>
      <c r="F112">
        <v>109</v>
      </c>
      <c r="G112" s="8">
        <v>0</v>
      </c>
      <c r="H112" s="7">
        <f t="shared" si="11"/>
        <v>923.77</v>
      </c>
      <c r="I112" s="3">
        <f t="shared" si="9"/>
        <v>98.16</v>
      </c>
      <c r="J112" s="7">
        <f t="shared" si="10"/>
        <v>0.95</v>
      </c>
      <c r="M112" s="3">
        <f t="shared" si="12"/>
        <v>1022.88</v>
      </c>
    </row>
    <row r="113" spans="5:13" x14ac:dyDescent="0.25">
      <c r="E113" s="21">
        <v>47993</v>
      </c>
      <c r="F113">
        <v>110</v>
      </c>
      <c r="G113" s="8">
        <v>0</v>
      </c>
      <c r="H113" s="7">
        <f t="shared" si="11"/>
        <v>923.77</v>
      </c>
      <c r="I113" s="3">
        <f t="shared" si="9"/>
        <v>98.16</v>
      </c>
      <c r="J113" s="7">
        <f t="shared" si="10"/>
        <v>0.95</v>
      </c>
      <c r="M113" s="3">
        <f t="shared" si="12"/>
        <v>1022.88</v>
      </c>
    </row>
    <row r="114" spans="5:13" x14ac:dyDescent="0.25">
      <c r="E114" s="21">
        <v>48024</v>
      </c>
      <c r="F114">
        <v>111</v>
      </c>
      <c r="G114" s="8">
        <v>0</v>
      </c>
      <c r="H114" s="7">
        <f t="shared" si="11"/>
        <v>923.77</v>
      </c>
      <c r="I114" s="3">
        <f t="shared" si="9"/>
        <v>98.16</v>
      </c>
      <c r="J114" s="7">
        <f t="shared" si="10"/>
        <v>0.95</v>
      </c>
      <c r="M114" s="3">
        <f t="shared" si="12"/>
        <v>1022.88</v>
      </c>
    </row>
    <row r="115" spans="5:13" x14ac:dyDescent="0.25">
      <c r="E115" s="21">
        <v>48054</v>
      </c>
      <c r="F115">
        <v>112</v>
      </c>
      <c r="G115" s="8">
        <v>0</v>
      </c>
      <c r="H115" s="7">
        <f t="shared" si="11"/>
        <v>923.77</v>
      </c>
      <c r="I115" s="3">
        <f t="shared" si="9"/>
        <v>98.16</v>
      </c>
      <c r="J115" s="7">
        <f t="shared" si="10"/>
        <v>0.95</v>
      </c>
      <c r="M115" s="3">
        <f t="shared" si="12"/>
        <v>1022.88</v>
      </c>
    </row>
    <row r="116" spans="5:13" x14ac:dyDescent="0.25">
      <c r="E116" s="21">
        <v>48085</v>
      </c>
      <c r="F116">
        <v>113</v>
      </c>
      <c r="G116" s="8">
        <v>0</v>
      </c>
      <c r="H116" s="7">
        <f t="shared" si="11"/>
        <v>923.77</v>
      </c>
      <c r="I116" s="3">
        <f t="shared" si="9"/>
        <v>98.16</v>
      </c>
      <c r="J116" s="7">
        <f t="shared" si="10"/>
        <v>0.95</v>
      </c>
      <c r="M116" s="3">
        <f t="shared" si="12"/>
        <v>1022.88</v>
      </c>
    </row>
    <row r="117" spans="5:13" x14ac:dyDescent="0.25">
      <c r="E117" s="21">
        <v>48116</v>
      </c>
      <c r="F117">
        <v>114</v>
      </c>
      <c r="G117" s="8">
        <v>0</v>
      </c>
      <c r="H117" s="7">
        <f t="shared" si="11"/>
        <v>923.77</v>
      </c>
      <c r="I117" s="3">
        <f t="shared" si="9"/>
        <v>98.16</v>
      </c>
      <c r="J117" s="7">
        <f t="shared" si="10"/>
        <v>0.95</v>
      </c>
      <c r="M117" s="3">
        <f t="shared" si="12"/>
        <v>1022.88</v>
      </c>
    </row>
    <row r="118" spans="5:13" x14ac:dyDescent="0.25">
      <c r="E118" s="21">
        <v>48146</v>
      </c>
      <c r="F118">
        <v>115</v>
      </c>
      <c r="G118" s="8">
        <v>0</v>
      </c>
      <c r="H118" s="7">
        <f t="shared" si="11"/>
        <v>923.77</v>
      </c>
      <c r="I118" s="3">
        <f t="shared" si="9"/>
        <v>98.16</v>
      </c>
      <c r="J118" s="7">
        <f t="shared" si="10"/>
        <v>0.95</v>
      </c>
      <c r="M118" s="3">
        <f t="shared" si="12"/>
        <v>1022.88</v>
      </c>
    </row>
    <row r="119" spans="5:13" x14ac:dyDescent="0.25">
      <c r="E119" s="21">
        <v>48177</v>
      </c>
      <c r="F119">
        <v>116</v>
      </c>
      <c r="G119" s="8">
        <v>0</v>
      </c>
      <c r="H119" s="7">
        <f t="shared" si="11"/>
        <v>923.77</v>
      </c>
      <c r="I119" s="3">
        <f t="shared" si="9"/>
        <v>98.16</v>
      </c>
      <c r="J119" s="7">
        <f t="shared" si="10"/>
        <v>0.95</v>
      </c>
      <c r="M119" s="3">
        <f t="shared" si="12"/>
        <v>1022.88</v>
      </c>
    </row>
    <row r="120" spans="5:13" x14ac:dyDescent="0.25">
      <c r="E120" s="21">
        <v>48207</v>
      </c>
      <c r="F120">
        <v>117</v>
      </c>
      <c r="G120" s="8">
        <v>0</v>
      </c>
      <c r="H120" s="7">
        <f t="shared" si="11"/>
        <v>923.77</v>
      </c>
      <c r="I120" s="3">
        <f t="shared" si="9"/>
        <v>98.16</v>
      </c>
      <c r="J120" s="7">
        <f t="shared" si="10"/>
        <v>0.95</v>
      </c>
      <c r="M120" s="3">
        <f t="shared" si="12"/>
        <v>1022.88</v>
      </c>
    </row>
    <row r="121" spans="5:13" x14ac:dyDescent="0.25">
      <c r="E121" s="21">
        <v>48238</v>
      </c>
      <c r="F121">
        <v>118</v>
      </c>
      <c r="G121" s="8">
        <v>0</v>
      </c>
      <c r="H121" s="7">
        <f t="shared" si="11"/>
        <v>923.77</v>
      </c>
      <c r="I121" s="3">
        <f t="shared" si="9"/>
        <v>98.16</v>
      </c>
      <c r="J121" s="7">
        <f t="shared" si="10"/>
        <v>0.95</v>
      </c>
      <c r="M121" s="3">
        <f t="shared" si="12"/>
        <v>1022.88</v>
      </c>
    </row>
    <row r="122" spans="5:13" x14ac:dyDescent="0.25">
      <c r="E122" s="21">
        <v>48269</v>
      </c>
      <c r="F122">
        <v>119</v>
      </c>
      <c r="G122" s="8">
        <v>0</v>
      </c>
      <c r="H122" s="7">
        <f t="shared" si="11"/>
        <v>923.77</v>
      </c>
      <c r="I122" s="3">
        <f t="shared" si="9"/>
        <v>98.16</v>
      </c>
      <c r="J122" s="7">
        <f t="shared" si="10"/>
        <v>0.95</v>
      </c>
      <c r="M122" s="3">
        <f t="shared" si="12"/>
        <v>1022.88</v>
      </c>
    </row>
    <row r="123" spans="5:13" x14ac:dyDescent="0.25">
      <c r="E123" s="21">
        <v>48298</v>
      </c>
      <c r="F123">
        <v>120</v>
      </c>
      <c r="G123" s="8">
        <v>0</v>
      </c>
      <c r="H123" s="7">
        <f t="shared" si="11"/>
        <v>923.77</v>
      </c>
      <c r="I123" s="3">
        <f t="shared" si="9"/>
        <v>98.16</v>
      </c>
      <c r="J123" s="7">
        <f t="shared" si="10"/>
        <v>0.95</v>
      </c>
      <c r="M123" s="3">
        <f t="shared" si="12"/>
        <v>1022.88</v>
      </c>
    </row>
  </sheetData>
  <autoFilter ref="E3:M3" xr:uid="{2B3828AC-F6DD-4BE8-A1F3-FCFA4E0C0255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702B-CE04-47D3-A06B-E4EBFFA988A5}">
  <dimension ref="A1:M123"/>
  <sheetViews>
    <sheetView workbookViewId="0">
      <selection activeCell="B24" sqref="B24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5703125" bestFit="1" customWidth="1"/>
    <col min="9" max="9" width="9.5703125" bestFit="1" customWidth="1"/>
    <col min="10" max="10" width="15.4257812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424538</v>
      </c>
      <c r="F1" s="26" t="s">
        <v>59</v>
      </c>
      <c r="G1" s="27">
        <f>SUBTOTAL(109,G4:G123)</f>
        <v>0</v>
      </c>
      <c r="H1" s="27">
        <f t="shared" ref="H1:M1" si="0">SUBTOTAL(109,H4:H123)</f>
        <v>96085.200000000186</v>
      </c>
      <c r="I1" s="27">
        <f t="shared" si="0"/>
        <v>9927.5999999999694</v>
      </c>
      <c r="J1" s="27">
        <f t="shared" si="0"/>
        <v>95.999999999999787</v>
      </c>
      <c r="K1" s="27">
        <f t="shared" si="0"/>
        <v>-800.71</v>
      </c>
      <c r="L1" s="27">
        <f t="shared" si="0"/>
        <v>-83.53</v>
      </c>
      <c r="M1" s="27">
        <f t="shared" si="0"/>
        <v>105224.56000000019</v>
      </c>
    </row>
    <row r="2" spans="1:13" x14ac:dyDescent="0.25">
      <c r="A2" t="s">
        <v>1</v>
      </c>
      <c r="B2" s="1" t="s">
        <v>34</v>
      </c>
      <c r="H2" s="7"/>
    </row>
    <row r="3" spans="1:13" x14ac:dyDescent="0.25">
      <c r="A3" t="s">
        <v>53</v>
      </c>
      <c r="B3" s="20">
        <v>44444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44479</v>
      </c>
      <c r="F4">
        <v>1</v>
      </c>
      <c r="G4" s="8">
        <v>0</v>
      </c>
      <c r="H4" s="7">
        <f t="shared" ref="H4:H67" si="1">($B$17-(I4+J4))</f>
        <v>800.71</v>
      </c>
      <c r="I4" s="3">
        <f>ROUND(($B$18/120),2)</f>
        <v>82.73</v>
      </c>
      <c r="J4" s="7">
        <f>ROUND(($B$11/120),2)</f>
        <v>0.8</v>
      </c>
      <c r="M4" s="3">
        <f t="shared" ref="M4:M35" si="2">SUM(G4:L4)</f>
        <v>884.24</v>
      </c>
    </row>
    <row r="5" spans="1:13" x14ac:dyDescent="0.25">
      <c r="A5" t="s">
        <v>3</v>
      </c>
      <c r="B5" s="2">
        <v>99056.6</v>
      </c>
      <c r="E5" s="21">
        <v>44510</v>
      </c>
      <c r="F5">
        <v>2</v>
      </c>
      <c r="G5" s="8">
        <v>0</v>
      </c>
      <c r="H5" s="7">
        <f t="shared" si="1"/>
        <v>800.71</v>
      </c>
      <c r="I5" s="3">
        <f t="shared" ref="I5:I68" si="3">ROUND(($B$18/120),2)</f>
        <v>82.73</v>
      </c>
      <c r="J5" s="7">
        <f t="shared" ref="J5:J68" si="4">ROUND(($B$11/120),2)</f>
        <v>0.8</v>
      </c>
      <c r="M5" s="3">
        <f t="shared" si="2"/>
        <v>884.24</v>
      </c>
    </row>
    <row r="6" spans="1:13" x14ac:dyDescent="0.25">
      <c r="A6" t="s">
        <v>4</v>
      </c>
      <c r="B6" s="2">
        <v>5943.4</v>
      </c>
      <c r="E6" s="21">
        <v>44540</v>
      </c>
      <c r="F6">
        <v>3</v>
      </c>
      <c r="G6" s="8">
        <v>0</v>
      </c>
      <c r="H6" s="7">
        <f t="shared" si="1"/>
        <v>800.71</v>
      </c>
      <c r="I6" s="3">
        <f t="shared" si="3"/>
        <v>82.73</v>
      </c>
      <c r="J6" s="7">
        <f t="shared" si="4"/>
        <v>0.8</v>
      </c>
      <c r="M6" s="3">
        <f t="shared" si="2"/>
        <v>884.24</v>
      </c>
    </row>
    <row r="7" spans="1:13" x14ac:dyDescent="0.25">
      <c r="A7" t="s">
        <v>6</v>
      </c>
      <c r="B7" s="2">
        <f>SUM(B5:B6)</f>
        <v>105000</v>
      </c>
      <c r="E7" s="21">
        <v>44571</v>
      </c>
      <c r="F7">
        <v>4</v>
      </c>
      <c r="G7" s="8">
        <v>0</v>
      </c>
      <c r="H7" s="7">
        <f t="shared" si="1"/>
        <v>800.71</v>
      </c>
      <c r="I7" s="3">
        <f t="shared" si="3"/>
        <v>82.73</v>
      </c>
      <c r="J7" s="7">
        <f t="shared" si="4"/>
        <v>0.8</v>
      </c>
      <c r="M7" s="3">
        <f t="shared" si="2"/>
        <v>884.24</v>
      </c>
    </row>
    <row r="8" spans="1:13" x14ac:dyDescent="0.25">
      <c r="A8" t="s">
        <v>5</v>
      </c>
      <c r="B8" s="2">
        <v>8915.1</v>
      </c>
      <c r="E8" s="21">
        <v>44602</v>
      </c>
      <c r="F8">
        <v>5</v>
      </c>
      <c r="G8" s="8">
        <v>0</v>
      </c>
      <c r="H8" s="7">
        <f t="shared" si="1"/>
        <v>800.71</v>
      </c>
      <c r="I8" s="3">
        <f t="shared" si="3"/>
        <v>82.73</v>
      </c>
      <c r="J8" s="7">
        <f t="shared" si="4"/>
        <v>0.8</v>
      </c>
      <c r="M8" s="3">
        <f t="shared" si="2"/>
        <v>884.24</v>
      </c>
    </row>
    <row r="9" spans="1:13" x14ac:dyDescent="0.25">
      <c r="B9" s="2"/>
      <c r="E9" s="21">
        <v>44630</v>
      </c>
      <c r="F9">
        <v>6</v>
      </c>
      <c r="G9" s="8">
        <v>0</v>
      </c>
      <c r="H9" s="7">
        <f t="shared" si="1"/>
        <v>800.71</v>
      </c>
      <c r="I9" s="3">
        <f t="shared" si="3"/>
        <v>82.73</v>
      </c>
      <c r="J9" s="7">
        <f t="shared" si="4"/>
        <v>0.8</v>
      </c>
      <c r="M9" s="3">
        <f t="shared" si="2"/>
        <v>884.24</v>
      </c>
    </row>
    <row r="10" spans="1:13" x14ac:dyDescent="0.25">
      <c r="A10" t="s">
        <v>7</v>
      </c>
      <c r="B10" s="2">
        <f xml:space="preserve"> B7-B8</f>
        <v>96084.9</v>
      </c>
      <c r="E10" s="21">
        <v>44661</v>
      </c>
      <c r="F10">
        <v>7</v>
      </c>
      <c r="G10" s="8">
        <v>0</v>
      </c>
      <c r="H10" s="7">
        <f t="shared" si="1"/>
        <v>800.71</v>
      </c>
      <c r="I10" s="3">
        <f t="shared" si="3"/>
        <v>82.73</v>
      </c>
      <c r="J10" s="7">
        <f t="shared" si="4"/>
        <v>0.8</v>
      </c>
      <c r="M10" s="3">
        <f t="shared" si="2"/>
        <v>884.24</v>
      </c>
    </row>
    <row r="11" spans="1:13" x14ac:dyDescent="0.25">
      <c r="A11" t="s">
        <v>8</v>
      </c>
      <c r="B11" s="2">
        <f>ROUND(B10/999,2)</f>
        <v>96.18</v>
      </c>
      <c r="E11" s="21">
        <v>44691</v>
      </c>
      <c r="F11">
        <v>8</v>
      </c>
      <c r="G11" s="8">
        <v>0</v>
      </c>
      <c r="H11" s="7">
        <f t="shared" si="1"/>
        <v>800.71</v>
      </c>
      <c r="I11" s="3">
        <f t="shared" si="3"/>
        <v>82.73</v>
      </c>
      <c r="J11" s="7">
        <f t="shared" si="4"/>
        <v>0.8</v>
      </c>
      <c r="M11" s="3">
        <f t="shared" si="2"/>
        <v>884.24</v>
      </c>
    </row>
    <row r="12" spans="1:13" x14ac:dyDescent="0.25">
      <c r="A12" t="s">
        <v>9</v>
      </c>
      <c r="B12" s="2">
        <f>B10+B11</f>
        <v>96181.079999999987</v>
      </c>
      <c r="C12" s="16"/>
      <c r="E12" s="21">
        <v>44722</v>
      </c>
      <c r="F12">
        <v>9</v>
      </c>
      <c r="G12" s="8">
        <v>0</v>
      </c>
      <c r="H12" s="7">
        <f t="shared" si="1"/>
        <v>800.71</v>
      </c>
      <c r="I12" s="3">
        <f t="shared" si="3"/>
        <v>82.73</v>
      </c>
      <c r="J12" s="7">
        <f t="shared" si="4"/>
        <v>0.8</v>
      </c>
      <c r="M12" s="3">
        <f t="shared" si="2"/>
        <v>884.24</v>
      </c>
    </row>
    <row r="13" spans="1:13" x14ac:dyDescent="0.25">
      <c r="B13" s="3"/>
      <c r="E13" s="21">
        <v>44752</v>
      </c>
      <c r="F13">
        <v>10</v>
      </c>
      <c r="G13" s="8">
        <v>0</v>
      </c>
      <c r="H13" s="7">
        <f t="shared" si="1"/>
        <v>800.71</v>
      </c>
      <c r="I13" s="3">
        <f t="shared" si="3"/>
        <v>82.73</v>
      </c>
      <c r="J13" s="7">
        <f t="shared" si="4"/>
        <v>0.8</v>
      </c>
      <c r="M13" s="3">
        <f t="shared" si="2"/>
        <v>884.24</v>
      </c>
    </row>
    <row r="14" spans="1:13" x14ac:dyDescent="0.25">
      <c r="A14" t="s">
        <v>10</v>
      </c>
      <c r="B14" s="4">
        <v>120</v>
      </c>
      <c r="E14" s="21">
        <v>44783</v>
      </c>
      <c r="F14">
        <v>11</v>
      </c>
      <c r="G14" s="8">
        <v>0</v>
      </c>
      <c r="H14" s="7">
        <f t="shared" si="1"/>
        <v>800.71</v>
      </c>
      <c r="I14" s="3">
        <f t="shared" si="3"/>
        <v>82.73</v>
      </c>
      <c r="J14" s="7">
        <f t="shared" si="4"/>
        <v>0.8</v>
      </c>
      <c r="M14" s="3">
        <f t="shared" si="2"/>
        <v>884.24</v>
      </c>
    </row>
    <row r="15" spans="1:13" x14ac:dyDescent="0.25">
      <c r="A15" t="s">
        <v>11</v>
      </c>
      <c r="B15" s="5">
        <v>1.652E-3</v>
      </c>
      <c r="E15" s="21">
        <v>44814</v>
      </c>
      <c r="F15" s="15">
        <v>12</v>
      </c>
      <c r="G15" s="23">
        <v>0</v>
      </c>
      <c r="H15" s="24">
        <f t="shared" si="1"/>
        <v>800.71</v>
      </c>
      <c r="I15" s="25">
        <f t="shared" si="3"/>
        <v>82.73</v>
      </c>
      <c r="J15" s="24">
        <f t="shared" si="4"/>
        <v>0.8</v>
      </c>
      <c r="K15" s="25">
        <f>ROUND(((H15/B20)*B21)-H15,2)</f>
        <v>-800.71</v>
      </c>
      <c r="L15" s="25">
        <f>ROUND(((((I15+J15)/B20)*B21)-(I15+J15)),2)</f>
        <v>-83.53</v>
      </c>
      <c r="M15" s="25">
        <f t="shared" si="2"/>
        <v>0</v>
      </c>
    </row>
    <row r="16" spans="1:13" x14ac:dyDescent="0.25">
      <c r="B16" s="3"/>
      <c r="E16" s="21">
        <v>44844</v>
      </c>
      <c r="F16">
        <v>13</v>
      </c>
      <c r="G16" s="8">
        <v>0</v>
      </c>
      <c r="H16" s="7">
        <f t="shared" si="1"/>
        <v>800.71</v>
      </c>
      <c r="I16" s="3">
        <f t="shared" si="3"/>
        <v>82.73</v>
      </c>
      <c r="J16" s="7">
        <f t="shared" si="4"/>
        <v>0.8</v>
      </c>
      <c r="M16" s="3">
        <f t="shared" si="2"/>
        <v>884.24</v>
      </c>
    </row>
    <row r="17" spans="1:13" x14ac:dyDescent="0.25">
      <c r="A17" t="s">
        <v>12</v>
      </c>
      <c r="B17" s="6">
        <f>ROUND(PMT(B15,B14,-B12),2)</f>
        <v>884.24</v>
      </c>
      <c r="E17" s="21">
        <v>44875</v>
      </c>
      <c r="F17">
        <v>14</v>
      </c>
      <c r="G17" s="8">
        <v>0</v>
      </c>
      <c r="H17" s="7">
        <f t="shared" si="1"/>
        <v>800.71</v>
      </c>
      <c r="I17" s="3">
        <f t="shared" si="3"/>
        <v>82.73</v>
      </c>
      <c r="J17" s="7">
        <f t="shared" si="4"/>
        <v>0.8</v>
      </c>
      <c r="M17" s="3">
        <f t="shared" si="2"/>
        <v>884.24</v>
      </c>
    </row>
    <row r="18" spans="1:13" x14ac:dyDescent="0.25">
      <c r="A18" t="s">
        <v>15</v>
      </c>
      <c r="B18" s="3">
        <f>ROUND((B14*B17)-B12,2)</f>
        <v>9927.7199999999993</v>
      </c>
      <c r="E18" s="21">
        <v>44905</v>
      </c>
      <c r="F18">
        <v>15</v>
      </c>
      <c r="G18" s="8">
        <v>0</v>
      </c>
      <c r="H18" s="7">
        <f t="shared" si="1"/>
        <v>800.71</v>
      </c>
      <c r="I18" s="3">
        <f t="shared" si="3"/>
        <v>82.73</v>
      </c>
      <c r="J18" s="7">
        <f t="shared" si="4"/>
        <v>0.8</v>
      </c>
      <c r="M18" s="3">
        <f t="shared" si="2"/>
        <v>884.24</v>
      </c>
    </row>
    <row r="19" spans="1:13" x14ac:dyDescent="0.25">
      <c r="B19" s="3"/>
      <c r="E19" s="21">
        <v>44936</v>
      </c>
      <c r="F19">
        <v>16</v>
      </c>
      <c r="G19" s="8">
        <v>0</v>
      </c>
      <c r="H19" s="7">
        <f t="shared" si="1"/>
        <v>800.71</v>
      </c>
      <c r="I19" s="3">
        <f t="shared" si="3"/>
        <v>82.73</v>
      </c>
      <c r="J19" s="7">
        <f t="shared" si="4"/>
        <v>0.8</v>
      </c>
      <c r="M19" s="3">
        <f t="shared" si="2"/>
        <v>884.24</v>
      </c>
    </row>
    <row r="20" spans="1:13" x14ac:dyDescent="0.25">
      <c r="A20" t="s">
        <v>64</v>
      </c>
      <c r="B20" s="3">
        <v>1100.31</v>
      </c>
      <c r="E20" s="21">
        <v>44967</v>
      </c>
      <c r="F20">
        <v>17</v>
      </c>
      <c r="G20" s="8">
        <v>0</v>
      </c>
      <c r="H20" s="7">
        <f t="shared" si="1"/>
        <v>800.71</v>
      </c>
      <c r="I20" s="3">
        <f t="shared" si="3"/>
        <v>82.73</v>
      </c>
      <c r="J20" s="7">
        <f t="shared" si="4"/>
        <v>0.8</v>
      </c>
      <c r="M20" s="3">
        <f t="shared" si="2"/>
        <v>884.24</v>
      </c>
    </row>
    <row r="21" spans="1:13" x14ac:dyDescent="0.25">
      <c r="A21" t="s">
        <v>65</v>
      </c>
      <c r="B21" s="3">
        <v>0</v>
      </c>
      <c r="E21" s="21">
        <v>44995</v>
      </c>
      <c r="F21">
        <v>18</v>
      </c>
      <c r="G21" s="8">
        <v>0</v>
      </c>
      <c r="H21" s="7">
        <f t="shared" si="1"/>
        <v>800.71</v>
      </c>
      <c r="I21" s="3">
        <f t="shared" si="3"/>
        <v>82.73</v>
      </c>
      <c r="J21" s="7">
        <f t="shared" si="4"/>
        <v>0.8</v>
      </c>
      <c r="M21" s="3">
        <f t="shared" si="2"/>
        <v>884.24</v>
      </c>
    </row>
    <row r="22" spans="1:13" x14ac:dyDescent="0.25">
      <c r="B22" s="3"/>
      <c r="E22" s="21">
        <v>45026</v>
      </c>
      <c r="F22">
        <v>19</v>
      </c>
      <c r="G22" s="8">
        <v>0</v>
      </c>
      <c r="H22" s="7">
        <f t="shared" si="1"/>
        <v>800.71</v>
      </c>
      <c r="I22" s="3">
        <f t="shared" si="3"/>
        <v>82.73</v>
      </c>
      <c r="J22" s="7">
        <f t="shared" si="4"/>
        <v>0.8</v>
      </c>
      <c r="M22" s="3">
        <f t="shared" si="2"/>
        <v>884.24</v>
      </c>
    </row>
    <row r="23" spans="1:13" x14ac:dyDescent="0.25">
      <c r="B23" s="3"/>
      <c r="E23" s="21">
        <v>45056</v>
      </c>
      <c r="F23">
        <v>20</v>
      </c>
      <c r="G23" s="8">
        <v>0</v>
      </c>
      <c r="H23" s="7">
        <f t="shared" si="1"/>
        <v>800.71</v>
      </c>
      <c r="I23" s="3">
        <f t="shared" si="3"/>
        <v>82.73</v>
      </c>
      <c r="J23" s="7">
        <f t="shared" si="4"/>
        <v>0.8</v>
      </c>
      <c r="M23" s="3">
        <f t="shared" si="2"/>
        <v>884.24</v>
      </c>
    </row>
    <row r="24" spans="1:13" x14ac:dyDescent="0.25">
      <c r="B24" s="3"/>
      <c r="E24" s="21">
        <v>45087</v>
      </c>
      <c r="F24">
        <v>21</v>
      </c>
      <c r="G24" s="8">
        <v>0</v>
      </c>
      <c r="H24" s="7">
        <f t="shared" si="1"/>
        <v>800.71</v>
      </c>
      <c r="I24" s="3">
        <f t="shared" si="3"/>
        <v>82.73</v>
      </c>
      <c r="J24" s="7">
        <f t="shared" si="4"/>
        <v>0.8</v>
      </c>
      <c r="M24" s="3">
        <f t="shared" si="2"/>
        <v>884.24</v>
      </c>
    </row>
    <row r="25" spans="1:13" x14ac:dyDescent="0.25">
      <c r="B25" s="3"/>
      <c r="E25" s="21">
        <v>45117</v>
      </c>
      <c r="F25">
        <v>22</v>
      </c>
      <c r="G25" s="8">
        <v>0</v>
      </c>
      <c r="H25" s="7">
        <f t="shared" si="1"/>
        <v>800.71</v>
      </c>
      <c r="I25" s="3">
        <f t="shared" si="3"/>
        <v>82.73</v>
      </c>
      <c r="J25" s="7">
        <f t="shared" si="4"/>
        <v>0.8</v>
      </c>
      <c r="M25" s="3">
        <f t="shared" si="2"/>
        <v>884.24</v>
      </c>
    </row>
    <row r="26" spans="1:13" x14ac:dyDescent="0.25">
      <c r="B26" s="3"/>
      <c r="E26" s="21">
        <v>45148</v>
      </c>
      <c r="F26">
        <v>23</v>
      </c>
      <c r="G26" s="8">
        <v>0</v>
      </c>
      <c r="H26" s="7">
        <f t="shared" si="1"/>
        <v>800.71</v>
      </c>
      <c r="I26" s="3">
        <f t="shared" si="3"/>
        <v>82.73</v>
      </c>
      <c r="J26" s="7">
        <f t="shared" si="4"/>
        <v>0.8</v>
      </c>
      <c r="M26" s="3">
        <f t="shared" si="2"/>
        <v>884.24</v>
      </c>
    </row>
    <row r="27" spans="1:13" x14ac:dyDescent="0.25">
      <c r="B27" s="3"/>
      <c r="E27" s="21">
        <v>45179</v>
      </c>
      <c r="F27">
        <v>24</v>
      </c>
      <c r="G27" s="8">
        <v>0</v>
      </c>
      <c r="H27" s="7">
        <f t="shared" si="1"/>
        <v>800.71</v>
      </c>
      <c r="I27" s="3">
        <f t="shared" si="3"/>
        <v>82.73</v>
      </c>
      <c r="J27" s="7">
        <f t="shared" si="4"/>
        <v>0.8</v>
      </c>
      <c r="M27" s="3">
        <f t="shared" si="2"/>
        <v>884.24</v>
      </c>
    </row>
    <row r="28" spans="1:13" x14ac:dyDescent="0.25">
      <c r="B28" s="3"/>
      <c r="E28" s="21">
        <v>45209</v>
      </c>
      <c r="F28">
        <v>25</v>
      </c>
      <c r="G28" s="8">
        <v>0</v>
      </c>
      <c r="H28" s="7">
        <f t="shared" si="1"/>
        <v>800.71</v>
      </c>
      <c r="I28" s="3">
        <f t="shared" si="3"/>
        <v>82.73</v>
      </c>
      <c r="J28" s="7">
        <f t="shared" si="4"/>
        <v>0.8</v>
      </c>
      <c r="M28" s="3">
        <f t="shared" si="2"/>
        <v>884.24</v>
      </c>
    </row>
    <row r="29" spans="1:13" x14ac:dyDescent="0.25">
      <c r="B29" s="3"/>
      <c r="E29" s="21">
        <v>45240</v>
      </c>
      <c r="F29">
        <v>26</v>
      </c>
      <c r="G29" s="8">
        <v>0</v>
      </c>
      <c r="H29" s="7">
        <f t="shared" si="1"/>
        <v>800.71</v>
      </c>
      <c r="I29" s="3">
        <f t="shared" si="3"/>
        <v>82.73</v>
      </c>
      <c r="J29" s="7">
        <f t="shared" si="4"/>
        <v>0.8</v>
      </c>
      <c r="M29" s="3">
        <f t="shared" si="2"/>
        <v>884.24</v>
      </c>
    </row>
    <row r="30" spans="1:13" x14ac:dyDescent="0.25">
      <c r="B30" s="3"/>
      <c r="E30" s="21">
        <v>45270</v>
      </c>
      <c r="F30">
        <v>27</v>
      </c>
      <c r="G30" s="8">
        <v>0</v>
      </c>
      <c r="H30" s="7">
        <f t="shared" si="1"/>
        <v>800.71</v>
      </c>
      <c r="I30" s="3">
        <f t="shared" si="3"/>
        <v>82.73</v>
      </c>
      <c r="J30" s="7">
        <f t="shared" si="4"/>
        <v>0.8</v>
      </c>
      <c r="M30" s="3">
        <f t="shared" si="2"/>
        <v>884.24</v>
      </c>
    </row>
    <row r="31" spans="1:13" x14ac:dyDescent="0.25">
      <c r="B31" s="3"/>
      <c r="E31" s="21">
        <v>45301</v>
      </c>
      <c r="F31">
        <v>28</v>
      </c>
      <c r="G31" s="8">
        <v>0</v>
      </c>
      <c r="H31" s="7">
        <f t="shared" si="1"/>
        <v>800.71</v>
      </c>
      <c r="I31" s="3">
        <f t="shared" si="3"/>
        <v>82.73</v>
      </c>
      <c r="J31" s="7">
        <f t="shared" si="4"/>
        <v>0.8</v>
      </c>
      <c r="M31" s="3">
        <f t="shared" si="2"/>
        <v>884.24</v>
      </c>
    </row>
    <row r="32" spans="1:13" x14ac:dyDescent="0.25">
      <c r="B32" s="3"/>
      <c r="E32" s="21">
        <v>45332</v>
      </c>
      <c r="F32">
        <v>29</v>
      </c>
      <c r="G32" s="8">
        <v>0</v>
      </c>
      <c r="H32" s="7">
        <f t="shared" si="1"/>
        <v>800.71</v>
      </c>
      <c r="I32" s="3">
        <f t="shared" si="3"/>
        <v>82.73</v>
      </c>
      <c r="J32" s="7">
        <f t="shared" si="4"/>
        <v>0.8</v>
      </c>
      <c r="M32" s="3">
        <f t="shared" si="2"/>
        <v>884.24</v>
      </c>
    </row>
    <row r="33" spans="2:13" x14ac:dyDescent="0.25">
      <c r="B33" s="3"/>
      <c r="E33" s="21">
        <v>45361</v>
      </c>
      <c r="F33">
        <v>30</v>
      </c>
      <c r="G33" s="8">
        <v>0</v>
      </c>
      <c r="H33" s="7">
        <f t="shared" si="1"/>
        <v>800.71</v>
      </c>
      <c r="I33" s="3">
        <f t="shared" si="3"/>
        <v>82.73</v>
      </c>
      <c r="J33" s="7">
        <f t="shared" si="4"/>
        <v>0.8</v>
      </c>
      <c r="M33" s="3">
        <f t="shared" si="2"/>
        <v>884.24</v>
      </c>
    </row>
    <row r="34" spans="2:13" x14ac:dyDescent="0.25">
      <c r="B34" s="3"/>
      <c r="E34" s="21">
        <v>45392</v>
      </c>
      <c r="F34">
        <v>31</v>
      </c>
      <c r="G34" s="8">
        <v>0</v>
      </c>
      <c r="H34" s="7">
        <f t="shared" si="1"/>
        <v>800.71</v>
      </c>
      <c r="I34" s="3">
        <f t="shared" si="3"/>
        <v>82.73</v>
      </c>
      <c r="J34" s="7">
        <f t="shared" si="4"/>
        <v>0.8</v>
      </c>
      <c r="M34" s="3">
        <f t="shared" si="2"/>
        <v>884.24</v>
      </c>
    </row>
    <row r="35" spans="2:13" x14ac:dyDescent="0.25">
      <c r="B35" s="3"/>
      <c r="E35" s="21">
        <v>45422</v>
      </c>
      <c r="F35">
        <v>32</v>
      </c>
      <c r="G35" s="8">
        <v>0</v>
      </c>
      <c r="H35" s="7">
        <f t="shared" si="1"/>
        <v>800.71</v>
      </c>
      <c r="I35" s="3">
        <f t="shared" si="3"/>
        <v>82.73</v>
      </c>
      <c r="J35" s="7">
        <f t="shared" si="4"/>
        <v>0.8</v>
      </c>
      <c r="M35" s="3">
        <f t="shared" si="2"/>
        <v>884.24</v>
      </c>
    </row>
    <row r="36" spans="2:13" x14ac:dyDescent="0.25">
      <c r="B36" s="3"/>
      <c r="E36" s="21">
        <v>45453</v>
      </c>
      <c r="F36">
        <v>33</v>
      </c>
      <c r="G36" s="8">
        <v>0</v>
      </c>
      <c r="H36" s="7">
        <f t="shared" si="1"/>
        <v>800.71</v>
      </c>
      <c r="I36" s="3">
        <f t="shared" si="3"/>
        <v>82.73</v>
      </c>
      <c r="J36" s="7">
        <f t="shared" si="4"/>
        <v>0.8</v>
      </c>
      <c r="M36" s="3">
        <f t="shared" ref="M36:M67" si="5">SUM(G36:L36)</f>
        <v>884.24</v>
      </c>
    </row>
    <row r="37" spans="2:13" x14ac:dyDescent="0.25">
      <c r="B37" s="3"/>
      <c r="E37" s="21">
        <v>45483</v>
      </c>
      <c r="F37">
        <v>34</v>
      </c>
      <c r="G37" s="8">
        <v>0</v>
      </c>
      <c r="H37" s="7">
        <f t="shared" si="1"/>
        <v>800.71</v>
      </c>
      <c r="I37" s="3">
        <f t="shared" si="3"/>
        <v>82.73</v>
      </c>
      <c r="J37" s="7">
        <f t="shared" si="4"/>
        <v>0.8</v>
      </c>
      <c r="M37" s="3">
        <f t="shared" si="5"/>
        <v>884.24</v>
      </c>
    </row>
    <row r="38" spans="2:13" x14ac:dyDescent="0.25">
      <c r="B38" s="3"/>
      <c r="E38" s="21">
        <v>45514</v>
      </c>
      <c r="F38">
        <v>35</v>
      </c>
      <c r="G38" s="8">
        <v>0</v>
      </c>
      <c r="H38" s="7">
        <f t="shared" si="1"/>
        <v>800.71</v>
      </c>
      <c r="I38" s="3">
        <f t="shared" si="3"/>
        <v>82.73</v>
      </c>
      <c r="J38" s="7">
        <f t="shared" si="4"/>
        <v>0.8</v>
      </c>
      <c r="M38" s="3">
        <f t="shared" si="5"/>
        <v>884.24</v>
      </c>
    </row>
    <row r="39" spans="2:13" x14ac:dyDescent="0.25">
      <c r="B39" s="3"/>
      <c r="E39" s="21">
        <v>45545</v>
      </c>
      <c r="F39">
        <v>36</v>
      </c>
      <c r="G39" s="8">
        <v>0</v>
      </c>
      <c r="H39" s="7">
        <f t="shared" si="1"/>
        <v>800.71</v>
      </c>
      <c r="I39" s="3">
        <f t="shared" si="3"/>
        <v>82.73</v>
      </c>
      <c r="J39" s="7">
        <f t="shared" si="4"/>
        <v>0.8</v>
      </c>
      <c r="M39" s="3">
        <f t="shared" si="5"/>
        <v>884.24</v>
      </c>
    </row>
    <row r="40" spans="2:13" x14ac:dyDescent="0.25">
      <c r="B40" s="3"/>
      <c r="E40" s="21">
        <v>45575</v>
      </c>
      <c r="F40">
        <v>37</v>
      </c>
      <c r="G40" s="8">
        <v>0</v>
      </c>
      <c r="H40" s="7">
        <f t="shared" si="1"/>
        <v>800.71</v>
      </c>
      <c r="I40" s="3">
        <f t="shared" si="3"/>
        <v>82.73</v>
      </c>
      <c r="J40" s="7">
        <f t="shared" si="4"/>
        <v>0.8</v>
      </c>
      <c r="M40" s="3">
        <f t="shared" si="5"/>
        <v>884.24</v>
      </c>
    </row>
    <row r="41" spans="2:13" x14ac:dyDescent="0.25">
      <c r="B41" s="3"/>
      <c r="E41" s="21">
        <v>45606</v>
      </c>
      <c r="F41">
        <v>38</v>
      </c>
      <c r="G41" s="8">
        <v>0</v>
      </c>
      <c r="H41" s="7">
        <f t="shared" si="1"/>
        <v>800.71</v>
      </c>
      <c r="I41" s="3">
        <f t="shared" si="3"/>
        <v>82.73</v>
      </c>
      <c r="J41" s="7">
        <f t="shared" si="4"/>
        <v>0.8</v>
      </c>
      <c r="M41" s="3">
        <f t="shared" si="5"/>
        <v>884.24</v>
      </c>
    </row>
    <row r="42" spans="2:13" x14ac:dyDescent="0.25">
      <c r="B42" s="3"/>
      <c r="E42" s="21">
        <v>45636</v>
      </c>
      <c r="F42">
        <v>39</v>
      </c>
      <c r="G42" s="8">
        <v>0</v>
      </c>
      <c r="H42" s="7">
        <f t="shared" si="1"/>
        <v>800.71</v>
      </c>
      <c r="I42" s="3">
        <f t="shared" si="3"/>
        <v>82.73</v>
      </c>
      <c r="J42" s="7">
        <f t="shared" si="4"/>
        <v>0.8</v>
      </c>
      <c r="M42" s="3">
        <f t="shared" si="5"/>
        <v>884.24</v>
      </c>
    </row>
    <row r="43" spans="2:13" x14ac:dyDescent="0.25">
      <c r="B43" s="3"/>
      <c r="E43" s="21">
        <v>45667</v>
      </c>
      <c r="F43">
        <v>40</v>
      </c>
      <c r="G43" s="8">
        <v>0</v>
      </c>
      <c r="H43" s="7">
        <f t="shared" si="1"/>
        <v>800.71</v>
      </c>
      <c r="I43" s="3">
        <f t="shared" si="3"/>
        <v>82.73</v>
      </c>
      <c r="J43" s="7">
        <f t="shared" si="4"/>
        <v>0.8</v>
      </c>
      <c r="M43" s="3">
        <f t="shared" si="5"/>
        <v>884.24</v>
      </c>
    </row>
    <row r="44" spans="2:13" x14ac:dyDescent="0.25">
      <c r="B44" s="3"/>
      <c r="E44" s="21">
        <v>45698</v>
      </c>
      <c r="F44">
        <v>41</v>
      </c>
      <c r="G44" s="8">
        <v>0</v>
      </c>
      <c r="H44" s="7">
        <f t="shared" si="1"/>
        <v>800.71</v>
      </c>
      <c r="I44" s="3">
        <f t="shared" si="3"/>
        <v>82.73</v>
      </c>
      <c r="J44" s="7">
        <f t="shared" si="4"/>
        <v>0.8</v>
      </c>
      <c r="M44" s="3">
        <f t="shared" si="5"/>
        <v>884.24</v>
      </c>
    </row>
    <row r="45" spans="2:13" x14ac:dyDescent="0.25">
      <c r="E45" s="21">
        <v>45726</v>
      </c>
      <c r="F45">
        <v>42</v>
      </c>
      <c r="G45" s="8">
        <v>0</v>
      </c>
      <c r="H45" s="7">
        <f t="shared" si="1"/>
        <v>800.71</v>
      </c>
      <c r="I45" s="3">
        <f t="shared" si="3"/>
        <v>82.73</v>
      </c>
      <c r="J45" s="7">
        <f t="shared" si="4"/>
        <v>0.8</v>
      </c>
      <c r="M45" s="3">
        <f t="shared" si="5"/>
        <v>884.24</v>
      </c>
    </row>
    <row r="46" spans="2:13" x14ac:dyDescent="0.25">
      <c r="E46" s="21">
        <v>45757</v>
      </c>
      <c r="F46">
        <v>43</v>
      </c>
      <c r="G46" s="8">
        <v>0</v>
      </c>
      <c r="H46" s="7">
        <f t="shared" si="1"/>
        <v>800.71</v>
      </c>
      <c r="I46" s="3">
        <f t="shared" si="3"/>
        <v>82.73</v>
      </c>
      <c r="J46" s="7">
        <f t="shared" si="4"/>
        <v>0.8</v>
      </c>
      <c r="M46" s="3">
        <f t="shared" si="5"/>
        <v>884.24</v>
      </c>
    </row>
    <row r="47" spans="2:13" x14ac:dyDescent="0.25">
      <c r="E47" s="21">
        <v>45787</v>
      </c>
      <c r="F47">
        <v>44</v>
      </c>
      <c r="G47" s="8">
        <v>0</v>
      </c>
      <c r="H47" s="7">
        <f t="shared" si="1"/>
        <v>800.71</v>
      </c>
      <c r="I47" s="3">
        <f t="shared" si="3"/>
        <v>82.73</v>
      </c>
      <c r="J47" s="7">
        <f t="shared" si="4"/>
        <v>0.8</v>
      </c>
      <c r="M47" s="3">
        <f t="shared" si="5"/>
        <v>884.24</v>
      </c>
    </row>
    <row r="48" spans="2:13" x14ac:dyDescent="0.25">
      <c r="E48" s="21">
        <v>45818</v>
      </c>
      <c r="F48">
        <v>45</v>
      </c>
      <c r="G48" s="8">
        <v>0</v>
      </c>
      <c r="H48" s="7">
        <f t="shared" si="1"/>
        <v>800.71</v>
      </c>
      <c r="I48" s="3">
        <f t="shared" si="3"/>
        <v>82.73</v>
      </c>
      <c r="J48" s="7">
        <f t="shared" si="4"/>
        <v>0.8</v>
      </c>
      <c r="M48" s="3">
        <f t="shared" si="5"/>
        <v>884.24</v>
      </c>
    </row>
    <row r="49" spans="5:13" x14ac:dyDescent="0.25">
      <c r="E49" s="21">
        <v>45848</v>
      </c>
      <c r="F49">
        <v>46</v>
      </c>
      <c r="G49" s="8">
        <v>0</v>
      </c>
      <c r="H49" s="7">
        <f t="shared" si="1"/>
        <v>800.71</v>
      </c>
      <c r="I49" s="3">
        <f t="shared" si="3"/>
        <v>82.73</v>
      </c>
      <c r="J49" s="7">
        <f t="shared" si="4"/>
        <v>0.8</v>
      </c>
      <c r="M49" s="3">
        <f t="shared" si="5"/>
        <v>884.24</v>
      </c>
    </row>
    <row r="50" spans="5:13" x14ac:dyDescent="0.25">
      <c r="E50" s="21">
        <v>45879</v>
      </c>
      <c r="F50">
        <v>47</v>
      </c>
      <c r="G50" s="8">
        <v>0</v>
      </c>
      <c r="H50" s="7">
        <f t="shared" si="1"/>
        <v>800.71</v>
      </c>
      <c r="I50" s="3">
        <f t="shared" si="3"/>
        <v>82.73</v>
      </c>
      <c r="J50" s="7">
        <f t="shared" si="4"/>
        <v>0.8</v>
      </c>
      <c r="M50" s="3">
        <f t="shared" si="5"/>
        <v>884.24</v>
      </c>
    </row>
    <row r="51" spans="5:13" x14ac:dyDescent="0.25">
      <c r="E51" s="21">
        <v>45910</v>
      </c>
      <c r="F51">
        <v>48</v>
      </c>
      <c r="G51" s="8">
        <v>0</v>
      </c>
      <c r="H51" s="7">
        <f t="shared" si="1"/>
        <v>800.71</v>
      </c>
      <c r="I51" s="3">
        <f t="shared" si="3"/>
        <v>82.73</v>
      </c>
      <c r="J51" s="7">
        <f t="shared" si="4"/>
        <v>0.8</v>
      </c>
      <c r="M51" s="3">
        <f t="shared" si="5"/>
        <v>884.24</v>
      </c>
    </row>
    <row r="52" spans="5:13" x14ac:dyDescent="0.25">
      <c r="E52" s="21">
        <v>45940</v>
      </c>
      <c r="F52">
        <v>49</v>
      </c>
      <c r="G52" s="8">
        <v>0</v>
      </c>
      <c r="H52" s="7">
        <f t="shared" si="1"/>
        <v>800.71</v>
      </c>
      <c r="I52" s="3">
        <f t="shared" si="3"/>
        <v>82.73</v>
      </c>
      <c r="J52" s="7">
        <f t="shared" si="4"/>
        <v>0.8</v>
      </c>
      <c r="M52" s="3">
        <f t="shared" si="5"/>
        <v>884.24</v>
      </c>
    </row>
    <row r="53" spans="5:13" x14ac:dyDescent="0.25">
      <c r="E53" s="21">
        <v>45971</v>
      </c>
      <c r="F53">
        <v>50</v>
      </c>
      <c r="G53" s="8">
        <v>0</v>
      </c>
      <c r="H53" s="7">
        <f t="shared" si="1"/>
        <v>800.71</v>
      </c>
      <c r="I53" s="3">
        <f t="shared" si="3"/>
        <v>82.73</v>
      </c>
      <c r="J53" s="7">
        <f t="shared" si="4"/>
        <v>0.8</v>
      </c>
      <c r="M53" s="3">
        <f t="shared" si="5"/>
        <v>884.24</v>
      </c>
    </row>
    <row r="54" spans="5:13" x14ac:dyDescent="0.25">
      <c r="E54" s="21">
        <v>46001</v>
      </c>
      <c r="F54">
        <v>51</v>
      </c>
      <c r="G54" s="8">
        <v>0</v>
      </c>
      <c r="H54" s="7">
        <f t="shared" si="1"/>
        <v>800.71</v>
      </c>
      <c r="I54" s="3">
        <f t="shared" si="3"/>
        <v>82.73</v>
      </c>
      <c r="J54" s="7">
        <f t="shared" si="4"/>
        <v>0.8</v>
      </c>
      <c r="M54" s="3">
        <f t="shared" si="5"/>
        <v>884.24</v>
      </c>
    </row>
    <row r="55" spans="5:13" x14ac:dyDescent="0.25">
      <c r="E55" s="21">
        <v>46032</v>
      </c>
      <c r="F55">
        <v>52</v>
      </c>
      <c r="G55" s="8">
        <v>0</v>
      </c>
      <c r="H55" s="7">
        <f t="shared" si="1"/>
        <v>800.71</v>
      </c>
      <c r="I55" s="3">
        <f t="shared" si="3"/>
        <v>82.73</v>
      </c>
      <c r="J55" s="7">
        <f t="shared" si="4"/>
        <v>0.8</v>
      </c>
      <c r="M55" s="3">
        <f t="shared" si="5"/>
        <v>884.24</v>
      </c>
    </row>
    <row r="56" spans="5:13" x14ac:dyDescent="0.25">
      <c r="E56" s="21">
        <v>46063</v>
      </c>
      <c r="F56">
        <v>53</v>
      </c>
      <c r="G56" s="8">
        <v>0</v>
      </c>
      <c r="H56" s="7">
        <f t="shared" si="1"/>
        <v>800.71</v>
      </c>
      <c r="I56" s="3">
        <f t="shared" si="3"/>
        <v>82.73</v>
      </c>
      <c r="J56" s="7">
        <f t="shared" si="4"/>
        <v>0.8</v>
      </c>
      <c r="M56" s="3">
        <f t="shared" si="5"/>
        <v>884.24</v>
      </c>
    </row>
    <row r="57" spans="5:13" x14ac:dyDescent="0.25">
      <c r="E57" s="21">
        <v>46091</v>
      </c>
      <c r="F57">
        <v>54</v>
      </c>
      <c r="G57" s="8">
        <v>0</v>
      </c>
      <c r="H57" s="7">
        <f t="shared" si="1"/>
        <v>800.71</v>
      </c>
      <c r="I57" s="3">
        <f t="shared" si="3"/>
        <v>82.73</v>
      </c>
      <c r="J57" s="7">
        <f t="shared" si="4"/>
        <v>0.8</v>
      </c>
      <c r="M57" s="3">
        <f t="shared" si="5"/>
        <v>884.24</v>
      </c>
    </row>
    <row r="58" spans="5:13" x14ac:dyDescent="0.25">
      <c r="E58" s="21">
        <v>46122</v>
      </c>
      <c r="F58">
        <v>55</v>
      </c>
      <c r="G58" s="8">
        <v>0</v>
      </c>
      <c r="H58" s="7">
        <f t="shared" si="1"/>
        <v>800.71</v>
      </c>
      <c r="I58" s="3">
        <f t="shared" si="3"/>
        <v>82.73</v>
      </c>
      <c r="J58" s="7">
        <f t="shared" si="4"/>
        <v>0.8</v>
      </c>
      <c r="M58" s="3">
        <f t="shared" si="5"/>
        <v>884.24</v>
      </c>
    </row>
    <row r="59" spans="5:13" x14ac:dyDescent="0.25">
      <c r="E59" s="21">
        <v>46152</v>
      </c>
      <c r="F59">
        <v>56</v>
      </c>
      <c r="G59" s="8">
        <v>0</v>
      </c>
      <c r="H59" s="7">
        <f t="shared" si="1"/>
        <v>800.71</v>
      </c>
      <c r="I59" s="3">
        <f t="shared" si="3"/>
        <v>82.73</v>
      </c>
      <c r="J59" s="7">
        <f t="shared" si="4"/>
        <v>0.8</v>
      </c>
      <c r="M59" s="3">
        <f t="shared" si="5"/>
        <v>884.24</v>
      </c>
    </row>
    <row r="60" spans="5:13" x14ac:dyDescent="0.25">
      <c r="E60" s="21">
        <v>46183</v>
      </c>
      <c r="F60">
        <v>57</v>
      </c>
      <c r="G60" s="8">
        <v>0</v>
      </c>
      <c r="H60" s="7">
        <f t="shared" si="1"/>
        <v>800.71</v>
      </c>
      <c r="I60" s="3">
        <f t="shared" si="3"/>
        <v>82.73</v>
      </c>
      <c r="J60" s="7">
        <f t="shared" si="4"/>
        <v>0.8</v>
      </c>
      <c r="M60" s="3">
        <f t="shared" si="5"/>
        <v>884.24</v>
      </c>
    </row>
    <row r="61" spans="5:13" x14ac:dyDescent="0.25">
      <c r="E61" s="21">
        <v>46213</v>
      </c>
      <c r="F61">
        <v>58</v>
      </c>
      <c r="G61" s="8">
        <v>0</v>
      </c>
      <c r="H61" s="7">
        <f t="shared" si="1"/>
        <v>800.71</v>
      </c>
      <c r="I61" s="3">
        <f t="shared" si="3"/>
        <v>82.73</v>
      </c>
      <c r="J61" s="7">
        <f t="shared" si="4"/>
        <v>0.8</v>
      </c>
      <c r="M61" s="3">
        <f t="shared" si="5"/>
        <v>884.24</v>
      </c>
    </row>
    <row r="62" spans="5:13" x14ac:dyDescent="0.25">
      <c r="E62" s="21">
        <v>46244</v>
      </c>
      <c r="F62">
        <v>59</v>
      </c>
      <c r="G62" s="8">
        <v>0</v>
      </c>
      <c r="H62" s="7">
        <f t="shared" si="1"/>
        <v>800.71</v>
      </c>
      <c r="I62" s="3">
        <f t="shared" si="3"/>
        <v>82.73</v>
      </c>
      <c r="J62" s="7">
        <f t="shared" si="4"/>
        <v>0.8</v>
      </c>
      <c r="M62" s="3">
        <f t="shared" si="5"/>
        <v>884.24</v>
      </c>
    </row>
    <row r="63" spans="5:13" x14ac:dyDescent="0.25">
      <c r="E63" s="21">
        <v>46275</v>
      </c>
      <c r="F63">
        <v>60</v>
      </c>
      <c r="G63" s="8">
        <v>0</v>
      </c>
      <c r="H63" s="7">
        <f t="shared" si="1"/>
        <v>800.71</v>
      </c>
      <c r="I63" s="3">
        <f t="shared" si="3"/>
        <v>82.73</v>
      </c>
      <c r="J63" s="7">
        <f t="shared" si="4"/>
        <v>0.8</v>
      </c>
      <c r="M63" s="3">
        <f t="shared" si="5"/>
        <v>884.24</v>
      </c>
    </row>
    <row r="64" spans="5:13" x14ac:dyDescent="0.25">
      <c r="E64" s="21">
        <v>46305</v>
      </c>
      <c r="F64">
        <v>61</v>
      </c>
      <c r="G64" s="8">
        <v>0</v>
      </c>
      <c r="H64" s="7">
        <f t="shared" si="1"/>
        <v>800.71</v>
      </c>
      <c r="I64" s="3">
        <f t="shared" si="3"/>
        <v>82.73</v>
      </c>
      <c r="J64" s="7">
        <f t="shared" si="4"/>
        <v>0.8</v>
      </c>
      <c r="M64" s="3">
        <f t="shared" si="5"/>
        <v>884.24</v>
      </c>
    </row>
    <row r="65" spans="5:13" x14ac:dyDescent="0.25">
      <c r="E65" s="21">
        <v>46336</v>
      </c>
      <c r="F65">
        <v>62</v>
      </c>
      <c r="G65" s="8">
        <v>0</v>
      </c>
      <c r="H65" s="7">
        <f t="shared" si="1"/>
        <v>800.71</v>
      </c>
      <c r="I65" s="3">
        <f t="shared" si="3"/>
        <v>82.73</v>
      </c>
      <c r="J65" s="7">
        <f t="shared" si="4"/>
        <v>0.8</v>
      </c>
      <c r="M65" s="3">
        <f t="shared" si="5"/>
        <v>884.24</v>
      </c>
    </row>
    <row r="66" spans="5:13" x14ac:dyDescent="0.25">
      <c r="E66" s="21">
        <v>46366</v>
      </c>
      <c r="F66">
        <v>63</v>
      </c>
      <c r="G66" s="8">
        <v>0</v>
      </c>
      <c r="H66" s="7">
        <f t="shared" si="1"/>
        <v>800.71</v>
      </c>
      <c r="I66" s="3">
        <f t="shared" si="3"/>
        <v>82.73</v>
      </c>
      <c r="J66" s="7">
        <f t="shared" si="4"/>
        <v>0.8</v>
      </c>
      <c r="M66" s="3">
        <f t="shared" si="5"/>
        <v>884.24</v>
      </c>
    </row>
    <row r="67" spans="5:13" x14ac:dyDescent="0.25">
      <c r="E67" s="21">
        <v>46397</v>
      </c>
      <c r="F67">
        <v>64</v>
      </c>
      <c r="G67" s="8">
        <v>0</v>
      </c>
      <c r="H67" s="7">
        <f t="shared" si="1"/>
        <v>800.71</v>
      </c>
      <c r="I67" s="3">
        <f t="shared" si="3"/>
        <v>82.73</v>
      </c>
      <c r="J67" s="7">
        <f t="shared" si="4"/>
        <v>0.8</v>
      </c>
      <c r="M67" s="3">
        <f t="shared" si="5"/>
        <v>884.24</v>
      </c>
    </row>
    <row r="68" spans="5:13" x14ac:dyDescent="0.25">
      <c r="E68" s="21">
        <v>46428</v>
      </c>
      <c r="F68">
        <v>65</v>
      </c>
      <c r="G68" s="8">
        <v>0</v>
      </c>
      <c r="H68" s="7">
        <f t="shared" ref="H68:H101" si="6">($B$17-(I68+J68))</f>
        <v>800.71</v>
      </c>
      <c r="I68" s="3">
        <f t="shared" si="3"/>
        <v>82.73</v>
      </c>
      <c r="J68" s="7">
        <f t="shared" si="4"/>
        <v>0.8</v>
      </c>
      <c r="M68" s="3">
        <f t="shared" ref="M68:M99" si="7">SUM(G68:L68)</f>
        <v>884.24</v>
      </c>
    </row>
    <row r="69" spans="5:13" x14ac:dyDescent="0.25">
      <c r="E69" s="21">
        <v>46456</v>
      </c>
      <c r="F69">
        <v>66</v>
      </c>
      <c r="G69" s="8">
        <v>0</v>
      </c>
      <c r="H69" s="7">
        <f t="shared" si="6"/>
        <v>800.71</v>
      </c>
      <c r="I69" s="3">
        <f t="shared" ref="I69:I123" si="8">ROUND(($B$18/120),2)</f>
        <v>82.73</v>
      </c>
      <c r="J69" s="7">
        <f t="shared" ref="J69:J123" si="9">ROUND(($B$11/120),2)</f>
        <v>0.8</v>
      </c>
      <c r="M69" s="3">
        <f t="shared" si="7"/>
        <v>884.24</v>
      </c>
    </row>
    <row r="70" spans="5:13" x14ac:dyDescent="0.25">
      <c r="E70" s="21">
        <v>46487</v>
      </c>
      <c r="F70">
        <v>67</v>
      </c>
      <c r="G70" s="8">
        <v>0</v>
      </c>
      <c r="H70" s="7">
        <f t="shared" si="6"/>
        <v>800.71</v>
      </c>
      <c r="I70" s="3">
        <f t="shared" si="8"/>
        <v>82.73</v>
      </c>
      <c r="J70" s="7">
        <f t="shared" si="9"/>
        <v>0.8</v>
      </c>
      <c r="M70" s="3">
        <f t="shared" si="7"/>
        <v>884.24</v>
      </c>
    </row>
    <row r="71" spans="5:13" x14ac:dyDescent="0.25">
      <c r="E71" s="21">
        <v>46517</v>
      </c>
      <c r="F71">
        <v>68</v>
      </c>
      <c r="G71" s="8">
        <v>0</v>
      </c>
      <c r="H71" s="7">
        <f t="shared" si="6"/>
        <v>800.71</v>
      </c>
      <c r="I71" s="3">
        <f t="shared" si="8"/>
        <v>82.73</v>
      </c>
      <c r="J71" s="7">
        <f t="shared" si="9"/>
        <v>0.8</v>
      </c>
      <c r="M71" s="3">
        <f t="shared" si="7"/>
        <v>884.24</v>
      </c>
    </row>
    <row r="72" spans="5:13" x14ac:dyDescent="0.25">
      <c r="E72" s="21">
        <v>46548</v>
      </c>
      <c r="F72">
        <v>69</v>
      </c>
      <c r="G72" s="8">
        <v>0</v>
      </c>
      <c r="H72" s="7">
        <f t="shared" si="6"/>
        <v>800.71</v>
      </c>
      <c r="I72" s="3">
        <f t="shared" si="8"/>
        <v>82.73</v>
      </c>
      <c r="J72" s="7">
        <f t="shared" si="9"/>
        <v>0.8</v>
      </c>
      <c r="M72" s="3">
        <f t="shared" si="7"/>
        <v>884.24</v>
      </c>
    </row>
    <row r="73" spans="5:13" x14ac:dyDescent="0.25">
      <c r="E73" s="21">
        <v>46578</v>
      </c>
      <c r="F73">
        <v>70</v>
      </c>
      <c r="G73" s="8">
        <v>0</v>
      </c>
      <c r="H73" s="7">
        <f t="shared" si="6"/>
        <v>800.71</v>
      </c>
      <c r="I73" s="3">
        <f t="shared" si="8"/>
        <v>82.73</v>
      </c>
      <c r="J73" s="7">
        <f t="shared" si="9"/>
        <v>0.8</v>
      </c>
      <c r="M73" s="3">
        <f t="shared" si="7"/>
        <v>884.24</v>
      </c>
    </row>
    <row r="74" spans="5:13" x14ac:dyDescent="0.25">
      <c r="E74" s="21">
        <v>46609</v>
      </c>
      <c r="F74">
        <v>71</v>
      </c>
      <c r="G74" s="8">
        <v>0</v>
      </c>
      <c r="H74" s="7">
        <f t="shared" si="6"/>
        <v>800.71</v>
      </c>
      <c r="I74" s="3">
        <f t="shared" si="8"/>
        <v>82.73</v>
      </c>
      <c r="J74" s="7">
        <f t="shared" si="9"/>
        <v>0.8</v>
      </c>
      <c r="M74" s="3">
        <f t="shared" si="7"/>
        <v>884.24</v>
      </c>
    </row>
    <row r="75" spans="5:13" x14ac:dyDescent="0.25">
      <c r="E75" s="21">
        <v>46640</v>
      </c>
      <c r="F75">
        <v>72</v>
      </c>
      <c r="G75" s="8">
        <v>0</v>
      </c>
      <c r="H75" s="7">
        <f t="shared" si="6"/>
        <v>800.71</v>
      </c>
      <c r="I75" s="3">
        <f t="shared" si="8"/>
        <v>82.73</v>
      </c>
      <c r="J75" s="7">
        <f t="shared" si="9"/>
        <v>0.8</v>
      </c>
      <c r="M75" s="3">
        <f t="shared" si="7"/>
        <v>884.24</v>
      </c>
    </row>
    <row r="76" spans="5:13" x14ac:dyDescent="0.25">
      <c r="E76" s="21">
        <v>46670</v>
      </c>
      <c r="F76">
        <v>73</v>
      </c>
      <c r="G76" s="8">
        <v>0</v>
      </c>
      <c r="H76" s="7">
        <f t="shared" si="6"/>
        <v>800.71</v>
      </c>
      <c r="I76" s="3">
        <f t="shared" si="8"/>
        <v>82.73</v>
      </c>
      <c r="J76" s="7">
        <f t="shared" si="9"/>
        <v>0.8</v>
      </c>
      <c r="M76" s="3">
        <f t="shared" si="7"/>
        <v>884.24</v>
      </c>
    </row>
    <row r="77" spans="5:13" x14ac:dyDescent="0.25">
      <c r="E77" s="21">
        <v>46701</v>
      </c>
      <c r="F77">
        <v>74</v>
      </c>
      <c r="G77" s="8">
        <v>0</v>
      </c>
      <c r="H77" s="7">
        <f t="shared" si="6"/>
        <v>800.71</v>
      </c>
      <c r="I77" s="3">
        <f t="shared" si="8"/>
        <v>82.73</v>
      </c>
      <c r="J77" s="7">
        <f t="shared" si="9"/>
        <v>0.8</v>
      </c>
      <c r="M77" s="3">
        <f t="shared" si="7"/>
        <v>884.24</v>
      </c>
    </row>
    <row r="78" spans="5:13" x14ac:dyDescent="0.25">
      <c r="E78" s="21">
        <v>46731</v>
      </c>
      <c r="F78">
        <v>75</v>
      </c>
      <c r="G78" s="8">
        <v>0</v>
      </c>
      <c r="H78" s="7">
        <f t="shared" si="6"/>
        <v>800.71</v>
      </c>
      <c r="I78" s="3">
        <f t="shared" si="8"/>
        <v>82.73</v>
      </c>
      <c r="J78" s="7">
        <f t="shared" si="9"/>
        <v>0.8</v>
      </c>
      <c r="M78" s="3">
        <f t="shared" si="7"/>
        <v>884.24</v>
      </c>
    </row>
    <row r="79" spans="5:13" x14ac:dyDescent="0.25">
      <c r="E79" s="21">
        <v>46762</v>
      </c>
      <c r="F79">
        <v>76</v>
      </c>
      <c r="G79" s="8">
        <v>0</v>
      </c>
      <c r="H79" s="7">
        <f t="shared" si="6"/>
        <v>800.71</v>
      </c>
      <c r="I79" s="3">
        <f t="shared" si="8"/>
        <v>82.73</v>
      </c>
      <c r="J79" s="7">
        <f t="shared" si="9"/>
        <v>0.8</v>
      </c>
      <c r="M79" s="3">
        <f t="shared" si="7"/>
        <v>884.24</v>
      </c>
    </row>
    <row r="80" spans="5:13" x14ac:dyDescent="0.25">
      <c r="E80" s="21">
        <v>46793</v>
      </c>
      <c r="F80">
        <v>77</v>
      </c>
      <c r="G80" s="8">
        <v>0</v>
      </c>
      <c r="H80" s="7">
        <f t="shared" si="6"/>
        <v>800.71</v>
      </c>
      <c r="I80" s="3">
        <f t="shared" si="8"/>
        <v>82.73</v>
      </c>
      <c r="J80" s="7">
        <f t="shared" si="9"/>
        <v>0.8</v>
      </c>
      <c r="M80" s="3">
        <f t="shared" si="7"/>
        <v>884.24</v>
      </c>
    </row>
    <row r="81" spans="5:13" x14ac:dyDescent="0.25">
      <c r="E81" s="21">
        <v>46822</v>
      </c>
      <c r="F81">
        <v>78</v>
      </c>
      <c r="G81" s="8">
        <v>0</v>
      </c>
      <c r="H81" s="7">
        <f t="shared" si="6"/>
        <v>800.71</v>
      </c>
      <c r="I81" s="3">
        <f t="shared" si="8"/>
        <v>82.73</v>
      </c>
      <c r="J81" s="7">
        <f t="shared" si="9"/>
        <v>0.8</v>
      </c>
      <c r="M81" s="3">
        <f t="shared" si="7"/>
        <v>884.24</v>
      </c>
    </row>
    <row r="82" spans="5:13" x14ac:dyDescent="0.25">
      <c r="E82" s="21">
        <v>46853</v>
      </c>
      <c r="F82">
        <v>79</v>
      </c>
      <c r="G82" s="8">
        <v>0</v>
      </c>
      <c r="H82" s="7">
        <f t="shared" si="6"/>
        <v>800.71</v>
      </c>
      <c r="I82" s="3">
        <f t="shared" si="8"/>
        <v>82.73</v>
      </c>
      <c r="J82" s="7">
        <f t="shared" si="9"/>
        <v>0.8</v>
      </c>
      <c r="M82" s="3">
        <f t="shared" si="7"/>
        <v>884.24</v>
      </c>
    </row>
    <row r="83" spans="5:13" x14ac:dyDescent="0.25">
      <c r="E83" s="21">
        <v>46883</v>
      </c>
      <c r="F83">
        <v>80</v>
      </c>
      <c r="G83" s="8">
        <v>0</v>
      </c>
      <c r="H83" s="7">
        <f t="shared" si="6"/>
        <v>800.71</v>
      </c>
      <c r="I83" s="3">
        <f t="shared" si="8"/>
        <v>82.73</v>
      </c>
      <c r="J83" s="7">
        <f t="shared" si="9"/>
        <v>0.8</v>
      </c>
      <c r="M83" s="3">
        <f t="shared" si="7"/>
        <v>884.24</v>
      </c>
    </row>
    <row r="84" spans="5:13" x14ac:dyDescent="0.25">
      <c r="E84" s="21">
        <v>46914</v>
      </c>
      <c r="F84">
        <v>81</v>
      </c>
      <c r="G84" s="8">
        <v>0</v>
      </c>
      <c r="H84" s="7">
        <f t="shared" si="6"/>
        <v>800.71</v>
      </c>
      <c r="I84" s="3">
        <f t="shared" si="8"/>
        <v>82.73</v>
      </c>
      <c r="J84" s="7">
        <f t="shared" si="9"/>
        <v>0.8</v>
      </c>
      <c r="M84" s="3">
        <f t="shared" si="7"/>
        <v>884.24</v>
      </c>
    </row>
    <row r="85" spans="5:13" x14ac:dyDescent="0.25">
      <c r="E85" s="21">
        <v>46944</v>
      </c>
      <c r="F85">
        <v>82</v>
      </c>
      <c r="G85" s="8">
        <v>0</v>
      </c>
      <c r="H85" s="7">
        <f t="shared" si="6"/>
        <v>800.71</v>
      </c>
      <c r="I85" s="3">
        <f t="shared" si="8"/>
        <v>82.73</v>
      </c>
      <c r="J85" s="7">
        <f t="shared" si="9"/>
        <v>0.8</v>
      </c>
      <c r="M85" s="3">
        <f t="shared" si="7"/>
        <v>884.24</v>
      </c>
    </row>
    <row r="86" spans="5:13" x14ac:dyDescent="0.25">
      <c r="E86" s="21">
        <v>46975</v>
      </c>
      <c r="F86">
        <v>83</v>
      </c>
      <c r="G86" s="8">
        <v>0</v>
      </c>
      <c r="H86" s="7">
        <f t="shared" si="6"/>
        <v>800.71</v>
      </c>
      <c r="I86" s="3">
        <f t="shared" si="8"/>
        <v>82.73</v>
      </c>
      <c r="J86" s="7">
        <f t="shared" si="9"/>
        <v>0.8</v>
      </c>
      <c r="M86" s="3">
        <f t="shared" si="7"/>
        <v>884.24</v>
      </c>
    </row>
    <row r="87" spans="5:13" x14ac:dyDescent="0.25">
      <c r="E87" s="21">
        <v>47006</v>
      </c>
      <c r="F87">
        <v>84</v>
      </c>
      <c r="G87" s="8">
        <v>0</v>
      </c>
      <c r="H87" s="7">
        <f t="shared" si="6"/>
        <v>800.71</v>
      </c>
      <c r="I87" s="3">
        <f t="shared" si="8"/>
        <v>82.73</v>
      </c>
      <c r="J87" s="7">
        <f t="shared" si="9"/>
        <v>0.8</v>
      </c>
      <c r="M87" s="3">
        <f t="shared" si="7"/>
        <v>884.24</v>
      </c>
    </row>
    <row r="88" spans="5:13" x14ac:dyDescent="0.25">
      <c r="E88" s="21">
        <v>47036</v>
      </c>
      <c r="F88">
        <v>85</v>
      </c>
      <c r="G88" s="8">
        <v>0</v>
      </c>
      <c r="H88" s="7">
        <f t="shared" si="6"/>
        <v>800.71</v>
      </c>
      <c r="I88" s="3">
        <f t="shared" si="8"/>
        <v>82.73</v>
      </c>
      <c r="J88" s="7">
        <f t="shared" si="9"/>
        <v>0.8</v>
      </c>
      <c r="M88" s="3">
        <f t="shared" si="7"/>
        <v>884.24</v>
      </c>
    </row>
    <row r="89" spans="5:13" x14ac:dyDescent="0.25">
      <c r="E89" s="21">
        <v>47067</v>
      </c>
      <c r="F89">
        <v>86</v>
      </c>
      <c r="G89" s="8">
        <v>0</v>
      </c>
      <c r="H89" s="7">
        <f t="shared" si="6"/>
        <v>800.71</v>
      </c>
      <c r="I89" s="3">
        <f t="shared" si="8"/>
        <v>82.73</v>
      </c>
      <c r="J89" s="7">
        <f t="shared" si="9"/>
        <v>0.8</v>
      </c>
      <c r="M89" s="3">
        <f t="shared" si="7"/>
        <v>884.24</v>
      </c>
    </row>
    <row r="90" spans="5:13" x14ac:dyDescent="0.25">
      <c r="E90" s="21">
        <v>47097</v>
      </c>
      <c r="F90">
        <v>87</v>
      </c>
      <c r="G90" s="8">
        <v>0</v>
      </c>
      <c r="H90" s="7">
        <f t="shared" si="6"/>
        <v>800.71</v>
      </c>
      <c r="I90" s="3">
        <f t="shared" si="8"/>
        <v>82.73</v>
      </c>
      <c r="J90" s="7">
        <f t="shared" si="9"/>
        <v>0.8</v>
      </c>
      <c r="M90" s="3">
        <f t="shared" si="7"/>
        <v>884.24</v>
      </c>
    </row>
    <row r="91" spans="5:13" x14ac:dyDescent="0.25">
      <c r="E91" s="21">
        <v>47128</v>
      </c>
      <c r="F91">
        <v>88</v>
      </c>
      <c r="G91" s="8">
        <v>0</v>
      </c>
      <c r="H91" s="7">
        <f t="shared" si="6"/>
        <v>800.71</v>
      </c>
      <c r="I91" s="3">
        <f t="shared" si="8"/>
        <v>82.73</v>
      </c>
      <c r="J91" s="7">
        <f t="shared" si="9"/>
        <v>0.8</v>
      </c>
      <c r="M91" s="3">
        <f t="shared" si="7"/>
        <v>884.24</v>
      </c>
    </row>
    <row r="92" spans="5:13" x14ac:dyDescent="0.25">
      <c r="E92" s="21">
        <v>47159</v>
      </c>
      <c r="F92">
        <v>89</v>
      </c>
      <c r="G92" s="8">
        <v>0</v>
      </c>
      <c r="H92" s="7">
        <f t="shared" si="6"/>
        <v>800.71</v>
      </c>
      <c r="I92" s="3">
        <f t="shared" si="8"/>
        <v>82.73</v>
      </c>
      <c r="J92" s="7">
        <f t="shared" si="9"/>
        <v>0.8</v>
      </c>
      <c r="M92" s="3">
        <f t="shared" si="7"/>
        <v>884.24</v>
      </c>
    </row>
    <row r="93" spans="5:13" x14ac:dyDescent="0.25">
      <c r="E93" s="21">
        <v>47187</v>
      </c>
      <c r="F93">
        <v>90</v>
      </c>
      <c r="G93" s="8">
        <v>0</v>
      </c>
      <c r="H93" s="7">
        <f t="shared" si="6"/>
        <v>800.71</v>
      </c>
      <c r="I93" s="3">
        <f t="shared" si="8"/>
        <v>82.73</v>
      </c>
      <c r="J93" s="7">
        <f t="shared" si="9"/>
        <v>0.8</v>
      </c>
      <c r="M93" s="3">
        <f t="shared" si="7"/>
        <v>884.24</v>
      </c>
    </row>
    <row r="94" spans="5:13" x14ac:dyDescent="0.25">
      <c r="E94" s="21">
        <v>47218</v>
      </c>
      <c r="F94">
        <v>91</v>
      </c>
      <c r="G94" s="8">
        <v>0</v>
      </c>
      <c r="H94" s="7">
        <f t="shared" si="6"/>
        <v>800.71</v>
      </c>
      <c r="I94" s="3">
        <f t="shared" si="8"/>
        <v>82.73</v>
      </c>
      <c r="J94" s="7">
        <f t="shared" si="9"/>
        <v>0.8</v>
      </c>
      <c r="M94" s="3">
        <f t="shared" si="7"/>
        <v>884.24</v>
      </c>
    </row>
    <row r="95" spans="5:13" x14ac:dyDescent="0.25">
      <c r="E95" s="21">
        <v>47248</v>
      </c>
      <c r="F95">
        <v>92</v>
      </c>
      <c r="G95" s="8">
        <v>0</v>
      </c>
      <c r="H95" s="7">
        <f t="shared" si="6"/>
        <v>800.71</v>
      </c>
      <c r="I95" s="3">
        <f t="shared" si="8"/>
        <v>82.73</v>
      </c>
      <c r="J95" s="7">
        <f t="shared" si="9"/>
        <v>0.8</v>
      </c>
      <c r="M95" s="3">
        <f t="shared" si="7"/>
        <v>884.24</v>
      </c>
    </row>
    <row r="96" spans="5:13" x14ac:dyDescent="0.25">
      <c r="E96" s="21">
        <v>47279</v>
      </c>
      <c r="F96">
        <v>93</v>
      </c>
      <c r="G96" s="8">
        <v>0</v>
      </c>
      <c r="H96" s="7">
        <f t="shared" si="6"/>
        <v>800.71</v>
      </c>
      <c r="I96" s="3">
        <f t="shared" si="8"/>
        <v>82.73</v>
      </c>
      <c r="J96" s="7">
        <f t="shared" si="9"/>
        <v>0.8</v>
      </c>
      <c r="M96" s="3">
        <f t="shared" si="7"/>
        <v>884.24</v>
      </c>
    </row>
    <row r="97" spans="5:13" x14ac:dyDescent="0.25">
      <c r="E97" s="21">
        <v>47309</v>
      </c>
      <c r="F97">
        <v>94</v>
      </c>
      <c r="G97" s="8">
        <v>0</v>
      </c>
      <c r="H97" s="7">
        <f t="shared" si="6"/>
        <v>800.71</v>
      </c>
      <c r="I97" s="3">
        <f t="shared" si="8"/>
        <v>82.73</v>
      </c>
      <c r="J97" s="7">
        <f t="shared" si="9"/>
        <v>0.8</v>
      </c>
      <c r="M97" s="3">
        <f t="shared" si="7"/>
        <v>884.24</v>
      </c>
    </row>
    <row r="98" spans="5:13" x14ac:dyDescent="0.25">
      <c r="E98" s="21">
        <v>47340</v>
      </c>
      <c r="F98">
        <v>95</v>
      </c>
      <c r="G98" s="8">
        <v>0</v>
      </c>
      <c r="H98" s="7">
        <f t="shared" si="6"/>
        <v>800.71</v>
      </c>
      <c r="I98" s="3">
        <f t="shared" si="8"/>
        <v>82.73</v>
      </c>
      <c r="J98" s="7">
        <f t="shared" si="9"/>
        <v>0.8</v>
      </c>
      <c r="M98" s="3">
        <f t="shared" si="7"/>
        <v>884.24</v>
      </c>
    </row>
    <row r="99" spans="5:13" x14ac:dyDescent="0.25">
      <c r="E99" s="21">
        <v>47371</v>
      </c>
      <c r="F99">
        <v>96</v>
      </c>
      <c r="G99" s="8">
        <v>0</v>
      </c>
      <c r="H99" s="7">
        <f t="shared" si="6"/>
        <v>800.71</v>
      </c>
      <c r="I99" s="3">
        <f t="shared" si="8"/>
        <v>82.73</v>
      </c>
      <c r="J99" s="7">
        <f t="shared" si="9"/>
        <v>0.8</v>
      </c>
      <c r="M99" s="3">
        <f t="shared" si="7"/>
        <v>884.24</v>
      </c>
    </row>
    <row r="100" spans="5:13" x14ac:dyDescent="0.25">
      <c r="E100" s="21">
        <v>47401</v>
      </c>
      <c r="F100">
        <v>97</v>
      </c>
      <c r="G100" s="8">
        <v>0</v>
      </c>
      <c r="H100" s="7">
        <f t="shared" si="6"/>
        <v>800.71</v>
      </c>
      <c r="I100" s="3">
        <f t="shared" si="8"/>
        <v>82.73</v>
      </c>
      <c r="J100" s="7">
        <f t="shared" si="9"/>
        <v>0.8</v>
      </c>
      <c r="M100" s="3">
        <f t="shared" ref="M100:M123" si="10">SUM(G100:L100)</f>
        <v>884.24</v>
      </c>
    </row>
    <row r="101" spans="5:13" x14ac:dyDescent="0.25">
      <c r="E101" s="21">
        <v>47432</v>
      </c>
      <c r="F101">
        <v>98</v>
      </c>
      <c r="G101" s="8">
        <v>0</v>
      </c>
      <c r="H101" s="7">
        <f t="shared" si="6"/>
        <v>800.71</v>
      </c>
      <c r="I101" s="3">
        <f t="shared" si="8"/>
        <v>82.73</v>
      </c>
      <c r="J101" s="7">
        <f t="shared" si="9"/>
        <v>0.8</v>
      </c>
      <c r="M101" s="3">
        <f t="shared" si="10"/>
        <v>884.24</v>
      </c>
    </row>
    <row r="102" spans="5:13" x14ac:dyDescent="0.25">
      <c r="E102" s="21">
        <v>47462</v>
      </c>
      <c r="F102">
        <v>99</v>
      </c>
      <c r="G102" s="8">
        <v>0</v>
      </c>
      <c r="H102" s="7">
        <f t="shared" ref="H102:H123" si="11">($B$17-(I102+J102))</f>
        <v>800.71</v>
      </c>
      <c r="I102" s="3">
        <f t="shared" si="8"/>
        <v>82.73</v>
      </c>
      <c r="J102" s="7">
        <f t="shared" si="9"/>
        <v>0.8</v>
      </c>
      <c r="M102" s="3">
        <f t="shared" si="10"/>
        <v>884.24</v>
      </c>
    </row>
    <row r="103" spans="5:13" x14ac:dyDescent="0.25">
      <c r="E103" s="21">
        <v>47493</v>
      </c>
      <c r="F103">
        <v>100</v>
      </c>
      <c r="G103" s="8">
        <v>0</v>
      </c>
      <c r="H103" s="7">
        <f t="shared" si="11"/>
        <v>800.71</v>
      </c>
      <c r="I103" s="3">
        <f t="shared" si="8"/>
        <v>82.73</v>
      </c>
      <c r="J103" s="7">
        <f t="shared" si="9"/>
        <v>0.8</v>
      </c>
      <c r="M103" s="3">
        <f t="shared" si="10"/>
        <v>884.24</v>
      </c>
    </row>
    <row r="104" spans="5:13" x14ac:dyDescent="0.25">
      <c r="E104" s="21">
        <v>47524</v>
      </c>
      <c r="F104">
        <v>101</v>
      </c>
      <c r="G104" s="8">
        <v>0</v>
      </c>
      <c r="H104" s="7">
        <f t="shared" si="11"/>
        <v>800.71</v>
      </c>
      <c r="I104" s="3">
        <f t="shared" si="8"/>
        <v>82.73</v>
      </c>
      <c r="J104" s="7">
        <f t="shared" si="9"/>
        <v>0.8</v>
      </c>
      <c r="M104" s="3">
        <f t="shared" si="10"/>
        <v>884.24</v>
      </c>
    </row>
    <row r="105" spans="5:13" x14ac:dyDescent="0.25">
      <c r="E105" s="21">
        <v>47552</v>
      </c>
      <c r="F105">
        <v>102</v>
      </c>
      <c r="G105" s="8">
        <v>0</v>
      </c>
      <c r="H105" s="7">
        <f t="shared" si="11"/>
        <v>800.71</v>
      </c>
      <c r="I105" s="3">
        <f t="shared" si="8"/>
        <v>82.73</v>
      </c>
      <c r="J105" s="7">
        <f t="shared" si="9"/>
        <v>0.8</v>
      </c>
      <c r="M105" s="3">
        <f t="shared" si="10"/>
        <v>884.24</v>
      </c>
    </row>
    <row r="106" spans="5:13" x14ac:dyDescent="0.25">
      <c r="E106" s="21">
        <v>47583</v>
      </c>
      <c r="F106">
        <v>103</v>
      </c>
      <c r="G106" s="8">
        <v>0</v>
      </c>
      <c r="H106" s="7">
        <f t="shared" si="11"/>
        <v>800.71</v>
      </c>
      <c r="I106" s="3">
        <f t="shared" si="8"/>
        <v>82.73</v>
      </c>
      <c r="J106" s="7">
        <f t="shared" si="9"/>
        <v>0.8</v>
      </c>
      <c r="M106" s="3">
        <f t="shared" si="10"/>
        <v>884.24</v>
      </c>
    </row>
    <row r="107" spans="5:13" x14ac:dyDescent="0.25">
      <c r="E107" s="21">
        <v>47613</v>
      </c>
      <c r="F107">
        <v>104</v>
      </c>
      <c r="G107" s="8">
        <v>0</v>
      </c>
      <c r="H107" s="7">
        <f t="shared" si="11"/>
        <v>800.71</v>
      </c>
      <c r="I107" s="3">
        <f t="shared" si="8"/>
        <v>82.73</v>
      </c>
      <c r="J107" s="7">
        <f t="shared" si="9"/>
        <v>0.8</v>
      </c>
      <c r="M107" s="3">
        <f t="shared" si="10"/>
        <v>884.24</v>
      </c>
    </row>
    <row r="108" spans="5:13" x14ac:dyDescent="0.25">
      <c r="E108" s="21">
        <v>47644</v>
      </c>
      <c r="F108">
        <v>105</v>
      </c>
      <c r="G108" s="8">
        <v>0</v>
      </c>
      <c r="H108" s="7">
        <f t="shared" si="11"/>
        <v>800.71</v>
      </c>
      <c r="I108" s="3">
        <f t="shared" si="8"/>
        <v>82.73</v>
      </c>
      <c r="J108" s="7">
        <f t="shared" si="9"/>
        <v>0.8</v>
      </c>
      <c r="M108" s="3">
        <f t="shared" si="10"/>
        <v>884.24</v>
      </c>
    </row>
    <row r="109" spans="5:13" x14ac:dyDescent="0.25">
      <c r="E109" s="21">
        <v>47674</v>
      </c>
      <c r="F109">
        <v>106</v>
      </c>
      <c r="G109" s="8">
        <v>0</v>
      </c>
      <c r="H109" s="7">
        <f t="shared" si="11"/>
        <v>800.71</v>
      </c>
      <c r="I109" s="3">
        <f t="shared" si="8"/>
        <v>82.73</v>
      </c>
      <c r="J109" s="7">
        <f t="shared" si="9"/>
        <v>0.8</v>
      </c>
      <c r="M109" s="3">
        <f t="shared" si="10"/>
        <v>884.24</v>
      </c>
    </row>
    <row r="110" spans="5:13" x14ac:dyDescent="0.25">
      <c r="E110" s="21">
        <v>47705</v>
      </c>
      <c r="F110">
        <v>107</v>
      </c>
      <c r="G110" s="8">
        <v>0</v>
      </c>
      <c r="H110" s="7">
        <f t="shared" si="11"/>
        <v>800.71</v>
      </c>
      <c r="I110" s="3">
        <f t="shared" si="8"/>
        <v>82.73</v>
      </c>
      <c r="J110" s="7">
        <f t="shared" si="9"/>
        <v>0.8</v>
      </c>
      <c r="M110" s="3">
        <f t="shared" si="10"/>
        <v>884.24</v>
      </c>
    </row>
    <row r="111" spans="5:13" x14ac:dyDescent="0.25">
      <c r="E111" s="21">
        <v>47736</v>
      </c>
      <c r="F111">
        <v>108</v>
      </c>
      <c r="G111" s="8">
        <v>0</v>
      </c>
      <c r="H111" s="7">
        <f t="shared" si="11"/>
        <v>800.71</v>
      </c>
      <c r="I111" s="3">
        <f t="shared" si="8"/>
        <v>82.73</v>
      </c>
      <c r="J111" s="7">
        <f t="shared" si="9"/>
        <v>0.8</v>
      </c>
      <c r="M111" s="3">
        <f t="shared" si="10"/>
        <v>884.24</v>
      </c>
    </row>
    <row r="112" spans="5:13" x14ac:dyDescent="0.25">
      <c r="E112" s="21">
        <v>47766</v>
      </c>
      <c r="F112">
        <v>109</v>
      </c>
      <c r="G112" s="8">
        <v>0</v>
      </c>
      <c r="H112" s="7">
        <f t="shared" si="11"/>
        <v>800.71</v>
      </c>
      <c r="I112" s="3">
        <f t="shared" si="8"/>
        <v>82.73</v>
      </c>
      <c r="J112" s="7">
        <f t="shared" si="9"/>
        <v>0.8</v>
      </c>
      <c r="M112" s="3">
        <f t="shared" si="10"/>
        <v>884.24</v>
      </c>
    </row>
    <row r="113" spans="5:13" x14ac:dyDescent="0.25">
      <c r="E113" s="21">
        <v>47797</v>
      </c>
      <c r="F113">
        <v>110</v>
      </c>
      <c r="G113" s="8">
        <v>0</v>
      </c>
      <c r="H113" s="7">
        <f t="shared" si="11"/>
        <v>800.71</v>
      </c>
      <c r="I113" s="3">
        <f t="shared" si="8"/>
        <v>82.73</v>
      </c>
      <c r="J113" s="7">
        <f t="shared" si="9"/>
        <v>0.8</v>
      </c>
      <c r="M113" s="3">
        <f t="shared" si="10"/>
        <v>884.24</v>
      </c>
    </row>
    <row r="114" spans="5:13" x14ac:dyDescent="0.25">
      <c r="E114" s="21">
        <v>47827</v>
      </c>
      <c r="F114">
        <v>111</v>
      </c>
      <c r="G114" s="8">
        <v>0</v>
      </c>
      <c r="H114" s="7">
        <f t="shared" si="11"/>
        <v>800.71</v>
      </c>
      <c r="I114" s="3">
        <f t="shared" si="8"/>
        <v>82.73</v>
      </c>
      <c r="J114" s="7">
        <f t="shared" si="9"/>
        <v>0.8</v>
      </c>
      <c r="M114" s="3">
        <f t="shared" si="10"/>
        <v>884.24</v>
      </c>
    </row>
    <row r="115" spans="5:13" x14ac:dyDescent="0.25">
      <c r="E115" s="21">
        <v>47858</v>
      </c>
      <c r="F115">
        <v>112</v>
      </c>
      <c r="G115" s="8">
        <v>0</v>
      </c>
      <c r="H115" s="7">
        <f t="shared" si="11"/>
        <v>800.71</v>
      </c>
      <c r="I115" s="3">
        <f t="shared" si="8"/>
        <v>82.73</v>
      </c>
      <c r="J115" s="7">
        <f t="shared" si="9"/>
        <v>0.8</v>
      </c>
      <c r="M115" s="3">
        <f t="shared" si="10"/>
        <v>884.24</v>
      </c>
    </row>
    <row r="116" spans="5:13" x14ac:dyDescent="0.25">
      <c r="E116" s="21">
        <v>47889</v>
      </c>
      <c r="F116">
        <v>113</v>
      </c>
      <c r="G116" s="8">
        <v>0</v>
      </c>
      <c r="H116" s="7">
        <f t="shared" si="11"/>
        <v>800.71</v>
      </c>
      <c r="I116" s="3">
        <f t="shared" si="8"/>
        <v>82.73</v>
      </c>
      <c r="J116" s="7">
        <f t="shared" si="9"/>
        <v>0.8</v>
      </c>
      <c r="M116" s="3">
        <f t="shared" si="10"/>
        <v>884.24</v>
      </c>
    </row>
    <row r="117" spans="5:13" x14ac:dyDescent="0.25">
      <c r="E117" s="21">
        <v>47917</v>
      </c>
      <c r="F117">
        <v>114</v>
      </c>
      <c r="G117" s="8">
        <v>0</v>
      </c>
      <c r="H117" s="7">
        <f t="shared" si="11"/>
        <v>800.71</v>
      </c>
      <c r="I117" s="3">
        <f t="shared" si="8"/>
        <v>82.73</v>
      </c>
      <c r="J117" s="7">
        <f t="shared" si="9"/>
        <v>0.8</v>
      </c>
      <c r="M117" s="3">
        <f t="shared" si="10"/>
        <v>884.24</v>
      </c>
    </row>
    <row r="118" spans="5:13" x14ac:dyDescent="0.25">
      <c r="E118" s="21">
        <v>47948</v>
      </c>
      <c r="F118">
        <v>115</v>
      </c>
      <c r="G118" s="8">
        <v>0</v>
      </c>
      <c r="H118" s="7">
        <f t="shared" si="11"/>
        <v>800.71</v>
      </c>
      <c r="I118" s="3">
        <f t="shared" si="8"/>
        <v>82.73</v>
      </c>
      <c r="J118" s="7">
        <f t="shared" si="9"/>
        <v>0.8</v>
      </c>
      <c r="M118" s="3">
        <f t="shared" si="10"/>
        <v>884.24</v>
      </c>
    </row>
    <row r="119" spans="5:13" x14ac:dyDescent="0.25">
      <c r="E119" s="21">
        <v>47978</v>
      </c>
      <c r="F119">
        <v>116</v>
      </c>
      <c r="G119" s="8">
        <v>0</v>
      </c>
      <c r="H119" s="7">
        <f t="shared" si="11"/>
        <v>800.71</v>
      </c>
      <c r="I119" s="3">
        <f t="shared" si="8"/>
        <v>82.73</v>
      </c>
      <c r="J119" s="7">
        <f t="shared" si="9"/>
        <v>0.8</v>
      </c>
      <c r="M119" s="3">
        <f t="shared" si="10"/>
        <v>884.24</v>
      </c>
    </row>
    <row r="120" spans="5:13" x14ac:dyDescent="0.25">
      <c r="E120" s="21">
        <v>48009</v>
      </c>
      <c r="F120">
        <v>117</v>
      </c>
      <c r="G120" s="8">
        <v>0</v>
      </c>
      <c r="H120" s="7">
        <f t="shared" si="11"/>
        <v>800.71</v>
      </c>
      <c r="I120" s="3">
        <f t="shared" si="8"/>
        <v>82.73</v>
      </c>
      <c r="J120" s="7">
        <f t="shared" si="9"/>
        <v>0.8</v>
      </c>
      <c r="M120" s="3">
        <f t="shared" si="10"/>
        <v>884.24</v>
      </c>
    </row>
    <row r="121" spans="5:13" x14ac:dyDescent="0.25">
      <c r="E121" s="21">
        <v>48039</v>
      </c>
      <c r="F121">
        <v>118</v>
      </c>
      <c r="G121" s="8">
        <v>0</v>
      </c>
      <c r="H121" s="7">
        <f t="shared" si="11"/>
        <v>800.71</v>
      </c>
      <c r="I121" s="3">
        <f t="shared" si="8"/>
        <v>82.73</v>
      </c>
      <c r="J121" s="7">
        <f t="shared" si="9"/>
        <v>0.8</v>
      </c>
      <c r="M121" s="3">
        <f t="shared" si="10"/>
        <v>884.24</v>
      </c>
    </row>
    <row r="122" spans="5:13" x14ac:dyDescent="0.25">
      <c r="E122" s="21">
        <v>48070</v>
      </c>
      <c r="F122">
        <v>119</v>
      </c>
      <c r="G122" s="8">
        <v>0</v>
      </c>
      <c r="H122" s="7">
        <f t="shared" si="11"/>
        <v>800.71</v>
      </c>
      <c r="I122" s="3">
        <f t="shared" si="8"/>
        <v>82.73</v>
      </c>
      <c r="J122" s="7">
        <f t="shared" si="9"/>
        <v>0.8</v>
      </c>
      <c r="M122" s="3">
        <f t="shared" si="10"/>
        <v>884.24</v>
      </c>
    </row>
    <row r="123" spans="5:13" x14ac:dyDescent="0.25">
      <c r="E123" s="21">
        <v>48101</v>
      </c>
      <c r="F123">
        <v>120</v>
      </c>
      <c r="G123" s="8">
        <v>0</v>
      </c>
      <c r="H123" s="7">
        <f t="shared" si="11"/>
        <v>800.71</v>
      </c>
      <c r="I123" s="3">
        <f t="shared" si="8"/>
        <v>82.73</v>
      </c>
      <c r="J123" s="7">
        <f t="shared" si="9"/>
        <v>0.8</v>
      </c>
      <c r="M123" s="3">
        <f t="shared" si="10"/>
        <v>884.24</v>
      </c>
    </row>
  </sheetData>
  <autoFilter ref="E3:M3" xr:uid="{6ABA702B-CE04-47D3-A06B-E4EBFFA988A5}"/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BB45-50F0-4C70-A29B-0495C2FC81D5}">
  <dimension ref="A1:M123"/>
  <sheetViews>
    <sheetView workbookViewId="0">
      <selection activeCell="D22" sqref="D22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419631</v>
      </c>
      <c r="F1" s="26" t="s">
        <v>59</v>
      </c>
      <c r="G1" s="27">
        <f>SUBTOTAL(109,G4:G123)</f>
        <v>0</v>
      </c>
      <c r="H1" s="27">
        <f t="shared" ref="H1:M1" si="0">SUBTOTAL(109,H4:H123)</f>
        <v>94577.999999999869</v>
      </c>
      <c r="I1" s="27">
        <f t="shared" si="0"/>
        <v>9771.6000000000167</v>
      </c>
      <c r="J1" s="27">
        <f t="shared" si="0"/>
        <v>94.800000000000182</v>
      </c>
      <c r="K1" s="27">
        <f t="shared" si="0"/>
        <v>0</v>
      </c>
      <c r="L1" s="27">
        <f t="shared" si="0"/>
        <v>0</v>
      </c>
      <c r="M1" s="27">
        <f t="shared" si="0"/>
        <v>104444.39999999986</v>
      </c>
    </row>
    <row r="2" spans="1:13" x14ac:dyDescent="0.25">
      <c r="A2" t="s">
        <v>1</v>
      </c>
      <c r="B2" s="1" t="s">
        <v>42</v>
      </c>
      <c r="H2" s="7"/>
    </row>
    <row r="3" spans="1:13" x14ac:dyDescent="0.25">
      <c r="A3" t="s">
        <v>53</v>
      </c>
      <c r="B3" s="20">
        <v>44367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44407</v>
      </c>
      <c r="F4">
        <v>1</v>
      </c>
      <c r="G4" s="8">
        <v>0</v>
      </c>
      <c r="H4" s="7">
        <f t="shared" ref="H4:H9" si="1">($B$17-(I4+J4))</f>
        <v>788.15</v>
      </c>
      <c r="I4" s="3">
        <f>ROUND(($B$18/120),2)</f>
        <v>81.430000000000007</v>
      </c>
      <c r="J4" s="7">
        <f>ROUND(($B$11/120),2)</f>
        <v>0.79</v>
      </c>
      <c r="M4" s="3">
        <f t="shared" ref="M4:M35" si="2">SUM(G4:L4)</f>
        <v>870.36999999999989</v>
      </c>
    </row>
    <row r="5" spans="1:13" x14ac:dyDescent="0.25">
      <c r="A5" t="s">
        <v>3</v>
      </c>
      <c r="B5" s="2">
        <v>100545.28</v>
      </c>
      <c r="E5" s="21">
        <v>44438</v>
      </c>
      <c r="F5">
        <v>2</v>
      </c>
      <c r="G5" s="8">
        <v>0</v>
      </c>
      <c r="H5" s="7">
        <f t="shared" si="1"/>
        <v>788.15</v>
      </c>
      <c r="I5" s="3">
        <f t="shared" ref="I5:I68" si="3">ROUND(($B$18/120),2)</f>
        <v>81.430000000000007</v>
      </c>
      <c r="J5" s="7">
        <f t="shared" ref="J5:J68" si="4">ROUND(($B$11/120),2)</f>
        <v>0.79</v>
      </c>
      <c r="M5" s="3">
        <f t="shared" si="2"/>
        <v>870.36999999999989</v>
      </c>
    </row>
    <row r="6" spans="1:13" x14ac:dyDescent="0.25">
      <c r="A6" t="s">
        <v>4</v>
      </c>
      <c r="B6" s="2">
        <v>6032.72</v>
      </c>
      <c r="E6" s="21">
        <v>44469</v>
      </c>
      <c r="F6">
        <v>3</v>
      </c>
      <c r="G6" s="8">
        <v>0</v>
      </c>
      <c r="H6" s="7">
        <f t="shared" si="1"/>
        <v>788.15</v>
      </c>
      <c r="I6" s="3">
        <f t="shared" si="3"/>
        <v>81.430000000000007</v>
      </c>
      <c r="J6" s="7">
        <f t="shared" si="4"/>
        <v>0.79</v>
      </c>
      <c r="M6" s="3">
        <f t="shared" si="2"/>
        <v>870.36999999999989</v>
      </c>
    </row>
    <row r="7" spans="1:13" x14ac:dyDescent="0.25">
      <c r="A7" t="s">
        <v>6</v>
      </c>
      <c r="B7" s="2">
        <f>SUM(B5:B6)</f>
        <v>106578</v>
      </c>
      <c r="E7" s="21">
        <v>44499</v>
      </c>
      <c r="F7">
        <v>4</v>
      </c>
      <c r="G7" s="8">
        <v>0</v>
      </c>
      <c r="H7" s="7">
        <f t="shared" si="1"/>
        <v>788.15</v>
      </c>
      <c r="I7" s="3">
        <f t="shared" si="3"/>
        <v>81.430000000000007</v>
      </c>
      <c r="J7" s="7">
        <f t="shared" si="4"/>
        <v>0.79</v>
      </c>
      <c r="M7" s="3">
        <f t="shared" si="2"/>
        <v>870.36999999999989</v>
      </c>
    </row>
    <row r="8" spans="1:13" x14ac:dyDescent="0.25">
      <c r="A8" t="s">
        <v>5</v>
      </c>
      <c r="B8" s="2">
        <v>12000</v>
      </c>
      <c r="E8" s="21">
        <v>44530</v>
      </c>
      <c r="F8">
        <v>5</v>
      </c>
      <c r="G8" s="8">
        <v>0</v>
      </c>
      <c r="H8" s="7">
        <f t="shared" si="1"/>
        <v>788.15</v>
      </c>
      <c r="I8" s="3">
        <f t="shared" si="3"/>
        <v>81.430000000000007</v>
      </c>
      <c r="J8" s="7">
        <f t="shared" si="4"/>
        <v>0.79</v>
      </c>
      <c r="M8" s="3">
        <f t="shared" si="2"/>
        <v>870.36999999999989</v>
      </c>
    </row>
    <row r="9" spans="1:13" x14ac:dyDescent="0.25">
      <c r="B9" s="2"/>
      <c r="E9" s="21">
        <v>44560</v>
      </c>
      <c r="F9">
        <v>6</v>
      </c>
      <c r="G9" s="8">
        <v>0</v>
      </c>
      <c r="H9" s="7">
        <f t="shared" si="1"/>
        <v>788.15</v>
      </c>
      <c r="I9" s="3">
        <f t="shared" si="3"/>
        <v>81.430000000000007</v>
      </c>
      <c r="J9" s="7">
        <f t="shared" si="4"/>
        <v>0.79</v>
      </c>
      <c r="M9" s="3">
        <f t="shared" si="2"/>
        <v>870.36999999999989</v>
      </c>
    </row>
    <row r="10" spans="1:13" x14ac:dyDescent="0.25">
      <c r="A10" t="s">
        <v>7</v>
      </c>
      <c r="B10" s="2">
        <f xml:space="preserve"> B7-B8</f>
        <v>94578</v>
      </c>
      <c r="E10" s="21">
        <v>44591</v>
      </c>
      <c r="F10">
        <v>7</v>
      </c>
      <c r="G10" s="8">
        <v>0</v>
      </c>
      <c r="H10" s="7">
        <f t="shared" ref="H10:H73" si="5">($B$17-(I10+J10))</f>
        <v>788.15</v>
      </c>
      <c r="I10" s="3">
        <f t="shared" si="3"/>
        <v>81.430000000000007</v>
      </c>
      <c r="J10" s="7">
        <f t="shared" si="4"/>
        <v>0.79</v>
      </c>
      <c r="M10" s="3">
        <f t="shared" si="2"/>
        <v>870.36999999999989</v>
      </c>
    </row>
    <row r="11" spans="1:13" x14ac:dyDescent="0.25">
      <c r="A11" t="s">
        <v>8</v>
      </c>
      <c r="B11" s="2">
        <f>ROUND(B10/999,2)</f>
        <v>94.67</v>
      </c>
      <c r="E11" s="21">
        <v>44620</v>
      </c>
      <c r="F11">
        <v>8</v>
      </c>
      <c r="G11" s="8">
        <v>0</v>
      </c>
      <c r="H11" s="7">
        <f t="shared" si="5"/>
        <v>788.15</v>
      </c>
      <c r="I11" s="3">
        <f t="shared" si="3"/>
        <v>81.430000000000007</v>
      </c>
      <c r="J11" s="7">
        <f t="shared" si="4"/>
        <v>0.79</v>
      </c>
      <c r="M11" s="3">
        <f t="shared" si="2"/>
        <v>870.36999999999989</v>
      </c>
    </row>
    <row r="12" spans="1:13" x14ac:dyDescent="0.25">
      <c r="A12" t="s">
        <v>9</v>
      </c>
      <c r="B12" s="2">
        <f>B10+B11</f>
        <v>94672.67</v>
      </c>
      <c r="C12" s="16"/>
      <c r="E12" s="21">
        <v>44650</v>
      </c>
      <c r="F12">
        <v>9</v>
      </c>
      <c r="G12" s="8">
        <v>0</v>
      </c>
      <c r="H12" s="7">
        <f t="shared" si="5"/>
        <v>788.15</v>
      </c>
      <c r="I12" s="3">
        <f t="shared" si="3"/>
        <v>81.430000000000007</v>
      </c>
      <c r="J12" s="7">
        <f t="shared" si="4"/>
        <v>0.79</v>
      </c>
      <c r="M12" s="3">
        <f t="shared" si="2"/>
        <v>870.36999999999989</v>
      </c>
    </row>
    <row r="13" spans="1:13" x14ac:dyDescent="0.25">
      <c r="B13" s="3"/>
      <c r="E13" s="21">
        <v>44681</v>
      </c>
      <c r="F13">
        <v>10</v>
      </c>
      <c r="G13" s="8">
        <v>0</v>
      </c>
      <c r="H13" s="7">
        <f t="shared" si="5"/>
        <v>788.15</v>
      </c>
      <c r="I13" s="3">
        <f t="shared" si="3"/>
        <v>81.430000000000007</v>
      </c>
      <c r="J13" s="7">
        <f t="shared" si="4"/>
        <v>0.79</v>
      </c>
      <c r="M13" s="3">
        <f t="shared" si="2"/>
        <v>870.36999999999989</v>
      </c>
    </row>
    <row r="14" spans="1:13" x14ac:dyDescent="0.25">
      <c r="A14" t="s">
        <v>10</v>
      </c>
      <c r="B14" s="4">
        <v>120</v>
      </c>
      <c r="E14" s="21">
        <v>44711</v>
      </c>
      <c r="F14">
        <v>11</v>
      </c>
      <c r="G14" s="8">
        <v>0</v>
      </c>
      <c r="H14" s="7">
        <f t="shared" si="5"/>
        <v>788.15</v>
      </c>
      <c r="I14" s="3">
        <f t="shared" si="3"/>
        <v>81.430000000000007</v>
      </c>
      <c r="J14" s="7">
        <f t="shared" si="4"/>
        <v>0.79</v>
      </c>
      <c r="M14" s="3">
        <f t="shared" si="2"/>
        <v>870.36999999999989</v>
      </c>
    </row>
    <row r="15" spans="1:13" x14ac:dyDescent="0.25">
      <c r="A15" t="s">
        <v>11</v>
      </c>
      <c r="B15" s="5">
        <v>1.652E-3</v>
      </c>
      <c r="E15" s="21">
        <v>44742</v>
      </c>
      <c r="F15" s="16">
        <v>12</v>
      </c>
      <c r="G15" s="28">
        <v>0</v>
      </c>
      <c r="H15" s="29">
        <f t="shared" si="5"/>
        <v>788.15</v>
      </c>
      <c r="I15" s="30">
        <f t="shared" si="3"/>
        <v>81.430000000000007</v>
      </c>
      <c r="J15" s="29">
        <f t="shared" si="4"/>
        <v>0.79</v>
      </c>
      <c r="K15" s="16"/>
      <c r="L15" s="16"/>
      <c r="M15" s="30">
        <f t="shared" si="2"/>
        <v>870.36999999999989</v>
      </c>
    </row>
    <row r="16" spans="1:13" x14ac:dyDescent="0.25">
      <c r="B16" s="3"/>
      <c r="E16" s="21">
        <v>44772</v>
      </c>
      <c r="F16">
        <v>13</v>
      </c>
      <c r="G16" s="8">
        <v>0</v>
      </c>
      <c r="H16" s="7">
        <f t="shared" si="5"/>
        <v>788.15</v>
      </c>
      <c r="I16" s="3">
        <f t="shared" si="3"/>
        <v>81.430000000000007</v>
      </c>
      <c r="J16" s="7">
        <f t="shared" si="4"/>
        <v>0.79</v>
      </c>
      <c r="M16" s="3">
        <f t="shared" si="2"/>
        <v>870.36999999999989</v>
      </c>
    </row>
    <row r="17" spans="1:13" x14ac:dyDescent="0.25">
      <c r="A17" t="s">
        <v>12</v>
      </c>
      <c r="B17" s="6">
        <f>ROUND(PMT(B15,B14,-B12),2)</f>
        <v>870.37</v>
      </c>
      <c r="E17" s="21">
        <v>44803</v>
      </c>
      <c r="F17">
        <v>14</v>
      </c>
      <c r="G17" s="8">
        <v>0</v>
      </c>
      <c r="H17" s="7">
        <f t="shared" si="5"/>
        <v>788.15</v>
      </c>
      <c r="I17" s="3">
        <f t="shared" si="3"/>
        <v>81.430000000000007</v>
      </c>
      <c r="J17" s="7">
        <f t="shared" si="4"/>
        <v>0.79</v>
      </c>
      <c r="M17" s="3">
        <f t="shared" si="2"/>
        <v>870.36999999999989</v>
      </c>
    </row>
    <row r="18" spans="1:13" x14ac:dyDescent="0.25">
      <c r="A18" t="s">
        <v>15</v>
      </c>
      <c r="B18" s="3">
        <f>ROUND((B14*B17)-B12,2)</f>
        <v>9771.73</v>
      </c>
      <c r="E18" s="21">
        <v>44834</v>
      </c>
      <c r="F18">
        <v>15</v>
      </c>
      <c r="G18" s="8">
        <v>0</v>
      </c>
      <c r="H18" s="7">
        <f t="shared" si="5"/>
        <v>788.15</v>
      </c>
      <c r="I18" s="3">
        <f t="shared" si="3"/>
        <v>81.430000000000007</v>
      </c>
      <c r="J18" s="7">
        <f t="shared" si="4"/>
        <v>0.79</v>
      </c>
      <c r="M18" s="3">
        <f t="shared" si="2"/>
        <v>870.36999999999989</v>
      </c>
    </row>
    <row r="19" spans="1:13" x14ac:dyDescent="0.25">
      <c r="B19" s="3"/>
      <c r="E19" s="21">
        <v>44864</v>
      </c>
      <c r="F19">
        <v>16</v>
      </c>
      <c r="G19" s="8">
        <v>0</v>
      </c>
      <c r="H19" s="7">
        <f t="shared" si="5"/>
        <v>788.15</v>
      </c>
      <c r="I19" s="3">
        <f t="shared" si="3"/>
        <v>81.430000000000007</v>
      </c>
      <c r="J19" s="7">
        <f t="shared" si="4"/>
        <v>0.79</v>
      </c>
      <c r="M19" s="3">
        <f t="shared" si="2"/>
        <v>870.36999999999989</v>
      </c>
    </row>
    <row r="20" spans="1:13" x14ac:dyDescent="0.25">
      <c r="A20" t="s">
        <v>66</v>
      </c>
      <c r="B20" s="3">
        <v>1042.54</v>
      </c>
      <c r="E20" s="21">
        <v>44895</v>
      </c>
      <c r="F20">
        <v>17</v>
      </c>
      <c r="G20" s="8">
        <v>0</v>
      </c>
      <c r="H20" s="7">
        <f t="shared" si="5"/>
        <v>788.15</v>
      </c>
      <c r="I20" s="3">
        <f t="shared" si="3"/>
        <v>81.430000000000007</v>
      </c>
      <c r="J20" s="7">
        <f t="shared" si="4"/>
        <v>0.79</v>
      </c>
      <c r="M20" s="3">
        <f t="shared" si="2"/>
        <v>870.36999999999989</v>
      </c>
    </row>
    <row r="21" spans="1:13" x14ac:dyDescent="0.25">
      <c r="A21" t="s">
        <v>67</v>
      </c>
      <c r="B21" s="3">
        <v>1195.32</v>
      </c>
      <c r="E21" s="21">
        <v>44925</v>
      </c>
      <c r="F21">
        <v>18</v>
      </c>
      <c r="G21" s="8">
        <v>0</v>
      </c>
      <c r="H21" s="7">
        <f t="shared" si="5"/>
        <v>788.15</v>
      </c>
      <c r="I21" s="3">
        <f t="shared" si="3"/>
        <v>81.430000000000007</v>
      </c>
      <c r="J21" s="7">
        <f t="shared" si="4"/>
        <v>0.79</v>
      </c>
      <c r="M21" s="3">
        <f t="shared" si="2"/>
        <v>870.36999999999989</v>
      </c>
    </row>
    <row r="22" spans="1:13" x14ac:dyDescent="0.25">
      <c r="B22" s="3"/>
      <c r="E22" s="21">
        <v>44956</v>
      </c>
      <c r="F22">
        <v>19</v>
      </c>
      <c r="G22" s="8">
        <v>0</v>
      </c>
      <c r="H22" s="7">
        <f t="shared" si="5"/>
        <v>788.15</v>
      </c>
      <c r="I22" s="3">
        <f t="shared" si="3"/>
        <v>81.430000000000007</v>
      </c>
      <c r="J22" s="7">
        <f t="shared" si="4"/>
        <v>0.79</v>
      </c>
      <c r="M22" s="3">
        <f t="shared" si="2"/>
        <v>870.36999999999989</v>
      </c>
    </row>
    <row r="23" spans="1:13" x14ac:dyDescent="0.25">
      <c r="B23" s="3"/>
      <c r="E23" s="21">
        <v>44985</v>
      </c>
      <c r="F23">
        <v>20</v>
      </c>
      <c r="G23" s="8">
        <v>0</v>
      </c>
      <c r="H23" s="7">
        <f t="shared" si="5"/>
        <v>788.15</v>
      </c>
      <c r="I23" s="3">
        <f t="shared" si="3"/>
        <v>81.430000000000007</v>
      </c>
      <c r="J23" s="7">
        <f t="shared" si="4"/>
        <v>0.79</v>
      </c>
      <c r="M23" s="3">
        <f t="shared" si="2"/>
        <v>870.36999999999989</v>
      </c>
    </row>
    <row r="24" spans="1:13" x14ac:dyDescent="0.25">
      <c r="B24" s="3"/>
      <c r="E24" s="21">
        <v>45015</v>
      </c>
      <c r="F24">
        <v>21</v>
      </c>
      <c r="G24" s="8">
        <v>0</v>
      </c>
      <c r="H24" s="7">
        <f t="shared" si="5"/>
        <v>788.15</v>
      </c>
      <c r="I24" s="3">
        <f t="shared" si="3"/>
        <v>81.430000000000007</v>
      </c>
      <c r="J24" s="7">
        <f t="shared" si="4"/>
        <v>0.79</v>
      </c>
      <c r="M24" s="3">
        <f t="shared" si="2"/>
        <v>870.36999999999989</v>
      </c>
    </row>
    <row r="25" spans="1:13" x14ac:dyDescent="0.25">
      <c r="B25" s="3"/>
      <c r="E25" s="21">
        <v>45046</v>
      </c>
      <c r="F25">
        <v>22</v>
      </c>
      <c r="G25" s="8">
        <v>0</v>
      </c>
      <c r="H25" s="7">
        <f t="shared" si="5"/>
        <v>788.15</v>
      </c>
      <c r="I25" s="3">
        <f t="shared" si="3"/>
        <v>81.430000000000007</v>
      </c>
      <c r="J25" s="7">
        <f t="shared" si="4"/>
        <v>0.79</v>
      </c>
      <c r="M25" s="3">
        <f t="shared" si="2"/>
        <v>870.36999999999989</v>
      </c>
    </row>
    <row r="26" spans="1:13" x14ac:dyDescent="0.25">
      <c r="B26" s="3"/>
      <c r="E26" s="21">
        <v>45076</v>
      </c>
      <c r="F26">
        <v>23</v>
      </c>
      <c r="G26" s="8">
        <v>0</v>
      </c>
      <c r="H26" s="7">
        <f t="shared" si="5"/>
        <v>788.15</v>
      </c>
      <c r="I26" s="3">
        <f t="shared" si="3"/>
        <v>81.430000000000007</v>
      </c>
      <c r="J26" s="7">
        <f t="shared" si="4"/>
        <v>0.79</v>
      </c>
      <c r="M26" s="3">
        <f t="shared" si="2"/>
        <v>870.36999999999989</v>
      </c>
    </row>
    <row r="27" spans="1:13" x14ac:dyDescent="0.25">
      <c r="B27" s="3"/>
      <c r="E27" s="21">
        <v>45107</v>
      </c>
      <c r="F27">
        <v>24</v>
      </c>
      <c r="G27" s="8">
        <v>0</v>
      </c>
      <c r="H27" s="7">
        <f t="shared" si="5"/>
        <v>788.15</v>
      </c>
      <c r="I27" s="3">
        <f t="shared" si="3"/>
        <v>81.430000000000007</v>
      </c>
      <c r="J27" s="7">
        <f t="shared" si="4"/>
        <v>0.79</v>
      </c>
      <c r="M27" s="3">
        <f t="shared" si="2"/>
        <v>870.36999999999989</v>
      </c>
    </row>
    <row r="28" spans="1:13" x14ac:dyDescent="0.25">
      <c r="B28" s="3"/>
      <c r="E28" s="21">
        <v>45137</v>
      </c>
      <c r="F28">
        <v>25</v>
      </c>
      <c r="G28" s="8">
        <v>0</v>
      </c>
      <c r="H28" s="7">
        <f t="shared" si="5"/>
        <v>788.15</v>
      </c>
      <c r="I28" s="3">
        <f t="shared" si="3"/>
        <v>81.430000000000007</v>
      </c>
      <c r="J28" s="7">
        <f t="shared" si="4"/>
        <v>0.79</v>
      </c>
      <c r="M28" s="3">
        <f t="shared" si="2"/>
        <v>870.36999999999989</v>
      </c>
    </row>
    <row r="29" spans="1:13" x14ac:dyDescent="0.25">
      <c r="B29" s="3"/>
      <c r="E29" s="21">
        <v>45168</v>
      </c>
      <c r="F29">
        <v>26</v>
      </c>
      <c r="G29" s="8">
        <v>0</v>
      </c>
      <c r="H29" s="7">
        <f t="shared" si="5"/>
        <v>788.15</v>
      </c>
      <c r="I29" s="3">
        <f t="shared" si="3"/>
        <v>81.430000000000007</v>
      </c>
      <c r="J29" s="7">
        <f t="shared" si="4"/>
        <v>0.79</v>
      </c>
      <c r="M29" s="3">
        <f t="shared" si="2"/>
        <v>870.36999999999989</v>
      </c>
    </row>
    <row r="30" spans="1:13" x14ac:dyDescent="0.25">
      <c r="B30" s="3"/>
      <c r="E30" s="21">
        <v>45199</v>
      </c>
      <c r="F30">
        <v>27</v>
      </c>
      <c r="G30" s="8">
        <v>0</v>
      </c>
      <c r="H30" s="7">
        <f t="shared" si="5"/>
        <v>788.15</v>
      </c>
      <c r="I30" s="3">
        <f t="shared" si="3"/>
        <v>81.430000000000007</v>
      </c>
      <c r="J30" s="7">
        <f t="shared" si="4"/>
        <v>0.79</v>
      </c>
      <c r="M30" s="3">
        <f t="shared" si="2"/>
        <v>870.36999999999989</v>
      </c>
    </row>
    <row r="31" spans="1:13" x14ac:dyDescent="0.25">
      <c r="B31" s="3"/>
      <c r="E31" s="21">
        <v>45229</v>
      </c>
      <c r="F31">
        <v>28</v>
      </c>
      <c r="G31" s="8">
        <v>0</v>
      </c>
      <c r="H31" s="7">
        <f t="shared" si="5"/>
        <v>788.15</v>
      </c>
      <c r="I31" s="3">
        <f t="shared" si="3"/>
        <v>81.430000000000007</v>
      </c>
      <c r="J31" s="7">
        <f t="shared" si="4"/>
        <v>0.79</v>
      </c>
      <c r="M31" s="3">
        <f t="shared" si="2"/>
        <v>870.36999999999989</v>
      </c>
    </row>
    <row r="32" spans="1:13" x14ac:dyDescent="0.25">
      <c r="B32" s="3"/>
      <c r="E32" s="21">
        <v>45260</v>
      </c>
      <c r="F32">
        <v>29</v>
      </c>
      <c r="G32" s="8">
        <v>0</v>
      </c>
      <c r="H32" s="7">
        <f t="shared" si="5"/>
        <v>788.15</v>
      </c>
      <c r="I32" s="3">
        <f t="shared" si="3"/>
        <v>81.430000000000007</v>
      </c>
      <c r="J32" s="7">
        <f t="shared" si="4"/>
        <v>0.79</v>
      </c>
      <c r="M32" s="3">
        <f t="shared" si="2"/>
        <v>870.36999999999989</v>
      </c>
    </row>
    <row r="33" spans="2:13" x14ac:dyDescent="0.25">
      <c r="B33" s="3"/>
      <c r="E33" s="21">
        <v>45290</v>
      </c>
      <c r="F33">
        <v>30</v>
      </c>
      <c r="G33" s="8">
        <v>0</v>
      </c>
      <c r="H33" s="7">
        <f t="shared" si="5"/>
        <v>788.15</v>
      </c>
      <c r="I33" s="3">
        <f t="shared" si="3"/>
        <v>81.430000000000007</v>
      </c>
      <c r="J33" s="7">
        <f t="shared" si="4"/>
        <v>0.79</v>
      </c>
      <c r="M33" s="3">
        <f t="shared" si="2"/>
        <v>870.36999999999989</v>
      </c>
    </row>
    <row r="34" spans="2:13" x14ac:dyDescent="0.25">
      <c r="B34" s="3"/>
      <c r="E34" s="21">
        <v>45321</v>
      </c>
      <c r="F34">
        <v>31</v>
      </c>
      <c r="G34" s="8">
        <v>0</v>
      </c>
      <c r="H34" s="7">
        <f t="shared" si="5"/>
        <v>788.15</v>
      </c>
      <c r="I34" s="3">
        <f t="shared" si="3"/>
        <v>81.430000000000007</v>
      </c>
      <c r="J34" s="7">
        <f t="shared" si="4"/>
        <v>0.79</v>
      </c>
      <c r="M34" s="3">
        <f t="shared" si="2"/>
        <v>870.36999999999989</v>
      </c>
    </row>
    <row r="35" spans="2:13" x14ac:dyDescent="0.25">
      <c r="B35" s="3"/>
      <c r="E35" s="21">
        <v>45351</v>
      </c>
      <c r="F35">
        <v>32</v>
      </c>
      <c r="G35" s="8">
        <v>0</v>
      </c>
      <c r="H35" s="7">
        <f t="shared" si="5"/>
        <v>788.15</v>
      </c>
      <c r="I35" s="3">
        <f t="shared" si="3"/>
        <v>81.430000000000007</v>
      </c>
      <c r="J35" s="7">
        <f t="shared" si="4"/>
        <v>0.79</v>
      </c>
      <c r="M35" s="3">
        <f t="shared" si="2"/>
        <v>870.36999999999989</v>
      </c>
    </row>
    <row r="36" spans="2:13" x14ac:dyDescent="0.25">
      <c r="B36" s="3"/>
      <c r="E36" s="21">
        <v>45381</v>
      </c>
      <c r="F36">
        <v>33</v>
      </c>
      <c r="G36" s="8">
        <v>0</v>
      </c>
      <c r="H36" s="7">
        <f t="shared" si="5"/>
        <v>788.15</v>
      </c>
      <c r="I36" s="3">
        <f t="shared" si="3"/>
        <v>81.430000000000007</v>
      </c>
      <c r="J36" s="7">
        <f t="shared" si="4"/>
        <v>0.79</v>
      </c>
      <c r="M36" s="3">
        <f t="shared" ref="M36:M67" si="6">SUM(G36:L36)</f>
        <v>870.36999999999989</v>
      </c>
    </row>
    <row r="37" spans="2:13" x14ac:dyDescent="0.25">
      <c r="B37" s="3"/>
      <c r="E37" s="21">
        <v>45412</v>
      </c>
      <c r="F37">
        <v>34</v>
      </c>
      <c r="G37" s="8">
        <v>0</v>
      </c>
      <c r="H37" s="7">
        <f t="shared" si="5"/>
        <v>788.15</v>
      </c>
      <c r="I37" s="3">
        <f t="shared" si="3"/>
        <v>81.430000000000007</v>
      </c>
      <c r="J37" s="7">
        <f t="shared" si="4"/>
        <v>0.79</v>
      </c>
      <c r="M37" s="3">
        <f t="shared" si="6"/>
        <v>870.36999999999989</v>
      </c>
    </row>
    <row r="38" spans="2:13" x14ac:dyDescent="0.25">
      <c r="B38" s="3"/>
      <c r="E38" s="21">
        <v>45442</v>
      </c>
      <c r="F38">
        <v>35</v>
      </c>
      <c r="G38" s="8">
        <v>0</v>
      </c>
      <c r="H38" s="7">
        <f t="shared" si="5"/>
        <v>788.15</v>
      </c>
      <c r="I38" s="3">
        <f t="shared" si="3"/>
        <v>81.430000000000007</v>
      </c>
      <c r="J38" s="7">
        <f t="shared" si="4"/>
        <v>0.79</v>
      </c>
      <c r="M38" s="3">
        <f t="shared" si="6"/>
        <v>870.36999999999989</v>
      </c>
    </row>
    <row r="39" spans="2:13" x14ac:dyDescent="0.25">
      <c r="B39" s="3"/>
      <c r="E39" s="21">
        <v>45473</v>
      </c>
      <c r="F39">
        <v>36</v>
      </c>
      <c r="G39" s="8">
        <v>0</v>
      </c>
      <c r="H39" s="7">
        <f t="shared" si="5"/>
        <v>788.15</v>
      </c>
      <c r="I39" s="3">
        <f t="shared" si="3"/>
        <v>81.430000000000007</v>
      </c>
      <c r="J39" s="7">
        <f t="shared" si="4"/>
        <v>0.79</v>
      </c>
      <c r="M39" s="3">
        <f t="shared" si="6"/>
        <v>870.36999999999989</v>
      </c>
    </row>
    <row r="40" spans="2:13" x14ac:dyDescent="0.25">
      <c r="B40" s="3"/>
      <c r="E40" s="21">
        <v>45503</v>
      </c>
      <c r="F40">
        <v>37</v>
      </c>
      <c r="G40" s="8">
        <v>0</v>
      </c>
      <c r="H40" s="7">
        <f t="shared" si="5"/>
        <v>788.15</v>
      </c>
      <c r="I40" s="3">
        <f t="shared" si="3"/>
        <v>81.430000000000007</v>
      </c>
      <c r="J40" s="7">
        <f t="shared" si="4"/>
        <v>0.79</v>
      </c>
      <c r="M40" s="3">
        <f t="shared" si="6"/>
        <v>870.36999999999989</v>
      </c>
    </row>
    <row r="41" spans="2:13" x14ac:dyDescent="0.25">
      <c r="B41" s="3"/>
      <c r="E41" s="21">
        <v>45534</v>
      </c>
      <c r="F41">
        <v>38</v>
      </c>
      <c r="G41" s="8">
        <v>0</v>
      </c>
      <c r="H41" s="7">
        <f t="shared" si="5"/>
        <v>788.15</v>
      </c>
      <c r="I41" s="3">
        <f t="shared" si="3"/>
        <v>81.430000000000007</v>
      </c>
      <c r="J41" s="7">
        <f t="shared" si="4"/>
        <v>0.79</v>
      </c>
      <c r="M41" s="3">
        <f t="shared" si="6"/>
        <v>870.36999999999989</v>
      </c>
    </row>
    <row r="42" spans="2:13" x14ac:dyDescent="0.25">
      <c r="B42" s="3"/>
      <c r="E42" s="21">
        <v>45565</v>
      </c>
      <c r="F42">
        <v>39</v>
      </c>
      <c r="G42" s="8">
        <v>0</v>
      </c>
      <c r="H42" s="7">
        <f t="shared" si="5"/>
        <v>788.15</v>
      </c>
      <c r="I42" s="3">
        <f t="shared" si="3"/>
        <v>81.430000000000007</v>
      </c>
      <c r="J42" s="7">
        <f t="shared" si="4"/>
        <v>0.79</v>
      </c>
      <c r="M42" s="3">
        <f t="shared" si="6"/>
        <v>870.36999999999989</v>
      </c>
    </row>
    <row r="43" spans="2:13" x14ac:dyDescent="0.25">
      <c r="B43" s="3"/>
      <c r="E43" s="21">
        <v>45595</v>
      </c>
      <c r="F43">
        <v>40</v>
      </c>
      <c r="G43" s="8">
        <v>0</v>
      </c>
      <c r="H43" s="7">
        <f t="shared" si="5"/>
        <v>788.15</v>
      </c>
      <c r="I43" s="3">
        <f t="shared" si="3"/>
        <v>81.430000000000007</v>
      </c>
      <c r="J43" s="7">
        <f t="shared" si="4"/>
        <v>0.79</v>
      </c>
      <c r="M43" s="3">
        <f t="shared" si="6"/>
        <v>870.36999999999989</v>
      </c>
    </row>
    <row r="44" spans="2:13" x14ac:dyDescent="0.25">
      <c r="B44" s="3"/>
      <c r="E44" s="21">
        <v>45626</v>
      </c>
      <c r="F44">
        <v>41</v>
      </c>
      <c r="G44" s="8">
        <v>0</v>
      </c>
      <c r="H44" s="7">
        <f t="shared" si="5"/>
        <v>788.15</v>
      </c>
      <c r="I44" s="3">
        <f t="shared" si="3"/>
        <v>81.430000000000007</v>
      </c>
      <c r="J44" s="7">
        <f t="shared" si="4"/>
        <v>0.79</v>
      </c>
      <c r="M44" s="3">
        <f t="shared" si="6"/>
        <v>870.36999999999989</v>
      </c>
    </row>
    <row r="45" spans="2:13" x14ac:dyDescent="0.25">
      <c r="E45" s="21">
        <v>45656</v>
      </c>
      <c r="F45">
        <v>42</v>
      </c>
      <c r="G45" s="8">
        <v>0</v>
      </c>
      <c r="H45" s="7">
        <f t="shared" si="5"/>
        <v>788.15</v>
      </c>
      <c r="I45" s="3">
        <f t="shared" si="3"/>
        <v>81.430000000000007</v>
      </c>
      <c r="J45" s="7">
        <f t="shared" si="4"/>
        <v>0.79</v>
      </c>
      <c r="M45" s="3">
        <f t="shared" si="6"/>
        <v>870.36999999999989</v>
      </c>
    </row>
    <row r="46" spans="2:13" x14ac:dyDescent="0.25">
      <c r="E46" s="21">
        <v>45687</v>
      </c>
      <c r="F46">
        <v>43</v>
      </c>
      <c r="G46" s="8">
        <v>0</v>
      </c>
      <c r="H46" s="7">
        <f t="shared" si="5"/>
        <v>788.15</v>
      </c>
      <c r="I46" s="3">
        <f t="shared" si="3"/>
        <v>81.430000000000007</v>
      </c>
      <c r="J46" s="7">
        <f t="shared" si="4"/>
        <v>0.79</v>
      </c>
      <c r="M46" s="3">
        <f t="shared" si="6"/>
        <v>870.36999999999989</v>
      </c>
    </row>
    <row r="47" spans="2:13" x14ac:dyDescent="0.25">
      <c r="E47" s="21">
        <v>45716</v>
      </c>
      <c r="F47">
        <v>44</v>
      </c>
      <c r="G47" s="8">
        <v>0</v>
      </c>
      <c r="H47" s="7">
        <f t="shared" si="5"/>
        <v>788.15</v>
      </c>
      <c r="I47" s="3">
        <f t="shared" si="3"/>
        <v>81.430000000000007</v>
      </c>
      <c r="J47" s="7">
        <f t="shared" si="4"/>
        <v>0.79</v>
      </c>
      <c r="M47" s="3">
        <f t="shared" si="6"/>
        <v>870.36999999999989</v>
      </c>
    </row>
    <row r="48" spans="2:13" x14ac:dyDescent="0.25">
      <c r="E48" s="21">
        <v>45746</v>
      </c>
      <c r="F48">
        <v>45</v>
      </c>
      <c r="G48" s="8">
        <v>0</v>
      </c>
      <c r="H48" s="7">
        <f t="shared" si="5"/>
        <v>788.15</v>
      </c>
      <c r="I48" s="3">
        <f t="shared" si="3"/>
        <v>81.430000000000007</v>
      </c>
      <c r="J48" s="7">
        <f t="shared" si="4"/>
        <v>0.79</v>
      </c>
      <c r="M48" s="3">
        <f t="shared" si="6"/>
        <v>870.36999999999989</v>
      </c>
    </row>
    <row r="49" spans="5:13" x14ac:dyDescent="0.25">
      <c r="E49" s="21">
        <v>45777</v>
      </c>
      <c r="F49">
        <v>46</v>
      </c>
      <c r="G49" s="8">
        <v>0</v>
      </c>
      <c r="H49" s="7">
        <f t="shared" si="5"/>
        <v>788.15</v>
      </c>
      <c r="I49" s="3">
        <f t="shared" si="3"/>
        <v>81.430000000000007</v>
      </c>
      <c r="J49" s="7">
        <f t="shared" si="4"/>
        <v>0.79</v>
      </c>
      <c r="M49" s="3">
        <f t="shared" si="6"/>
        <v>870.36999999999989</v>
      </c>
    </row>
    <row r="50" spans="5:13" x14ac:dyDescent="0.25">
      <c r="E50" s="21">
        <v>45807</v>
      </c>
      <c r="F50">
        <v>47</v>
      </c>
      <c r="G50" s="8">
        <v>0</v>
      </c>
      <c r="H50" s="7">
        <f t="shared" si="5"/>
        <v>788.15</v>
      </c>
      <c r="I50" s="3">
        <f t="shared" si="3"/>
        <v>81.430000000000007</v>
      </c>
      <c r="J50" s="7">
        <f t="shared" si="4"/>
        <v>0.79</v>
      </c>
      <c r="M50" s="3">
        <f t="shared" si="6"/>
        <v>870.36999999999989</v>
      </c>
    </row>
    <row r="51" spans="5:13" x14ac:dyDescent="0.25">
      <c r="E51" s="21">
        <v>45838</v>
      </c>
      <c r="F51">
        <v>48</v>
      </c>
      <c r="G51" s="8">
        <v>0</v>
      </c>
      <c r="H51" s="7">
        <f t="shared" si="5"/>
        <v>788.15</v>
      </c>
      <c r="I51" s="3">
        <f t="shared" si="3"/>
        <v>81.430000000000007</v>
      </c>
      <c r="J51" s="7">
        <f t="shared" si="4"/>
        <v>0.79</v>
      </c>
      <c r="M51" s="3">
        <f t="shared" si="6"/>
        <v>870.36999999999989</v>
      </c>
    </row>
    <row r="52" spans="5:13" x14ac:dyDescent="0.25">
      <c r="E52" s="21">
        <v>45868</v>
      </c>
      <c r="F52">
        <v>49</v>
      </c>
      <c r="G52" s="8">
        <v>0</v>
      </c>
      <c r="H52" s="7">
        <f t="shared" si="5"/>
        <v>788.15</v>
      </c>
      <c r="I52" s="3">
        <f t="shared" si="3"/>
        <v>81.430000000000007</v>
      </c>
      <c r="J52" s="7">
        <f t="shared" si="4"/>
        <v>0.79</v>
      </c>
      <c r="M52" s="3">
        <f t="shared" si="6"/>
        <v>870.36999999999989</v>
      </c>
    </row>
    <row r="53" spans="5:13" x14ac:dyDescent="0.25">
      <c r="E53" s="21">
        <v>45899</v>
      </c>
      <c r="F53">
        <v>50</v>
      </c>
      <c r="G53" s="8">
        <v>0</v>
      </c>
      <c r="H53" s="7">
        <f t="shared" si="5"/>
        <v>788.15</v>
      </c>
      <c r="I53" s="3">
        <f t="shared" si="3"/>
        <v>81.430000000000007</v>
      </c>
      <c r="J53" s="7">
        <f t="shared" si="4"/>
        <v>0.79</v>
      </c>
      <c r="M53" s="3">
        <f t="shared" si="6"/>
        <v>870.36999999999989</v>
      </c>
    </row>
    <row r="54" spans="5:13" x14ac:dyDescent="0.25">
      <c r="E54" s="21">
        <v>45930</v>
      </c>
      <c r="F54">
        <v>51</v>
      </c>
      <c r="G54" s="8">
        <v>0</v>
      </c>
      <c r="H54" s="7">
        <f t="shared" si="5"/>
        <v>788.15</v>
      </c>
      <c r="I54" s="3">
        <f t="shared" si="3"/>
        <v>81.430000000000007</v>
      </c>
      <c r="J54" s="7">
        <f t="shared" si="4"/>
        <v>0.79</v>
      </c>
      <c r="M54" s="3">
        <f t="shared" si="6"/>
        <v>870.36999999999989</v>
      </c>
    </row>
    <row r="55" spans="5:13" x14ac:dyDescent="0.25">
      <c r="E55" s="21">
        <v>45960</v>
      </c>
      <c r="F55">
        <v>52</v>
      </c>
      <c r="G55" s="8">
        <v>0</v>
      </c>
      <c r="H55" s="7">
        <f t="shared" si="5"/>
        <v>788.15</v>
      </c>
      <c r="I55" s="3">
        <f t="shared" si="3"/>
        <v>81.430000000000007</v>
      </c>
      <c r="J55" s="7">
        <f t="shared" si="4"/>
        <v>0.79</v>
      </c>
      <c r="M55" s="3">
        <f t="shared" si="6"/>
        <v>870.36999999999989</v>
      </c>
    </row>
    <row r="56" spans="5:13" x14ac:dyDescent="0.25">
      <c r="E56" s="21">
        <v>45991</v>
      </c>
      <c r="F56">
        <v>53</v>
      </c>
      <c r="G56" s="8">
        <v>0</v>
      </c>
      <c r="H56" s="7">
        <f t="shared" si="5"/>
        <v>788.15</v>
      </c>
      <c r="I56" s="3">
        <f t="shared" si="3"/>
        <v>81.430000000000007</v>
      </c>
      <c r="J56" s="7">
        <f t="shared" si="4"/>
        <v>0.79</v>
      </c>
      <c r="M56" s="3">
        <f t="shared" si="6"/>
        <v>870.36999999999989</v>
      </c>
    </row>
    <row r="57" spans="5:13" x14ac:dyDescent="0.25">
      <c r="E57" s="21">
        <v>46021</v>
      </c>
      <c r="F57">
        <v>54</v>
      </c>
      <c r="G57" s="8">
        <v>0</v>
      </c>
      <c r="H57" s="7">
        <f t="shared" si="5"/>
        <v>788.15</v>
      </c>
      <c r="I57" s="3">
        <f t="shared" si="3"/>
        <v>81.430000000000007</v>
      </c>
      <c r="J57" s="7">
        <f t="shared" si="4"/>
        <v>0.79</v>
      </c>
      <c r="M57" s="3">
        <f t="shared" si="6"/>
        <v>870.36999999999989</v>
      </c>
    </row>
    <row r="58" spans="5:13" x14ac:dyDescent="0.25">
      <c r="E58" s="21">
        <v>46052</v>
      </c>
      <c r="F58">
        <v>55</v>
      </c>
      <c r="G58" s="8">
        <v>0</v>
      </c>
      <c r="H58" s="7">
        <f t="shared" si="5"/>
        <v>788.15</v>
      </c>
      <c r="I58" s="3">
        <f t="shared" si="3"/>
        <v>81.430000000000007</v>
      </c>
      <c r="J58" s="7">
        <f t="shared" si="4"/>
        <v>0.79</v>
      </c>
      <c r="M58" s="3">
        <f t="shared" si="6"/>
        <v>870.36999999999989</v>
      </c>
    </row>
    <row r="59" spans="5:13" x14ac:dyDescent="0.25">
      <c r="E59" s="21">
        <v>46081</v>
      </c>
      <c r="F59">
        <v>56</v>
      </c>
      <c r="G59" s="8">
        <v>0</v>
      </c>
      <c r="H59" s="7">
        <f t="shared" si="5"/>
        <v>788.15</v>
      </c>
      <c r="I59" s="3">
        <f t="shared" si="3"/>
        <v>81.430000000000007</v>
      </c>
      <c r="J59" s="7">
        <f t="shared" si="4"/>
        <v>0.79</v>
      </c>
      <c r="M59" s="3">
        <f t="shared" si="6"/>
        <v>870.36999999999989</v>
      </c>
    </row>
    <row r="60" spans="5:13" x14ac:dyDescent="0.25">
      <c r="E60" s="21">
        <v>46111</v>
      </c>
      <c r="F60">
        <v>57</v>
      </c>
      <c r="G60" s="8">
        <v>0</v>
      </c>
      <c r="H60" s="7">
        <f t="shared" si="5"/>
        <v>788.15</v>
      </c>
      <c r="I60" s="3">
        <f t="shared" si="3"/>
        <v>81.430000000000007</v>
      </c>
      <c r="J60" s="7">
        <f t="shared" si="4"/>
        <v>0.79</v>
      </c>
      <c r="M60" s="3">
        <f t="shared" si="6"/>
        <v>870.36999999999989</v>
      </c>
    </row>
    <row r="61" spans="5:13" x14ac:dyDescent="0.25">
      <c r="E61" s="21">
        <v>46142</v>
      </c>
      <c r="F61">
        <v>58</v>
      </c>
      <c r="G61" s="8">
        <v>0</v>
      </c>
      <c r="H61" s="7">
        <f t="shared" si="5"/>
        <v>788.15</v>
      </c>
      <c r="I61" s="3">
        <f t="shared" si="3"/>
        <v>81.430000000000007</v>
      </c>
      <c r="J61" s="7">
        <f t="shared" si="4"/>
        <v>0.79</v>
      </c>
      <c r="M61" s="3">
        <f t="shared" si="6"/>
        <v>870.36999999999989</v>
      </c>
    </row>
    <row r="62" spans="5:13" x14ac:dyDescent="0.25">
      <c r="E62" s="21">
        <v>46172</v>
      </c>
      <c r="F62">
        <v>59</v>
      </c>
      <c r="G62" s="8">
        <v>0</v>
      </c>
      <c r="H62" s="7">
        <f t="shared" si="5"/>
        <v>788.15</v>
      </c>
      <c r="I62" s="3">
        <f t="shared" si="3"/>
        <v>81.430000000000007</v>
      </c>
      <c r="J62" s="7">
        <f t="shared" si="4"/>
        <v>0.79</v>
      </c>
      <c r="M62" s="3">
        <f t="shared" si="6"/>
        <v>870.36999999999989</v>
      </c>
    </row>
    <row r="63" spans="5:13" x14ac:dyDescent="0.25">
      <c r="E63" s="21">
        <v>46203</v>
      </c>
      <c r="F63">
        <v>60</v>
      </c>
      <c r="G63" s="8">
        <v>0</v>
      </c>
      <c r="H63" s="7">
        <f t="shared" si="5"/>
        <v>788.15</v>
      </c>
      <c r="I63" s="3">
        <f t="shared" si="3"/>
        <v>81.430000000000007</v>
      </c>
      <c r="J63" s="7">
        <f t="shared" si="4"/>
        <v>0.79</v>
      </c>
      <c r="M63" s="3">
        <f t="shared" si="6"/>
        <v>870.36999999999989</v>
      </c>
    </row>
    <row r="64" spans="5:13" x14ac:dyDescent="0.25">
      <c r="E64" s="21">
        <v>46233</v>
      </c>
      <c r="F64">
        <v>61</v>
      </c>
      <c r="G64" s="8">
        <v>0</v>
      </c>
      <c r="H64" s="7">
        <f t="shared" si="5"/>
        <v>788.15</v>
      </c>
      <c r="I64" s="3">
        <f t="shared" si="3"/>
        <v>81.430000000000007</v>
      </c>
      <c r="J64" s="7">
        <f t="shared" si="4"/>
        <v>0.79</v>
      </c>
      <c r="M64" s="3">
        <f t="shared" si="6"/>
        <v>870.36999999999989</v>
      </c>
    </row>
    <row r="65" spans="5:13" x14ac:dyDescent="0.25">
      <c r="E65" s="21">
        <v>46264</v>
      </c>
      <c r="F65">
        <v>62</v>
      </c>
      <c r="G65" s="8">
        <v>0</v>
      </c>
      <c r="H65" s="7">
        <f t="shared" si="5"/>
        <v>788.15</v>
      </c>
      <c r="I65" s="3">
        <f t="shared" si="3"/>
        <v>81.430000000000007</v>
      </c>
      <c r="J65" s="7">
        <f t="shared" si="4"/>
        <v>0.79</v>
      </c>
      <c r="M65" s="3">
        <f t="shared" si="6"/>
        <v>870.36999999999989</v>
      </c>
    </row>
    <row r="66" spans="5:13" x14ac:dyDescent="0.25">
      <c r="E66" s="21">
        <v>46295</v>
      </c>
      <c r="F66">
        <v>63</v>
      </c>
      <c r="G66" s="8">
        <v>0</v>
      </c>
      <c r="H66" s="7">
        <f t="shared" si="5"/>
        <v>788.15</v>
      </c>
      <c r="I66" s="3">
        <f t="shared" si="3"/>
        <v>81.430000000000007</v>
      </c>
      <c r="J66" s="7">
        <f t="shared" si="4"/>
        <v>0.79</v>
      </c>
      <c r="M66" s="3">
        <f t="shared" si="6"/>
        <v>870.36999999999989</v>
      </c>
    </row>
    <row r="67" spans="5:13" x14ac:dyDescent="0.25">
      <c r="E67" s="21">
        <v>46325</v>
      </c>
      <c r="F67">
        <v>64</v>
      </c>
      <c r="G67" s="8">
        <v>0</v>
      </c>
      <c r="H67" s="7">
        <f t="shared" si="5"/>
        <v>788.15</v>
      </c>
      <c r="I67" s="3">
        <f t="shared" si="3"/>
        <v>81.430000000000007</v>
      </c>
      <c r="J67" s="7">
        <f t="shared" si="4"/>
        <v>0.79</v>
      </c>
      <c r="M67" s="3">
        <f t="shared" si="6"/>
        <v>870.36999999999989</v>
      </c>
    </row>
    <row r="68" spans="5:13" x14ac:dyDescent="0.25">
      <c r="E68" s="21">
        <v>46356</v>
      </c>
      <c r="F68">
        <v>65</v>
      </c>
      <c r="G68" s="8">
        <v>0</v>
      </c>
      <c r="H68" s="7">
        <f t="shared" si="5"/>
        <v>788.15</v>
      </c>
      <c r="I68" s="3">
        <f t="shared" si="3"/>
        <v>81.430000000000007</v>
      </c>
      <c r="J68" s="7">
        <f t="shared" si="4"/>
        <v>0.79</v>
      </c>
      <c r="M68" s="3">
        <f t="shared" ref="M68:M99" si="7">SUM(G68:L68)</f>
        <v>870.36999999999989</v>
      </c>
    </row>
    <row r="69" spans="5:13" x14ac:dyDescent="0.25">
      <c r="E69" s="21">
        <v>46386</v>
      </c>
      <c r="F69">
        <v>66</v>
      </c>
      <c r="G69" s="8">
        <v>0</v>
      </c>
      <c r="H69" s="7">
        <f t="shared" si="5"/>
        <v>788.15</v>
      </c>
      <c r="I69" s="3">
        <f t="shared" ref="I69:I123" si="8">ROUND(($B$18/120),2)</f>
        <v>81.430000000000007</v>
      </c>
      <c r="J69" s="7">
        <f t="shared" ref="J69:J123" si="9">ROUND(($B$11/120),2)</f>
        <v>0.79</v>
      </c>
      <c r="M69" s="3">
        <f t="shared" si="7"/>
        <v>870.36999999999989</v>
      </c>
    </row>
    <row r="70" spans="5:13" x14ac:dyDescent="0.25">
      <c r="E70" s="21">
        <v>46417</v>
      </c>
      <c r="F70">
        <v>67</v>
      </c>
      <c r="G70" s="8">
        <v>0</v>
      </c>
      <c r="H70" s="7">
        <f t="shared" si="5"/>
        <v>788.15</v>
      </c>
      <c r="I70" s="3">
        <f t="shared" si="8"/>
        <v>81.430000000000007</v>
      </c>
      <c r="J70" s="7">
        <f t="shared" si="9"/>
        <v>0.79</v>
      </c>
      <c r="M70" s="3">
        <f t="shared" si="7"/>
        <v>870.36999999999989</v>
      </c>
    </row>
    <row r="71" spans="5:13" x14ac:dyDescent="0.25">
      <c r="E71" s="21">
        <v>46446</v>
      </c>
      <c r="F71">
        <v>68</v>
      </c>
      <c r="G71" s="8">
        <v>0</v>
      </c>
      <c r="H71" s="7">
        <f t="shared" si="5"/>
        <v>788.15</v>
      </c>
      <c r="I71" s="3">
        <f t="shared" si="8"/>
        <v>81.430000000000007</v>
      </c>
      <c r="J71" s="7">
        <f t="shared" si="9"/>
        <v>0.79</v>
      </c>
      <c r="M71" s="3">
        <f t="shared" si="7"/>
        <v>870.36999999999989</v>
      </c>
    </row>
    <row r="72" spans="5:13" x14ac:dyDescent="0.25">
      <c r="E72" s="21">
        <v>46476</v>
      </c>
      <c r="F72">
        <v>69</v>
      </c>
      <c r="G72" s="8">
        <v>0</v>
      </c>
      <c r="H72" s="7">
        <f t="shared" si="5"/>
        <v>788.15</v>
      </c>
      <c r="I72" s="3">
        <f t="shared" si="8"/>
        <v>81.430000000000007</v>
      </c>
      <c r="J72" s="7">
        <f t="shared" si="9"/>
        <v>0.79</v>
      </c>
      <c r="M72" s="3">
        <f t="shared" si="7"/>
        <v>870.36999999999989</v>
      </c>
    </row>
    <row r="73" spans="5:13" x14ac:dyDescent="0.25">
      <c r="E73" s="21">
        <v>46507</v>
      </c>
      <c r="F73">
        <v>70</v>
      </c>
      <c r="G73" s="8">
        <v>0</v>
      </c>
      <c r="H73" s="7">
        <f t="shared" si="5"/>
        <v>788.15</v>
      </c>
      <c r="I73" s="3">
        <f t="shared" si="8"/>
        <v>81.430000000000007</v>
      </c>
      <c r="J73" s="7">
        <f t="shared" si="9"/>
        <v>0.79</v>
      </c>
      <c r="M73" s="3">
        <f t="shared" si="7"/>
        <v>870.36999999999989</v>
      </c>
    </row>
    <row r="74" spans="5:13" x14ac:dyDescent="0.25">
      <c r="E74" s="21">
        <v>46537</v>
      </c>
      <c r="F74">
        <v>71</v>
      </c>
      <c r="G74" s="8">
        <v>0</v>
      </c>
      <c r="H74" s="7">
        <f t="shared" ref="H74:H123" si="10">($B$17-(I74+J74))</f>
        <v>788.15</v>
      </c>
      <c r="I74" s="3">
        <f t="shared" si="8"/>
        <v>81.430000000000007</v>
      </c>
      <c r="J74" s="7">
        <f t="shared" si="9"/>
        <v>0.79</v>
      </c>
      <c r="M74" s="3">
        <f t="shared" si="7"/>
        <v>870.36999999999989</v>
      </c>
    </row>
    <row r="75" spans="5:13" x14ac:dyDescent="0.25">
      <c r="E75" s="21">
        <v>46568</v>
      </c>
      <c r="F75">
        <v>72</v>
      </c>
      <c r="G75" s="8">
        <v>0</v>
      </c>
      <c r="H75" s="7">
        <f t="shared" si="10"/>
        <v>788.15</v>
      </c>
      <c r="I75" s="3">
        <f t="shared" si="8"/>
        <v>81.430000000000007</v>
      </c>
      <c r="J75" s="7">
        <f t="shared" si="9"/>
        <v>0.79</v>
      </c>
      <c r="M75" s="3">
        <f t="shared" si="7"/>
        <v>870.36999999999989</v>
      </c>
    </row>
    <row r="76" spans="5:13" x14ac:dyDescent="0.25">
      <c r="E76" s="21">
        <v>46598</v>
      </c>
      <c r="F76">
        <v>73</v>
      </c>
      <c r="G76" s="8">
        <v>0</v>
      </c>
      <c r="H76" s="7">
        <f t="shared" si="10"/>
        <v>788.15</v>
      </c>
      <c r="I76" s="3">
        <f t="shared" si="8"/>
        <v>81.430000000000007</v>
      </c>
      <c r="J76" s="7">
        <f t="shared" si="9"/>
        <v>0.79</v>
      </c>
      <c r="M76" s="3">
        <f t="shared" si="7"/>
        <v>870.36999999999989</v>
      </c>
    </row>
    <row r="77" spans="5:13" x14ac:dyDescent="0.25">
      <c r="E77" s="21">
        <v>46629</v>
      </c>
      <c r="F77">
        <v>74</v>
      </c>
      <c r="G77" s="8">
        <v>0</v>
      </c>
      <c r="H77" s="7">
        <f t="shared" si="10"/>
        <v>788.15</v>
      </c>
      <c r="I77" s="3">
        <f t="shared" si="8"/>
        <v>81.430000000000007</v>
      </c>
      <c r="J77" s="7">
        <f t="shared" si="9"/>
        <v>0.79</v>
      </c>
      <c r="M77" s="3">
        <f t="shared" si="7"/>
        <v>870.36999999999989</v>
      </c>
    </row>
    <row r="78" spans="5:13" x14ac:dyDescent="0.25">
      <c r="E78" s="21">
        <v>46660</v>
      </c>
      <c r="F78">
        <v>75</v>
      </c>
      <c r="G78" s="8">
        <v>0</v>
      </c>
      <c r="H78" s="7">
        <f t="shared" si="10"/>
        <v>788.15</v>
      </c>
      <c r="I78" s="3">
        <f t="shared" si="8"/>
        <v>81.430000000000007</v>
      </c>
      <c r="J78" s="7">
        <f t="shared" si="9"/>
        <v>0.79</v>
      </c>
      <c r="M78" s="3">
        <f t="shared" si="7"/>
        <v>870.36999999999989</v>
      </c>
    </row>
    <row r="79" spans="5:13" x14ac:dyDescent="0.25">
      <c r="E79" s="21">
        <v>46690</v>
      </c>
      <c r="F79">
        <v>76</v>
      </c>
      <c r="G79" s="8">
        <v>0</v>
      </c>
      <c r="H79" s="7">
        <f t="shared" si="10"/>
        <v>788.15</v>
      </c>
      <c r="I79" s="3">
        <f t="shared" si="8"/>
        <v>81.430000000000007</v>
      </c>
      <c r="J79" s="7">
        <f t="shared" si="9"/>
        <v>0.79</v>
      </c>
      <c r="M79" s="3">
        <f t="shared" si="7"/>
        <v>870.36999999999989</v>
      </c>
    </row>
    <row r="80" spans="5:13" x14ac:dyDescent="0.25">
      <c r="E80" s="21">
        <v>46721</v>
      </c>
      <c r="F80">
        <v>77</v>
      </c>
      <c r="G80" s="8">
        <v>0</v>
      </c>
      <c r="H80" s="7">
        <f t="shared" si="10"/>
        <v>788.15</v>
      </c>
      <c r="I80" s="3">
        <f t="shared" si="8"/>
        <v>81.430000000000007</v>
      </c>
      <c r="J80" s="7">
        <f t="shared" si="9"/>
        <v>0.79</v>
      </c>
      <c r="M80" s="3">
        <f t="shared" si="7"/>
        <v>870.36999999999989</v>
      </c>
    </row>
    <row r="81" spans="5:13" x14ac:dyDescent="0.25">
      <c r="E81" s="21">
        <v>46751</v>
      </c>
      <c r="F81">
        <v>78</v>
      </c>
      <c r="G81" s="8">
        <v>0</v>
      </c>
      <c r="H81" s="7">
        <f t="shared" si="10"/>
        <v>788.15</v>
      </c>
      <c r="I81" s="3">
        <f t="shared" si="8"/>
        <v>81.430000000000007</v>
      </c>
      <c r="J81" s="7">
        <f t="shared" si="9"/>
        <v>0.79</v>
      </c>
      <c r="M81" s="3">
        <f t="shared" si="7"/>
        <v>870.36999999999989</v>
      </c>
    </row>
    <row r="82" spans="5:13" x14ac:dyDescent="0.25">
      <c r="E82" s="21">
        <v>46782</v>
      </c>
      <c r="F82">
        <v>79</v>
      </c>
      <c r="G82" s="8">
        <v>0</v>
      </c>
      <c r="H82" s="7">
        <f t="shared" si="10"/>
        <v>788.15</v>
      </c>
      <c r="I82" s="3">
        <f t="shared" si="8"/>
        <v>81.430000000000007</v>
      </c>
      <c r="J82" s="7">
        <f t="shared" si="9"/>
        <v>0.79</v>
      </c>
      <c r="M82" s="3">
        <f t="shared" si="7"/>
        <v>870.36999999999989</v>
      </c>
    </row>
    <row r="83" spans="5:13" x14ac:dyDescent="0.25">
      <c r="E83" s="21">
        <v>46812</v>
      </c>
      <c r="F83">
        <v>80</v>
      </c>
      <c r="G83" s="8">
        <v>0</v>
      </c>
      <c r="H83" s="7">
        <f t="shared" si="10"/>
        <v>788.15</v>
      </c>
      <c r="I83" s="3">
        <f t="shared" si="8"/>
        <v>81.430000000000007</v>
      </c>
      <c r="J83" s="7">
        <f t="shared" si="9"/>
        <v>0.79</v>
      </c>
      <c r="M83" s="3">
        <f t="shared" si="7"/>
        <v>870.36999999999989</v>
      </c>
    </row>
    <row r="84" spans="5:13" x14ac:dyDescent="0.25">
      <c r="E84" s="21">
        <v>46842</v>
      </c>
      <c r="F84">
        <v>81</v>
      </c>
      <c r="G84" s="8">
        <v>0</v>
      </c>
      <c r="H84" s="7">
        <f t="shared" si="10"/>
        <v>788.15</v>
      </c>
      <c r="I84" s="3">
        <f t="shared" si="8"/>
        <v>81.430000000000007</v>
      </c>
      <c r="J84" s="7">
        <f t="shared" si="9"/>
        <v>0.79</v>
      </c>
      <c r="M84" s="3">
        <f t="shared" si="7"/>
        <v>870.36999999999989</v>
      </c>
    </row>
    <row r="85" spans="5:13" x14ac:dyDescent="0.25">
      <c r="E85" s="21">
        <v>46873</v>
      </c>
      <c r="F85">
        <v>82</v>
      </c>
      <c r="G85" s="8">
        <v>0</v>
      </c>
      <c r="H85" s="7">
        <f t="shared" si="10"/>
        <v>788.15</v>
      </c>
      <c r="I85" s="3">
        <f t="shared" si="8"/>
        <v>81.430000000000007</v>
      </c>
      <c r="J85" s="7">
        <f t="shared" si="9"/>
        <v>0.79</v>
      </c>
      <c r="M85" s="3">
        <f t="shared" si="7"/>
        <v>870.36999999999989</v>
      </c>
    </row>
    <row r="86" spans="5:13" x14ac:dyDescent="0.25">
      <c r="E86" s="21">
        <v>46903</v>
      </c>
      <c r="F86">
        <v>83</v>
      </c>
      <c r="G86" s="8">
        <v>0</v>
      </c>
      <c r="H86" s="7">
        <f t="shared" si="10"/>
        <v>788.15</v>
      </c>
      <c r="I86" s="3">
        <f t="shared" si="8"/>
        <v>81.430000000000007</v>
      </c>
      <c r="J86" s="7">
        <f t="shared" si="9"/>
        <v>0.79</v>
      </c>
      <c r="M86" s="3">
        <f t="shared" si="7"/>
        <v>870.36999999999989</v>
      </c>
    </row>
    <row r="87" spans="5:13" x14ac:dyDescent="0.25">
      <c r="E87" s="21">
        <v>46934</v>
      </c>
      <c r="F87">
        <v>84</v>
      </c>
      <c r="G87" s="8">
        <v>0</v>
      </c>
      <c r="H87" s="7">
        <f t="shared" si="10"/>
        <v>788.15</v>
      </c>
      <c r="I87" s="3">
        <f t="shared" si="8"/>
        <v>81.430000000000007</v>
      </c>
      <c r="J87" s="7">
        <f t="shared" si="9"/>
        <v>0.79</v>
      </c>
      <c r="M87" s="3">
        <f t="shared" si="7"/>
        <v>870.36999999999989</v>
      </c>
    </row>
    <row r="88" spans="5:13" x14ac:dyDescent="0.25">
      <c r="E88" s="21">
        <v>46964</v>
      </c>
      <c r="F88">
        <v>85</v>
      </c>
      <c r="G88" s="8">
        <v>0</v>
      </c>
      <c r="H88" s="7">
        <f t="shared" si="10"/>
        <v>788.15</v>
      </c>
      <c r="I88" s="3">
        <f t="shared" si="8"/>
        <v>81.430000000000007</v>
      </c>
      <c r="J88" s="7">
        <f t="shared" si="9"/>
        <v>0.79</v>
      </c>
      <c r="M88" s="3">
        <f t="shared" si="7"/>
        <v>870.36999999999989</v>
      </c>
    </row>
    <row r="89" spans="5:13" x14ac:dyDescent="0.25">
      <c r="E89" s="21">
        <v>46995</v>
      </c>
      <c r="F89">
        <v>86</v>
      </c>
      <c r="G89" s="8">
        <v>0</v>
      </c>
      <c r="H89" s="7">
        <f t="shared" si="10"/>
        <v>788.15</v>
      </c>
      <c r="I89" s="3">
        <f t="shared" si="8"/>
        <v>81.430000000000007</v>
      </c>
      <c r="J89" s="7">
        <f t="shared" si="9"/>
        <v>0.79</v>
      </c>
      <c r="M89" s="3">
        <f t="shared" si="7"/>
        <v>870.36999999999989</v>
      </c>
    </row>
    <row r="90" spans="5:13" x14ac:dyDescent="0.25">
      <c r="E90" s="21">
        <v>47026</v>
      </c>
      <c r="F90">
        <v>87</v>
      </c>
      <c r="G90" s="8">
        <v>0</v>
      </c>
      <c r="H90" s="7">
        <f t="shared" si="10"/>
        <v>788.15</v>
      </c>
      <c r="I90" s="3">
        <f t="shared" si="8"/>
        <v>81.430000000000007</v>
      </c>
      <c r="J90" s="7">
        <f t="shared" si="9"/>
        <v>0.79</v>
      </c>
      <c r="M90" s="3">
        <f t="shared" si="7"/>
        <v>870.36999999999989</v>
      </c>
    </row>
    <row r="91" spans="5:13" x14ac:dyDescent="0.25">
      <c r="E91" s="21">
        <v>47056</v>
      </c>
      <c r="F91">
        <v>88</v>
      </c>
      <c r="G91" s="8">
        <v>0</v>
      </c>
      <c r="H91" s="7">
        <f t="shared" si="10"/>
        <v>788.15</v>
      </c>
      <c r="I91" s="3">
        <f t="shared" si="8"/>
        <v>81.430000000000007</v>
      </c>
      <c r="J91" s="7">
        <f t="shared" si="9"/>
        <v>0.79</v>
      </c>
      <c r="M91" s="3">
        <f t="shared" si="7"/>
        <v>870.36999999999989</v>
      </c>
    </row>
    <row r="92" spans="5:13" x14ac:dyDescent="0.25">
      <c r="E92" s="21">
        <v>47087</v>
      </c>
      <c r="F92">
        <v>89</v>
      </c>
      <c r="G92" s="8">
        <v>0</v>
      </c>
      <c r="H92" s="7">
        <f t="shared" si="10"/>
        <v>788.15</v>
      </c>
      <c r="I92" s="3">
        <f t="shared" si="8"/>
        <v>81.430000000000007</v>
      </c>
      <c r="J92" s="7">
        <f t="shared" si="9"/>
        <v>0.79</v>
      </c>
      <c r="M92" s="3">
        <f t="shared" si="7"/>
        <v>870.36999999999989</v>
      </c>
    </row>
    <row r="93" spans="5:13" x14ac:dyDescent="0.25">
      <c r="E93" s="21">
        <v>47117</v>
      </c>
      <c r="F93">
        <v>90</v>
      </c>
      <c r="G93" s="8">
        <v>0</v>
      </c>
      <c r="H93" s="7">
        <f t="shared" si="10"/>
        <v>788.15</v>
      </c>
      <c r="I93" s="3">
        <f t="shared" si="8"/>
        <v>81.430000000000007</v>
      </c>
      <c r="J93" s="7">
        <f t="shared" si="9"/>
        <v>0.79</v>
      </c>
      <c r="M93" s="3">
        <f t="shared" si="7"/>
        <v>870.36999999999989</v>
      </c>
    </row>
    <row r="94" spans="5:13" x14ac:dyDescent="0.25">
      <c r="E94" s="21">
        <v>47148</v>
      </c>
      <c r="F94">
        <v>91</v>
      </c>
      <c r="G94" s="8">
        <v>0</v>
      </c>
      <c r="H94" s="7">
        <f t="shared" si="10"/>
        <v>788.15</v>
      </c>
      <c r="I94" s="3">
        <f t="shared" si="8"/>
        <v>81.430000000000007</v>
      </c>
      <c r="J94" s="7">
        <f t="shared" si="9"/>
        <v>0.79</v>
      </c>
      <c r="M94" s="3">
        <f t="shared" si="7"/>
        <v>870.36999999999989</v>
      </c>
    </row>
    <row r="95" spans="5:13" x14ac:dyDescent="0.25">
      <c r="E95" s="21">
        <v>47177</v>
      </c>
      <c r="F95">
        <v>92</v>
      </c>
      <c r="G95" s="8">
        <v>0</v>
      </c>
      <c r="H95" s="7">
        <f t="shared" si="10"/>
        <v>788.15</v>
      </c>
      <c r="I95" s="3">
        <f t="shared" si="8"/>
        <v>81.430000000000007</v>
      </c>
      <c r="J95" s="7">
        <f t="shared" si="9"/>
        <v>0.79</v>
      </c>
      <c r="M95" s="3">
        <f t="shared" si="7"/>
        <v>870.36999999999989</v>
      </c>
    </row>
    <row r="96" spans="5:13" x14ac:dyDescent="0.25">
      <c r="E96" s="21">
        <v>47207</v>
      </c>
      <c r="F96">
        <v>93</v>
      </c>
      <c r="G96" s="8">
        <v>0</v>
      </c>
      <c r="H96" s="7">
        <f t="shared" si="10"/>
        <v>788.15</v>
      </c>
      <c r="I96" s="3">
        <f t="shared" si="8"/>
        <v>81.430000000000007</v>
      </c>
      <c r="J96" s="7">
        <f t="shared" si="9"/>
        <v>0.79</v>
      </c>
      <c r="M96" s="3">
        <f t="shared" si="7"/>
        <v>870.36999999999989</v>
      </c>
    </row>
    <row r="97" spans="5:13" x14ac:dyDescent="0.25">
      <c r="E97" s="21">
        <v>47238</v>
      </c>
      <c r="F97">
        <v>94</v>
      </c>
      <c r="G97" s="8">
        <v>0</v>
      </c>
      <c r="H97" s="7">
        <f t="shared" si="10"/>
        <v>788.15</v>
      </c>
      <c r="I97" s="3">
        <f t="shared" si="8"/>
        <v>81.430000000000007</v>
      </c>
      <c r="J97" s="7">
        <f t="shared" si="9"/>
        <v>0.79</v>
      </c>
      <c r="M97" s="3">
        <f t="shared" si="7"/>
        <v>870.36999999999989</v>
      </c>
    </row>
    <row r="98" spans="5:13" x14ac:dyDescent="0.25">
      <c r="E98" s="21">
        <v>47268</v>
      </c>
      <c r="F98">
        <v>95</v>
      </c>
      <c r="G98" s="8">
        <v>0</v>
      </c>
      <c r="H98" s="7">
        <f t="shared" si="10"/>
        <v>788.15</v>
      </c>
      <c r="I98" s="3">
        <f t="shared" si="8"/>
        <v>81.430000000000007</v>
      </c>
      <c r="J98" s="7">
        <f t="shared" si="9"/>
        <v>0.79</v>
      </c>
      <c r="M98" s="3">
        <f t="shared" si="7"/>
        <v>870.36999999999989</v>
      </c>
    </row>
    <row r="99" spans="5:13" x14ac:dyDescent="0.25">
      <c r="E99" s="21">
        <v>47299</v>
      </c>
      <c r="F99">
        <v>96</v>
      </c>
      <c r="G99" s="8">
        <v>0</v>
      </c>
      <c r="H99" s="7">
        <f t="shared" si="10"/>
        <v>788.15</v>
      </c>
      <c r="I99" s="3">
        <f t="shared" si="8"/>
        <v>81.430000000000007</v>
      </c>
      <c r="J99" s="7">
        <f t="shared" si="9"/>
        <v>0.79</v>
      </c>
      <c r="M99" s="3">
        <f t="shared" si="7"/>
        <v>870.36999999999989</v>
      </c>
    </row>
    <row r="100" spans="5:13" x14ac:dyDescent="0.25">
      <c r="E100" s="21">
        <v>47329</v>
      </c>
      <c r="F100">
        <v>97</v>
      </c>
      <c r="G100" s="8">
        <v>0</v>
      </c>
      <c r="H100" s="7">
        <f t="shared" si="10"/>
        <v>788.15</v>
      </c>
      <c r="I100" s="3">
        <f t="shared" si="8"/>
        <v>81.430000000000007</v>
      </c>
      <c r="J100" s="7">
        <f t="shared" si="9"/>
        <v>0.79</v>
      </c>
      <c r="M100" s="3">
        <f t="shared" ref="M100:M123" si="11">SUM(G100:L100)</f>
        <v>870.36999999999989</v>
      </c>
    </row>
    <row r="101" spans="5:13" x14ac:dyDescent="0.25">
      <c r="E101" s="21">
        <v>47360</v>
      </c>
      <c r="F101">
        <v>98</v>
      </c>
      <c r="G101" s="8">
        <v>0</v>
      </c>
      <c r="H101" s="7">
        <f t="shared" si="10"/>
        <v>788.15</v>
      </c>
      <c r="I101" s="3">
        <f t="shared" si="8"/>
        <v>81.430000000000007</v>
      </c>
      <c r="J101" s="7">
        <f t="shared" si="9"/>
        <v>0.79</v>
      </c>
      <c r="M101" s="3">
        <f t="shared" si="11"/>
        <v>870.36999999999989</v>
      </c>
    </row>
    <row r="102" spans="5:13" x14ac:dyDescent="0.25">
      <c r="E102" s="21">
        <v>47391</v>
      </c>
      <c r="F102">
        <v>99</v>
      </c>
      <c r="G102" s="8">
        <v>0</v>
      </c>
      <c r="H102" s="7">
        <f t="shared" si="10"/>
        <v>788.15</v>
      </c>
      <c r="I102" s="3">
        <f t="shared" si="8"/>
        <v>81.430000000000007</v>
      </c>
      <c r="J102" s="7">
        <f t="shared" si="9"/>
        <v>0.79</v>
      </c>
      <c r="M102" s="3">
        <f t="shared" si="11"/>
        <v>870.36999999999989</v>
      </c>
    </row>
    <row r="103" spans="5:13" x14ac:dyDescent="0.25">
      <c r="E103" s="21">
        <v>47421</v>
      </c>
      <c r="F103">
        <v>100</v>
      </c>
      <c r="G103" s="8">
        <v>0</v>
      </c>
      <c r="H103" s="7">
        <f t="shared" si="10"/>
        <v>788.15</v>
      </c>
      <c r="I103" s="3">
        <f t="shared" si="8"/>
        <v>81.430000000000007</v>
      </c>
      <c r="J103" s="7">
        <f t="shared" si="9"/>
        <v>0.79</v>
      </c>
      <c r="M103" s="3">
        <f t="shared" si="11"/>
        <v>870.36999999999989</v>
      </c>
    </row>
    <row r="104" spans="5:13" x14ac:dyDescent="0.25">
      <c r="E104" s="21">
        <v>47452</v>
      </c>
      <c r="F104">
        <v>101</v>
      </c>
      <c r="G104" s="8">
        <v>0</v>
      </c>
      <c r="H104" s="7">
        <f t="shared" si="10"/>
        <v>788.15</v>
      </c>
      <c r="I104" s="3">
        <f t="shared" si="8"/>
        <v>81.430000000000007</v>
      </c>
      <c r="J104" s="7">
        <f t="shared" si="9"/>
        <v>0.79</v>
      </c>
      <c r="M104" s="3">
        <f t="shared" si="11"/>
        <v>870.36999999999989</v>
      </c>
    </row>
    <row r="105" spans="5:13" x14ac:dyDescent="0.25">
      <c r="E105" s="21">
        <v>47482</v>
      </c>
      <c r="F105">
        <v>102</v>
      </c>
      <c r="G105" s="8">
        <v>0</v>
      </c>
      <c r="H105" s="7">
        <f t="shared" si="10"/>
        <v>788.15</v>
      </c>
      <c r="I105" s="3">
        <f t="shared" si="8"/>
        <v>81.430000000000007</v>
      </c>
      <c r="J105" s="7">
        <f t="shared" si="9"/>
        <v>0.79</v>
      </c>
      <c r="M105" s="3">
        <f t="shared" si="11"/>
        <v>870.36999999999989</v>
      </c>
    </row>
    <row r="106" spans="5:13" x14ac:dyDescent="0.25">
      <c r="E106" s="21">
        <v>47513</v>
      </c>
      <c r="F106">
        <v>103</v>
      </c>
      <c r="G106" s="8">
        <v>0</v>
      </c>
      <c r="H106" s="7">
        <f t="shared" si="10"/>
        <v>788.15</v>
      </c>
      <c r="I106" s="3">
        <f t="shared" si="8"/>
        <v>81.430000000000007</v>
      </c>
      <c r="J106" s="7">
        <f t="shared" si="9"/>
        <v>0.79</v>
      </c>
      <c r="M106" s="3">
        <f t="shared" si="11"/>
        <v>870.36999999999989</v>
      </c>
    </row>
    <row r="107" spans="5:13" x14ac:dyDescent="0.25">
      <c r="E107" s="21">
        <v>47542</v>
      </c>
      <c r="F107">
        <v>104</v>
      </c>
      <c r="G107" s="8">
        <v>0</v>
      </c>
      <c r="H107" s="7">
        <f t="shared" si="10"/>
        <v>788.15</v>
      </c>
      <c r="I107" s="3">
        <f t="shared" si="8"/>
        <v>81.430000000000007</v>
      </c>
      <c r="J107" s="7">
        <f t="shared" si="9"/>
        <v>0.79</v>
      </c>
      <c r="M107" s="3">
        <f t="shared" si="11"/>
        <v>870.36999999999989</v>
      </c>
    </row>
    <row r="108" spans="5:13" x14ac:dyDescent="0.25">
      <c r="E108" s="21">
        <v>47572</v>
      </c>
      <c r="F108">
        <v>105</v>
      </c>
      <c r="G108" s="8">
        <v>0</v>
      </c>
      <c r="H108" s="7">
        <f t="shared" si="10"/>
        <v>788.15</v>
      </c>
      <c r="I108" s="3">
        <f t="shared" si="8"/>
        <v>81.430000000000007</v>
      </c>
      <c r="J108" s="7">
        <f t="shared" si="9"/>
        <v>0.79</v>
      </c>
      <c r="M108" s="3">
        <f t="shared" si="11"/>
        <v>870.36999999999989</v>
      </c>
    </row>
    <row r="109" spans="5:13" x14ac:dyDescent="0.25">
      <c r="E109" s="21">
        <v>47603</v>
      </c>
      <c r="F109">
        <v>106</v>
      </c>
      <c r="G109" s="8">
        <v>0</v>
      </c>
      <c r="H109" s="7">
        <f t="shared" si="10"/>
        <v>788.15</v>
      </c>
      <c r="I109" s="3">
        <f t="shared" si="8"/>
        <v>81.430000000000007</v>
      </c>
      <c r="J109" s="7">
        <f t="shared" si="9"/>
        <v>0.79</v>
      </c>
      <c r="M109" s="3">
        <f t="shared" si="11"/>
        <v>870.36999999999989</v>
      </c>
    </row>
    <row r="110" spans="5:13" x14ac:dyDescent="0.25">
      <c r="E110" s="21">
        <v>47633</v>
      </c>
      <c r="F110">
        <v>107</v>
      </c>
      <c r="G110" s="8">
        <v>0</v>
      </c>
      <c r="H110" s="7">
        <f t="shared" si="10"/>
        <v>788.15</v>
      </c>
      <c r="I110" s="3">
        <f t="shared" si="8"/>
        <v>81.430000000000007</v>
      </c>
      <c r="J110" s="7">
        <f t="shared" si="9"/>
        <v>0.79</v>
      </c>
      <c r="M110" s="3">
        <f t="shared" si="11"/>
        <v>870.36999999999989</v>
      </c>
    </row>
    <row r="111" spans="5:13" x14ac:dyDescent="0.25">
      <c r="E111" s="21">
        <v>47664</v>
      </c>
      <c r="F111">
        <v>108</v>
      </c>
      <c r="G111" s="8">
        <v>0</v>
      </c>
      <c r="H111" s="7">
        <f t="shared" si="10"/>
        <v>788.15</v>
      </c>
      <c r="I111" s="3">
        <f t="shared" si="8"/>
        <v>81.430000000000007</v>
      </c>
      <c r="J111" s="7">
        <f t="shared" si="9"/>
        <v>0.79</v>
      </c>
      <c r="M111" s="3">
        <f t="shared" si="11"/>
        <v>870.36999999999989</v>
      </c>
    </row>
    <row r="112" spans="5:13" x14ac:dyDescent="0.25">
      <c r="E112" s="21">
        <v>47694</v>
      </c>
      <c r="F112">
        <v>109</v>
      </c>
      <c r="G112" s="8">
        <v>0</v>
      </c>
      <c r="H112" s="7">
        <f t="shared" si="10"/>
        <v>788.15</v>
      </c>
      <c r="I112" s="3">
        <f t="shared" si="8"/>
        <v>81.430000000000007</v>
      </c>
      <c r="J112" s="7">
        <f t="shared" si="9"/>
        <v>0.79</v>
      </c>
      <c r="M112" s="3">
        <f t="shared" si="11"/>
        <v>870.36999999999989</v>
      </c>
    </row>
    <row r="113" spans="5:13" x14ac:dyDescent="0.25">
      <c r="E113" s="21">
        <v>47725</v>
      </c>
      <c r="F113">
        <v>110</v>
      </c>
      <c r="G113" s="8">
        <v>0</v>
      </c>
      <c r="H113" s="7">
        <f t="shared" si="10"/>
        <v>788.15</v>
      </c>
      <c r="I113" s="3">
        <f t="shared" si="8"/>
        <v>81.430000000000007</v>
      </c>
      <c r="J113" s="7">
        <f t="shared" si="9"/>
        <v>0.79</v>
      </c>
      <c r="M113" s="3">
        <f t="shared" si="11"/>
        <v>870.36999999999989</v>
      </c>
    </row>
    <row r="114" spans="5:13" x14ac:dyDescent="0.25">
      <c r="E114" s="21">
        <v>47756</v>
      </c>
      <c r="F114">
        <v>111</v>
      </c>
      <c r="G114" s="8">
        <v>0</v>
      </c>
      <c r="H114" s="7">
        <f t="shared" si="10"/>
        <v>788.15</v>
      </c>
      <c r="I114" s="3">
        <f t="shared" si="8"/>
        <v>81.430000000000007</v>
      </c>
      <c r="J114" s="7">
        <f t="shared" si="9"/>
        <v>0.79</v>
      </c>
      <c r="M114" s="3">
        <f t="shared" si="11"/>
        <v>870.36999999999989</v>
      </c>
    </row>
    <row r="115" spans="5:13" x14ac:dyDescent="0.25">
      <c r="E115" s="21">
        <v>47786</v>
      </c>
      <c r="F115">
        <v>112</v>
      </c>
      <c r="G115" s="8">
        <v>0</v>
      </c>
      <c r="H115" s="7">
        <f t="shared" si="10"/>
        <v>788.15</v>
      </c>
      <c r="I115" s="3">
        <f t="shared" si="8"/>
        <v>81.430000000000007</v>
      </c>
      <c r="J115" s="7">
        <f t="shared" si="9"/>
        <v>0.79</v>
      </c>
      <c r="M115" s="3">
        <f t="shared" si="11"/>
        <v>870.36999999999989</v>
      </c>
    </row>
    <row r="116" spans="5:13" x14ac:dyDescent="0.25">
      <c r="E116" s="21">
        <v>47817</v>
      </c>
      <c r="F116">
        <v>113</v>
      </c>
      <c r="G116" s="8">
        <v>0</v>
      </c>
      <c r="H116" s="7">
        <f t="shared" si="10"/>
        <v>788.15</v>
      </c>
      <c r="I116" s="3">
        <f t="shared" si="8"/>
        <v>81.430000000000007</v>
      </c>
      <c r="J116" s="7">
        <f t="shared" si="9"/>
        <v>0.79</v>
      </c>
      <c r="M116" s="3">
        <f t="shared" si="11"/>
        <v>870.36999999999989</v>
      </c>
    </row>
    <row r="117" spans="5:13" x14ac:dyDescent="0.25">
      <c r="E117" s="21">
        <v>47847</v>
      </c>
      <c r="F117">
        <v>114</v>
      </c>
      <c r="G117" s="8">
        <v>0</v>
      </c>
      <c r="H117" s="7">
        <f t="shared" si="10"/>
        <v>788.15</v>
      </c>
      <c r="I117" s="3">
        <f t="shared" si="8"/>
        <v>81.430000000000007</v>
      </c>
      <c r="J117" s="7">
        <f t="shared" si="9"/>
        <v>0.79</v>
      </c>
      <c r="M117" s="3">
        <f t="shared" si="11"/>
        <v>870.36999999999989</v>
      </c>
    </row>
    <row r="118" spans="5:13" x14ac:dyDescent="0.25">
      <c r="E118" s="21">
        <v>47878</v>
      </c>
      <c r="F118">
        <v>115</v>
      </c>
      <c r="G118" s="8">
        <v>0</v>
      </c>
      <c r="H118" s="7">
        <f t="shared" si="10"/>
        <v>788.15</v>
      </c>
      <c r="I118" s="3">
        <f t="shared" si="8"/>
        <v>81.430000000000007</v>
      </c>
      <c r="J118" s="7">
        <f t="shared" si="9"/>
        <v>0.79</v>
      </c>
      <c r="M118" s="3">
        <f t="shared" si="11"/>
        <v>870.36999999999989</v>
      </c>
    </row>
    <row r="119" spans="5:13" x14ac:dyDescent="0.25">
      <c r="E119" s="21">
        <v>47907</v>
      </c>
      <c r="F119">
        <v>116</v>
      </c>
      <c r="G119" s="8">
        <v>0</v>
      </c>
      <c r="H119" s="7">
        <f t="shared" si="10"/>
        <v>788.15</v>
      </c>
      <c r="I119" s="3">
        <f t="shared" si="8"/>
        <v>81.430000000000007</v>
      </c>
      <c r="J119" s="7">
        <f t="shared" si="9"/>
        <v>0.79</v>
      </c>
      <c r="M119" s="3">
        <f t="shared" si="11"/>
        <v>870.36999999999989</v>
      </c>
    </row>
    <row r="120" spans="5:13" x14ac:dyDescent="0.25">
      <c r="E120" s="21">
        <v>47937</v>
      </c>
      <c r="F120">
        <v>117</v>
      </c>
      <c r="G120" s="8">
        <v>0</v>
      </c>
      <c r="H120" s="7">
        <f t="shared" si="10"/>
        <v>788.15</v>
      </c>
      <c r="I120" s="3">
        <f t="shared" si="8"/>
        <v>81.430000000000007</v>
      </c>
      <c r="J120" s="7">
        <f t="shared" si="9"/>
        <v>0.79</v>
      </c>
      <c r="M120" s="3">
        <f t="shared" si="11"/>
        <v>870.36999999999989</v>
      </c>
    </row>
    <row r="121" spans="5:13" x14ac:dyDescent="0.25">
      <c r="E121" s="21">
        <v>47968</v>
      </c>
      <c r="F121">
        <v>118</v>
      </c>
      <c r="G121" s="8">
        <v>0</v>
      </c>
      <c r="H121" s="7">
        <f t="shared" si="10"/>
        <v>788.15</v>
      </c>
      <c r="I121" s="3">
        <f t="shared" si="8"/>
        <v>81.430000000000007</v>
      </c>
      <c r="J121" s="7">
        <f t="shared" si="9"/>
        <v>0.79</v>
      </c>
      <c r="M121" s="3">
        <f t="shared" si="11"/>
        <v>870.36999999999989</v>
      </c>
    </row>
    <row r="122" spans="5:13" x14ac:dyDescent="0.25">
      <c r="E122" s="21">
        <v>47998</v>
      </c>
      <c r="F122">
        <v>119</v>
      </c>
      <c r="G122" s="8">
        <v>0</v>
      </c>
      <c r="H122" s="7">
        <f t="shared" si="10"/>
        <v>788.15</v>
      </c>
      <c r="I122" s="3">
        <f t="shared" si="8"/>
        <v>81.430000000000007</v>
      </c>
      <c r="J122" s="7">
        <f t="shared" si="9"/>
        <v>0.79</v>
      </c>
      <c r="M122" s="3">
        <f t="shared" si="11"/>
        <v>870.36999999999989</v>
      </c>
    </row>
    <row r="123" spans="5:13" x14ac:dyDescent="0.25">
      <c r="E123" s="21">
        <v>48029</v>
      </c>
      <c r="F123">
        <v>120</v>
      </c>
      <c r="G123" s="8">
        <v>0</v>
      </c>
      <c r="H123" s="7">
        <f t="shared" si="10"/>
        <v>788.15</v>
      </c>
      <c r="I123" s="3">
        <f t="shared" si="8"/>
        <v>81.430000000000007</v>
      </c>
      <c r="J123" s="7">
        <f t="shared" si="9"/>
        <v>0.79</v>
      </c>
      <c r="M123" s="3">
        <f t="shared" si="11"/>
        <v>870.36999999999989</v>
      </c>
    </row>
  </sheetData>
  <autoFilter ref="E3:M3" xr:uid="{E6D4BB45-50F0-4C70-A29B-0495C2FC81D5}"/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63AA-4A2C-4FD9-80AD-EF3AF821090C}">
  <dimension ref="A1:M123"/>
  <sheetViews>
    <sheetView workbookViewId="0">
      <selection activeCell="C23" sqref="C23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424519</v>
      </c>
      <c r="F1" s="26" t="s">
        <v>59</v>
      </c>
      <c r="G1" s="27">
        <f>SUBTOTAL(109,G4:G123)</f>
        <v>2276.4499999999998</v>
      </c>
      <c r="H1" s="27">
        <f t="shared" ref="H1:M1" si="0">SUBTOTAL(109,H4:H123)</f>
        <v>79607.310000000231</v>
      </c>
      <c r="I1" s="27">
        <f t="shared" si="0"/>
        <v>8459.8800000000138</v>
      </c>
      <c r="J1" s="27">
        <f t="shared" si="0"/>
        <v>82.3599999999999</v>
      </c>
      <c r="K1" s="27">
        <f t="shared" si="0"/>
        <v>0</v>
      </c>
      <c r="L1" s="27">
        <f t="shared" si="0"/>
        <v>0</v>
      </c>
      <c r="M1" s="27">
        <f t="shared" si="0"/>
        <v>90426.000000000204</v>
      </c>
    </row>
    <row r="2" spans="1:13" x14ac:dyDescent="0.25">
      <c r="A2" t="s">
        <v>1</v>
      </c>
      <c r="B2" s="1" t="s">
        <v>44</v>
      </c>
      <c r="H2" s="7"/>
    </row>
    <row r="3" spans="1:13" x14ac:dyDescent="0.25">
      <c r="A3" t="s">
        <v>53</v>
      </c>
      <c r="B3" s="20">
        <v>44444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44489</v>
      </c>
      <c r="F4">
        <v>1</v>
      </c>
      <c r="G4" s="8">
        <v>753.55</v>
      </c>
      <c r="H4" s="7">
        <f>$B$17-G4</f>
        <v>0</v>
      </c>
      <c r="I4" s="3">
        <v>0</v>
      </c>
      <c r="J4" s="7">
        <v>0</v>
      </c>
      <c r="M4" s="3">
        <f t="shared" ref="M4:M35" si="1">SUM(G4:L4)</f>
        <v>753.55</v>
      </c>
    </row>
    <row r="5" spans="1:13" x14ac:dyDescent="0.25">
      <c r="A5" t="s">
        <v>3</v>
      </c>
      <c r="B5" s="2">
        <v>79607.55</v>
      </c>
      <c r="E5" s="21">
        <v>44520</v>
      </c>
      <c r="F5">
        <v>2</v>
      </c>
      <c r="G5" s="8">
        <v>753.55</v>
      </c>
      <c r="H5" s="7">
        <f t="shared" ref="H5:H7" si="2">$B$17-G5</f>
        <v>0</v>
      </c>
      <c r="I5" s="3">
        <v>0</v>
      </c>
      <c r="J5" s="7">
        <v>0</v>
      </c>
      <c r="M5" s="3">
        <f t="shared" si="1"/>
        <v>753.55</v>
      </c>
    </row>
    <row r="6" spans="1:13" x14ac:dyDescent="0.25">
      <c r="A6" t="s">
        <v>4</v>
      </c>
      <c r="B6" s="2">
        <v>4776.45</v>
      </c>
      <c r="E6" s="21">
        <v>44550</v>
      </c>
      <c r="F6">
        <v>3</v>
      </c>
      <c r="G6" s="8">
        <v>753.55</v>
      </c>
      <c r="H6" s="7">
        <f t="shared" si="2"/>
        <v>0</v>
      </c>
      <c r="I6" s="3">
        <v>0</v>
      </c>
      <c r="J6" s="7">
        <v>0</v>
      </c>
      <c r="M6" s="3">
        <f t="shared" si="1"/>
        <v>753.55</v>
      </c>
    </row>
    <row r="7" spans="1:13" x14ac:dyDescent="0.25">
      <c r="A7" t="s">
        <v>6</v>
      </c>
      <c r="B7" s="2">
        <f>SUM(B5:B6)</f>
        <v>84384</v>
      </c>
      <c r="E7" s="21">
        <v>44581</v>
      </c>
      <c r="F7">
        <v>4</v>
      </c>
      <c r="G7" s="8">
        <v>15.8</v>
      </c>
      <c r="H7" s="7">
        <f t="shared" si="2"/>
        <v>737.75</v>
      </c>
      <c r="I7" s="3">
        <v>0</v>
      </c>
      <c r="J7" s="7">
        <v>0</v>
      </c>
      <c r="M7" s="3">
        <f t="shared" si="1"/>
        <v>753.55</v>
      </c>
    </row>
    <row r="8" spans="1:13" x14ac:dyDescent="0.25">
      <c r="A8" t="s">
        <v>5</v>
      </c>
      <c r="B8" s="2">
        <v>2500</v>
      </c>
      <c r="E8" s="21">
        <v>44612</v>
      </c>
      <c r="F8">
        <v>5</v>
      </c>
      <c r="G8" s="8">
        <v>0</v>
      </c>
      <c r="H8" s="7">
        <f t="shared" ref="H8:H73" si="3">($B$17-(I8+J8))</f>
        <v>679.91</v>
      </c>
      <c r="I8" s="3">
        <f>ROUND(($B$18/116),2)</f>
        <v>72.930000000000007</v>
      </c>
      <c r="J8" s="7">
        <f>ROUND(($B$11/116),2)</f>
        <v>0.71</v>
      </c>
      <c r="M8" s="3">
        <f t="shared" si="1"/>
        <v>753.55</v>
      </c>
    </row>
    <row r="9" spans="1:13" x14ac:dyDescent="0.25">
      <c r="B9" s="2"/>
      <c r="E9" s="21">
        <v>44640</v>
      </c>
      <c r="F9">
        <v>6</v>
      </c>
      <c r="G9" s="8">
        <v>0</v>
      </c>
      <c r="H9" s="7">
        <f t="shared" si="3"/>
        <v>679.91</v>
      </c>
      <c r="I9" s="3">
        <f t="shared" ref="I9:I72" si="4">ROUND(($B$18/116),2)</f>
        <v>72.930000000000007</v>
      </c>
      <c r="J9" s="7">
        <f t="shared" ref="J9:J72" si="5">ROUND(($B$11/116),2)</f>
        <v>0.71</v>
      </c>
      <c r="M9" s="3">
        <f t="shared" si="1"/>
        <v>753.55</v>
      </c>
    </row>
    <row r="10" spans="1:13" x14ac:dyDescent="0.25">
      <c r="A10" t="s">
        <v>7</v>
      </c>
      <c r="B10" s="2">
        <f xml:space="preserve"> B7-B8</f>
        <v>81884</v>
      </c>
      <c r="E10" s="21">
        <v>44671</v>
      </c>
      <c r="F10">
        <v>7</v>
      </c>
      <c r="G10" s="8">
        <v>0</v>
      </c>
      <c r="H10" s="7">
        <f t="shared" si="3"/>
        <v>679.91</v>
      </c>
      <c r="I10" s="3">
        <f t="shared" si="4"/>
        <v>72.930000000000007</v>
      </c>
      <c r="J10" s="7">
        <f t="shared" si="5"/>
        <v>0.71</v>
      </c>
      <c r="M10" s="3">
        <f t="shared" si="1"/>
        <v>753.55</v>
      </c>
    </row>
    <row r="11" spans="1:13" x14ac:dyDescent="0.25">
      <c r="A11" t="s">
        <v>8</v>
      </c>
      <c r="B11" s="2">
        <f>ROUND(B10/999,2)</f>
        <v>81.97</v>
      </c>
      <c r="E11" s="21">
        <v>44701</v>
      </c>
      <c r="F11">
        <v>8</v>
      </c>
      <c r="G11" s="8">
        <v>0</v>
      </c>
      <c r="H11" s="7">
        <f t="shared" si="3"/>
        <v>679.91</v>
      </c>
      <c r="I11" s="3">
        <f t="shared" si="4"/>
        <v>72.930000000000007</v>
      </c>
      <c r="J11" s="7">
        <f t="shared" si="5"/>
        <v>0.71</v>
      </c>
      <c r="M11" s="3">
        <f t="shared" si="1"/>
        <v>753.55</v>
      </c>
    </row>
    <row r="12" spans="1:13" x14ac:dyDescent="0.25">
      <c r="A12" t="s">
        <v>9</v>
      </c>
      <c r="B12" s="2">
        <f>B10+B11</f>
        <v>81965.97</v>
      </c>
      <c r="C12" s="16"/>
      <c r="E12" s="21">
        <v>44732</v>
      </c>
      <c r="F12">
        <v>9</v>
      </c>
      <c r="G12" s="8">
        <v>0</v>
      </c>
      <c r="H12" s="7">
        <f t="shared" si="3"/>
        <v>679.91</v>
      </c>
      <c r="I12" s="3">
        <f t="shared" si="4"/>
        <v>72.930000000000007</v>
      </c>
      <c r="J12" s="7">
        <f t="shared" si="5"/>
        <v>0.71</v>
      </c>
      <c r="M12" s="3">
        <f t="shared" si="1"/>
        <v>753.55</v>
      </c>
    </row>
    <row r="13" spans="1:13" x14ac:dyDescent="0.25">
      <c r="B13" s="3"/>
      <c r="E13" s="21">
        <v>44762</v>
      </c>
      <c r="F13">
        <v>10</v>
      </c>
      <c r="G13" s="8">
        <v>0</v>
      </c>
      <c r="H13" s="7">
        <f t="shared" si="3"/>
        <v>679.91</v>
      </c>
      <c r="I13" s="3">
        <f t="shared" si="4"/>
        <v>72.930000000000007</v>
      </c>
      <c r="J13" s="7">
        <f t="shared" si="5"/>
        <v>0.71</v>
      </c>
      <c r="M13" s="3">
        <f t="shared" si="1"/>
        <v>753.55</v>
      </c>
    </row>
    <row r="14" spans="1:13" x14ac:dyDescent="0.25">
      <c r="A14" t="s">
        <v>10</v>
      </c>
      <c r="B14" s="4">
        <v>120</v>
      </c>
      <c r="E14" s="21">
        <v>44793</v>
      </c>
      <c r="F14">
        <v>11</v>
      </c>
      <c r="G14" s="8">
        <v>0</v>
      </c>
      <c r="H14" s="7">
        <f t="shared" si="3"/>
        <v>679.91</v>
      </c>
      <c r="I14" s="3">
        <f t="shared" si="4"/>
        <v>72.930000000000007</v>
      </c>
      <c r="J14" s="7">
        <f t="shared" si="5"/>
        <v>0.71</v>
      </c>
      <c r="M14" s="3">
        <f t="shared" si="1"/>
        <v>753.55</v>
      </c>
    </row>
    <row r="15" spans="1:13" x14ac:dyDescent="0.25">
      <c r="A15" t="s">
        <v>11</v>
      </c>
      <c r="B15" s="5">
        <v>1.652E-3</v>
      </c>
      <c r="E15" s="21">
        <v>44824</v>
      </c>
      <c r="F15">
        <v>12</v>
      </c>
      <c r="G15" s="8">
        <v>0</v>
      </c>
      <c r="H15" s="7">
        <f t="shared" si="3"/>
        <v>679.91</v>
      </c>
      <c r="I15" s="3">
        <f t="shared" si="4"/>
        <v>72.930000000000007</v>
      </c>
      <c r="J15" s="7">
        <f t="shared" si="5"/>
        <v>0.71</v>
      </c>
      <c r="M15" s="3">
        <f t="shared" si="1"/>
        <v>753.55</v>
      </c>
    </row>
    <row r="16" spans="1:13" x14ac:dyDescent="0.25">
      <c r="B16" s="3"/>
      <c r="E16" s="21">
        <v>44854</v>
      </c>
      <c r="F16">
        <v>13</v>
      </c>
      <c r="G16" s="8">
        <v>0</v>
      </c>
      <c r="H16" s="7">
        <f t="shared" si="3"/>
        <v>679.91</v>
      </c>
      <c r="I16" s="3">
        <f t="shared" si="4"/>
        <v>72.930000000000007</v>
      </c>
      <c r="J16" s="7">
        <f t="shared" si="5"/>
        <v>0.71</v>
      </c>
      <c r="M16" s="3">
        <f t="shared" si="1"/>
        <v>753.55</v>
      </c>
    </row>
    <row r="17" spans="1:13" x14ac:dyDescent="0.25">
      <c r="A17" t="s">
        <v>12</v>
      </c>
      <c r="B17" s="6">
        <f>ROUND(PMT(B15,B14,-B12),2)</f>
        <v>753.55</v>
      </c>
      <c r="E17" s="21">
        <v>44885</v>
      </c>
      <c r="F17">
        <v>14</v>
      </c>
      <c r="G17" s="8">
        <v>0</v>
      </c>
      <c r="H17" s="7">
        <f t="shared" si="3"/>
        <v>679.91</v>
      </c>
      <c r="I17" s="3">
        <f t="shared" si="4"/>
        <v>72.930000000000007</v>
      </c>
      <c r="J17" s="7">
        <f t="shared" si="5"/>
        <v>0.71</v>
      </c>
      <c r="M17" s="3">
        <f t="shared" si="1"/>
        <v>753.55</v>
      </c>
    </row>
    <row r="18" spans="1:13" x14ac:dyDescent="0.25">
      <c r="A18" t="s">
        <v>15</v>
      </c>
      <c r="B18" s="3">
        <f>ROUND((B14*B17)-B12,2)</f>
        <v>8460.0300000000007</v>
      </c>
      <c r="E18" s="21">
        <v>44915</v>
      </c>
      <c r="F18">
        <v>15</v>
      </c>
      <c r="G18" s="8">
        <v>0</v>
      </c>
      <c r="H18" s="7">
        <f t="shared" si="3"/>
        <v>679.91</v>
      </c>
      <c r="I18" s="3">
        <f t="shared" si="4"/>
        <v>72.930000000000007</v>
      </c>
      <c r="J18" s="7">
        <f t="shared" si="5"/>
        <v>0.71</v>
      </c>
      <c r="M18" s="3">
        <f t="shared" si="1"/>
        <v>753.55</v>
      </c>
    </row>
    <row r="19" spans="1:13" x14ac:dyDescent="0.25">
      <c r="B19" s="3"/>
      <c r="E19" s="21">
        <v>44946</v>
      </c>
      <c r="F19">
        <v>16</v>
      </c>
      <c r="G19" s="8">
        <v>0</v>
      </c>
      <c r="H19" s="7">
        <f t="shared" si="3"/>
        <v>679.91</v>
      </c>
      <c r="I19" s="3">
        <f t="shared" si="4"/>
        <v>72.930000000000007</v>
      </c>
      <c r="J19" s="7">
        <f t="shared" si="5"/>
        <v>0.71</v>
      </c>
      <c r="M19" s="3">
        <f t="shared" si="1"/>
        <v>753.55</v>
      </c>
    </row>
    <row r="20" spans="1:13" x14ac:dyDescent="0.25">
      <c r="A20" t="s">
        <v>64</v>
      </c>
      <c r="B20" s="3">
        <v>1100.31</v>
      </c>
      <c r="E20" s="21">
        <v>44977</v>
      </c>
      <c r="F20">
        <v>17</v>
      </c>
      <c r="G20" s="8">
        <v>0</v>
      </c>
      <c r="H20" s="7">
        <f t="shared" si="3"/>
        <v>679.91</v>
      </c>
      <c r="I20" s="3">
        <f t="shared" si="4"/>
        <v>72.930000000000007</v>
      </c>
      <c r="J20" s="7">
        <f t="shared" si="5"/>
        <v>0.71</v>
      </c>
      <c r="M20" s="3">
        <f t="shared" si="1"/>
        <v>753.55</v>
      </c>
    </row>
    <row r="21" spans="1:13" x14ac:dyDescent="0.25">
      <c r="A21" t="s">
        <v>65</v>
      </c>
      <c r="B21" s="3">
        <v>0</v>
      </c>
      <c r="E21" s="21">
        <v>45005</v>
      </c>
      <c r="F21">
        <v>18</v>
      </c>
      <c r="G21" s="8">
        <v>0</v>
      </c>
      <c r="H21" s="7">
        <f t="shared" si="3"/>
        <v>679.91</v>
      </c>
      <c r="I21" s="3">
        <f t="shared" si="4"/>
        <v>72.930000000000007</v>
      </c>
      <c r="J21" s="7">
        <f t="shared" si="5"/>
        <v>0.71</v>
      </c>
      <c r="M21" s="3">
        <f t="shared" si="1"/>
        <v>753.55</v>
      </c>
    </row>
    <row r="22" spans="1:13" x14ac:dyDescent="0.25">
      <c r="B22" s="3"/>
      <c r="E22" s="21">
        <v>45036</v>
      </c>
      <c r="F22">
        <v>19</v>
      </c>
      <c r="G22" s="8">
        <v>0</v>
      </c>
      <c r="H22" s="7">
        <f t="shared" si="3"/>
        <v>679.91</v>
      </c>
      <c r="I22" s="3">
        <f t="shared" si="4"/>
        <v>72.930000000000007</v>
      </c>
      <c r="J22" s="7">
        <f t="shared" si="5"/>
        <v>0.71</v>
      </c>
      <c r="M22" s="3">
        <f t="shared" si="1"/>
        <v>753.55</v>
      </c>
    </row>
    <row r="23" spans="1:13" x14ac:dyDescent="0.25">
      <c r="B23" s="3"/>
      <c r="E23" s="21">
        <v>45066</v>
      </c>
      <c r="F23">
        <v>20</v>
      </c>
      <c r="G23" s="8">
        <v>0</v>
      </c>
      <c r="H23" s="7">
        <f t="shared" si="3"/>
        <v>679.91</v>
      </c>
      <c r="I23" s="3">
        <f t="shared" si="4"/>
        <v>72.930000000000007</v>
      </c>
      <c r="J23" s="7">
        <f t="shared" si="5"/>
        <v>0.71</v>
      </c>
      <c r="M23" s="3">
        <f t="shared" si="1"/>
        <v>753.55</v>
      </c>
    </row>
    <row r="24" spans="1:13" x14ac:dyDescent="0.25">
      <c r="B24" s="3"/>
      <c r="E24" s="21">
        <v>45097</v>
      </c>
      <c r="F24">
        <v>21</v>
      </c>
      <c r="G24" s="8">
        <v>0</v>
      </c>
      <c r="H24" s="7">
        <f t="shared" si="3"/>
        <v>679.91</v>
      </c>
      <c r="I24" s="3">
        <f t="shared" si="4"/>
        <v>72.930000000000007</v>
      </c>
      <c r="J24" s="7">
        <f t="shared" si="5"/>
        <v>0.71</v>
      </c>
      <c r="M24" s="3">
        <f t="shared" si="1"/>
        <v>753.55</v>
      </c>
    </row>
    <row r="25" spans="1:13" x14ac:dyDescent="0.25">
      <c r="B25" s="3"/>
      <c r="E25" s="21">
        <v>45127</v>
      </c>
      <c r="F25">
        <v>22</v>
      </c>
      <c r="G25" s="8">
        <v>0</v>
      </c>
      <c r="H25" s="7">
        <f t="shared" si="3"/>
        <v>679.91</v>
      </c>
      <c r="I25" s="3">
        <f t="shared" si="4"/>
        <v>72.930000000000007</v>
      </c>
      <c r="J25" s="7">
        <f t="shared" si="5"/>
        <v>0.71</v>
      </c>
      <c r="M25" s="3">
        <f t="shared" si="1"/>
        <v>753.55</v>
      </c>
    </row>
    <row r="26" spans="1:13" x14ac:dyDescent="0.25">
      <c r="B26" s="3"/>
      <c r="E26" s="21">
        <v>45158</v>
      </c>
      <c r="F26">
        <v>23</v>
      </c>
      <c r="G26" s="8">
        <v>0</v>
      </c>
      <c r="H26" s="7">
        <f t="shared" si="3"/>
        <v>679.91</v>
      </c>
      <c r="I26" s="3">
        <f t="shared" si="4"/>
        <v>72.930000000000007</v>
      </c>
      <c r="J26" s="7">
        <f t="shared" si="5"/>
        <v>0.71</v>
      </c>
      <c r="M26" s="3">
        <f t="shared" si="1"/>
        <v>753.55</v>
      </c>
    </row>
    <row r="27" spans="1:13" x14ac:dyDescent="0.25">
      <c r="B27" s="3"/>
      <c r="E27" s="21">
        <v>45189</v>
      </c>
      <c r="F27">
        <v>24</v>
      </c>
      <c r="G27" s="8">
        <v>0</v>
      </c>
      <c r="H27" s="7">
        <f t="shared" si="3"/>
        <v>679.91</v>
      </c>
      <c r="I27" s="3">
        <f t="shared" si="4"/>
        <v>72.930000000000007</v>
      </c>
      <c r="J27" s="7">
        <f t="shared" si="5"/>
        <v>0.71</v>
      </c>
      <c r="M27" s="3">
        <f t="shared" si="1"/>
        <v>753.55</v>
      </c>
    </row>
    <row r="28" spans="1:13" x14ac:dyDescent="0.25">
      <c r="B28" s="3"/>
      <c r="E28" s="21">
        <v>45219</v>
      </c>
      <c r="F28">
        <v>25</v>
      </c>
      <c r="G28" s="8">
        <v>0</v>
      </c>
      <c r="H28" s="7">
        <f t="shared" si="3"/>
        <v>679.91</v>
      </c>
      <c r="I28" s="3">
        <f t="shared" si="4"/>
        <v>72.930000000000007</v>
      </c>
      <c r="J28" s="7">
        <f t="shared" si="5"/>
        <v>0.71</v>
      </c>
      <c r="M28" s="3">
        <f t="shared" si="1"/>
        <v>753.55</v>
      </c>
    </row>
    <row r="29" spans="1:13" x14ac:dyDescent="0.25">
      <c r="B29" s="3"/>
      <c r="E29" s="21">
        <v>45250</v>
      </c>
      <c r="F29">
        <v>26</v>
      </c>
      <c r="G29" s="8">
        <v>0</v>
      </c>
      <c r="H29" s="7">
        <f t="shared" si="3"/>
        <v>679.91</v>
      </c>
      <c r="I29" s="3">
        <f t="shared" si="4"/>
        <v>72.930000000000007</v>
      </c>
      <c r="J29" s="7">
        <f t="shared" si="5"/>
        <v>0.71</v>
      </c>
      <c r="M29" s="3">
        <f t="shared" si="1"/>
        <v>753.55</v>
      </c>
    </row>
    <row r="30" spans="1:13" x14ac:dyDescent="0.25">
      <c r="B30" s="3"/>
      <c r="E30" s="21">
        <v>45280</v>
      </c>
      <c r="F30">
        <v>27</v>
      </c>
      <c r="G30" s="8">
        <v>0</v>
      </c>
      <c r="H30" s="7">
        <f t="shared" si="3"/>
        <v>679.91</v>
      </c>
      <c r="I30" s="3">
        <f t="shared" si="4"/>
        <v>72.930000000000007</v>
      </c>
      <c r="J30" s="7">
        <f t="shared" si="5"/>
        <v>0.71</v>
      </c>
      <c r="M30" s="3">
        <f t="shared" si="1"/>
        <v>753.55</v>
      </c>
    </row>
    <row r="31" spans="1:13" x14ac:dyDescent="0.25">
      <c r="B31" s="3"/>
      <c r="E31" s="21">
        <v>45311</v>
      </c>
      <c r="F31">
        <v>28</v>
      </c>
      <c r="G31" s="8">
        <v>0</v>
      </c>
      <c r="H31" s="7">
        <f t="shared" si="3"/>
        <v>679.91</v>
      </c>
      <c r="I31" s="3">
        <f t="shared" si="4"/>
        <v>72.930000000000007</v>
      </c>
      <c r="J31" s="7">
        <f t="shared" si="5"/>
        <v>0.71</v>
      </c>
      <c r="M31" s="3">
        <f t="shared" si="1"/>
        <v>753.55</v>
      </c>
    </row>
    <row r="32" spans="1:13" x14ac:dyDescent="0.25">
      <c r="B32" s="3"/>
      <c r="E32" s="21">
        <v>45342</v>
      </c>
      <c r="F32">
        <v>29</v>
      </c>
      <c r="G32" s="8">
        <v>0</v>
      </c>
      <c r="H32" s="7">
        <f t="shared" si="3"/>
        <v>679.91</v>
      </c>
      <c r="I32" s="3">
        <f t="shared" si="4"/>
        <v>72.930000000000007</v>
      </c>
      <c r="J32" s="7">
        <f t="shared" si="5"/>
        <v>0.71</v>
      </c>
      <c r="M32" s="3">
        <f t="shared" si="1"/>
        <v>753.55</v>
      </c>
    </row>
    <row r="33" spans="2:13" x14ac:dyDescent="0.25">
      <c r="B33" s="3"/>
      <c r="E33" s="21">
        <v>45371</v>
      </c>
      <c r="F33">
        <v>30</v>
      </c>
      <c r="G33" s="8">
        <v>0</v>
      </c>
      <c r="H33" s="7">
        <f t="shared" si="3"/>
        <v>679.91</v>
      </c>
      <c r="I33" s="3">
        <f t="shared" si="4"/>
        <v>72.930000000000007</v>
      </c>
      <c r="J33" s="7">
        <f t="shared" si="5"/>
        <v>0.71</v>
      </c>
      <c r="M33" s="3">
        <f t="shared" si="1"/>
        <v>753.55</v>
      </c>
    </row>
    <row r="34" spans="2:13" x14ac:dyDescent="0.25">
      <c r="B34" s="3"/>
      <c r="E34" s="21">
        <v>45402</v>
      </c>
      <c r="F34">
        <v>31</v>
      </c>
      <c r="G34" s="8">
        <v>0</v>
      </c>
      <c r="H34" s="7">
        <f t="shared" si="3"/>
        <v>679.91</v>
      </c>
      <c r="I34" s="3">
        <f t="shared" si="4"/>
        <v>72.930000000000007</v>
      </c>
      <c r="J34" s="7">
        <f t="shared" si="5"/>
        <v>0.71</v>
      </c>
      <c r="M34" s="3">
        <f t="shared" si="1"/>
        <v>753.55</v>
      </c>
    </row>
    <row r="35" spans="2:13" x14ac:dyDescent="0.25">
      <c r="B35" s="3"/>
      <c r="E35" s="21">
        <v>45432</v>
      </c>
      <c r="F35">
        <v>32</v>
      </c>
      <c r="G35" s="8">
        <v>0</v>
      </c>
      <c r="H35" s="7">
        <f t="shared" si="3"/>
        <v>679.91</v>
      </c>
      <c r="I35" s="3">
        <f t="shared" si="4"/>
        <v>72.930000000000007</v>
      </c>
      <c r="J35" s="7">
        <f t="shared" si="5"/>
        <v>0.71</v>
      </c>
      <c r="M35" s="3">
        <f t="shared" si="1"/>
        <v>753.55</v>
      </c>
    </row>
    <row r="36" spans="2:13" x14ac:dyDescent="0.25">
      <c r="B36" s="3"/>
      <c r="E36" s="21">
        <v>45463</v>
      </c>
      <c r="F36">
        <v>33</v>
      </c>
      <c r="G36" s="8">
        <v>0</v>
      </c>
      <c r="H36" s="7">
        <f t="shared" si="3"/>
        <v>679.91</v>
      </c>
      <c r="I36" s="3">
        <f t="shared" si="4"/>
        <v>72.930000000000007</v>
      </c>
      <c r="J36" s="7">
        <f t="shared" si="5"/>
        <v>0.71</v>
      </c>
      <c r="M36" s="3">
        <f t="shared" ref="M36:M67" si="6">SUM(G36:L36)</f>
        <v>753.55</v>
      </c>
    </row>
    <row r="37" spans="2:13" x14ac:dyDescent="0.25">
      <c r="B37" s="3"/>
      <c r="E37" s="21">
        <v>45493</v>
      </c>
      <c r="F37">
        <v>34</v>
      </c>
      <c r="G37" s="8">
        <v>0</v>
      </c>
      <c r="H37" s="7">
        <f t="shared" si="3"/>
        <v>679.91</v>
      </c>
      <c r="I37" s="3">
        <f t="shared" si="4"/>
        <v>72.930000000000007</v>
      </c>
      <c r="J37" s="7">
        <f t="shared" si="5"/>
        <v>0.71</v>
      </c>
      <c r="M37" s="3">
        <f t="shared" si="6"/>
        <v>753.55</v>
      </c>
    </row>
    <row r="38" spans="2:13" x14ac:dyDescent="0.25">
      <c r="B38" s="3"/>
      <c r="E38" s="21">
        <v>45524</v>
      </c>
      <c r="F38">
        <v>35</v>
      </c>
      <c r="G38" s="8">
        <v>0</v>
      </c>
      <c r="H38" s="7">
        <f t="shared" si="3"/>
        <v>679.91</v>
      </c>
      <c r="I38" s="3">
        <f t="shared" si="4"/>
        <v>72.930000000000007</v>
      </c>
      <c r="J38" s="7">
        <f t="shared" si="5"/>
        <v>0.71</v>
      </c>
      <c r="M38" s="3">
        <f t="shared" si="6"/>
        <v>753.55</v>
      </c>
    </row>
    <row r="39" spans="2:13" x14ac:dyDescent="0.25">
      <c r="B39" s="3"/>
      <c r="E39" s="21">
        <v>45555</v>
      </c>
      <c r="F39">
        <v>36</v>
      </c>
      <c r="G39" s="8">
        <v>0</v>
      </c>
      <c r="H39" s="7">
        <f t="shared" si="3"/>
        <v>679.91</v>
      </c>
      <c r="I39" s="3">
        <f t="shared" si="4"/>
        <v>72.930000000000007</v>
      </c>
      <c r="J39" s="7">
        <f t="shared" si="5"/>
        <v>0.71</v>
      </c>
      <c r="M39" s="3">
        <f t="shared" si="6"/>
        <v>753.55</v>
      </c>
    </row>
    <row r="40" spans="2:13" x14ac:dyDescent="0.25">
      <c r="B40" s="3"/>
      <c r="E40" s="21">
        <v>45585</v>
      </c>
      <c r="F40">
        <v>37</v>
      </c>
      <c r="G40" s="8">
        <v>0</v>
      </c>
      <c r="H40" s="7">
        <f t="shared" si="3"/>
        <v>679.91</v>
      </c>
      <c r="I40" s="3">
        <f t="shared" si="4"/>
        <v>72.930000000000007</v>
      </c>
      <c r="J40" s="7">
        <f t="shared" si="5"/>
        <v>0.71</v>
      </c>
      <c r="M40" s="3">
        <f t="shared" si="6"/>
        <v>753.55</v>
      </c>
    </row>
    <row r="41" spans="2:13" x14ac:dyDescent="0.25">
      <c r="B41" s="3"/>
      <c r="E41" s="21">
        <v>45616</v>
      </c>
      <c r="F41">
        <v>38</v>
      </c>
      <c r="G41" s="8">
        <v>0</v>
      </c>
      <c r="H41" s="7">
        <f t="shared" si="3"/>
        <v>679.91</v>
      </c>
      <c r="I41" s="3">
        <f t="shared" si="4"/>
        <v>72.930000000000007</v>
      </c>
      <c r="J41" s="7">
        <f t="shared" si="5"/>
        <v>0.71</v>
      </c>
      <c r="M41" s="3">
        <f t="shared" si="6"/>
        <v>753.55</v>
      </c>
    </row>
    <row r="42" spans="2:13" x14ac:dyDescent="0.25">
      <c r="B42" s="3"/>
      <c r="E42" s="21">
        <v>45646</v>
      </c>
      <c r="F42">
        <v>39</v>
      </c>
      <c r="G42" s="8">
        <v>0</v>
      </c>
      <c r="H42" s="7">
        <f t="shared" si="3"/>
        <v>679.91</v>
      </c>
      <c r="I42" s="3">
        <f t="shared" si="4"/>
        <v>72.930000000000007</v>
      </c>
      <c r="J42" s="7">
        <f t="shared" si="5"/>
        <v>0.71</v>
      </c>
      <c r="M42" s="3">
        <f t="shared" si="6"/>
        <v>753.55</v>
      </c>
    </row>
    <row r="43" spans="2:13" x14ac:dyDescent="0.25">
      <c r="B43" s="3"/>
      <c r="E43" s="21">
        <v>45677</v>
      </c>
      <c r="F43">
        <v>40</v>
      </c>
      <c r="G43" s="8">
        <v>0</v>
      </c>
      <c r="H43" s="7">
        <f t="shared" si="3"/>
        <v>679.91</v>
      </c>
      <c r="I43" s="3">
        <f t="shared" si="4"/>
        <v>72.930000000000007</v>
      </c>
      <c r="J43" s="7">
        <f t="shared" si="5"/>
        <v>0.71</v>
      </c>
      <c r="M43" s="3">
        <f t="shared" si="6"/>
        <v>753.55</v>
      </c>
    </row>
    <row r="44" spans="2:13" x14ac:dyDescent="0.25">
      <c r="B44" s="3"/>
      <c r="E44" s="21">
        <v>45708</v>
      </c>
      <c r="F44">
        <v>41</v>
      </c>
      <c r="G44" s="8">
        <v>0</v>
      </c>
      <c r="H44" s="7">
        <f t="shared" si="3"/>
        <v>679.91</v>
      </c>
      <c r="I44" s="3">
        <f t="shared" si="4"/>
        <v>72.930000000000007</v>
      </c>
      <c r="J44" s="7">
        <f t="shared" si="5"/>
        <v>0.71</v>
      </c>
      <c r="M44" s="3">
        <f t="shared" si="6"/>
        <v>753.55</v>
      </c>
    </row>
    <row r="45" spans="2:13" x14ac:dyDescent="0.25">
      <c r="E45" s="21">
        <v>45736</v>
      </c>
      <c r="F45">
        <v>42</v>
      </c>
      <c r="G45" s="8">
        <v>0</v>
      </c>
      <c r="H45" s="7">
        <f t="shared" si="3"/>
        <v>679.91</v>
      </c>
      <c r="I45" s="3">
        <f t="shared" si="4"/>
        <v>72.930000000000007</v>
      </c>
      <c r="J45" s="7">
        <f t="shared" si="5"/>
        <v>0.71</v>
      </c>
      <c r="M45" s="3">
        <f t="shared" si="6"/>
        <v>753.55</v>
      </c>
    </row>
    <row r="46" spans="2:13" x14ac:dyDescent="0.25">
      <c r="E46" s="21">
        <v>45767</v>
      </c>
      <c r="F46">
        <v>43</v>
      </c>
      <c r="G46" s="8">
        <v>0</v>
      </c>
      <c r="H46" s="7">
        <f t="shared" si="3"/>
        <v>679.91</v>
      </c>
      <c r="I46" s="3">
        <f t="shared" si="4"/>
        <v>72.930000000000007</v>
      </c>
      <c r="J46" s="7">
        <f t="shared" si="5"/>
        <v>0.71</v>
      </c>
      <c r="M46" s="3">
        <f t="shared" si="6"/>
        <v>753.55</v>
      </c>
    </row>
    <row r="47" spans="2:13" x14ac:dyDescent="0.25">
      <c r="E47" s="21">
        <v>45797</v>
      </c>
      <c r="F47">
        <v>44</v>
      </c>
      <c r="G47" s="8">
        <v>0</v>
      </c>
      <c r="H47" s="7">
        <f t="shared" si="3"/>
        <v>679.91</v>
      </c>
      <c r="I47" s="3">
        <f t="shared" si="4"/>
        <v>72.930000000000007</v>
      </c>
      <c r="J47" s="7">
        <f t="shared" si="5"/>
        <v>0.71</v>
      </c>
      <c r="M47" s="3">
        <f t="shared" si="6"/>
        <v>753.55</v>
      </c>
    </row>
    <row r="48" spans="2:13" x14ac:dyDescent="0.25">
      <c r="E48" s="21">
        <v>45828</v>
      </c>
      <c r="F48">
        <v>45</v>
      </c>
      <c r="G48" s="8">
        <v>0</v>
      </c>
      <c r="H48" s="7">
        <f t="shared" si="3"/>
        <v>679.91</v>
      </c>
      <c r="I48" s="3">
        <f t="shared" si="4"/>
        <v>72.930000000000007</v>
      </c>
      <c r="J48" s="7">
        <f t="shared" si="5"/>
        <v>0.71</v>
      </c>
      <c r="M48" s="3">
        <f t="shared" si="6"/>
        <v>753.55</v>
      </c>
    </row>
    <row r="49" spans="5:13" x14ac:dyDescent="0.25">
      <c r="E49" s="21">
        <v>45858</v>
      </c>
      <c r="F49">
        <v>46</v>
      </c>
      <c r="G49" s="8">
        <v>0</v>
      </c>
      <c r="H49" s="7">
        <f t="shared" si="3"/>
        <v>679.91</v>
      </c>
      <c r="I49" s="3">
        <f t="shared" si="4"/>
        <v>72.930000000000007</v>
      </c>
      <c r="J49" s="7">
        <f t="shared" si="5"/>
        <v>0.71</v>
      </c>
      <c r="M49" s="3">
        <f t="shared" si="6"/>
        <v>753.55</v>
      </c>
    </row>
    <row r="50" spans="5:13" x14ac:dyDescent="0.25">
      <c r="E50" s="21">
        <v>45889</v>
      </c>
      <c r="F50">
        <v>47</v>
      </c>
      <c r="G50" s="8">
        <v>0</v>
      </c>
      <c r="H50" s="7">
        <f t="shared" si="3"/>
        <v>679.91</v>
      </c>
      <c r="I50" s="3">
        <f t="shared" si="4"/>
        <v>72.930000000000007</v>
      </c>
      <c r="J50" s="7">
        <f t="shared" si="5"/>
        <v>0.71</v>
      </c>
      <c r="M50" s="3">
        <f t="shared" si="6"/>
        <v>753.55</v>
      </c>
    </row>
    <row r="51" spans="5:13" x14ac:dyDescent="0.25">
      <c r="E51" s="21">
        <v>45920</v>
      </c>
      <c r="F51">
        <v>48</v>
      </c>
      <c r="G51" s="8">
        <v>0</v>
      </c>
      <c r="H51" s="7">
        <f t="shared" si="3"/>
        <v>679.91</v>
      </c>
      <c r="I51" s="3">
        <f t="shared" si="4"/>
        <v>72.930000000000007</v>
      </c>
      <c r="J51" s="7">
        <f t="shared" si="5"/>
        <v>0.71</v>
      </c>
      <c r="M51" s="3">
        <f t="shared" si="6"/>
        <v>753.55</v>
      </c>
    </row>
    <row r="52" spans="5:13" x14ac:dyDescent="0.25">
      <c r="E52" s="21">
        <v>45950</v>
      </c>
      <c r="F52">
        <v>49</v>
      </c>
      <c r="G52" s="8">
        <v>0</v>
      </c>
      <c r="H52" s="7">
        <f t="shared" si="3"/>
        <v>679.91</v>
      </c>
      <c r="I52" s="3">
        <f t="shared" si="4"/>
        <v>72.930000000000007</v>
      </c>
      <c r="J52" s="7">
        <f t="shared" si="5"/>
        <v>0.71</v>
      </c>
      <c r="M52" s="3">
        <f t="shared" si="6"/>
        <v>753.55</v>
      </c>
    </row>
    <row r="53" spans="5:13" x14ac:dyDescent="0.25">
      <c r="E53" s="21">
        <v>45981</v>
      </c>
      <c r="F53">
        <v>50</v>
      </c>
      <c r="G53" s="8">
        <v>0</v>
      </c>
      <c r="H53" s="7">
        <f t="shared" si="3"/>
        <v>679.91</v>
      </c>
      <c r="I53" s="3">
        <f t="shared" si="4"/>
        <v>72.930000000000007</v>
      </c>
      <c r="J53" s="7">
        <f t="shared" si="5"/>
        <v>0.71</v>
      </c>
      <c r="M53" s="3">
        <f t="shared" si="6"/>
        <v>753.55</v>
      </c>
    </row>
    <row r="54" spans="5:13" x14ac:dyDescent="0.25">
      <c r="E54" s="21">
        <v>46011</v>
      </c>
      <c r="F54">
        <v>51</v>
      </c>
      <c r="G54" s="8">
        <v>0</v>
      </c>
      <c r="H54" s="7">
        <f t="shared" si="3"/>
        <v>679.91</v>
      </c>
      <c r="I54" s="3">
        <f t="shared" si="4"/>
        <v>72.930000000000007</v>
      </c>
      <c r="J54" s="7">
        <f t="shared" si="5"/>
        <v>0.71</v>
      </c>
      <c r="M54" s="3">
        <f t="shared" si="6"/>
        <v>753.55</v>
      </c>
    </row>
    <row r="55" spans="5:13" x14ac:dyDescent="0.25">
      <c r="E55" s="21">
        <v>46042</v>
      </c>
      <c r="F55">
        <v>52</v>
      </c>
      <c r="G55" s="8">
        <v>0</v>
      </c>
      <c r="H55" s="7">
        <f t="shared" si="3"/>
        <v>679.91</v>
      </c>
      <c r="I55" s="3">
        <f t="shared" si="4"/>
        <v>72.930000000000007</v>
      </c>
      <c r="J55" s="7">
        <f t="shared" si="5"/>
        <v>0.71</v>
      </c>
      <c r="M55" s="3">
        <f t="shared" si="6"/>
        <v>753.55</v>
      </c>
    </row>
    <row r="56" spans="5:13" x14ac:dyDescent="0.25">
      <c r="E56" s="21">
        <v>46073</v>
      </c>
      <c r="F56">
        <v>53</v>
      </c>
      <c r="G56" s="8">
        <v>0</v>
      </c>
      <c r="H56" s="7">
        <f t="shared" si="3"/>
        <v>679.91</v>
      </c>
      <c r="I56" s="3">
        <f t="shared" si="4"/>
        <v>72.930000000000007</v>
      </c>
      <c r="J56" s="7">
        <f t="shared" si="5"/>
        <v>0.71</v>
      </c>
      <c r="M56" s="3">
        <f t="shared" si="6"/>
        <v>753.55</v>
      </c>
    </row>
    <row r="57" spans="5:13" x14ac:dyDescent="0.25">
      <c r="E57" s="21">
        <v>46101</v>
      </c>
      <c r="F57">
        <v>54</v>
      </c>
      <c r="G57" s="8">
        <v>0</v>
      </c>
      <c r="H57" s="7">
        <f t="shared" si="3"/>
        <v>679.91</v>
      </c>
      <c r="I57" s="3">
        <f t="shared" si="4"/>
        <v>72.930000000000007</v>
      </c>
      <c r="J57" s="7">
        <f t="shared" si="5"/>
        <v>0.71</v>
      </c>
      <c r="M57" s="3">
        <f t="shared" si="6"/>
        <v>753.55</v>
      </c>
    </row>
    <row r="58" spans="5:13" x14ac:dyDescent="0.25">
      <c r="E58" s="21">
        <v>46132</v>
      </c>
      <c r="F58">
        <v>55</v>
      </c>
      <c r="G58" s="8">
        <v>0</v>
      </c>
      <c r="H58" s="7">
        <f t="shared" si="3"/>
        <v>679.91</v>
      </c>
      <c r="I58" s="3">
        <f t="shared" si="4"/>
        <v>72.930000000000007</v>
      </c>
      <c r="J58" s="7">
        <f t="shared" si="5"/>
        <v>0.71</v>
      </c>
      <c r="M58" s="3">
        <f t="shared" si="6"/>
        <v>753.55</v>
      </c>
    </row>
    <row r="59" spans="5:13" x14ac:dyDescent="0.25">
      <c r="E59" s="21">
        <v>46162</v>
      </c>
      <c r="F59">
        <v>56</v>
      </c>
      <c r="G59" s="8">
        <v>0</v>
      </c>
      <c r="H59" s="7">
        <f t="shared" si="3"/>
        <v>679.91</v>
      </c>
      <c r="I59" s="3">
        <f t="shared" si="4"/>
        <v>72.930000000000007</v>
      </c>
      <c r="J59" s="7">
        <f t="shared" si="5"/>
        <v>0.71</v>
      </c>
      <c r="M59" s="3">
        <f t="shared" si="6"/>
        <v>753.55</v>
      </c>
    </row>
    <row r="60" spans="5:13" x14ac:dyDescent="0.25">
      <c r="E60" s="21">
        <v>46193</v>
      </c>
      <c r="F60">
        <v>57</v>
      </c>
      <c r="G60" s="8">
        <v>0</v>
      </c>
      <c r="H60" s="7">
        <f t="shared" si="3"/>
        <v>679.91</v>
      </c>
      <c r="I60" s="3">
        <f t="shared" si="4"/>
        <v>72.930000000000007</v>
      </c>
      <c r="J60" s="7">
        <f t="shared" si="5"/>
        <v>0.71</v>
      </c>
      <c r="M60" s="3">
        <f t="shared" si="6"/>
        <v>753.55</v>
      </c>
    </row>
    <row r="61" spans="5:13" x14ac:dyDescent="0.25">
      <c r="E61" s="21">
        <v>46223</v>
      </c>
      <c r="F61">
        <v>58</v>
      </c>
      <c r="G61" s="8">
        <v>0</v>
      </c>
      <c r="H61" s="7">
        <f t="shared" si="3"/>
        <v>679.91</v>
      </c>
      <c r="I61" s="3">
        <f t="shared" si="4"/>
        <v>72.930000000000007</v>
      </c>
      <c r="J61" s="7">
        <f t="shared" si="5"/>
        <v>0.71</v>
      </c>
      <c r="M61" s="3">
        <f t="shared" si="6"/>
        <v>753.55</v>
      </c>
    </row>
    <row r="62" spans="5:13" x14ac:dyDescent="0.25">
      <c r="E62" s="21">
        <v>46254</v>
      </c>
      <c r="F62">
        <v>59</v>
      </c>
      <c r="G62" s="8">
        <v>0</v>
      </c>
      <c r="H62" s="7">
        <f t="shared" si="3"/>
        <v>679.91</v>
      </c>
      <c r="I62" s="3">
        <f t="shared" si="4"/>
        <v>72.930000000000007</v>
      </c>
      <c r="J62" s="7">
        <f t="shared" si="5"/>
        <v>0.71</v>
      </c>
      <c r="M62" s="3">
        <f t="shared" si="6"/>
        <v>753.55</v>
      </c>
    </row>
    <row r="63" spans="5:13" x14ac:dyDescent="0.25">
      <c r="E63" s="21">
        <v>46285</v>
      </c>
      <c r="F63">
        <v>60</v>
      </c>
      <c r="G63" s="8">
        <v>0</v>
      </c>
      <c r="H63" s="7">
        <f t="shared" si="3"/>
        <v>679.91</v>
      </c>
      <c r="I63" s="3">
        <f t="shared" si="4"/>
        <v>72.930000000000007</v>
      </c>
      <c r="J63" s="7">
        <f t="shared" si="5"/>
        <v>0.71</v>
      </c>
      <c r="M63" s="3">
        <f t="shared" si="6"/>
        <v>753.55</v>
      </c>
    </row>
    <row r="64" spans="5:13" x14ac:dyDescent="0.25">
      <c r="E64" s="21">
        <v>46315</v>
      </c>
      <c r="F64">
        <v>61</v>
      </c>
      <c r="G64" s="8">
        <v>0</v>
      </c>
      <c r="H64" s="7">
        <f t="shared" si="3"/>
        <v>679.91</v>
      </c>
      <c r="I64" s="3">
        <f t="shared" si="4"/>
        <v>72.930000000000007</v>
      </c>
      <c r="J64" s="7">
        <f t="shared" si="5"/>
        <v>0.71</v>
      </c>
      <c r="M64" s="3">
        <f t="shared" si="6"/>
        <v>753.55</v>
      </c>
    </row>
    <row r="65" spans="5:13" x14ac:dyDescent="0.25">
      <c r="E65" s="21">
        <v>46346</v>
      </c>
      <c r="F65">
        <v>62</v>
      </c>
      <c r="G65" s="8">
        <v>0</v>
      </c>
      <c r="H65" s="7">
        <f t="shared" si="3"/>
        <v>679.91</v>
      </c>
      <c r="I65" s="3">
        <f t="shared" si="4"/>
        <v>72.930000000000007</v>
      </c>
      <c r="J65" s="7">
        <f t="shared" si="5"/>
        <v>0.71</v>
      </c>
      <c r="M65" s="3">
        <f t="shared" si="6"/>
        <v>753.55</v>
      </c>
    </row>
    <row r="66" spans="5:13" x14ac:dyDescent="0.25">
      <c r="E66" s="21">
        <v>46376</v>
      </c>
      <c r="F66">
        <v>63</v>
      </c>
      <c r="G66" s="8">
        <v>0</v>
      </c>
      <c r="H66" s="7">
        <f t="shared" si="3"/>
        <v>679.91</v>
      </c>
      <c r="I66" s="3">
        <f t="shared" si="4"/>
        <v>72.930000000000007</v>
      </c>
      <c r="J66" s="7">
        <f t="shared" si="5"/>
        <v>0.71</v>
      </c>
      <c r="M66" s="3">
        <f t="shared" si="6"/>
        <v>753.55</v>
      </c>
    </row>
    <row r="67" spans="5:13" x14ac:dyDescent="0.25">
      <c r="E67" s="21">
        <v>46407</v>
      </c>
      <c r="F67">
        <v>64</v>
      </c>
      <c r="G67" s="8">
        <v>0</v>
      </c>
      <c r="H67" s="7">
        <f t="shared" si="3"/>
        <v>679.91</v>
      </c>
      <c r="I67" s="3">
        <f t="shared" si="4"/>
        <v>72.930000000000007</v>
      </c>
      <c r="J67" s="7">
        <f t="shared" si="5"/>
        <v>0.71</v>
      </c>
      <c r="M67" s="3">
        <f t="shared" si="6"/>
        <v>753.55</v>
      </c>
    </row>
    <row r="68" spans="5:13" x14ac:dyDescent="0.25">
      <c r="E68" s="21">
        <v>46438</v>
      </c>
      <c r="F68">
        <v>65</v>
      </c>
      <c r="G68" s="8">
        <v>0</v>
      </c>
      <c r="H68" s="7">
        <f t="shared" si="3"/>
        <v>679.91</v>
      </c>
      <c r="I68" s="3">
        <f t="shared" si="4"/>
        <v>72.930000000000007</v>
      </c>
      <c r="J68" s="7">
        <f t="shared" si="5"/>
        <v>0.71</v>
      </c>
      <c r="M68" s="3">
        <f t="shared" ref="M68:M99" si="7">SUM(G68:L68)</f>
        <v>753.55</v>
      </c>
    </row>
    <row r="69" spans="5:13" x14ac:dyDescent="0.25">
      <c r="E69" s="21">
        <v>46466</v>
      </c>
      <c r="F69">
        <v>66</v>
      </c>
      <c r="G69" s="8">
        <v>0</v>
      </c>
      <c r="H69" s="7">
        <f t="shared" si="3"/>
        <v>679.91</v>
      </c>
      <c r="I69" s="3">
        <f t="shared" si="4"/>
        <v>72.930000000000007</v>
      </c>
      <c r="J69" s="7">
        <f t="shared" si="5"/>
        <v>0.71</v>
      </c>
      <c r="M69" s="3">
        <f t="shared" si="7"/>
        <v>753.55</v>
      </c>
    </row>
    <row r="70" spans="5:13" x14ac:dyDescent="0.25">
      <c r="E70" s="21">
        <v>46497</v>
      </c>
      <c r="F70">
        <v>67</v>
      </c>
      <c r="G70" s="8">
        <v>0</v>
      </c>
      <c r="H70" s="7">
        <f t="shared" si="3"/>
        <v>679.91</v>
      </c>
      <c r="I70" s="3">
        <f t="shared" si="4"/>
        <v>72.930000000000007</v>
      </c>
      <c r="J70" s="7">
        <f t="shared" si="5"/>
        <v>0.71</v>
      </c>
      <c r="M70" s="3">
        <f t="shared" si="7"/>
        <v>753.55</v>
      </c>
    </row>
    <row r="71" spans="5:13" x14ac:dyDescent="0.25">
      <c r="E71" s="21">
        <v>46527</v>
      </c>
      <c r="F71">
        <v>68</v>
      </c>
      <c r="G71" s="8">
        <v>0</v>
      </c>
      <c r="H71" s="7">
        <f t="shared" si="3"/>
        <v>679.91</v>
      </c>
      <c r="I71" s="3">
        <f t="shared" si="4"/>
        <v>72.930000000000007</v>
      </c>
      <c r="J71" s="7">
        <f t="shared" si="5"/>
        <v>0.71</v>
      </c>
      <c r="M71" s="3">
        <f t="shared" si="7"/>
        <v>753.55</v>
      </c>
    </row>
    <row r="72" spans="5:13" x14ac:dyDescent="0.25">
      <c r="E72" s="21">
        <v>46558</v>
      </c>
      <c r="F72">
        <v>69</v>
      </c>
      <c r="G72" s="8">
        <v>0</v>
      </c>
      <c r="H72" s="7">
        <f t="shared" si="3"/>
        <v>679.91</v>
      </c>
      <c r="I72" s="3">
        <f t="shared" si="4"/>
        <v>72.930000000000007</v>
      </c>
      <c r="J72" s="7">
        <f t="shared" si="5"/>
        <v>0.71</v>
      </c>
      <c r="M72" s="3">
        <f t="shared" si="7"/>
        <v>753.55</v>
      </c>
    </row>
    <row r="73" spans="5:13" x14ac:dyDescent="0.25">
      <c r="E73" s="21">
        <v>46588</v>
      </c>
      <c r="F73">
        <v>70</v>
      </c>
      <c r="G73" s="8">
        <v>0</v>
      </c>
      <c r="H73" s="7">
        <f t="shared" si="3"/>
        <v>679.91</v>
      </c>
      <c r="I73" s="3">
        <f t="shared" ref="I73:I123" si="8">ROUND(($B$18/116),2)</f>
        <v>72.930000000000007</v>
      </c>
      <c r="J73" s="7">
        <f t="shared" ref="J73:J123" si="9">ROUND(($B$11/116),2)</f>
        <v>0.71</v>
      </c>
      <c r="M73" s="3">
        <f t="shared" si="7"/>
        <v>753.55</v>
      </c>
    </row>
    <row r="74" spans="5:13" x14ac:dyDescent="0.25">
      <c r="E74" s="21">
        <v>46619</v>
      </c>
      <c r="F74">
        <v>71</v>
      </c>
      <c r="G74" s="8">
        <v>0</v>
      </c>
      <c r="H74" s="7">
        <f t="shared" ref="H74:H123" si="10">($B$17-(I74+J74))</f>
        <v>679.91</v>
      </c>
      <c r="I74" s="3">
        <f t="shared" si="8"/>
        <v>72.930000000000007</v>
      </c>
      <c r="J74" s="7">
        <f t="shared" si="9"/>
        <v>0.71</v>
      </c>
      <c r="M74" s="3">
        <f t="shared" si="7"/>
        <v>753.55</v>
      </c>
    </row>
    <row r="75" spans="5:13" x14ac:dyDescent="0.25">
      <c r="E75" s="21">
        <v>46650</v>
      </c>
      <c r="F75">
        <v>72</v>
      </c>
      <c r="G75" s="8">
        <v>0</v>
      </c>
      <c r="H75" s="7">
        <f t="shared" si="10"/>
        <v>679.91</v>
      </c>
      <c r="I75" s="3">
        <f t="shared" si="8"/>
        <v>72.930000000000007</v>
      </c>
      <c r="J75" s="7">
        <f t="shared" si="9"/>
        <v>0.71</v>
      </c>
      <c r="M75" s="3">
        <f t="shared" si="7"/>
        <v>753.55</v>
      </c>
    </row>
    <row r="76" spans="5:13" x14ac:dyDescent="0.25">
      <c r="E76" s="21">
        <v>46680</v>
      </c>
      <c r="F76">
        <v>73</v>
      </c>
      <c r="G76" s="8">
        <v>0</v>
      </c>
      <c r="H76" s="7">
        <f t="shared" si="10"/>
        <v>679.91</v>
      </c>
      <c r="I76" s="3">
        <f t="shared" si="8"/>
        <v>72.930000000000007</v>
      </c>
      <c r="J76" s="7">
        <f t="shared" si="9"/>
        <v>0.71</v>
      </c>
      <c r="M76" s="3">
        <f t="shared" si="7"/>
        <v>753.55</v>
      </c>
    </row>
    <row r="77" spans="5:13" x14ac:dyDescent="0.25">
      <c r="E77" s="21">
        <v>46711</v>
      </c>
      <c r="F77">
        <v>74</v>
      </c>
      <c r="G77" s="8">
        <v>0</v>
      </c>
      <c r="H77" s="7">
        <f t="shared" si="10"/>
        <v>679.91</v>
      </c>
      <c r="I77" s="3">
        <f t="shared" si="8"/>
        <v>72.930000000000007</v>
      </c>
      <c r="J77" s="7">
        <f t="shared" si="9"/>
        <v>0.71</v>
      </c>
      <c r="M77" s="3">
        <f t="shared" si="7"/>
        <v>753.55</v>
      </c>
    </row>
    <row r="78" spans="5:13" x14ac:dyDescent="0.25">
      <c r="E78" s="21">
        <v>46741</v>
      </c>
      <c r="F78">
        <v>75</v>
      </c>
      <c r="G78" s="8">
        <v>0</v>
      </c>
      <c r="H78" s="7">
        <f t="shared" si="10"/>
        <v>679.91</v>
      </c>
      <c r="I78" s="3">
        <f t="shared" si="8"/>
        <v>72.930000000000007</v>
      </c>
      <c r="J78" s="7">
        <f t="shared" si="9"/>
        <v>0.71</v>
      </c>
      <c r="M78" s="3">
        <f t="shared" si="7"/>
        <v>753.55</v>
      </c>
    </row>
    <row r="79" spans="5:13" x14ac:dyDescent="0.25">
      <c r="E79" s="21">
        <v>46772</v>
      </c>
      <c r="F79">
        <v>76</v>
      </c>
      <c r="G79" s="8">
        <v>0</v>
      </c>
      <c r="H79" s="7">
        <f t="shared" si="10"/>
        <v>679.91</v>
      </c>
      <c r="I79" s="3">
        <f t="shared" si="8"/>
        <v>72.930000000000007</v>
      </c>
      <c r="J79" s="7">
        <f t="shared" si="9"/>
        <v>0.71</v>
      </c>
      <c r="M79" s="3">
        <f t="shared" si="7"/>
        <v>753.55</v>
      </c>
    </row>
    <row r="80" spans="5:13" x14ac:dyDescent="0.25">
      <c r="E80" s="21">
        <v>46803</v>
      </c>
      <c r="F80">
        <v>77</v>
      </c>
      <c r="G80" s="8">
        <v>0</v>
      </c>
      <c r="H80" s="7">
        <f t="shared" si="10"/>
        <v>679.91</v>
      </c>
      <c r="I80" s="3">
        <f t="shared" si="8"/>
        <v>72.930000000000007</v>
      </c>
      <c r="J80" s="7">
        <f t="shared" si="9"/>
        <v>0.71</v>
      </c>
      <c r="M80" s="3">
        <f t="shared" si="7"/>
        <v>753.55</v>
      </c>
    </row>
    <row r="81" spans="5:13" x14ac:dyDescent="0.25">
      <c r="E81" s="21">
        <v>46832</v>
      </c>
      <c r="F81">
        <v>78</v>
      </c>
      <c r="G81" s="8">
        <v>0</v>
      </c>
      <c r="H81" s="7">
        <f t="shared" si="10"/>
        <v>679.91</v>
      </c>
      <c r="I81" s="3">
        <f t="shared" si="8"/>
        <v>72.930000000000007</v>
      </c>
      <c r="J81" s="7">
        <f t="shared" si="9"/>
        <v>0.71</v>
      </c>
      <c r="M81" s="3">
        <f t="shared" si="7"/>
        <v>753.55</v>
      </c>
    </row>
    <row r="82" spans="5:13" x14ac:dyDescent="0.25">
      <c r="E82" s="21">
        <v>46863</v>
      </c>
      <c r="F82">
        <v>79</v>
      </c>
      <c r="G82" s="8">
        <v>0</v>
      </c>
      <c r="H82" s="7">
        <f t="shared" si="10"/>
        <v>679.91</v>
      </c>
      <c r="I82" s="3">
        <f t="shared" si="8"/>
        <v>72.930000000000007</v>
      </c>
      <c r="J82" s="7">
        <f t="shared" si="9"/>
        <v>0.71</v>
      </c>
      <c r="M82" s="3">
        <f t="shared" si="7"/>
        <v>753.55</v>
      </c>
    </row>
    <row r="83" spans="5:13" x14ac:dyDescent="0.25">
      <c r="E83" s="21">
        <v>46893</v>
      </c>
      <c r="F83">
        <v>80</v>
      </c>
      <c r="G83" s="8">
        <v>0</v>
      </c>
      <c r="H83" s="7">
        <f t="shared" si="10"/>
        <v>679.91</v>
      </c>
      <c r="I83" s="3">
        <f t="shared" si="8"/>
        <v>72.930000000000007</v>
      </c>
      <c r="J83" s="7">
        <f t="shared" si="9"/>
        <v>0.71</v>
      </c>
      <c r="M83" s="3">
        <f t="shared" si="7"/>
        <v>753.55</v>
      </c>
    </row>
    <row r="84" spans="5:13" x14ac:dyDescent="0.25">
      <c r="E84" s="21">
        <v>46924</v>
      </c>
      <c r="F84">
        <v>81</v>
      </c>
      <c r="G84" s="8">
        <v>0</v>
      </c>
      <c r="H84" s="7">
        <f t="shared" si="10"/>
        <v>679.91</v>
      </c>
      <c r="I84" s="3">
        <f t="shared" si="8"/>
        <v>72.930000000000007</v>
      </c>
      <c r="J84" s="7">
        <f t="shared" si="9"/>
        <v>0.71</v>
      </c>
      <c r="M84" s="3">
        <f t="shared" si="7"/>
        <v>753.55</v>
      </c>
    </row>
    <row r="85" spans="5:13" x14ac:dyDescent="0.25">
      <c r="E85" s="21">
        <v>46954</v>
      </c>
      <c r="F85">
        <v>82</v>
      </c>
      <c r="G85" s="8">
        <v>0</v>
      </c>
      <c r="H85" s="7">
        <f t="shared" si="10"/>
        <v>679.91</v>
      </c>
      <c r="I85" s="3">
        <f t="shared" si="8"/>
        <v>72.930000000000007</v>
      </c>
      <c r="J85" s="7">
        <f t="shared" si="9"/>
        <v>0.71</v>
      </c>
      <c r="M85" s="3">
        <f t="shared" si="7"/>
        <v>753.55</v>
      </c>
    </row>
    <row r="86" spans="5:13" x14ac:dyDescent="0.25">
      <c r="E86" s="21">
        <v>46985</v>
      </c>
      <c r="F86">
        <v>83</v>
      </c>
      <c r="G86" s="8">
        <v>0</v>
      </c>
      <c r="H86" s="7">
        <f t="shared" si="10"/>
        <v>679.91</v>
      </c>
      <c r="I86" s="3">
        <f t="shared" si="8"/>
        <v>72.930000000000007</v>
      </c>
      <c r="J86" s="7">
        <f t="shared" si="9"/>
        <v>0.71</v>
      </c>
      <c r="M86" s="3">
        <f t="shared" si="7"/>
        <v>753.55</v>
      </c>
    </row>
    <row r="87" spans="5:13" x14ac:dyDescent="0.25">
      <c r="E87" s="21">
        <v>47016</v>
      </c>
      <c r="F87">
        <v>84</v>
      </c>
      <c r="G87" s="8">
        <v>0</v>
      </c>
      <c r="H87" s="7">
        <f t="shared" si="10"/>
        <v>679.91</v>
      </c>
      <c r="I87" s="3">
        <f t="shared" si="8"/>
        <v>72.930000000000007</v>
      </c>
      <c r="J87" s="7">
        <f t="shared" si="9"/>
        <v>0.71</v>
      </c>
      <c r="M87" s="3">
        <f t="shared" si="7"/>
        <v>753.55</v>
      </c>
    </row>
    <row r="88" spans="5:13" x14ac:dyDescent="0.25">
      <c r="E88" s="21">
        <v>47046</v>
      </c>
      <c r="F88">
        <v>85</v>
      </c>
      <c r="G88" s="8">
        <v>0</v>
      </c>
      <c r="H88" s="7">
        <f t="shared" si="10"/>
        <v>679.91</v>
      </c>
      <c r="I88" s="3">
        <f t="shared" si="8"/>
        <v>72.930000000000007</v>
      </c>
      <c r="J88" s="7">
        <f t="shared" si="9"/>
        <v>0.71</v>
      </c>
      <c r="M88" s="3">
        <f t="shared" si="7"/>
        <v>753.55</v>
      </c>
    </row>
    <row r="89" spans="5:13" x14ac:dyDescent="0.25">
      <c r="E89" s="21">
        <v>47077</v>
      </c>
      <c r="F89">
        <v>86</v>
      </c>
      <c r="G89" s="8">
        <v>0</v>
      </c>
      <c r="H89" s="7">
        <f t="shared" si="10"/>
        <v>679.91</v>
      </c>
      <c r="I89" s="3">
        <f t="shared" si="8"/>
        <v>72.930000000000007</v>
      </c>
      <c r="J89" s="7">
        <f t="shared" si="9"/>
        <v>0.71</v>
      </c>
      <c r="M89" s="3">
        <f t="shared" si="7"/>
        <v>753.55</v>
      </c>
    </row>
    <row r="90" spans="5:13" x14ac:dyDescent="0.25">
      <c r="E90" s="21">
        <v>47107</v>
      </c>
      <c r="F90">
        <v>87</v>
      </c>
      <c r="G90" s="8">
        <v>0</v>
      </c>
      <c r="H90" s="7">
        <f t="shared" si="10"/>
        <v>679.91</v>
      </c>
      <c r="I90" s="3">
        <f t="shared" si="8"/>
        <v>72.930000000000007</v>
      </c>
      <c r="J90" s="7">
        <f t="shared" si="9"/>
        <v>0.71</v>
      </c>
      <c r="M90" s="3">
        <f t="shared" si="7"/>
        <v>753.55</v>
      </c>
    </row>
    <row r="91" spans="5:13" x14ac:dyDescent="0.25">
      <c r="E91" s="21">
        <v>47138</v>
      </c>
      <c r="F91">
        <v>88</v>
      </c>
      <c r="G91" s="8">
        <v>0</v>
      </c>
      <c r="H91" s="7">
        <f t="shared" si="10"/>
        <v>679.91</v>
      </c>
      <c r="I91" s="3">
        <f t="shared" si="8"/>
        <v>72.930000000000007</v>
      </c>
      <c r="J91" s="7">
        <f t="shared" si="9"/>
        <v>0.71</v>
      </c>
      <c r="M91" s="3">
        <f t="shared" si="7"/>
        <v>753.55</v>
      </c>
    </row>
    <row r="92" spans="5:13" x14ac:dyDescent="0.25">
      <c r="E92" s="21">
        <v>47169</v>
      </c>
      <c r="F92">
        <v>89</v>
      </c>
      <c r="G92" s="8">
        <v>0</v>
      </c>
      <c r="H92" s="7">
        <f t="shared" si="10"/>
        <v>679.91</v>
      </c>
      <c r="I92" s="3">
        <f t="shared" si="8"/>
        <v>72.930000000000007</v>
      </c>
      <c r="J92" s="7">
        <f t="shared" si="9"/>
        <v>0.71</v>
      </c>
      <c r="M92" s="3">
        <f t="shared" si="7"/>
        <v>753.55</v>
      </c>
    </row>
    <row r="93" spans="5:13" x14ac:dyDescent="0.25">
      <c r="E93" s="21">
        <v>47197</v>
      </c>
      <c r="F93">
        <v>90</v>
      </c>
      <c r="G93" s="8">
        <v>0</v>
      </c>
      <c r="H93" s="7">
        <f t="shared" si="10"/>
        <v>679.91</v>
      </c>
      <c r="I93" s="3">
        <f t="shared" si="8"/>
        <v>72.930000000000007</v>
      </c>
      <c r="J93" s="7">
        <f t="shared" si="9"/>
        <v>0.71</v>
      </c>
      <c r="M93" s="3">
        <f t="shared" si="7"/>
        <v>753.55</v>
      </c>
    </row>
    <row r="94" spans="5:13" x14ac:dyDescent="0.25">
      <c r="E94" s="21">
        <v>47228</v>
      </c>
      <c r="F94">
        <v>91</v>
      </c>
      <c r="G94" s="8">
        <v>0</v>
      </c>
      <c r="H94" s="7">
        <f t="shared" si="10"/>
        <v>679.91</v>
      </c>
      <c r="I94" s="3">
        <f t="shared" si="8"/>
        <v>72.930000000000007</v>
      </c>
      <c r="J94" s="7">
        <f t="shared" si="9"/>
        <v>0.71</v>
      </c>
      <c r="M94" s="3">
        <f t="shared" si="7"/>
        <v>753.55</v>
      </c>
    </row>
    <row r="95" spans="5:13" x14ac:dyDescent="0.25">
      <c r="E95" s="21">
        <v>47258</v>
      </c>
      <c r="F95">
        <v>92</v>
      </c>
      <c r="G95" s="8">
        <v>0</v>
      </c>
      <c r="H95" s="7">
        <f t="shared" si="10"/>
        <v>679.91</v>
      </c>
      <c r="I95" s="3">
        <f t="shared" si="8"/>
        <v>72.930000000000007</v>
      </c>
      <c r="J95" s="7">
        <f t="shared" si="9"/>
        <v>0.71</v>
      </c>
      <c r="M95" s="3">
        <f t="shared" si="7"/>
        <v>753.55</v>
      </c>
    </row>
    <row r="96" spans="5:13" x14ac:dyDescent="0.25">
      <c r="E96" s="21">
        <v>47289</v>
      </c>
      <c r="F96">
        <v>93</v>
      </c>
      <c r="G96" s="8">
        <v>0</v>
      </c>
      <c r="H96" s="7">
        <f t="shared" si="10"/>
        <v>679.91</v>
      </c>
      <c r="I96" s="3">
        <f t="shared" si="8"/>
        <v>72.930000000000007</v>
      </c>
      <c r="J96" s="7">
        <f t="shared" si="9"/>
        <v>0.71</v>
      </c>
      <c r="M96" s="3">
        <f t="shared" si="7"/>
        <v>753.55</v>
      </c>
    </row>
    <row r="97" spans="5:13" x14ac:dyDescent="0.25">
      <c r="E97" s="21">
        <v>47319</v>
      </c>
      <c r="F97">
        <v>94</v>
      </c>
      <c r="G97" s="8">
        <v>0</v>
      </c>
      <c r="H97" s="7">
        <f t="shared" si="10"/>
        <v>679.91</v>
      </c>
      <c r="I97" s="3">
        <f t="shared" si="8"/>
        <v>72.930000000000007</v>
      </c>
      <c r="J97" s="7">
        <f t="shared" si="9"/>
        <v>0.71</v>
      </c>
      <c r="M97" s="3">
        <f t="shared" si="7"/>
        <v>753.55</v>
      </c>
    </row>
    <row r="98" spans="5:13" x14ac:dyDescent="0.25">
      <c r="E98" s="21">
        <v>47350</v>
      </c>
      <c r="F98">
        <v>95</v>
      </c>
      <c r="G98" s="8">
        <v>0</v>
      </c>
      <c r="H98" s="7">
        <f t="shared" si="10"/>
        <v>679.91</v>
      </c>
      <c r="I98" s="3">
        <f t="shared" si="8"/>
        <v>72.930000000000007</v>
      </c>
      <c r="J98" s="7">
        <f t="shared" si="9"/>
        <v>0.71</v>
      </c>
      <c r="M98" s="3">
        <f t="shared" si="7"/>
        <v>753.55</v>
      </c>
    </row>
    <row r="99" spans="5:13" x14ac:dyDescent="0.25">
      <c r="E99" s="21">
        <v>47381</v>
      </c>
      <c r="F99">
        <v>96</v>
      </c>
      <c r="G99" s="8">
        <v>0</v>
      </c>
      <c r="H99" s="7">
        <f t="shared" si="10"/>
        <v>679.91</v>
      </c>
      <c r="I99" s="3">
        <f t="shared" si="8"/>
        <v>72.930000000000007</v>
      </c>
      <c r="J99" s="7">
        <f t="shared" si="9"/>
        <v>0.71</v>
      </c>
      <c r="M99" s="3">
        <f t="shared" si="7"/>
        <v>753.55</v>
      </c>
    </row>
    <row r="100" spans="5:13" x14ac:dyDescent="0.25">
      <c r="E100" s="21">
        <v>47411</v>
      </c>
      <c r="F100">
        <v>97</v>
      </c>
      <c r="G100" s="8">
        <v>0</v>
      </c>
      <c r="H100" s="7">
        <f t="shared" si="10"/>
        <v>679.91</v>
      </c>
      <c r="I100" s="3">
        <f t="shared" si="8"/>
        <v>72.930000000000007</v>
      </c>
      <c r="J100" s="7">
        <f t="shared" si="9"/>
        <v>0.71</v>
      </c>
      <c r="M100" s="3">
        <f t="shared" ref="M100:M123" si="11">SUM(G100:L100)</f>
        <v>753.55</v>
      </c>
    </row>
    <row r="101" spans="5:13" x14ac:dyDescent="0.25">
      <c r="E101" s="21">
        <v>47442</v>
      </c>
      <c r="F101">
        <v>98</v>
      </c>
      <c r="G101" s="8">
        <v>0</v>
      </c>
      <c r="H101" s="7">
        <f t="shared" si="10"/>
        <v>679.91</v>
      </c>
      <c r="I101" s="3">
        <f t="shared" si="8"/>
        <v>72.930000000000007</v>
      </c>
      <c r="J101" s="7">
        <f t="shared" si="9"/>
        <v>0.71</v>
      </c>
      <c r="M101" s="3">
        <f t="shared" si="11"/>
        <v>753.55</v>
      </c>
    </row>
    <row r="102" spans="5:13" x14ac:dyDescent="0.25">
      <c r="E102" s="21">
        <v>47472</v>
      </c>
      <c r="F102">
        <v>99</v>
      </c>
      <c r="G102" s="8">
        <v>0</v>
      </c>
      <c r="H102" s="7">
        <f t="shared" si="10"/>
        <v>679.91</v>
      </c>
      <c r="I102" s="3">
        <f t="shared" si="8"/>
        <v>72.930000000000007</v>
      </c>
      <c r="J102" s="7">
        <f t="shared" si="9"/>
        <v>0.71</v>
      </c>
      <c r="M102" s="3">
        <f t="shared" si="11"/>
        <v>753.55</v>
      </c>
    </row>
    <row r="103" spans="5:13" x14ac:dyDescent="0.25">
      <c r="E103" s="21">
        <v>47503</v>
      </c>
      <c r="F103">
        <v>100</v>
      </c>
      <c r="G103" s="8">
        <v>0</v>
      </c>
      <c r="H103" s="7">
        <f t="shared" si="10"/>
        <v>679.91</v>
      </c>
      <c r="I103" s="3">
        <f t="shared" si="8"/>
        <v>72.930000000000007</v>
      </c>
      <c r="J103" s="7">
        <f t="shared" si="9"/>
        <v>0.71</v>
      </c>
      <c r="M103" s="3">
        <f t="shared" si="11"/>
        <v>753.55</v>
      </c>
    </row>
    <row r="104" spans="5:13" x14ac:dyDescent="0.25">
      <c r="E104" s="21">
        <v>47534</v>
      </c>
      <c r="F104">
        <v>101</v>
      </c>
      <c r="G104" s="8">
        <v>0</v>
      </c>
      <c r="H104" s="7">
        <f t="shared" si="10"/>
        <v>679.91</v>
      </c>
      <c r="I104" s="3">
        <f t="shared" si="8"/>
        <v>72.930000000000007</v>
      </c>
      <c r="J104" s="7">
        <f t="shared" si="9"/>
        <v>0.71</v>
      </c>
      <c r="M104" s="3">
        <f t="shared" si="11"/>
        <v>753.55</v>
      </c>
    </row>
    <row r="105" spans="5:13" x14ac:dyDescent="0.25">
      <c r="E105" s="21">
        <v>47562</v>
      </c>
      <c r="F105">
        <v>102</v>
      </c>
      <c r="G105" s="8">
        <v>0</v>
      </c>
      <c r="H105" s="7">
        <f t="shared" si="10"/>
        <v>679.91</v>
      </c>
      <c r="I105" s="3">
        <f t="shared" si="8"/>
        <v>72.930000000000007</v>
      </c>
      <c r="J105" s="7">
        <f t="shared" si="9"/>
        <v>0.71</v>
      </c>
      <c r="M105" s="3">
        <f t="shared" si="11"/>
        <v>753.55</v>
      </c>
    </row>
    <row r="106" spans="5:13" x14ac:dyDescent="0.25">
      <c r="E106" s="21">
        <v>47593</v>
      </c>
      <c r="F106">
        <v>103</v>
      </c>
      <c r="G106" s="8">
        <v>0</v>
      </c>
      <c r="H106" s="7">
        <f t="shared" si="10"/>
        <v>679.91</v>
      </c>
      <c r="I106" s="3">
        <f t="shared" si="8"/>
        <v>72.930000000000007</v>
      </c>
      <c r="J106" s="7">
        <f t="shared" si="9"/>
        <v>0.71</v>
      </c>
      <c r="M106" s="3">
        <f t="shared" si="11"/>
        <v>753.55</v>
      </c>
    </row>
    <row r="107" spans="5:13" x14ac:dyDescent="0.25">
      <c r="E107" s="21">
        <v>47623</v>
      </c>
      <c r="F107">
        <v>104</v>
      </c>
      <c r="G107" s="8">
        <v>0</v>
      </c>
      <c r="H107" s="7">
        <f t="shared" si="10"/>
        <v>679.91</v>
      </c>
      <c r="I107" s="3">
        <f t="shared" si="8"/>
        <v>72.930000000000007</v>
      </c>
      <c r="J107" s="7">
        <f t="shared" si="9"/>
        <v>0.71</v>
      </c>
      <c r="M107" s="3">
        <f t="shared" si="11"/>
        <v>753.55</v>
      </c>
    </row>
    <row r="108" spans="5:13" x14ac:dyDescent="0.25">
      <c r="E108" s="21">
        <v>47654</v>
      </c>
      <c r="F108">
        <v>105</v>
      </c>
      <c r="G108" s="8">
        <v>0</v>
      </c>
      <c r="H108" s="7">
        <f t="shared" si="10"/>
        <v>679.91</v>
      </c>
      <c r="I108" s="3">
        <f t="shared" si="8"/>
        <v>72.930000000000007</v>
      </c>
      <c r="J108" s="7">
        <f t="shared" si="9"/>
        <v>0.71</v>
      </c>
      <c r="M108" s="3">
        <f t="shared" si="11"/>
        <v>753.55</v>
      </c>
    </row>
    <row r="109" spans="5:13" x14ac:dyDescent="0.25">
      <c r="E109" s="21">
        <v>47684</v>
      </c>
      <c r="F109">
        <v>106</v>
      </c>
      <c r="G109" s="8">
        <v>0</v>
      </c>
      <c r="H109" s="7">
        <f t="shared" si="10"/>
        <v>679.91</v>
      </c>
      <c r="I109" s="3">
        <f t="shared" si="8"/>
        <v>72.930000000000007</v>
      </c>
      <c r="J109" s="7">
        <f t="shared" si="9"/>
        <v>0.71</v>
      </c>
      <c r="M109" s="3">
        <f t="shared" si="11"/>
        <v>753.55</v>
      </c>
    </row>
    <row r="110" spans="5:13" x14ac:dyDescent="0.25">
      <c r="E110" s="21">
        <v>47715</v>
      </c>
      <c r="F110">
        <v>107</v>
      </c>
      <c r="G110" s="8">
        <v>0</v>
      </c>
      <c r="H110" s="7">
        <f t="shared" si="10"/>
        <v>679.91</v>
      </c>
      <c r="I110" s="3">
        <f t="shared" si="8"/>
        <v>72.930000000000007</v>
      </c>
      <c r="J110" s="7">
        <f t="shared" si="9"/>
        <v>0.71</v>
      </c>
      <c r="M110" s="3">
        <f t="shared" si="11"/>
        <v>753.55</v>
      </c>
    </row>
    <row r="111" spans="5:13" x14ac:dyDescent="0.25">
      <c r="E111" s="21">
        <v>47746</v>
      </c>
      <c r="F111">
        <v>108</v>
      </c>
      <c r="G111" s="8">
        <v>0</v>
      </c>
      <c r="H111" s="7">
        <f t="shared" si="10"/>
        <v>679.91</v>
      </c>
      <c r="I111" s="3">
        <f t="shared" si="8"/>
        <v>72.930000000000007</v>
      </c>
      <c r="J111" s="7">
        <f t="shared" si="9"/>
        <v>0.71</v>
      </c>
      <c r="M111" s="3">
        <f t="shared" si="11"/>
        <v>753.55</v>
      </c>
    </row>
    <row r="112" spans="5:13" x14ac:dyDescent="0.25">
      <c r="E112" s="21">
        <v>47776</v>
      </c>
      <c r="F112">
        <v>109</v>
      </c>
      <c r="G112" s="8">
        <v>0</v>
      </c>
      <c r="H112" s="7">
        <f t="shared" si="10"/>
        <v>679.91</v>
      </c>
      <c r="I112" s="3">
        <f t="shared" si="8"/>
        <v>72.930000000000007</v>
      </c>
      <c r="J112" s="7">
        <f t="shared" si="9"/>
        <v>0.71</v>
      </c>
      <c r="M112" s="3">
        <f t="shared" si="11"/>
        <v>753.55</v>
      </c>
    </row>
    <row r="113" spans="5:13" x14ac:dyDescent="0.25">
      <c r="E113" s="21">
        <v>47807</v>
      </c>
      <c r="F113">
        <v>110</v>
      </c>
      <c r="G113" s="8">
        <v>0</v>
      </c>
      <c r="H113" s="7">
        <f t="shared" si="10"/>
        <v>679.91</v>
      </c>
      <c r="I113" s="3">
        <f t="shared" si="8"/>
        <v>72.930000000000007</v>
      </c>
      <c r="J113" s="7">
        <f t="shared" si="9"/>
        <v>0.71</v>
      </c>
      <c r="M113" s="3">
        <f t="shared" si="11"/>
        <v>753.55</v>
      </c>
    </row>
    <row r="114" spans="5:13" x14ac:dyDescent="0.25">
      <c r="E114" s="21">
        <v>47837</v>
      </c>
      <c r="F114">
        <v>111</v>
      </c>
      <c r="G114" s="8">
        <v>0</v>
      </c>
      <c r="H114" s="7">
        <f t="shared" si="10"/>
        <v>679.91</v>
      </c>
      <c r="I114" s="3">
        <f t="shared" si="8"/>
        <v>72.930000000000007</v>
      </c>
      <c r="J114" s="7">
        <f t="shared" si="9"/>
        <v>0.71</v>
      </c>
      <c r="M114" s="3">
        <f t="shared" si="11"/>
        <v>753.55</v>
      </c>
    </row>
    <row r="115" spans="5:13" x14ac:dyDescent="0.25">
      <c r="E115" s="21">
        <v>47868</v>
      </c>
      <c r="F115">
        <v>112</v>
      </c>
      <c r="G115" s="8">
        <v>0</v>
      </c>
      <c r="H115" s="7">
        <f t="shared" si="10"/>
        <v>679.91</v>
      </c>
      <c r="I115" s="3">
        <f t="shared" si="8"/>
        <v>72.930000000000007</v>
      </c>
      <c r="J115" s="7">
        <f t="shared" si="9"/>
        <v>0.71</v>
      </c>
      <c r="M115" s="3">
        <f t="shared" si="11"/>
        <v>753.55</v>
      </c>
    </row>
    <row r="116" spans="5:13" x14ac:dyDescent="0.25">
      <c r="E116" s="21">
        <v>47899</v>
      </c>
      <c r="F116">
        <v>113</v>
      </c>
      <c r="G116" s="8">
        <v>0</v>
      </c>
      <c r="H116" s="7">
        <f t="shared" si="10"/>
        <v>679.91</v>
      </c>
      <c r="I116" s="3">
        <f t="shared" si="8"/>
        <v>72.930000000000007</v>
      </c>
      <c r="J116" s="7">
        <f t="shared" si="9"/>
        <v>0.71</v>
      </c>
      <c r="M116" s="3">
        <f t="shared" si="11"/>
        <v>753.55</v>
      </c>
    </row>
    <row r="117" spans="5:13" x14ac:dyDescent="0.25">
      <c r="E117" s="21">
        <v>47927</v>
      </c>
      <c r="F117">
        <v>114</v>
      </c>
      <c r="G117" s="8">
        <v>0</v>
      </c>
      <c r="H117" s="7">
        <f t="shared" si="10"/>
        <v>679.91</v>
      </c>
      <c r="I117" s="3">
        <f t="shared" si="8"/>
        <v>72.930000000000007</v>
      </c>
      <c r="J117" s="7">
        <f t="shared" si="9"/>
        <v>0.71</v>
      </c>
      <c r="M117" s="3">
        <f t="shared" si="11"/>
        <v>753.55</v>
      </c>
    </row>
    <row r="118" spans="5:13" x14ac:dyDescent="0.25">
      <c r="E118" s="21">
        <v>47958</v>
      </c>
      <c r="F118">
        <v>115</v>
      </c>
      <c r="G118" s="8">
        <v>0</v>
      </c>
      <c r="H118" s="7">
        <f t="shared" si="10"/>
        <v>679.91</v>
      </c>
      <c r="I118" s="3">
        <f t="shared" si="8"/>
        <v>72.930000000000007</v>
      </c>
      <c r="J118" s="7">
        <f t="shared" si="9"/>
        <v>0.71</v>
      </c>
      <c r="M118" s="3">
        <f t="shared" si="11"/>
        <v>753.55</v>
      </c>
    </row>
    <row r="119" spans="5:13" x14ac:dyDescent="0.25">
      <c r="E119" s="21">
        <v>47988</v>
      </c>
      <c r="F119">
        <v>116</v>
      </c>
      <c r="G119" s="8">
        <v>0</v>
      </c>
      <c r="H119" s="7">
        <f t="shared" si="10"/>
        <v>679.91</v>
      </c>
      <c r="I119" s="3">
        <f t="shared" si="8"/>
        <v>72.930000000000007</v>
      </c>
      <c r="J119" s="7">
        <f t="shared" si="9"/>
        <v>0.71</v>
      </c>
      <c r="M119" s="3">
        <f t="shared" si="11"/>
        <v>753.55</v>
      </c>
    </row>
    <row r="120" spans="5:13" x14ac:dyDescent="0.25">
      <c r="E120" s="21">
        <v>48019</v>
      </c>
      <c r="F120">
        <v>117</v>
      </c>
      <c r="G120" s="8">
        <v>0</v>
      </c>
      <c r="H120" s="7">
        <f t="shared" si="10"/>
        <v>679.91</v>
      </c>
      <c r="I120" s="3">
        <f t="shared" si="8"/>
        <v>72.930000000000007</v>
      </c>
      <c r="J120" s="7">
        <f t="shared" si="9"/>
        <v>0.71</v>
      </c>
      <c r="M120" s="3">
        <f t="shared" si="11"/>
        <v>753.55</v>
      </c>
    </row>
    <row r="121" spans="5:13" x14ac:dyDescent="0.25">
      <c r="E121" s="21">
        <v>48049</v>
      </c>
      <c r="F121">
        <v>118</v>
      </c>
      <c r="G121" s="8">
        <v>0</v>
      </c>
      <c r="H121" s="7">
        <f t="shared" si="10"/>
        <v>679.91</v>
      </c>
      <c r="I121" s="3">
        <f t="shared" si="8"/>
        <v>72.930000000000007</v>
      </c>
      <c r="J121" s="7">
        <f t="shared" si="9"/>
        <v>0.71</v>
      </c>
      <c r="M121" s="3">
        <f t="shared" si="11"/>
        <v>753.55</v>
      </c>
    </row>
    <row r="122" spans="5:13" x14ac:dyDescent="0.25">
      <c r="E122" s="21">
        <v>48080</v>
      </c>
      <c r="F122">
        <v>119</v>
      </c>
      <c r="G122" s="8">
        <v>0</v>
      </c>
      <c r="H122" s="7">
        <f t="shared" si="10"/>
        <v>679.91</v>
      </c>
      <c r="I122" s="3">
        <f t="shared" si="8"/>
        <v>72.930000000000007</v>
      </c>
      <c r="J122" s="7">
        <f t="shared" si="9"/>
        <v>0.71</v>
      </c>
      <c r="M122" s="3">
        <f t="shared" si="11"/>
        <v>753.55</v>
      </c>
    </row>
    <row r="123" spans="5:13" x14ac:dyDescent="0.25">
      <c r="E123" s="21">
        <v>48111</v>
      </c>
      <c r="F123">
        <v>120</v>
      </c>
      <c r="G123" s="8">
        <v>0</v>
      </c>
      <c r="H123" s="7">
        <f t="shared" si="10"/>
        <v>679.91</v>
      </c>
      <c r="I123" s="3">
        <f t="shared" si="8"/>
        <v>72.930000000000007</v>
      </c>
      <c r="J123" s="7">
        <f t="shared" si="9"/>
        <v>0.71</v>
      </c>
      <c r="M123" s="3">
        <f t="shared" si="11"/>
        <v>753.55</v>
      </c>
    </row>
  </sheetData>
  <autoFilter ref="E3:M3" xr:uid="{14D463AA-4A2C-4FD9-80AD-EF3AF821090C}"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83B5-00BF-40F0-B1EF-D4D41BB79147}">
  <dimension ref="A1:M123"/>
  <sheetViews>
    <sheetView workbookViewId="0">
      <selection activeCell="E1" sqref="E1:M3"/>
    </sheetView>
  </sheetViews>
  <sheetFormatPr defaultRowHeight="15" x14ac:dyDescent="0.25"/>
  <cols>
    <col min="1" max="1" width="23.5703125" bestFit="1" customWidth="1"/>
    <col min="2" max="2" width="10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427097</v>
      </c>
      <c r="F1" s="26" t="s">
        <v>59</v>
      </c>
      <c r="G1" s="27">
        <f>SUBTOTAL(109,G4:G123)</f>
        <v>0</v>
      </c>
      <c r="H1" s="27">
        <f t="shared" ref="H1:M1" si="0">SUBTOTAL(109,H4:H123)</f>
        <v>84606.000000000189</v>
      </c>
      <c r="I1" s="27">
        <f t="shared" si="0"/>
        <v>8742.00000000002</v>
      </c>
      <c r="J1" s="27">
        <f t="shared" si="0"/>
        <v>85.199999999999875</v>
      </c>
      <c r="K1" s="27">
        <f t="shared" si="0"/>
        <v>0</v>
      </c>
      <c r="L1" s="27">
        <f t="shared" si="0"/>
        <v>0</v>
      </c>
      <c r="M1" s="27">
        <f t="shared" si="0"/>
        <v>93433.200000000055</v>
      </c>
    </row>
    <row r="2" spans="1:13" x14ac:dyDescent="0.25">
      <c r="A2" t="s">
        <v>1</v>
      </c>
      <c r="B2" s="1" t="s">
        <v>45</v>
      </c>
      <c r="H2" s="7"/>
    </row>
    <row r="3" spans="1:13" x14ac:dyDescent="0.25">
      <c r="A3" t="s">
        <v>53</v>
      </c>
      <c r="B3" s="20">
        <v>44477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44520</v>
      </c>
      <c r="F4">
        <v>1</v>
      </c>
      <c r="G4" s="8">
        <v>0</v>
      </c>
      <c r="H4" s="7">
        <f t="shared" ref="H4:H7" si="1">($B$17-(I4+J4))</f>
        <v>705.05000000000007</v>
      </c>
      <c r="I4" s="3">
        <f>ROUND(($B$18/120),2)</f>
        <v>72.849999999999994</v>
      </c>
      <c r="J4" s="7">
        <f>ROUND(($B$11/120),2)</f>
        <v>0.71</v>
      </c>
      <c r="M4" s="3">
        <f t="shared" ref="M4:M35" si="2">SUM(G4:L4)</f>
        <v>778.61000000000013</v>
      </c>
    </row>
    <row r="5" spans="1:13" x14ac:dyDescent="0.25">
      <c r="A5" t="s">
        <v>3</v>
      </c>
      <c r="B5" s="2">
        <v>87223.58</v>
      </c>
      <c r="E5" s="21">
        <v>44550</v>
      </c>
      <c r="F5">
        <v>2</v>
      </c>
      <c r="G5" s="8">
        <v>0</v>
      </c>
      <c r="H5" s="7">
        <f t="shared" si="1"/>
        <v>705.05000000000007</v>
      </c>
      <c r="I5" s="3">
        <f t="shared" ref="I5:I68" si="3">ROUND(($B$18/120),2)</f>
        <v>72.849999999999994</v>
      </c>
      <c r="J5" s="7">
        <f t="shared" ref="J5:J68" si="4">ROUND(($B$11/120),2)</f>
        <v>0.71</v>
      </c>
      <c r="M5" s="3">
        <f t="shared" si="2"/>
        <v>778.61000000000013</v>
      </c>
    </row>
    <row r="6" spans="1:13" x14ac:dyDescent="0.25">
      <c r="A6" t="s">
        <v>4</v>
      </c>
      <c r="B6" s="2">
        <v>5233.41</v>
      </c>
      <c r="E6" s="21">
        <v>44581</v>
      </c>
      <c r="F6">
        <v>3</v>
      </c>
      <c r="G6" s="8">
        <v>0</v>
      </c>
      <c r="H6" s="7">
        <f t="shared" si="1"/>
        <v>705.05000000000007</v>
      </c>
      <c r="I6" s="3">
        <f t="shared" si="3"/>
        <v>72.849999999999994</v>
      </c>
      <c r="J6" s="7">
        <f t="shared" si="4"/>
        <v>0.71</v>
      </c>
      <c r="M6" s="3">
        <f t="shared" si="2"/>
        <v>778.61000000000013</v>
      </c>
    </row>
    <row r="7" spans="1:13" x14ac:dyDescent="0.25">
      <c r="A7" t="s">
        <v>6</v>
      </c>
      <c r="B7" s="2">
        <f>SUM(B5:B6)</f>
        <v>92456.99</v>
      </c>
      <c r="E7" s="21">
        <v>44612</v>
      </c>
      <c r="F7">
        <v>4</v>
      </c>
      <c r="G7" s="8">
        <v>0</v>
      </c>
      <c r="H7" s="7">
        <f t="shared" si="1"/>
        <v>705.05000000000007</v>
      </c>
      <c r="I7" s="3">
        <f t="shared" si="3"/>
        <v>72.849999999999994</v>
      </c>
      <c r="J7" s="7">
        <f t="shared" si="4"/>
        <v>0.71</v>
      </c>
      <c r="M7" s="3">
        <f t="shared" si="2"/>
        <v>778.61000000000013</v>
      </c>
    </row>
    <row r="8" spans="1:13" x14ac:dyDescent="0.25">
      <c r="A8" t="s">
        <v>5</v>
      </c>
      <c r="B8" s="2">
        <v>7850.12</v>
      </c>
      <c r="E8" s="21">
        <v>44640</v>
      </c>
      <c r="F8">
        <v>5</v>
      </c>
      <c r="G8" s="8">
        <v>0</v>
      </c>
      <c r="H8" s="7">
        <f t="shared" ref="H8:H71" si="5">($B$17-(I8+J8))</f>
        <v>705.05000000000007</v>
      </c>
      <c r="I8" s="3">
        <f t="shared" si="3"/>
        <v>72.849999999999994</v>
      </c>
      <c r="J8" s="7">
        <f t="shared" si="4"/>
        <v>0.71</v>
      </c>
      <c r="M8" s="3">
        <f t="shared" si="2"/>
        <v>778.61000000000013</v>
      </c>
    </row>
    <row r="9" spans="1:13" x14ac:dyDescent="0.25">
      <c r="B9" s="2"/>
      <c r="E9" s="21">
        <v>44671</v>
      </c>
      <c r="F9">
        <v>6</v>
      </c>
      <c r="G9" s="8">
        <v>0</v>
      </c>
      <c r="H9" s="7">
        <f t="shared" si="5"/>
        <v>705.05000000000007</v>
      </c>
      <c r="I9" s="3">
        <f t="shared" si="3"/>
        <v>72.849999999999994</v>
      </c>
      <c r="J9" s="7">
        <f t="shared" si="4"/>
        <v>0.71</v>
      </c>
      <c r="M9" s="3">
        <f t="shared" si="2"/>
        <v>778.61000000000013</v>
      </c>
    </row>
    <row r="10" spans="1:13" x14ac:dyDescent="0.25">
      <c r="A10" t="s">
        <v>7</v>
      </c>
      <c r="B10" s="2">
        <f xml:space="preserve"> B7-B8</f>
        <v>84606.87000000001</v>
      </c>
      <c r="E10" s="21">
        <v>44701</v>
      </c>
      <c r="F10">
        <v>7</v>
      </c>
      <c r="G10" s="8">
        <v>0</v>
      </c>
      <c r="H10" s="7">
        <f t="shared" si="5"/>
        <v>705.05000000000007</v>
      </c>
      <c r="I10" s="3">
        <f t="shared" si="3"/>
        <v>72.849999999999994</v>
      </c>
      <c r="J10" s="7">
        <f t="shared" si="4"/>
        <v>0.71</v>
      </c>
      <c r="M10" s="3">
        <f t="shared" si="2"/>
        <v>778.61000000000013</v>
      </c>
    </row>
    <row r="11" spans="1:13" x14ac:dyDescent="0.25">
      <c r="A11" t="s">
        <v>8</v>
      </c>
      <c r="B11" s="2">
        <f>ROUND(B10/999,2)</f>
        <v>84.69</v>
      </c>
      <c r="E11" s="21">
        <v>44732</v>
      </c>
      <c r="F11">
        <v>8</v>
      </c>
      <c r="G11" s="8">
        <v>0</v>
      </c>
      <c r="H11" s="7">
        <f t="shared" si="5"/>
        <v>705.05000000000007</v>
      </c>
      <c r="I11" s="3">
        <f t="shared" si="3"/>
        <v>72.849999999999994</v>
      </c>
      <c r="J11" s="7">
        <f t="shared" si="4"/>
        <v>0.71</v>
      </c>
      <c r="M11" s="3">
        <f t="shared" si="2"/>
        <v>778.61000000000013</v>
      </c>
    </row>
    <row r="12" spans="1:13" x14ac:dyDescent="0.25">
      <c r="A12" t="s">
        <v>9</v>
      </c>
      <c r="B12" s="2">
        <f>B10+B11</f>
        <v>84691.560000000012</v>
      </c>
      <c r="C12" s="16"/>
      <c r="E12" s="21">
        <v>44762</v>
      </c>
      <c r="F12">
        <v>9</v>
      </c>
      <c r="G12" s="8">
        <v>0</v>
      </c>
      <c r="H12" s="7">
        <f t="shared" si="5"/>
        <v>705.05000000000007</v>
      </c>
      <c r="I12" s="3">
        <f t="shared" si="3"/>
        <v>72.849999999999994</v>
      </c>
      <c r="J12" s="7">
        <f t="shared" si="4"/>
        <v>0.71</v>
      </c>
      <c r="M12" s="3">
        <f t="shared" si="2"/>
        <v>778.61000000000013</v>
      </c>
    </row>
    <row r="13" spans="1:13" x14ac:dyDescent="0.25">
      <c r="B13" s="3"/>
      <c r="E13" s="21">
        <v>44793</v>
      </c>
      <c r="F13">
        <v>10</v>
      </c>
      <c r="G13" s="8">
        <v>0</v>
      </c>
      <c r="H13" s="7">
        <f t="shared" si="5"/>
        <v>705.05000000000007</v>
      </c>
      <c r="I13" s="3">
        <f t="shared" si="3"/>
        <v>72.849999999999994</v>
      </c>
      <c r="J13" s="7">
        <f t="shared" si="4"/>
        <v>0.71</v>
      </c>
      <c r="M13" s="3">
        <f t="shared" si="2"/>
        <v>778.61000000000013</v>
      </c>
    </row>
    <row r="14" spans="1:13" x14ac:dyDescent="0.25">
      <c r="A14" t="s">
        <v>10</v>
      </c>
      <c r="B14" s="4">
        <v>120</v>
      </c>
      <c r="E14" s="21">
        <v>44824</v>
      </c>
      <c r="F14">
        <v>11</v>
      </c>
      <c r="G14" s="8">
        <v>0</v>
      </c>
      <c r="H14" s="7">
        <f t="shared" si="5"/>
        <v>705.05000000000007</v>
      </c>
      <c r="I14" s="3">
        <f t="shared" si="3"/>
        <v>72.849999999999994</v>
      </c>
      <c r="J14" s="7">
        <f t="shared" si="4"/>
        <v>0.71</v>
      </c>
      <c r="M14" s="3">
        <f t="shared" si="2"/>
        <v>778.61000000000013</v>
      </c>
    </row>
    <row r="15" spans="1:13" x14ac:dyDescent="0.25">
      <c r="A15" t="s">
        <v>11</v>
      </c>
      <c r="B15" s="5">
        <v>1.652E-3</v>
      </c>
      <c r="E15" s="21">
        <v>44854</v>
      </c>
      <c r="F15">
        <v>12</v>
      </c>
      <c r="G15" s="8">
        <v>0</v>
      </c>
      <c r="H15" s="7">
        <f t="shared" si="5"/>
        <v>705.05000000000007</v>
      </c>
      <c r="I15" s="3">
        <f t="shared" si="3"/>
        <v>72.849999999999994</v>
      </c>
      <c r="J15" s="7">
        <f t="shared" si="4"/>
        <v>0.71</v>
      </c>
      <c r="M15" s="3">
        <f t="shared" si="2"/>
        <v>778.61000000000013</v>
      </c>
    </row>
    <row r="16" spans="1:13" x14ac:dyDescent="0.25">
      <c r="B16" s="3"/>
      <c r="E16" s="21">
        <v>44885</v>
      </c>
      <c r="F16">
        <v>13</v>
      </c>
      <c r="G16" s="8">
        <v>0</v>
      </c>
      <c r="H16" s="7">
        <f t="shared" si="5"/>
        <v>705.05000000000007</v>
      </c>
      <c r="I16" s="3">
        <f t="shared" si="3"/>
        <v>72.849999999999994</v>
      </c>
      <c r="J16" s="7">
        <f t="shared" si="4"/>
        <v>0.71</v>
      </c>
      <c r="M16" s="3">
        <f t="shared" si="2"/>
        <v>778.61000000000013</v>
      </c>
    </row>
    <row r="17" spans="1:13" x14ac:dyDescent="0.25">
      <c r="A17" t="s">
        <v>12</v>
      </c>
      <c r="B17" s="6">
        <f>ROUND(PMT(B15,B14,-B12),2)</f>
        <v>778.61</v>
      </c>
      <c r="E17" s="21">
        <v>44915</v>
      </c>
      <c r="F17">
        <v>14</v>
      </c>
      <c r="G17" s="8">
        <v>0</v>
      </c>
      <c r="H17" s="7">
        <f t="shared" si="5"/>
        <v>705.05000000000007</v>
      </c>
      <c r="I17" s="3">
        <f t="shared" si="3"/>
        <v>72.849999999999994</v>
      </c>
      <c r="J17" s="7">
        <f t="shared" si="4"/>
        <v>0.71</v>
      </c>
      <c r="M17" s="3">
        <f t="shared" si="2"/>
        <v>778.61000000000013</v>
      </c>
    </row>
    <row r="18" spans="1:13" x14ac:dyDescent="0.25">
      <c r="A18" t="s">
        <v>15</v>
      </c>
      <c r="B18" s="3">
        <f>ROUND((B14*B17)-B12,2)</f>
        <v>8741.64</v>
      </c>
      <c r="E18" s="21">
        <v>44946</v>
      </c>
      <c r="F18">
        <v>15</v>
      </c>
      <c r="G18" s="8">
        <v>0</v>
      </c>
      <c r="H18" s="7">
        <f t="shared" si="5"/>
        <v>705.05000000000007</v>
      </c>
      <c r="I18" s="3">
        <f t="shared" si="3"/>
        <v>72.849999999999994</v>
      </c>
      <c r="J18" s="7">
        <f t="shared" si="4"/>
        <v>0.71</v>
      </c>
      <c r="M18" s="3">
        <f t="shared" si="2"/>
        <v>778.61000000000013</v>
      </c>
    </row>
    <row r="19" spans="1:13" x14ac:dyDescent="0.25">
      <c r="B19" s="3"/>
      <c r="E19" s="21">
        <v>44977</v>
      </c>
      <c r="F19">
        <v>16</v>
      </c>
      <c r="G19" s="8">
        <v>0</v>
      </c>
      <c r="H19" s="7">
        <f t="shared" si="5"/>
        <v>705.05000000000007</v>
      </c>
      <c r="I19" s="3">
        <f t="shared" si="3"/>
        <v>72.849999999999994</v>
      </c>
      <c r="J19" s="7">
        <f t="shared" si="4"/>
        <v>0.71</v>
      </c>
      <c r="M19" s="3">
        <f t="shared" si="2"/>
        <v>778.61000000000013</v>
      </c>
    </row>
    <row r="20" spans="1:13" x14ac:dyDescent="0.25">
      <c r="A20" t="s">
        <v>71</v>
      </c>
      <c r="B20" s="3">
        <v>1107.57</v>
      </c>
      <c r="E20" s="21">
        <v>45005</v>
      </c>
      <c r="F20">
        <v>17</v>
      </c>
      <c r="G20" s="8">
        <v>0</v>
      </c>
      <c r="H20" s="7">
        <f t="shared" si="5"/>
        <v>705.05000000000007</v>
      </c>
      <c r="I20" s="3">
        <f t="shared" si="3"/>
        <v>72.849999999999994</v>
      </c>
      <c r="J20" s="7">
        <f t="shared" si="4"/>
        <v>0.71</v>
      </c>
      <c r="M20" s="3">
        <f t="shared" si="2"/>
        <v>778.61000000000013</v>
      </c>
    </row>
    <row r="21" spans="1:13" x14ac:dyDescent="0.25">
      <c r="A21" t="s">
        <v>72</v>
      </c>
      <c r="B21" s="3">
        <v>0</v>
      </c>
      <c r="E21" s="21">
        <v>45036</v>
      </c>
      <c r="F21">
        <v>18</v>
      </c>
      <c r="G21" s="8">
        <v>0</v>
      </c>
      <c r="H21" s="7">
        <f t="shared" si="5"/>
        <v>705.05000000000007</v>
      </c>
      <c r="I21" s="3">
        <f t="shared" si="3"/>
        <v>72.849999999999994</v>
      </c>
      <c r="J21" s="7">
        <f t="shared" si="4"/>
        <v>0.71</v>
      </c>
      <c r="M21" s="3">
        <f t="shared" si="2"/>
        <v>778.61000000000013</v>
      </c>
    </row>
    <row r="22" spans="1:13" x14ac:dyDescent="0.25">
      <c r="B22" s="3"/>
      <c r="E22" s="21">
        <v>45066</v>
      </c>
      <c r="F22">
        <v>19</v>
      </c>
      <c r="G22" s="8">
        <v>0</v>
      </c>
      <c r="H22" s="7">
        <f t="shared" si="5"/>
        <v>705.05000000000007</v>
      </c>
      <c r="I22" s="3">
        <f t="shared" si="3"/>
        <v>72.849999999999994</v>
      </c>
      <c r="J22" s="7">
        <f t="shared" si="4"/>
        <v>0.71</v>
      </c>
      <c r="M22" s="3">
        <f t="shared" si="2"/>
        <v>778.61000000000013</v>
      </c>
    </row>
    <row r="23" spans="1:13" x14ac:dyDescent="0.25">
      <c r="B23" s="3"/>
      <c r="E23" s="21">
        <v>45097</v>
      </c>
      <c r="F23">
        <v>20</v>
      </c>
      <c r="G23" s="8">
        <v>0</v>
      </c>
      <c r="H23" s="7">
        <f t="shared" si="5"/>
        <v>705.05000000000007</v>
      </c>
      <c r="I23" s="3">
        <f t="shared" si="3"/>
        <v>72.849999999999994</v>
      </c>
      <c r="J23" s="7">
        <f t="shared" si="4"/>
        <v>0.71</v>
      </c>
      <c r="M23" s="3">
        <f t="shared" si="2"/>
        <v>778.61000000000013</v>
      </c>
    </row>
    <row r="24" spans="1:13" x14ac:dyDescent="0.25">
      <c r="B24" s="3"/>
      <c r="E24" s="21">
        <v>45127</v>
      </c>
      <c r="F24">
        <v>21</v>
      </c>
      <c r="G24" s="8">
        <v>0</v>
      </c>
      <c r="H24" s="7">
        <f t="shared" si="5"/>
        <v>705.05000000000007</v>
      </c>
      <c r="I24" s="3">
        <f t="shared" si="3"/>
        <v>72.849999999999994</v>
      </c>
      <c r="J24" s="7">
        <f t="shared" si="4"/>
        <v>0.71</v>
      </c>
      <c r="M24" s="3">
        <f t="shared" si="2"/>
        <v>778.61000000000013</v>
      </c>
    </row>
    <row r="25" spans="1:13" x14ac:dyDescent="0.25">
      <c r="B25" s="3"/>
      <c r="E25" s="21">
        <v>45158</v>
      </c>
      <c r="F25">
        <v>22</v>
      </c>
      <c r="G25" s="8">
        <v>0</v>
      </c>
      <c r="H25" s="7">
        <f t="shared" si="5"/>
        <v>705.05000000000007</v>
      </c>
      <c r="I25" s="3">
        <f t="shared" si="3"/>
        <v>72.849999999999994</v>
      </c>
      <c r="J25" s="7">
        <f t="shared" si="4"/>
        <v>0.71</v>
      </c>
      <c r="M25" s="3">
        <f t="shared" si="2"/>
        <v>778.61000000000013</v>
      </c>
    </row>
    <row r="26" spans="1:13" x14ac:dyDescent="0.25">
      <c r="B26" s="3"/>
      <c r="E26" s="21">
        <v>45189</v>
      </c>
      <c r="F26">
        <v>23</v>
      </c>
      <c r="G26" s="8">
        <v>0</v>
      </c>
      <c r="H26" s="7">
        <f t="shared" si="5"/>
        <v>705.05000000000007</v>
      </c>
      <c r="I26" s="3">
        <f t="shared" si="3"/>
        <v>72.849999999999994</v>
      </c>
      <c r="J26" s="7">
        <f t="shared" si="4"/>
        <v>0.71</v>
      </c>
      <c r="M26" s="3">
        <f t="shared" si="2"/>
        <v>778.61000000000013</v>
      </c>
    </row>
    <row r="27" spans="1:13" x14ac:dyDescent="0.25">
      <c r="B27" s="3"/>
      <c r="E27" s="21">
        <v>45219</v>
      </c>
      <c r="F27">
        <v>24</v>
      </c>
      <c r="G27" s="8">
        <v>0</v>
      </c>
      <c r="H27" s="7">
        <f t="shared" si="5"/>
        <v>705.05000000000007</v>
      </c>
      <c r="I27" s="3">
        <f t="shared" si="3"/>
        <v>72.849999999999994</v>
      </c>
      <c r="J27" s="7">
        <f t="shared" si="4"/>
        <v>0.71</v>
      </c>
      <c r="M27" s="3">
        <f t="shared" si="2"/>
        <v>778.61000000000013</v>
      </c>
    </row>
    <row r="28" spans="1:13" x14ac:dyDescent="0.25">
      <c r="B28" s="3"/>
      <c r="E28" s="21">
        <v>45250</v>
      </c>
      <c r="F28">
        <v>25</v>
      </c>
      <c r="G28" s="8">
        <v>0</v>
      </c>
      <c r="H28" s="7">
        <f t="shared" si="5"/>
        <v>705.05000000000007</v>
      </c>
      <c r="I28" s="3">
        <f t="shared" si="3"/>
        <v>72.849999999999994</v>
      </c>
      <c r="J28" s="7">
        <f t="shared" si="4"/>
        <v>0.71</v>
      </c>
      <c r="M28" s="3">
        <f t="shared" si="2"/>
        <v>778.61000000000013</v>
      </c>
    </row>
    <row r="29" spans="1:13" x14ac:dyDescent="0.25">
      <c r="B29" s="3"/>
      <c r="E29" s="21">
        <v>45280</v>
      </c>
      <c r="F29">
        <v>26</v>
      </c>
      <c r="G29" s="8">
        <v>0</v>
      </c>
      <c r="H29" s="7">
        <f t="shared" si="5"/>
        <v>705.05000000000007</v>
      </c>
      <c r="I29" s="3">
        <f t="shared" si="3"/>
        <v>72.849999999999994</v>
      </c>
      <c r="J29" s="7">
        <f t="shared" si="4"/>
        <v>0.71</v>
      </c>
      <c r="M29" s="3">
        <f t="shared" si="2"/>
        <v>778.61000000000013</v>
      </c>
    </row>
    <row r="30" spans="1:13" x14ac:dyDescent="0.25">
      <c r="B30" s="3"/>
      <c r="E30" s="21">
        <v>45311</v>
      </c>
      <c r="F30">
        <v>27</v>
      </c>
      <c r="G30" s="8">
        <v>0</v>
      </c>
      <c r="H30" s="7">
        <f t="shared" si="5"/>
        <v>705.05000000000007</v>
      </c>
      <c r="I30" s="3">
        <f t="shared" si="3"/>
        <v>72.849999999999994</v>
      </c>
      <c r="J30" s="7">
        <f t="shared" si="4"/>
        <v>0.71</v>
      </c>
      <c r="M30" s="3">
        <f t="shared" si="2"/>
        <v>778.61000000000013</v>
      </c>
    </row>
    <row r="31" spans="1:13" x14ac:dyDescent="0.25">
      <c r="B31" s="3"/>
      <c r="E31" s="21">
        <v>45342</v>
      </c>
      <c r="F31">
        <v>28</v>
      </c>
      <c r="G31" s="8">
        <v>0</v>
      </c>
      <c r="H31" s="7">
        <f t="shared" si="5"/>
        <v>705.05000000000007</v>
      </c>
      <c r="I31" s="3">
        <f t="shared" si="3"/>
        <v>72.849999999999994</v>
      </c>
      <c r="J31" s="7">
        <f t="shared" si="4"/>
        <v>0.71</v>
      </c>
      <c r="M31" s="3">
        <f t="shared" si="2"/>
        <v>778.61000000000013</v>
      </c>
    </row>
    <row r="32" spans="1:13" x14ac:dyDescent="0.25">
      <c r="B32" s="3"/>
      <c r="E32" s="21">
        <v>45371</v>
      </c>
      <c r="F32">
        <v>29</v>
      </c>
      <c r="G32" s="8">
        <v>0</v>
      </c>
      <c r="H32" s="7">
        <f t="shared" si="5"/>
        <v>705.05000000000007</v>
      </c>
      <c r="I32" s="3">
        <f t="shared" si="3"/>
        <v>72.849999999999994</v>
      </c>
      <c r="J32" s="7">
        <f t="shared" si="4"/>
        <v>0.71</v>
      </c>
      <c r="M32" s="3">
        <f t="shared" si="2"/>
        <v>778.61000000000013</v>
      </c>
    </row>
    <row r="33" spans="2:13" x14ac:dyDescent="0.25">
      <c r="B33" s="3"/>
      <c r="E33" s="21">
        <v>45402</v>
      </c>
      <c r="F33">
        <v>30</v>
      </c>
      <c r="G33" s="8">
        <v>0</v>
      </c>
      <c r="H33" s="7">
        <f t="shared" si="5"/>
        <v>705.05000000000007</v>
      </c>
      <c r="I33" s="3">
        <f t="shared" si="3"/>
        <v>72.849999999999994</v>
      </c>
      <c r="J33" s="7">
        <f t="shared" si="4"/>
        <v>0.71</v>
      </c>
      <c r="M33" s="3">
        <f t="shared" si="2"/>
        <v>778.61000000000013</v>
      </c>
    </row>
    <row r="34" spans="2:13" x14ac:dyDescent="0.25">
      <c r="B34" s="3"/>
      <c r="E34" s="21">
        <v>45432</v>
      </c>
      <c r="F34">
        <v>31</v>
      </c>
      <c r="G34" s="8">
        <v>0</v>
      </c>
      <c r="H34" s="7">
        <f t="shared" si="5"/>
        <v>705.05000000000007</v>
      </c>
      <c r="I34" s="3">
        <f t="shared" si="3"/>
        <v>72.849999999999994</v>
      </c>
      <c r="J34" s="7">
        <f t="shared" si="4"/>
        <v>0.71</v>
      </c>
      <c r="M34" s="3">
        <f t="shared" si="2"/>
        <v>778.61000000000013</v>
      </c>
    </row>
    <row r="35" spans="2:13" x14ac:dyDescent="0.25">
      <c r="B35" s="3"/>
      <c r="E35" s="21">
        <v>45463</v>
      </c>
      <c r="F35">
        <v>32</v>
      </c>
      <c r="G35" s="8">
        <v>0</v>
      </c>
      <c r="H35" s="7">
        <f t="shared" si="5"/>
        <v>705.05000000000007</v>
      </c>
      <c r="I35" s="3">
        <f t="shared" si="3"/>
        <v>72.849999999999994</v>
      </c>
      <c r="J35" s="7">
        <f t="shared" si="4"/>
        <v>0.71</v>
      </c>
      <c r="M35" s="3">
        <f t="shared" si="2"/>
        <v>778.61000000000013</v>
      </c>
    </row>
    <row r="36" spans="2:13" x14ac:dyDescent="0.25">
      <c r="B36" s="3"/>
      <c r="E36" s="21">
        <v>45493</v>
      </c>
      <c r="F36">
        <v>33</v>
      </c>
      <c r="G36" s="8">
        <v>0</v>
      </c>
      <c r="H36" s="7">
        <f t="shared" si="5"/>
        <v>705.05000000000007</v>
      </c>
      <c r="I36" s="3">
        <f t="shared" si="3"/>
        <v>72.849999999999994</v>
      </c>
      <c r="J36" s="7">
        <f t="shared" si="4"/>
        <v>0.71</v>
      </c>
      <c r="M36" s="3">
        <f t="shared" ref="M36:M67" si="6">SUM(G36:L36)</f>
        <v>778.61000000000013</v>
      </c>
    </row>
    <row r="37" spans="2:13" x14ac:dyDescent="0.25">
      <c r="B37" s="3"/>
      <c r="E37" s="21">
        <v>45524</v>
      </c>
      <c r="F37">
        <v>34</v>
      </c>
      <c r="G37" s="8">
        <v>0</v>
      </c>
      <c r="H37" s="7">
        <f t="shared" si="5"/>
        <v>705.05000000000007</v>
      </c>
      <c r="I37" s="3">
        <f t="shared" si="3"/>
        <v>72.849999999999994</v>
      </c>
      <c r="J37" s="7">
        <f t="shared" si="4"/>
        <v>0.71</v>
      </c>
      <c r="M37" s="3">
        <f t="shared" si="6"/>
        <v>778.61000000000013</v>
      </c>
    </row>
    <row r="38" spans="2:13" x14ac:dyDescent="0.25">
      <c r="B38" s="3"/>
      <c r="E38" s="21">
        <v>45555</v>
      </c>
      <c r="F38">
        <v>35</v>
      </c>
      <c r="G38" s="8">
        <v>0</v>
      </c>
      <c r="H38" s="7">
        <f t="shared" si="5"/>
        <v>705.05000000000007</v>
      </c>
      <c r="I38" s="3">
        <f t="shared" si="3"/>
        <v>72.849999999999994</v>
      </c>
      <c r="J38" s="7">
        <f t="shared" si="4"/>
        <v>0.71</v>
      </c>
      <c r="M38" s="3">
        <f t="shared" si="6"/>
        <v>778.61000000000013</v>
      </c>
    </row>
    <row r="39" spans="2:13" x14ac:dyDescent="0.25">
      <c r="B39" s="3"/>
      <c r="E39" s="21">
        <v>45585</v>
      </c>
      <c r="F39">
        <v>36</v>
      </c>
      <c r="G39" s="8">
        <v>0</v>
      </c>
      <c r="H39" s="7">
        <f t="shared" si="5"/>
        <v>705.05000000000007</v>
      </c>
      <c r="I39" s="3">
        <f t="shared" si="3"/>
        <v>72.849999999999994</v>
      </c>
      <c r="J39" s="7">
        <f t="shared" si="4"/>
        <v>0.71</v>
      </c>
      <c r="M39" s="3">
        <f t="shared" si="6"/>
        <v>778.61000000000013</v>
      </c>
    </row>
    <row r="40" spans="2:13" x14ac:dyDescent="0.25">
      <c r="B40" s="3"/>
      <c r="E40" s="21">
        <v>45616</v>
      </c>
      <c r="F40">
        <v>37</v>
      </c>
      <c r="G40" s="8">
        <v>0</v>
      </c>
      <c r="H40" s="7">
        <f t="shared" si="5"/>
        <v>705.05000000000007</v>
      </c>
      <c r="I40" s="3">
        <f t="shared" si="3"/>
        <v>72.849999999999994</v>
      </c>
      <c r="J40" s="7">
        <f t="shared" si="4"/>
        <v>0.71</v>
      </c>
      <c r="M40" s="3">
        <f t="shared" si="6"/>
        <v>778.61000000000013</v>
      </c>
    </row>
    <row r="41" spans="2:13" x14ac:dyDescent="0.25">
      <c r="B41" s="3"/>
      <c r="E41" s="21">
        <v>45646</v>
      </c>
      <c r="F41">
        <v>38</v>
      </c>
      <c r="G41" s="8">
        <v>0</v>
      </c>
      <c r="H41" s="7">
        <f t="shared" si="5"/>
        <v>705.05000000000007</v>
      </c>
      <c r="I41" s="3">
        <f t="shared" si="3"/>
        <v>72.849999999999994</v>
      </c>
      <c r="J41" s="7">
        <f t="shared" si="4"/>
        <v>0.71</v>
      </c>
      <c r="M41" s="3">
        <f t="shared" si="6"/>
        <v>778.61000000000013</v>
      </c>
    </row>
    <row r="42" spans="2:13" x14ac:dyDescent="0.25">
      <c r="B42" s="3"/>
      <c r="E42" s="21">
        <v>45677</v>
      </c>
      <c r="F42">
        <v>39</v>
      </c>
      <c r="G42" s="8">
        <v>0</v>
      </c>
      <c r="H42" s="7">
        <f t="shared" si="5"/>
        <v>705.05000000000007</v>
      </c>
      <c r="I42" s="3">
        <f t="shared" si="3"/>
        <v>72.849999999999994</v>
      </c>
      <c r="J42" s="7">
        <f t="shared" si="4"/>
        <v>0.71</v>
      </c>
      <c r="M42" s="3">
        <f t="shared" si="6"/>
        <v>778.61000000000013</v>
      </c>
    </row>
    <row r="43" spans="2:13" x14ac:dyDescent="0.25">
      <c r="B43" s="3"/>
      <c r="E43" s="21">
        <v>45708</v>
      </c>
      <c r="F43">
        <v>40</v>
      </c>
      <c r="G43" s="8">
        <v>0</v>
      </c>
      <c r="H43" s="7">
        <f t="shared" si="5"/>
        <v>705.05000000000007</v>
      </c>
      <c r="I43" s="3">
        <f t="shared" si="3"/>
        <v>72.849999999999994</v>
      </c>
      <c r="J43" s="7">
        <f t="shared" si="4"/>
        <v>0.71</v>
      </c>
      <c r="M43" s="3">
        <f t="shared" si="6"/>
        <v>778.61000000000013</v>
      </c>
    </row>
    <row r="44" spans="2:13" x14ac:dyDescent="0.25">
      <c r="B44" s="3"/>
      <c r="E44" s="21">
        <v>45736</v>
      </c>
      <c r="F44">
        <v>41</v>
      </c>
      <c r="G44" s="8">
        <v>0</v>
      </c>
      <c r="H44" s="7">
        <f t="shared" si="5"/>
        <v>705.05000000000007</v>
      </c>
      <c r="I44" s="3">
        <f t="shared" si="3"/>
        <v>72.849999999999994</v>
      </c>
      <c r="J44" s="7">
        <f t="shared" si="4"/>
        <v>0.71</v>
      </c>
      <c r="M44" s="3">
        <f t="shared" si="6"/>
        <v>778.61000000000013</v>
      </c>
    </row>
    <row r="45" spans="2:13" x14ac:dyDescent="0.25">
      <c r="E45" s="21">
        <v>45767</v>
      </c>
      <c r="F45">
        <v>42</v>
      </c>
      <c r="G45" s="8">
        <v>0</v>
      </c>
      <c r="H45" s="7">
        <f t="shared" si="5"/>
        <v>705.05000000000007</v>
      </c>
      <c r="I45" s="3">
        <f t="shared" si="3"/>
        <v>72.849999999999994</v>
      </c>
      <c r="J45" s="7">
        <f t="shared" si="4"/>
        <v>0.71</v>
      </c>
      <c r="M45" s="3">
        <f t="shared" si="6"/>
        <v>778.61000000000013</v>
      </c>
    </row>
    <row r="46" spans="2:13" x14ac:dyDescent="0.25">
      <c r="E46" s="21">
        <v>45797</v>
      </c>
      <c r="F46">
        <v>43</v>
      </c>
      <c r="G46" s="8">
        <v>0</v>
      </c>
      <c r="H46" s="7">
        <f t="shared" si="5"/>
        <v>705.05000000000007</v>
      </c>
      <c r="I46" s="3">
        <f t="shared" si="3"/>
        <v>72.849999999999994</v>
      </c>
      <c r="J46" s="7">
        <f t="shared" si="4"/>
        <v>0.71</v>
      </c>
      <c r="M46" s="3">
        <f t="shared" si="6"/>
        <v>778.61000000000013</v>
      </c>
    </row>
    <row r="47" spans="2:13" x14ac:dyDescent="0.25">
      <c r="E47" s="21">
        <v>45828</v>
      </c>
      <c r="F47">
        <v>44</v>
      </c>
      <c r="G47" s="8">
        <v>0</v>
      </c>
      <c r="H47" s="7">
        <f t="shared" si="5"/>
        <v>705.05000000000007</v>
      </c>
      <c r="I47" s="3">
        <f t="shared" si="3"/>
        <v>72.849999999999994</v>
      </c>
      <c r="J47" s="7">
        <f t="shared" si="4"/>
        <v>0.71</v>
      </c>
      <c r="M47" s="3">
        <f t="shared" si="6"/>
        <v>778.61000000000013</v>
      </c>
    </row>
    <row r="48" spans="2:13" x14ac:dyDescent="0.25">
      <c r="E48" s="21">
        <v>45858</v>
      </c>
      <c r="F48">
        <v>45</v>
      </c>
      <c r="G48" s="8">
        <v>0</v>
      </c>
      <c r="H48" s="7">
        <f t="shared" si="5"/>
        <v>705.05000000000007</v>
      </c>
      <c r="I48" s="3">
        <f t="shared" si="3"/>
        <v>72.849999999999994</v>
      </c>
      <c r="J48" s="7">
        <f t="shared" si="4"/>
        <v>0.71</v>
      </c>
      <c r="M48" s="3">
        <f t="shared" si="6"/>
        <v>778.61000000000013</v>
      </c>
    </row>
    <row r="49" spans="5:13" x14ac:dyDescent="0.25">
      <c r="E49" s="21">
        <v>45889</v>
      </c>
      <c r="F49">
        <v>46</v>
      </c>
      <c r="G49" s="8">
        <v>0</v>
      </c>
      <c r="H49" s="7">
        <f t="shared" si="5"/>
        <v>705.05000000000007</v>
      </c>
      <c r="I49" s="3">
        <f t="shared" si="3"/>
        <v>72.849999999999994</v>
      </c>
      <c r="J49" s="7">
        <f t="shared" si="4"/>
        <v>0.71</v>
      </c>
      <c r="M49" s="3">
        <f t="shared" si="6"/>
        <v>778.61000000000013</v>
      </c>
    </row>
    <row r="50" spans="5:13" x14ac:dyDescent="0.25">
      <c r="E50" s="21">
        <v>45920</v>
      </c>
      <c r="F50">
        <v>47</v>
      </c>
      <c r="G50" s="8">
        <v>0</v>
      </c>
      <c r="H50" s="7">
        <f t="shared" si="5"/>
        <v>705.05000000000007</v>
      </c>
      <c r="I50" s="3">
        <f t="shared" si="3"/>
        <v>72.849999999999994</v>
      </c>
      <c r="J50" s="7">
        <f t="shared" si="4"/>
        <v>0.71</v>
      </c>
      <c r="M50" s="3">
        <f t="shared" si="6"/>
        <v>778.61000000000013</v>
      </c>
    </row>
    <row r="51" spans="5:13" x14ac:dyDescent="0.25">
      <c r="E51" s="21">
        <v>45950</v>
      </c>
      <c r="F51">
        <v>48</v>
      </c>
      <c r="G51" s="8">
        <v>0</v>
      </c>
      <c r="H51" s="7">
        <f t="shared" si="5"/>
        <v>705.05000000000007</v>
      </c>
      <c r="I51" s="3">
        <f t="shared" si="3"/>
        <v>72.849999999999994</v>
      </c>
      <c r="J51" s="7">
        <f t="shared" si="4"/>
        <v>0.71</v>
      </c>
      <c r="M51" s="3">
        <f t="shared" si="6"/>
        <v>778.61000000000013</v>
      </c>
    </row>
    <row r="52" spans="5:13" x14ac:dyDescent="0.25">
      <c r="E52" s="21">
        <v>45981</v>
      </c>
      <c r="F52">
        <v>49</v>
      </c>
      <c r="G52" s="8">
        <v>0</v>
      </c>
      <c r="H52" s="7">
        <f t="shared" si="5"/>
        <v>705.05000000000007</v>
      </c>
      <c r="I52" s="3">
        <f t="shared" si="3"/>
        <v>72.849999999999994</v>
      </c>
      <c r="J52" s="7">
        <f t="shared" si="4"/>
        <v>0.71</v>
      </c>
      <c r="M52" s="3">
        <f t="shared" si="6"/>
        <v>778.61000000000013</v>
      </c>
    </row>
    <row r="53" spans="5:13" x14ac:dyDescent="0.25">
      <c r="E53" s="21">
        <v>46011</v>
      </c>
      <c r="F53">
        <v>50</v>
      </c>
      <c r="G53" s="8">
        <v>0</v>
      </c>
      <c r="H53" s="7">
        <f t="shared" si="5"/>
        <v>705.05000000000007</v>
      </c>
      <c r="I53" s="3">
        <f t="shared" si="3"/>
        <v>72.849999999999994</v>
      </c>
      <c r="J53" s="7">
        <f t="shared" si="4"/>
        <v>0.71</v>
      </c>
      <c r="M53" s="3">
        <f t="shared" si="6"/>
        <v>778.61000000000013</v>
      </c>
    </row>
    <row r="54" spans="5:13" x14ac:dyDescent="0.25">
      <c r="E54" s="21">
        <v>46042</v>
      </c>
      <c r="F54">
        <v>51</v>
      </c>
      <c r="G54" s="8">
        <v>0</v>
      </c>
      <c r="H54" s="7">
        <f t="shared" si="5"/>
        <v>705.05000000000007</v>
      </c>
      <c r="I54" s="3">
        <f t="shared" si="3"/>
        <v>72.849999999999994</v>
      </c>
      <c r="J54" s="7">
        <f t="shared" si="4"/>
        <v>0.71</v>
      </c>
      <c r="M54" s="3">
        <f t="shared" si="6"/>
        <v>778.61000000000013</v>
      </c>
    </row>
    <row r="55" spans="5:13" x14ac:dyDescent="0.25">
      <c r="E55" s="21">
        <v>46073</v>
      </c>
      <c r="F55">
        <v>52</v>
      </c>
      <c r="G55" s="8">
        <v>0</v>
      </c>
      <c r="H55" s="7">
        <f t="shared" si="5"/>
        <v>705.05000000000007</v>
      </c>
      <c r="I55" s="3">
        <f t="shared" si="3"/>
        <v>72.849999999999994</v>
      </c>
      <c r="J55" s="7">
        <f t="shared" si="4"/>
        <v>0.71</v>
      </c>
      <c r="M55" s="3">
        <f t="shared" si="6"/>
        <v>778.61000000000013</v>
      </c>
    </row>
    <row r="56" spans="5:13" x14ac:dyDescent="0.25">
      <c r="E56" s="21">
        <v>46101</v>
      </c>
      <c r="F56">
        <v>53</v>
      </c>
      <c r="G56" s="8">
        <v>0</v>
      </c>
      <c r="H56" s="7">
        <f t="shared" si="5"/>
        <v>705.05000000000007</v>
      </c>
      <c r="I56" s="3">
        <f t="shared" si="3"/>
        <v>72.849999999999994</v>
      </c>
      <c r="J56" s="7">
        <f t="shared" si="4"/>
        <v>0.71</v>
      </c>
      <c r="M56" s="3">
        <f t="shared" si="6"/>
        <v>778.61000000000013</v>
      </c>
    </row>
    <row r="57" spans="5:13" x14ac:dyDescent="0.25">
      <c r="E57" s="21">
        <v>46132</v>
      </c>
      <c r="F57">
        <v>54</v>
      </c>
      <c r="G57" s="8">
        <v>0</v>
      </c>
      <c r="H57" s="7">
        <f t="shared" si="5"/>
        <v>705.05000000000007</v>
      </c>
      <c r="I57" s="3">
        <f t="shared" si="3"/>
        <v>72.849999999999994</v>
      </c>
      <c r="J57" s="7">
        <f t="shared" si="4"/>
        <v>0.71</v>
      </c>
      <c r="M57" s="3">
        <f t="shared" si="6"/>
        <v>778.61000000000013</v>
      </c>
    </row>
    <row r="58" spans="5:13" x14ac:dyDescent="0.25">
      <c r="E58" s="21">
        <v>46162</v>
      </c>
      <c r="F58">
        <v>55</v>
      </c>
      <c r="G58" s="8">
        <v>0</v>
      </c>
      <c r="H58" s="7">
        <f t="shared" si="5"/>
        <v>705.05000000000007</v>
      </c>
      <c r="I58" s="3">
        <f t="shared" si="3"/>
        <v>72.849999999999994</v>
      </c>
      <c r="J58" s="7">
        <f t="shared" si="4"/>
        <v>0.71</v>
      </c>
      <c r="M58" s="3">
        <f t="shared" si="6"/>
        <v>778.61000000000013</v>
      </c>
    </row>
    <row r="59" spans="5:13" x14ac:dyDescent="0.25">
      <c r="E59" s="21">
        <v>46193</v>
      </c>
      <c r="F59">
        <v>56</v>
      </c>
      <c r="G59" s="8">
        <v>0</v>
      </c>
      <c r="H59" s="7">
        <f t="shared" si="5"/>
        <v>705.05000000000007</v>
      </c>
      <c r="I59" s="3">
        <f t="shared" si="3"/>
        <v>72.849999999999994</v>
      </c>
      <c r="J59" s="7">
        <f t="shared" si="4"/>
        <v>0.71</v>
      </c>
      <c r="M59" s="3">
        <f t="shared" si="6"/>
        <v>778.61000000000013</v>
      </c>
    </row>
    <row r="60" spans="5:13" x14ac:dyDescent="0.25">
      <c r="E60" s="21">
        <v>46223</v>
      </c>
      <c r="F60">
        <v>57</v>
      </c>
      <c r="G60" s="8">
        <v>0</v>
      </c>
      <c r="H60" s="7">
        <f t="shared" si="5"/>
        <v>705.05000000000007</v>
      </c>
      <c r="I60" s="3">
        <f t="shared" si="3"/>
        <v>72.849999999999994</v>
      </c>
      <c r="J60" s="7">
        <f t="shared" si="4"/>
        <v>0.71</v>
      </c>
      <c r="M60" s="3">
        <f t="shared" si="6"/>
        <v>778.61000000000013</v>
      </c>
    </row>
    <row r="61" spans="5:13" x14ac:dyDescent="0.25">
      <c r="E61" s="21">
        <v>46254</v>
      </c>
      <c r="F61">
        <v>58</v>
      </c>
      <c r="G61" s="8">
        <v>0</v>
      </c>
      <c r="H61" s="7">
        <f t="shared" si="5"/>
        <v>705.05000000000007</v>
      </c>
      <c r="I61" s="3">
        <f t="shared" si="3"/>
        <v>72.849999999999994</v>
      </c>
      <c r="J61" s="7">
        <f t="shared" si="4"/>
        <v>0.71</v>
      </c>
      <c r="M61" s="3">
        <f t="shared" si="6"/>
        <v>778.61000000000013</v>
      </c>
    </row>
    <row r="62" spans="5:13" x14ac:dyDescent="0.25">
      <c r="E62" s="21">
        <v>46285</v>
      </c>
      <c r="F62">
        <v>59</v>
      </c>
      <c r="G62" s="8">
        <v>0</v>
      </c>
      <c r="H62" s="7">
        <f t="shared" si="5"/>
        <v>705.05000000000007</v>
      </c>
      <c r="I62" s="3">
        <f t="shared" si="3"/>
        <v>72.849999999999994</v>
      </c>
      <c r="J62" s="7">
        <f t="shared" si="4"/>
        <v>0.71</v>
      </c>
      <c r="M62" s="3">
        <f t="shared" si="6"/>
        <v>778.61000000000013</v>
      </c>
    </row>
    <row r="63" spans="5:13" x14ac:dyDescent="0.25">
      <c r="E63" s="21">
        <v>46315</v>
      </c>
      <c r="F63">
        <v>60</v>
      </c>
      <c r="G63" s="8">
        <v>0</v>
      </c>
      <c r="H63" s="7">
        <f t="shared" si="5"/>
        <v>705.05000000000007</v>
      </c>
      <c r="I63" s="3">
        <f t="shared" si="3"/>
        <v>72.849999999999994</v>
      </c>
      <c r="J63" s="7">
        <f t="shared" si="4"/>
        <v>0.71</v>
      </c>
      <c r="M63" s="3">
        <f t="shared" si="6"/>
        <v>778.61000000000013</v>
      </c>
    </row>
    <row r="64" spans="5:13" x14ac:dyDescent="0.25">
      <c r="E64" s="21">
        <v>46346</v>
      </c>
      <c r="F64">
        <v>61</v>
      </c>
      <c r="G64" s="8">
        <v>0</v>
      </c>
      <c r="H64" s="7">
        <f t="shared" si="5"/>
        <v>705.05000000000007</v>
      </c>
      <c r="I64" s="3">
        <f t="shared" si="3"/>
        <v>72.849999999999994</v>
      </c>
      <c r="J64" s="7">
        <f t="shared" si="4"/>
        <v>0.71</v>
      </c>
      <c r="M64" s="3">
        <f t="shared" si="6"/>
        <v>778.61000000000013</v>
      </c>
    </row>
    <row r="65" spans="5:13" x14ac:dyDescent="0.25">
      <c r="E65" s="21">
        <v>46376</v>
      </c>
      <c r="F65">
        <v>62</v>
      </c>
      <c r="G65" s="8">
        <v>0</v>
      </c>
      <c r="H65" s="7">
        <f t="shared" si="5"/>
        <v>705.05000000000007</v>
      </c>
      <c r="I65" s="3">
        <f t="shared" si="3"/>
        <v>72.849999999999994</v>
      </c>
      <c r="J65" s="7">
        <f t="shared" si="4"/>
        <v>0.71</v>
      </c>
      <c r="M65" s="3">
        <f t="shared" si="6"/>
        <v>778.61000000000013</v>
      </c>
    </row>
    <row r="66" spans="5:13" x14ac:dyDescent="0.25">
      <c r="E66" s="21">
        <v>46407</v>
      </c>
      <c r="F66">
        <v>63</v>
      </c>
      <c r="G66" s="8">
        <v>0</v>
      </c>
      <c r="H66" s="7">
        <f t="shared" si="5"/>
        <v>705.05000000000007</v>
      </c>
      <c r="I66" s="3">
        <f t="shared" si="3"/>
        <v>72.849999999999994</v>
      </c>
      <c r="J66" s="7">
        <f t="shared" si="4"/>
        <v>0.71</v>
      </c>
      <c r="M66" s="3">
        <f t="shared" si="6"/>
        <v>778.61000000000013</v>
      </c>
    </row>
    <row r="67" spans="5:13" x14ac:dyDescent="0.25">
      <c r="E67" s="21">
        <v>46438</v>
      </c>
      <c r="F67">
        <v>64</v>
      </c>
      <c r="G67" s="8">
        <v>0</v>
      </c>
      <c r="H67" s="7">
        <f t="shared" si="5"/>
        <v>705.05000000000007</v>
      </c>
      <c r="I67" s="3">
        <f t="shared" si="3"/>
        <v>72.849999999999994</v>
      </c>
      <c r="J67" s="7">
        <f t="shared" si="4"/>
        <v>0.71</v>
      </c>
      <c r="M67" s="3">
        <f t="shared" si="6"/>
        <v>778.61000000000013</v>
      </c>
    </row>
    <row r="68" spans="5:13" x14ac:dyDescent="0.25">
      <c r="E68" s="21">
        <v>46466</v>
      </c>
      <c r="F68">
        <v>65</v>
      </c>
      <c r="G68" s="8">
        <v>0</v>
      </c>
      <c r="H68" s="7">
        <f t="shared" si="5"/>
        <v>705.05000000000007</v>
      </c>
      <c r="I68" s="3">
        <f t="shared" si="3"/>
        <v>72.849999999999994</v>
      </c>
      <c r="J68" s="7">
        <f t="shared" si="4"/>
        <v>0.71</v>
      </c>
      <c r="M68" s="3">
        <f t="shared" ref="M68:M99" si="7">SUM(G68:L68)</f>
        <v>778.61000000000013</v>
      </c>
    </row>
    <row r="69" spans="5:13" x14ac:dyDescent="0.25">
      <c r="E69" s="21">
        <v>46497</v>
      </c>
      <c r="F69">
        <v>66</v>
      </c>
      <c r="G69" s="8">
        <v>0</v>
      </c>
      <c r="H69" s="7">
        <f t="shared" si="5"/>
        <v>705.05000000000007</v>
      </c>
      <c r="I69" s="3">
        <f t="shared" ref="I69:I123" si="8">ROUND(($B$18/120),2)</f>
        <v>72.849999999999994</v>
      </c>
      <c r="J69" s="7">
        <f t="shared" ref="J69:J123" si="9">ROUND(($B$11/120),2)</f>
        <v>0.71</v>
      </c>
      <c r="M69" s="3">
        <f t="shared" si="7"/>
        <v>778.61000000000013</v>
      </c>
    </row>
    <row r="70" spans="5:13" x14ac:dyDescent="0.25">
      <c r="E70" s="21">
        <v>46527</v>
      </c>
      <c r="F70">
        <v>67</v>
      </c>
      <c r="G70" s="8">
        <v>0</v>
      </c>
      <c r="H70" s="7">
        <f t="shared" si="5"/>
        <v>705.05000000000007</v>
      </c>
      <c r="I70" s="3">
        <f t="shared" si="8"/>
        <v>72.849999999999994</v>
      </c>
      <c r="J70" s="7">
        <f t="shared" si="9"/>
        <v>0.71</v>
      </c>
      <c r="M70" s="3">
        <f t="shared" si="7"/>
        <v>778.61000000000013</v>
      </c>
    </row>
    <row r="71" spans="5:13" x14ac:dyDescent="0.25">
      <c r="E71" s="21">
        <v>46558</v>
      </c>
      <c r="F71">
        <v>68</v>
      </c>
      <c r="G71" s="8">
        <v>0</v>
      </c>
      <c r="H71" s="7">
        <f t="shared" si="5"/>
        <v>705.05000000000007</v>
      </c>
      <c r="I71" s="3">
        <f t="shared" si="8"/>
        <v>72.849999999999994</v>
      </c>
      <c r="J71" s="7">
        <f t="shared" si="9"/>
        <v>0.71</v>
      </c>
      <c r="M71" s="3">
        <f t="shared" si="7"/>
        <v>778.61000000000013</v>
      </c>
    </row>
    <row r="72" spans="5:13" x14ac:dyDescent="0.25">
      <c r="E72" s="21">
        <v>46588</v>
      </c>
      <c r="F72">
        <v>69</v>
      </c>
      <c r="G72" s="8">
        <v>0</v>
      </c>
      <c r="H72" s="7">
        <f t="shared" ref="H72:H123" si="10">($B$17-(I72+J72))</f>
        <v>705.05000000000007</v>
      </c>
      <c r="I72" s="3">
        <f t="shared" si="8"/>
        <v>72.849999999999994</v>
      </c>
      <c r="J72" s="7">
        <f t="shared" si="9"/>
        <v>0.71</v>
      </c>
      <c r="M72" s="3">
        <f t="shared" si="7"/>
        <v>778.61000000000013</v>
      </c>
    </row>
    <row r="73" spans="5:13" x14ac:dyDescent="0.25">
      <c r="E73" s="21">
        <v>46619</v>
      </c>
      <c r="F73">
        <v>70</v>
      </c>
      <c r="G73" s="8">
        <v>0</v>
      </c>
      <c r="H73" s="7">
        <f t="shared" si="10"/>
        <v>705.05000000000007</v>
      </c>
      <c r="I73" s="3">
        <f t="shared" si="8"/>
        <v>72.849999999999994</v>
      </c>
      <c r="J73" s="7">
        <f t="shared" si="9"/>
        <v>0.71</v>
      </c>
      <c r="M73" s="3">
        <f t="shared" si="7"/>
        <v>778.61000000000013</v>
      </c>
    </row>
    <row r="74" spans="5:13" x14ac:dyDescent="0.25">
      <c r="E74" s="21">
        <v>46650</v>
      </c>
      <c r="F74">
        <v>71</v>
      </c>
      <c r="G74" s="8">
        <v>0</v>
      </c>
      <c r="H74" s="7">
        <f t="shared" si="10"/>
        <v>705.05000000000007</v>
      </c>
      <c r="I74" s="3">
        <f t="shared" si="8"/>
        <v>72.849999999999994</v>
      </c>
      <c r="J74" s="7">
        <f t="shared" si="9"/>
        <v>0.71</v>
      </c>
      <c r="M74" s="3">
        <f t="shared" si="7"/>
        <v>778.61000000000013</v>
      </c>
    </row>
    <row r="75" spans="5:13" x14ac:dyDescent="0.25">
      <c r="E75" s="21">
        <v>46680</v>
      </c>
      <c r="F75">
        <v>72</v>
      </c>
      <c r="G75" s="8">
        <v>0</v>
      </c>
      <c r="H75" s="7">
        <f t="shared" si="10"/>
        <v>705.05000000000007</v>
      </c>
      <c r="I75" s="3">
        <f t="shared" si="8"/>
        <v>72.849999999999994</v>
      </c>
      <c r="J75" s="7">
        <f t="shared" si="9"/>
        <v>0.71</v>
      </c>
      <c r="M75" s="3">
        <f t="shared" si="7"/>
        <v>778.61000000000013</v>
      </c>
    </row>
    <row r="76" spans="5:13" x14ac:dyDescent="0.25">
      <c r="E76" s="21">
        <v>46711</v>
      </c>
      <c r="F76">
        <v>73</v>
      </c>
      <c r="G76" s="8">
        <v>0</v>
      </c>
      <c r="H76" s="7">
        <f t="shared" si="10"/>
        <v>705.05000000000007</v>
      </c>
      <c r="I76" s="3">
        <f t="shared" si="8"/>
        <v>72.849999999999994</v>
      </c>
      <c r="J76" s="7">
        <f t="shared" si="9"/>
        <v>0.71</v>
      </c>
      <c r="M76" s="3">
        <f t="shared" si="7"/>
        <v>778.61000000000013</v>
      </c>
    </row>
    <row r="77" spans="5:13" x14ac:dyDescent="0.25">
      <c r="E77" s="21">
        <v>46741</v>
      </c>
      <c r="F77">
        <v>74</v>
      </c>
      <c r="G77" s="8">
        <v>0</v>
      </c>
      <c r="H77" s="7">
        <f t="shared" si="10"/>
        <v>705.05000000000007</v>
      </c>
      <c r="I77" s="3">
        <f t="shared" si="8"/>
        <v>72.849999999999994</v>
      </c>
      <c r="J77" s="7">
        <f t="shared" si="9"/>
        <v>0.71</v>
      </c>
      <c r="M77" s="3">
        <f t="shared" si="7"/>
        <v>778.61000000000013</v>
      </c>
    </row>
    <row r="78" spans="5:13" x14ac:dyDescent="0.25">
      <c r="E78" s="21">
        <v>46772</v>
      </c>
      <c r="F78">
        <v>75</v>
      </c>
      <c r="G78" s="8">
        <v>0</v>
      </c>
      <c r="H78" s="7">
        <f t="shared" si="10"/>
        <v>705.05000000000007</v>
      </c>
      <c r="I78" s="3">
        <f t="shared" si="8"/>
        <v>72.849999999999994</v>
      </c>
      <c r="J78" s="7">
        <f t="shared" si="9"/>
        <v>0.71</v>
      </c>
      <c r="M78" s="3">
        <f t="shared" si="7"/>
        <v>778.61000000000013</v>
      </c>
    </row>
    <row r="79" spans="5:13" x14ac:dyDescent="0.25">
      <c r="E79" s="21">
        <v>46803</v>
      </c>
      <c r="F79">
        <v>76</v>
      </c>
      <c r="G79" s="8">
        <v>0</v>
      </c>
      <c r="H79" s="7">
        <f t="shared" si="10"/>
        <v>705.05000000000007</v>
      </c>
      <c r="I79" s="3">
        <f t="shared" si="8"/>
        <v>72.849999999999994</v>
      </c>
      <c r="J79" s="7">
        <f t="shared" si="9"/>
        <v>0.71</v>
      </c>
      <c r="M79" s="3">
        <f t="shared" si="7"/>
        <v>778.61000000000013</v>
      </c>
    </row>
    <row r="80" spans="5:13" x14ac:dyDescent="0.25">
      <c r="E80" s="21">
        <v>46832</v>
      </c>
      <c r="F80">
        <v>77</v>
      </c>
      <c r="G80" s="8">
        <v>0</v>
      </c>
      <c r="H80" s="7">
        <f t="shared" si="10"/>
        <v>705.05000000000007</v>
      </c>
      <c r="I80" s="3">
        <f t="shared" si="8"/>
        <v>72.849999999999994</v>
      </c>
      <c r="J80" s="7">
        <f t="shared" si="9"/>
        <v>0.71</v>
      </c>
      <c r="M80" s="3">
        <f t="shared" si="7"/>
        <v>778.61000000000013</v>
      </c>
    </row>
    <row r="81" spans="5:13" x14ac:dyDescent="0.25">
      <c r="E81" s="21">
        <v>46863</v>
      </c>
      <c r="F81">
        <v>78</v>
      </c>
      <c r="G81" s="8">
        <v>0</v>
      </c>
      <c r="H81" s="7">
        <f t="shared" si="10"/>
        <v>705.05000000000007</v>
      </c>
      <c r="I81" s="3">
        <f t="shared" si="8"/>
        <v>72.849999999999994</v>
      </c>
      <c r="J81" s="7">
        <f t="shared" si="9"/>
        <v>0.71</v>
      </c>
      <c r="M81" s="3">
        <f t="shared" si="7"/>
        <v>778.61000000000013</v>
      </c>
    </row>
    <row r="82" spans="5:13" x14ac:dyDescent="0.25">
      <c r="E82" s="21">
        <v>46893</v>
      </c>
      <c r="F82">
        <v>79</v>
      </c>
      <c r="G82" s="8">
        <v>0</v>
      </c>
      <c r="H82" s="7">
        <f t="shared" si="10"/>
        <v>705.05000000000007</v>
      </c>
      <c r="I82" s="3">
        <f t="shared" si="8"/>
        <v>72.849999999999994</v>
      </c>
      <c r="J82" s="7">
        <f t="shared" si="9"/>
        <v>0.71</v>
      </c>
      <c r="M82" s="3">
        <f t="shared" si="7"/>
        <v>778.61000000000013</v>
      </c>
    </row>
    <row r="83" spans="5:13" x14ac:dyDescent="0.25">
      <c r="E83" s="21">
        <v>46924</v>
      </c>
      <c r="F83">
        <v>80</v>
      </c>
      <c r="G83" s="8">
        <v>0</v>
      </c>
      <c r="H83" s="7">
        <f t="shared" si="10"/>
        <v>705.05000000000007</v>
      </c>
      <c r="I83" s="3">
        <f t="shared" si="8"/>
        <v>72.849999999999994</v>
      </c>
      <c r="J83" s="7">
        <f t="shared" si="9"/>
        <v>0.71</v>
      </c>
      <c r="M83" s="3">
        <f t="shared" si="7"/>
        <v>778.61000000000013</v>
      </c>
    </row>
    <row r="84" spans="5:13" x14ac:dyDescent="0.25">
      <c r="E84" s="21">
        <v>46954</v>
      </c>
      <c r="F84">
        <v>81</v>
      </c>
      <c r="G84" s="8">
        <v>0</v>
      </c>
      <c r="H84" s="7">
        <f t="shared" si="10"/>
        <v>705.05000000000007</v>
      </c>
      <c r="I84" s="3">
        <f t="shared" si="8"/>
        <v>72.849999999999994</v>
      </c>
      <c r="J84" s="7">
        <f t="shared" si="9"/>
        <v>0.71</v>
      </c>
      <c r="M84" s="3">
        <f t="shared" si="7"/>
        <v>778.61000000000013</v>
      </c>
    </row>
    <row r="85" spans="5:13" x14ac:dyDescent="0.25">
      <c r="E85" s="21">
        <v>46985</v>
      </c>
      <c r="F85">
        <v>82</v>
      </c>
      <c r="G85" s="8">
        <v>0</v>
      </c>
      <c r="H85" s="7">
        <f t="shared" si="10"/>
        <v>705.05000000000007</v>
      </c>
      <c r="I85" s="3">
        <f t="shared" si="8"/>
        <v>72.849999999999994</v>
      </c>
      <c r="J85" s="7">
        <f t="shared" si="9"/>
        <v>0.71</v>
      </c>
      <c r="M85" s="3">
        <f t="shared" si="7"/>
        <v>778.61000000000013</v>
      </c>
    </row>
    <row r="86" spans="5:13" x14ac:dyDescent="0.25">
      <c r="E86" s="21">
        <v>47016</v>
      </c>
      <c r="F86">
        <v>83</v>
      </c>
      <c r="G86" s="8">
        <v>0</v>
      </c>
      <c r="H86" s="7">
        <f t="shared" si="10"/>
        <v>705.05000000000007</v>
      </c>
      <c r="I86" s="3">
        <f t="shared" si="8"/>
        <v>72.849999999999994</v>
      </c>
      <c r="J86" s="7">
        <f t="shared" si="9"/>
        <v>0.71</v>
      </c>
      <c r="M86" s="3">
        <f t="shared" si="7"/>
        <v>778.61000000000013</v>
      </c>
    </row>
    <row r="87" spans="5:13" x14ac:dyDescent="0.25">
      <c r="E87" s="21">
        <v>47046</v>
      </c>
      <c r="F87">
        <v>84</v>
      </c>
      <c r="G87" s="8">
        <v>0</v>
      </c>
      <c r="H87" s="7">
        <f t="shared" si="10"/>
        <v>705.05000000000007</v>
      </c>
      <c r="I87" s="3">
        <f t="shared" si="8"/>
        <v>72.849999999999994</v>
      </c>
      <c r="J87" s="7">
        <f t="shared" si="9"/>
        <v>0.71</v>
      </c>
      <c r="M87" s="3">
        <f t="shared" si="7"/>
        <v>778.61000000000013</v>
      </c>
    </row>
    <row r="88" spans="5:13" x14ac:dyDescent="0.25">
      <c r="E88" s="21">
        <v>47077</v>
      </c>
      <c r="F88">
        <v>85</v>
      </c>
      <c r="G88" s="8">
        <v>0</v>
      </c>
      <c r="H88" s="7">
        <f t="shared" si="10"/>
        <v>705.05000000000007</v>
      </c>
      <c r="I88" s="3">
        <f t="shared" si="8"/>
        <v>72.849999999999994</v>
      </c>
      <c r="J88" s="7">
        <f t="shared" si="9"/>
        <v>0.71</v>
      </c>
      <c r="M88" s="3">
        <f t="shared" si="7"/>
        <v>778.61000000000013</v>
      </c>
    </row>
    <row r="89" spans="5:13" x14ac:dyDescent="0.25">
      <c r="E89" s="21">
        <v>47107</v>
      </c>
      <c r="F89">
        <v>86</v>
      </c>
      <c r="G89" s="8">
        <v>0</v>
      </c>
      <c r="H89" s="7">
        <f t="shared" si="10"/>
        <v>705.05000000000007</v>
      </c>
      <c r="I89" s="3">
        <f t="shared" si="8"/>
        <v>72.849999999999994</v>
      </c>
      <c r="J89" s="7">
        <f t="shared" si="9"/>
        <v>0.71</v>
      </c>
      <c r="M89" s="3">
        <f t="shared" si="7"/>
        <v>778.61000000000013</v>
      </c>
    </row>
    <row r="90" spans="5:13" x14ac:dyDescent="0.25">
      <c r="E90" s="21">
        <v>47138</v>
      </c>
      <c r="F90">
        <v>87</v>
      </c>
      <c r="G90" s="8">
        <v>0</v>
      </c>
      <c r="H90" s="7">
        <f t="shared" si="10"/>
        <v>705.05000000000007</v>
      </c>
      <c r="I90" s="3">
        <f t="shared" si="8"/>
        <v>72.849999999999994</v>
      </c>
      <c r="J90" s="7">
        <f t="shared" si="9"/>
        <v>0.71</v>
      </c>
      <c r="M90" s="3">
        <f t="shared" si="7"/>
        <v>778.61000000000013</v>
      </c>
    </row>
    <row r="91" spans="5:13" x14ac:dyDescent="0.25">
      <c r="E91" s="21">
        <v>47169</v>
      </c>
      <c r="F91">
        <v>88</v>
      </c>
      <c r="G91" s="8">
        <v>0</v>
      </c>
      <c r="H91" s="7">
        <f t="shared" si="10"/>
        <v>705.05000000000007</v>
      </c>
      <c r="I91" s="3">
        <f t="shared" si="8"/>
        <v>72.849999999999994</v>
      </c>
      <c r="J91" s="7">
        <f t="shared" si="9"/>
        <v>0.71</v>
      </c>
      <c r="M91" s="3">
        <f t="shared" si="7"/>
        <v>778.61000000000013</v>
      </c>
    </row>
    <row r="92" spans="5:13" x14ac:dyDescent="0.25">
      <c r="E92" s="21">
        <v>47197</v>
      </c>
      <c r="F92">
        <v>89</v>
      </c>
      <c r="G92" s="8">
        <v>0</v>
      </c>
      <c r="H92" s="7">
        <f t="shared" si="10"/>
        <v>705.05000000000007</v>
      </c>
      <c r="I92" s="3">
        <f t="shared" si="8"/>
        <v>72.849999999999994</v>
      </c>
      <c r="J92" s="7">
        <f t="shared" si="9"/>
        <v>0.71</v>
      </c>
      <c r="M92" s="3">
        <f t="shared" si="7"/>
        <v>778.61000000000013</v>
      </c>
    </row>
    <row r="93" spans="5:13" x14ac:dyDescent="0.25">
      <c r="E93" s="21">
        <v>47228</v>
      </c>
      <c r="F93">
        <v>90</v>
      </c>
      <c r="G93" s="8">
        <v>0</v>
      </c>
      <c r="H93" s="7">
        <f t="shared" si="10"/>
        <v>705.05000000000007</v>
      </c>
      <c r="I93" s="3">
        <f t="shared" si="8"/>
        <v>72.849999999999994</v>
      </c>
      <c r="J93" s="7">
        <f t="shared" si="9"/>
        <v>0.71</v>
      </c>
      <c r="M93" s="3">
        <f t="shared" si="7"/>
        <v>778.61000000000013</v>
      </c>
    </row>
    <row r="94" spans="5:13" x14ac:dyDescent="0.25">
      <c r="E94" s="21">
        <v>47258</v>
      </c>
      <c r="F94">
        <v>91</v>
      </c>
      <c r="G94" s="8">
        <v>0</v>
      </c>
      <c r="H94" s="7">
        <f t="shared" si="10"/>
        <v>705.05000000000007</v>
      </c>
      <c r="I94" s="3">
        <f t="shared" si="8"/>
        <v>72.849999999999994</v>
      </c>
      <c r="J94" s="7">
        <f t="shared" si="9"/>
        <v>0.71</v>
      </c>
      <c r="M94" s="3">
        <f t="shared" si="7"/>
        <v>778.61000000000013</v>
      </c>
    </row>
    <row r="95" spans="5:13" x14ac:dyDescent="0.25">
      <c r="E95" s="21">
        <v>47289</v>
      </c>
      <c r="F95">
        <v>92</v>
      </c>
      <c r="G95" s="8">
        <v>0</v>
      </c>
      <c r="H95" s="7">
        <f t="shared" si="10"/>
        <v>705.05000000000007</v>
      </c>
      <c r="I95" s="3">
        <f t="shared" si="8"/>
        <v>72.849999999999994</v>
      </c>
      <c r="J95" s="7">
        <f t="shared" si="9"/>
        <v>0.71</v>
      </c>
      <c r="M95" s="3">
        <f t="shared" si="7"/>
        <v>778.61000000000013</v>
      </c>
    </row>
    <row r="96" spans="5:13" x14ac:dyDescent="0.25">
      <c r="E96" s="21">
        <v>47319</v>
      </c>
      <c r="F96">
        <v>93</v>
      </c>
      <c r="G96" s="8">
        <v>0</v>
      </c>
      <c r="H96" s="7">
        <f t="shared" si="10"/>
        <v>705.05000000000007</v>
      </c>
      <c r="I96" s="3">
        <f t="shared" si="8"/>
        <v>72.849999999999994</v>
      </c>
      <c r="J96" s="7">
        <f t="shared" si="9"/>
        <v>0.71</v>
      </c>
      <c r="M96" s="3">
        <f t="shared" si="7"/>
        <v>778.61000000000013</v>
      </c>
    </row>
    <row r="97" spans="5:13" x14ac:dyDescent="0.25">
      <c r="E97" s="21">
        <v>47350</v>
      </c>
      <c r="F97">
        <v>94</v>
      </c>
      <c r="G97" s="8">
        <v>0</v>
      </c>
      <c r="H97" s="7">
        <f t="shared" si="10"/>
        <v>705.05000000000007</v>
      </c>
      <c r="I97" s="3">
        <f t="shared" si="8"/>
        <v>72.849999999999994</v>
      </c>
      <c r="J97" s="7">
        <f t="shared" si="9"/>
        <v>0.71</v>
      </c>
      <c r="M97" s="3">
        <f t="shared" si="7"/>
        <v>778.61000000000013</v>
      </c>
    </row>
    <row r="98" spans="5:13" x14ac:dyDescent="0.25">
      <c r="E98" s="21">
        <v>47381</v>
      </c>
      <c r="F98">
        <v>95</v>
      </c>
      <c r="G98" s="8">
        <v>0</v>
      </c>
      <c r="H98" s="7">
        <f t="shared" si="10"/>
        <v>705.05000000000007</v>
      </c>
      <c r="I98" s="3">
        <f t="shared" si="8"/>
        <v>72.849999999999994</v>
      </c>
      <c r="J98" s="7">
        <f t="shared" si="9"/>
        <v>0.71</v>
      </c>
      <c r="M98" s="3">
        <f t="shared" si="7"/>
        <v>778.61000000000013</v>
      </c>
    </row>
    <row r="99" spans="5:13" x14ac:dyDescent="0.25">
      <c r="E99" s="21">
        <v>47411</v>
      </c>
      <c r="F99">
        <v>96</v>
      </c>
      <c r="G99" s="8">
        <v>0</v>
      </c>
      <c r="H99" s="7">
        <f t="shared" si="10"/>
        <v>705.05000000000007</v>
      </c>
      <c r="I99" s="3">
        <f t="shared" si="8"/>
        <v>72.849999999999994</v>
      </c>
      <c r="J99" s="7">
        <f t="shared" si="9"/>
        <v>0.71</v>
      </c>
      <c r="M99" s="3">
        <f t="shared" si="7"/>
        <v>778.61000000000013</v>
      </c>
    </row>
    <row r="100" spans="5:13" x14ac:dyDescent="0.25">
      <c r="E100" s="21">
        <v>47442</v>
      </c>
      <c r="F100">
        <v>97</v>
      </c>
      <c r="G100" s="8">
        <v>0</v>
      </c>
      <c r="H100" s="7">
        <f t="shared" si="10"/>
        <v>705.05000000000007</v>
      </c>
      <c r="I100" s="3">
        <f t="shared" si="8"/>
        <v>72.849999999999994</v>
      </c>
      <c r="J100" s="7">
        <f t="shared" si="9"/>
        <v>0.71</v>
      </c>
      <c r="M100" s="3">
        <f t="shared" ref="M100:M123" si="11">SUM(G100:L100)</f>
        <v>778.61000000000013</v>
      </c>
    </row>
    <row r="101" spans="5:13" x14ac:dyDescent="0.25">
      <c r="E101" s="21">
        <v>47472</v>
      </c>
      <c r="F101">
        <v>98</v>
      </c>
      <c r="G101" s="8">
        <v>0</v>
      </c>
      <c r="H101" s="7">
        <f t="shared" si="10"/>
        <v>705.05000000000007</v>
      </c>
      <c r="I101" s="3">
        <f t="shared" si="8"/>
        <v>72.849999999999994</v>
      </c>
      <c r="J101" s="7">
        <f t="shared" si="9"/>
        <v>0.71</v>
      </c>
      <c r="M101" s="3">
        <f t="shared" si="11"/>
        <v>778.61000000000013</v>
      </c>
    </row>
    <row r="102" spans="5:13" x14ac:dyDescent="0.25">
      <c r="E102" s="21">
        <v>47503</v>
      </c>
      <c r="F102">
        <v>99</v>
      </c>
      <c r="G102" s="8">
        <v>0</v>
      </c>
      <c r="H102" s="7">
        <f t="shared" si="10"/>
        <v>705.05000000000007</v>
      </c>
      <c r="I102" s="3">
        <f t="shared" si="8"/>
        <v>72.849999999999994</v>
      </c>
      <c r="J102" s="7">
        <f t="shared" si="9"/>
        <v>0.71</v>
      </c>
      <c r="M102" s="3">
        <f t="shared" si="11"/>
        <v>778.61000000000013</v>
      </c>
    </row>
    <row r="103" spans="5:13" x14ac:dyDescent="0.25">
      <c r="E103" s="21">
        <v>47534</v>
      </c>
      <c r="F103">
        <v>100</v>
      </c>
      <c r="G103" s="8">
        <v>0</v>
      </c>
      <c r="H103" s="7">
        <f t="shared" si="10"/>
        <v>705.05000000000007</v>
      </c>
      <c r="I103" s="3">
        <f t="shared" si="8"/>
        <v>72.849999999999994</v>
      </c>
      <c r="J103" s="7">
        <f t="shared" si="9"/>
        <v>0.71</v>
      </c>
      <c r="M103" s="3">
        <f t="shared" si="11"/>
        <v>778.61000000000013</v>
      </c>
    </row>
    <row r="104" spans="5:13" x14ac:dyDescent="0.25">
      <c r="E104" s="21">
        <v>47562</v>
      </c>
      <c r="F104">
        <v>101</v>
      </c>
      <c r="G104" s="8">
        <v>0</v>
      </c>
      <c r="H104" s="7">
        <f t="shared" si="10"/>
        <v>705.05000000000007</v>
      </c>
      <c r="I104" s="3">
        <f t="shared" si="8"/>
        <v>72.849999999999994</v>
      </c>
      <c r="J104" s="7">
        <f t="shared" si="9"/>
        <v>0.71</v>
      </c>
      <c r="M104" s="3">
        <f t="shared" si="11"/>
        <v>778.61000000000013</v>
      </c>
    </row>
    <row r="105" spans="5:13" x14ac:dyDescent="0.25">
      <c r="E105" s="21">
        <v>47593</v>
      </c>
      <c r="F105">
        <v>102</v>
      </c>
      <c r="G105" s="8">
        <v>0</v>
      </c>
      <c r="H105" s="7">
        <f t="shared" si="10"/>
        <v>705.05000000000007</v>
      </c>
      <c r="I105" s="3">
        <f t="shared" si="8"/>
        <v>72.849999999999994</v>
      </c>
      <c r="J105" s="7">
        <f t="shared" si="9"/>
        <v>0.71</v>
      </c>
      <c r="M105" s="3">
        <f t="shared" si="11"/>
        <v>778.61000000000013</v>
      </c>
    </row>
    <row r="106" spans="5:13" x14ac:dyDescent="0.25">
      <c r="E106" s="21">
        <v>47623</v>
      </c>
      <c r="F106">
        <v>103</v>
      </c>
      <c r="G106" s="8">
        <v>0</v>
      </c>
      <c r="H106" s="7">
        <f t="shared" si="10"/>
        <v>705.05000000000007</v>
      </c>
      <c r="I106" s="3">
        <f t="shared" si="8"/>
        <v>72.849999999999994</v>
      </c>
      <c r="J106" s="7">
        <f t="shared" si="9"/>
        <v>0.71</v>
      </c>
      <c r="M106" s="3">
        <f t="shared" si="11"/>
        <v>778.61000000000013</v>
      </c>
    </row>
    <row r="107" spans="5:13" x14ac:dyDescent="0.25">
      <c r="E107" s="21">
        <v>47654</v>
      </c>
      <c r="F107">
        <v>104</v>
      </c>
      <c r="G107" s="8">
        <v>0</v>
      </c>
      <c r="H107" s="7">
        <f t="shared" si="10"/>
        <v>705.05000000000007</v>
      </c>
      <c r="I107" s="3">
        <f t="shared" si="8"/>
        <v>72.849999999999994</v>
      </c>
      <c r="J107" s="7">
        <f t="shared" si="9"/>
        <v>0.71</v>
      </c>
      <c r="M107" s="3">
        <f t="shared" si="11"/>
        <v>778.61000000000013</v>
      </c>
    </row>
    <row r="108" spans="5:13" x14ac:dyDescent="0.25">
      <c r="E108" s="21">
        <v>47684</v>
      </c>
      <c r="F108">
        <v>105</v>
      </c>
      <c r="G108" s="8">
        <v>0</v>
      </c>
      <c r="H108" s="7">
        <f t="shared" si="10"/>
        <v>705.05000000000007</v>
      </c>
      <c r="I108" s="3">
        <f t="shared" si="8"/>
        <v>72.849999999999994</v>
      </c>
      <c r="J108" s="7">
        <f t="shared" si="9"/>
        <v>0.71</v>
      </c>
      <c r="M108" s="3">
        <f t="shared" si="11"/>
        <v>778.61000000000013</v>
      </c>
    </row>
    <row r="109" spans="5:13" x14ac:dyDescent="0.25">
      <c r="E109" s="21">
        <v>47715</v>
      </c>
      <c r="F109">
        <v>106</v>
      </c>
      <c r="G109" s="8">
        <v>0</v>
      </c>
      <c r="H109" s="7">
        <f t="shared" si="10"/>
        <v>705.05000000000007</v>
      </c>
      <c r="I109" s="3">
        <f t="shared" si="8"/>
        <v>72.849999999999994</v>
      </c>
      <c r="J109" s="7">
        <f t="shared" si="9"/>
        <v>0.71</v>
      </c>
      <c r="M109" s="3">
        <f t="shared" si="11"/>
        <v>778.61000000000013</v>
      </c>
    </row>
    <row r="110" spans="5:13" x14ac:dyDescent="0.25">
      <c r="E110" s="21">
        <v>47746</v>
      </c>
      <c r="F110">
        <v>107</v>
      </c>
      <c r="G110" s="8">
        <v>0</v>
      </c>
      <c r="H110" s="7">
        <f t="shared" si="10"/>
        <v>705.05000000000007</v>
      </c>
      <c r="I110" s="3">
        <f t="shared" si="8"/>
        <v>72.849999999999994</v>
      </c>
      <c r="J110" s="7">
        <f t="shared" si="9"/>
        <v>0.71</v>
      </c>
      <c r="M110" s="3">
        <f t="shared" si="11"/>
        <v>778.61000000000013</v>
      </c>
    </row>
    <row r="111" spans="5:13" x14ac:dyDescent="0.25">
      <c r="E111" s="21">
        <v>47776</v>
      </c>
      <c r="F111">
        <v>108</v>
      </c>
      <c r="G111" s="8">
        <v>0</v>
      </c>
      <c r="H111" s="7">
        <f t="shared" si="10"/>
        <v>705.05000000000007</v>
      </c>
      <c r="I111" s="3">
        <f t="shared" si="8"/>
        <v>72.849999999999994</v>
      </c>
      <c r="J111" s="7">
        <f t="shared" si="9"/>
        <v>0.71</v>
      </c>
      <c r="M111" s="3">
        <f t="shared" si="11"/>
        <v>778.61000000000013</v>
      </c>
    </row>
    <row r="112" spans="5:13" x14ac:dyDescent="0.25">
      <c r="E112" s="21">
        <v>47807</v>
      </c>
      <c r="F112">
        <v>109</v>
      </c>
      <c r="G112" s="8">
        <v>0</v>
      </c>
      <c r="H112" s="7">
        <f t="shared" si="10"/>
        <v>705.05000000000007</v>
      </c>
      <c r="I112" s="3">
        <f t="shared" si="8"/>
        <v>72.849999999999994</v>
      </c>
      <c r="J112" s="7">
        <f t="shared" si="9"/>
        <v>0.71</v>
      </c>
      <c r="M112" s="3">
        <f t="shared" si="11"/>
        <v>778.61000000000013</v>
      </c>
    </row>
    <row r="113" spans="5:13" x14ac:dyDescent="0.25">
      <c r="E113" s="21">
        <v>47837</v>
      </c>
      <c r="F113">
        <v>110</v>
      </c>
      <c r="G113" s="8">
        <v>0</v>
      </c>
      <c r="H113" s="7">
        <f t="shared" si="10"/>
        <v>705.05000000000007</v>
      </c>
      <c r="I113" s="3">
        <f t="shared" si="8"/>
        <v>72.849999999999994</v>
      </c>
      <c r="J113" s="7">
        <f t="shared" si="9"/>
        <v>0.71</v>
      </c>
      <c r="M113" s="3">
        <f t="shared" si="11"/>
        <v>778.61000000000013</v>
      </c>
    </row>
    <row r="114" spans="5:13" x14ac:dyDescent="0.25">
      <c r="E114" s="21">
        <v>47868</v>
      </c>
      <c r="F114">
        <v>111</v>
      </c>
      <c r="G114" s="8">
        <v>0</v>
      </c>
      <c r="H114" s="7">
        <f t="shared" si="10"/>
        <v>705.05000000000007</v>
      </c>
      <c r="I114" s="3">
        <f t="shared" si="8"/>
        <v>72.849999999999994</v>
      </c>
      <c r="J114" s="7">
        <f t="shared" si="9"/>
        <v>0.71</v>
      </c>
      <c r="M114" s="3">
        <f t="shared" si="11"/>
        <v>778.61000000000013</v>
      </c>
    </row>
    <row r="115" spans="5:13" x14ac:dyDescent="0.25">
      <c r="E115" s="21">
        <v>47899</v>
      </c>
      <c r="F115">
        <v>112</v>
      </c>
      <c r="G115" s="8">
        <v>0</v>
      </c>
      <c r="H115" s="7">
        <f t="shared" si="10"/>
        <v>705.05000000000007</v>
      </c>
      <c r="I115" s="3">
        <f t="shared" si="8"/>
        <v>72.849999999999994</v>
      </c>
      <c r="J115" s="7">
        <f t="shared" si="9"/>
        <v>0.71</v>
      </c>
      <c r="M115" s="3">
        <f t="shared" si="11"/>
        <v>778.61000000000013</v>
      </c>
    </row>
    <row r="116" spans="5:13" x14ac:dyDescent="0.25">
      <c r="E116" s="21">
        <v>47927</v>
      </c>
      <c r="F116">
        <v>113</v>
      </c>
      <c r="G116" s="8">
        <v>0</v>
      </c>
      <c r="H116" s="7">
        <f t="shared" si="10"/>
        <v>705.05000000000007</v>
      </c>
      <c r="I116" s="3">
        <f t="shared" si="8"/>
        <v>72.849999999999994</v>
      </c>
      <c r="J116" s="7">
        <f t="shared" si="9"/>
        <v>0.71</v>
      </c>
      <c r="M116" s="3">
        <f t="shared" si="11"/>
        <v>778.61000000000013</v>
      </c>
    </row>
    <row r="117" spans="5:13" x14ac:dyDescent="0.25">
      <c r="E117" s="21">
        <v>47958</v>
      </c>
      <c r="F117">
        <v>114</v>
      </c>
      <c r="G117" s="8">
        <v>0</v>
      </c>
      <c r="H117" s="7">
        <f t="shared" si="10"/>
        <v>705.05000000000007</v>
      </c>
      <c r="I117" s="3">
        <f t="shared" si="8"/>
        <v>72.849999999999994</v>
      </c>
      <c r="J117" s="7">
        <f t="shared" si="9"/>
        <v>0.71</v>
      </c>
      <c r="M117" s="3">
        <f t="shared" si="11"/>
        <v>778.61000000000013</v>
      </c>
    </row>
    <row r="118" spans="5:13" x14ac:dyDescent="0.25">
      <c r="E118" s="21">
        <v>47988</v>
      </c>
      <c r="F118">
        <v>115</v>
      </c>
      <c r="G118" s="8">
        <v>0</v>
      </c>
      <c r="H118" s="7">
        <f t="shared" si="10"/>
        <v>705.05000000000007</v>
      </c>
      <c r="I118" s="3">
        <f t="shared" si="8"/>
        <v>72.849999999999994</v>
      </c>
      <c r="J118" s="7">
        <f t="shared" si="9"/>
        <v>0.71</v>
      </c>
      <c r="M118" s="3">
        <f t="shared" si="11"/>
        <v>778.61000000000013</v>
      </c>
    </row>
    <row r="119" spans="5:13" x14ac:dyDescent="0.25">
      <c r="E119" s="21">
        <v>48019</v>
      </c>
      <c r="F119">
        <v>116</v>
      </c>
      <c r="G119" s="8">
        <v>0</v>
      </c>
      <c r="H119" s="7">
        <f t="shared" si="10"/>
        <v>705.05000000000007</v>
      </c>
      <c r="I119" s="3">
        <f t="shared" si="8"/>
        <v>72.849999999999994</v>
      </c>
      <c r="J119" s="7">
        <f t="shared" si="9"/>
        <v>0.71</v>
      </c>
      <c r="M119" s="3">
        <f t="shared" si="11"/>
        <v>778.61000000000013</v>
      </c>
    </row>
    <row r="120" spans="5:13" x14ac:dyDescent="0.25">
      <c r="E120" s="21">
        <v>48049</v>
      </c>
      <c r="F120">
        <v>117</v>
      </c>
      <c r="G120" s="8">
        <v>0</v>
      </c>
      <c r="H120" s="7">
        <f t="shared" si="10"/>
        <v>705.05000000000007</v>
      </c>
      <c r="I120" s="3">
        <f t="shared" si="8"/>
        <v>72.849999999999994</v>
      </c>
      <c r="J120" s="7">
        <f t="shared" si="9"/>
        <v>0.71</v>
      </c>
      <c r="M120" s="3">
        <f t="shared" si="11"/>
        <v>778.61000000000013</v>
      </c>
    </row>
    <row r="121" spans="5:13" x14ac:dyDescent="0.25">
      <c r="E121" s="21">
        <v>48080</v>
      </c>
      <c r="F121">
        <v>118</v>
      </c>
      <c r="G121" s="8">
        <v>0</v>
      </c>
      <c r="H121" s="7">
        <f t="shared" si="10"/>
        <v>705.05000000000007</v>
      </c>
      <c r="I121" s="3">
        <f t="shared" si="8"/>
        <v>72.849999999999994</v>
      </c>
      <c r="J121" s="7">
        <f t="shared" si="9"/>
        <v>0.71</v>
      </c>
      <c r="M121" s="3">
        <f t="shared" si="11"/>
        <v>778.61000000000013</v>
      </c>
    </row>
    <row r="122" spans="5:13" x14ac:dyDescent="0.25">
      <c r="E122" s="21">
        <v>48111</v>
      </c>
      <c r="F122">
        <v>119</v>
      </c>
      <c r="G122" s="8">
        <v>0</v>
      </c>
      <c r="H122" s="7">
        <f t="shared" si="10"/>
        <v>705.05000000000007</v>
      </c>
      <c r="I122" s="3">
        <f t="shared" si="8"/>
        <v>72.849999999999994</v>
      </c>
      <c r="J122" s="7">
        <f t="shared" si="9"/>
        <v>0.71</v>
      </c>
      <c r="M122" s="3">
        <f t="shared" si="11"/>
        <v>778.61000000000013</v>
      </c>
    </row>
    <row r="123" spans="5:13" x14ac:dyDescent="0.25">
      <c r="E123" s="21">
        <v>48141</v>
      </c>
      <c r="F123">
        <v>120</v>
      </c>
      <c r="G123" s="8">
        <v>0</v>
      </c>
      <c r="H123" s="7">
        <f t="shared" si="10"/>
        <v>705.05000000000007</v>
      </c>
      <c r="I123" s="3">
        <f t="shared" si="8"/>
        <v>72.849999999999994</v>
      </c>
      <c r="J123" s="7">
        <f t="shared" si="9"/>
        <v>0.71</v>
      </c>
      <c r="M123" s="3">
        <f t="shared" si="11"/>
        <v>778.61000000000013</v>
      </c>
    </row>
  </sheetData>
  <autoFilter ref="E3:M3" xr:uid="{788683B5-00BF-40F0-B1EF-D4D41BB79147}"/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BC4-CCB4-45FE-999B-FF0BAB503508}">
  <dimension ref="A1:M123"/>
  <sheetViews>
    <sheetView workbookViewId="0">
      <selection activeCell="A20" sqref="A20:B21"/>
    </sheetView>
  </sheetViews>
  <sheetFormatPr defaultRowHeight="15" x14ac:dyDescent="0.25"/>
  <cols>
    <col min="1" max="1" width="23.5703125" bestFit="1" customWidth="1"/>
    <col min="2" max="2" width="10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428759</v>
      </c>
      <c r="F1" s="26" t="s">
        <v>59</v>
      </c>
      <c r="G1" s="27">
        <f>SUBTOTAL(109,G4:G123)</f>
        <v>0</v>
      </c>
      <c r="H1" s="27">
        <f t="shared" ref="H1:M1" si="0">SUBTOTAL(109,H4:H123)</f>
        <v>76352.399999999921</v>
      </c>
      <c r="I1" s="27">
        <f t="shared" si="0"/>
        <v>7887.5999999999758</v>
      </c>
      <c r="J1" s="27">
        <f t="shared" si="0"/>
        <v>76.800000000000054</v>
      </c>
      <c r="K1" s="27">
        <f t="shared" si="0"/>
        <v>0</v>
      </c>
      <c r="L1" s="27">
        <f t="shared" si="0"/>
        <v>0</v>
      </c>
      <c r="M1" s="27">
        <f t="shared" si="0"/>
        <v>84316.799999999945</v>
      </c>
    </row>
    <row r="2" spans="1:13" x14ac:dyDescent="0.25">
      <c r="A2" t="s">
        <v>1</v>
      </c>
      <c r="B2" s="1" t="s">
        <v>46</v>
      </c>
      <c r="H2" s="7"/>
    </row>
    <row r="3" spans="1:13" x14ac:dyDescent="0.25">
      <c r="A3" t="s">
        <v>53</v>
      </c>
      <c r="B3" s="20">
        <v>44499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44530</v>
      </c>
      <c r="F4">
        <v>1</v>
      </c>
      <c r="G4" s="8">
        <v>0</v>
      </c>
      <c r="H4" s="7">
        <f t="shared" ref="H4:H7" si="1">($B$17-(I4+J4))</f>
        <v>636.27</v>
      </c>
      <c r="I4" s="3">
        <f>ROUND(($B$18/120),2)</f>
        <v>65.73</v>
      </c>
      <c r="J4" s="7">
        <f>ROUND(($B$11/120),2)</f>
        <v>0.64</v>
      </c>
      <c r="M4" s="3">
        <f t="shared" ref="M4:M35" si="2">SUM(G4:L4)</f>
        <v>702.64</v>
      </c>
    </row>
    <row r="5" spans="1:13" x14ac:dyDescent="0.25">
      <c r="A5" t="s">
        <v>3</v>
      </c>
      <c r="B5" s="2">
        <v>79607.55</v>
      </c>
      <c r="E5" s="21">
        <v>44560</v>
      </c>
      <c r="F5">
        <v>2</v>
      </c>
      <c r="G5" s="8">
        <v>0</v>
      </c>
      <c r="H5" s="7">
        <f t="shared" si="1"/>
        <v>636.27</v>
      </c>
      <c r="I5" s="3">
        <f t="shared" ref="I5:I68" si="3">ROUND(($B$18/120),2)</f>
        <v>65.73</v>
      </c>
      <c r="J5" s="7">
        <f t="shared" ref="J5:J68" si="4">ROUND(($B$11/120),2)</f>
        <v>0.64</v>
      </c>
      <c r="M5" s="3">
        <f t="shared" si="2"/>
        <v>702.64</v>
      </c>
    </row>
    <row r="6" spans="1:13" x14ac:dyDescent="0.25">
      <c r="A6" t="s">
        <v>4</v>
      </c>
      <c r="B6" s="2">
        <v>4776.45</v>
      </c>
      <c r="E6" s="21">
        <v>44591</v>
      </c>
      <c r="F6">
        <v>3</v>
      </c>
      <c r="G6" s="8">
        <v>0</v>
      </c>
      <c r="H6" s="7">
        <f t="shared" si="1"/>
        <v>636.27</v>
      </c>
      <c r="I6" s="3">
        <f t="shared" si="3"/>
        <v>65.73</v>
      </c>
      <c r="J6" s="7">
        <f t="shared" si="4"/>
        <v>0.64</v>
      </c>
      <c r="M6" s="3">
        <f t="shared" si="2"/>
        <v>702.64</v>
      </c>
    </row>
    <row r="7" spans="1:13" x14ac:dyDescent="0.25">
      <c r="A7" t="s">
        <v>6</v>
      </c>
      <c r="B7" s="2">
        <f>SUM(B5:B6)</f>
        <v>84384</v>
      </c>
      <c r="E7" s="21">
        <v>44620</v>
      </c>
      <c r="F7">
        <v>4</v>
      </c>
      <c r="G7" s="8">
        <v>0</v>
      </c>
      <c r="H7" s="7">
        <f t="shared" si="1"/>
        <v>636.27</v>
      </c>
      <c r="I7" s="3">
        <f t="shared" si="3"/>
        <v>65.73</v>
      </c>
      <c r="J7" s="7">
        <f t="shared" si="4"/>
        <v>0.64</v>
      </c>
      <c r="M7" s="3">
        <f t="shared" si="2"/>
        <v>702.64</v>
      </c>
    </row>
    <row r="8" spans="1:13" x14ac:dyDescent="0.25">
      <c r="A8" t="s">
        <v>5</v>
      </c>
      <c r="B8" s="2">
        <v>8031.8</v>
      </c>
      <c r="E8" s="21">
        <v>44650</v>
      </c>
      <c r="F8">
        <v>5</v>
      </c>
      <c r="G8" s="8">
        <v>0</v>
      </c>
      <c r="H8" s="7">
        <f t="shared" ref="H8:H71" si="5">($B$17-(I8+J8))</f>
        <v>636.27</v>
      </c>
      <c r="I8" s="3">
        <f t="shared" si="3"/>
        <v>65.73</v>
      </c>
      <c r="J8" s="7">
        <f t="shared" si="4"/>
        <v>0.64</v>
      </c>
      <c r="M8" s="3">
        <f t="shared" si="2"/>
        <v>702.64</v>
      </c>
    </row>
    <row r="9" spans="1:13" x14ac:dyDescent="0.25">
      <c r="B9" s="2"/>
      <c r="E9" s="21">
        <v>44681</v>
      </c>
      <c r="F9">
        <v>6</v>
      </c>
      <c r="G9" s="8">
        <v>0</v>
      </c>
      <c r="H9" s="7">
        <f t="shared" si="5"/>
        <v>636.27</v>
      </c>
      <c r="I9" s="3">
        <f t="shared" si="3"/>
        <v>65.73</v>
      </c>
      <c r="J9" s="7">
        <f t="shared" si="4"/>
        <v>0.64</v>
      </c>
      <c r="M9" s="3">
        <f t="shared" si="2"/>
        <v>702.64</v>
      </c>
    </row>
    <row r="10" spans="1:13" x14ac:dyDescent="0.25">
      <c r="A10" t="s">
        <v>7</v>
      </c>
      <c r="B10" s="2">
        <f xml:space="preserve"> B7-B8</f>
        <v>76352.2</v>
      </c>
      <c r="E10" s="21">
        <v>44711</v>
      </c>
      <c r="F10">
        <v>7</v>
      </c>
      <c r="G10" s="8">
        <v>0</v>
      </c>
      <c r="H10" s="7">
        <f t="shared" si="5"/>
        <v>636.27</v>
      </c>
      <c r="I10" s="3">
        <f t="shared" si="3"/>
        <v>65.73</v>
      </c>
      <c r="J10" s="7">
        <f t="shared" si="4"/>
        <v>0.64</v>
      </c>
      <c r="M10" s="3">
        <f t="shared" si="2"/>
        <v>702.64</v>
      </c>
    </row>
    <row r="11" spans="1:13" x14ac:dyDescent="0.25">
      <c r="A11" t="s">
        <v>8</v>
      </c>
      <c r="B11" s="2">
        <f>ROUND(B10/999,2)</f>
        <v>76.430000000000007</v>
      </c>
      <c r="E11" s="21">
        <v>44742</v>
      </c>
      <c r="F11">
        <v>8</v>
      </c>
      <c r="G11" s="8">
        <v>0</v>
      </c>
      <c r="H11" s="7">
        <f t="shared" si="5"/>
        <v>636.27</v>
      </c>
      <c r="I11" s="3">
        <f t="shared" si="3"/>
        <v>65.73</v>
      </c>
      <c r="J11" s="7">
        <f t="shared" si="4"/>
        <v>0.64</v>
      </c>
      <c r="M11" s="3">
        <f t="shared" si="2"/>
        <v>702.64</v>
      </c>
    </row>
    <row r="12" spans="1:13" x14ac:dyDescent="0.25">
      <c r="A12" t="s">
        <v>9</v>
      </c>
      <c r="B12" s="2">
        <f>B10+B11</f>
        <v>76428.62999999999</v>
      </c>
      <c r="C12" s="16"/>
      <c r="E12" s="21">
        <v>44772</v>
      </c>
      <c r="F12">
        <v>9</v>
      </c>
      <c r="G12" s="8">
        <v>0</v>
      </c>
      <c r="H12" s="7">
        <f t="shared" si="5"/>
        <v>636.27</v>
      </c>
      <c r="I12" s="3">
        <f t="shared" si="3"/>
        <v>65.73</v>
      </c>
      <c r="J12" s="7">
        <f t="shared" si="4"/>
        <v>0.64</v>
      </c>
      <c r="M12" s="3">
        <f t="shared" si="2"/>
        <v>702.64</v>
      </c>
    </row>
    <row r="13" spans="1:13" x14ac:dyDescent="0.25">
      <c r="B13" s="3"/>
      <c r="E13" s="21">
        <v>44803</v>
      </c>
      <c r="F13">
        <v>10</v>
      </c>
      <c r="G13" s="8">
        <v>0</v>
      </c>
      <c r="H13" s="7">
        <f t="shared" si="5"/>
        <v>636.27</v>
      </c>
      <c r="I13" s="3">
        <f t="shared" si="3"/>
        <v>65.73</v>
      </c>
      <c r="J13" s="7">
        <f t="shared" si="4"/>
        <v>0.64</v>
      </c>
      <c r="M13" s="3">
        <f t="shared" si="2"/>
        <v>702.64</v>
      </c>
    </row>
    <row r="14" spans="1:13" x14ac:dyDescent="0.25">
      <c r="A14" t="s">
        <v>10</v>
      </c>
      <c r="B14" s="4">
        <v>120</v>
      </c>
      <c r="E14" s="21">
        <v>44834</v>
      </c>
      <c r="F14">
        <v>11</v>
      </c>
      <c r="G14" s="8">
        <v>0</v>
      </c>
      <c r="H14" s="7">
        <f t="shared" si="5"/>
        <v>636.27</v>
      </c>
      <c r="I14" s="3">
        <f t="shared" si="3"/>
        <v>65.73</v>
      </c>
      <c r="J14" s="7">
        <f t="shared" si="4"/>
        <v>0.64</v>
      </c>
      <c r="M14" s="3">
        <f t="shared" si="2"/>
        <v>702.64</v>
      </c>
    </row>
    <row r="15" spans="1:13" x14ac:dyDescent="0.25">
      <c r="A15" t="s">
        <v>11</v>
      </c>
      <c r="B15" s="5">
        <v>1.652E-3</v>
      </c>
      <c r="E15" s="21">
        <v>44864</v>
      </c>
      <c r="F15">
        <v>12</v>
      </c>
      <c r="G15" s="8">
        <v>0</v>
      </c>
      <c r="H15" s="7">
        <f t="shared" si="5"/>
        <v>636.27</v>
      </c>
      <c r="I15" s="3">
        <f t="shared" si="3"/>
        <v>65.73</v>
      </c>
      <c r="J15" s="7">
        <f t="shared" si="4"/>
        <v>0.64</v>
      </c>
      <c r="M15" s="3">
        <f t="shared" si="2"/>
        <v>702.64</v>
      </c>
    </row>
    <row r="16" spans="1:13" x14ac:dyDescent="0.25">
      <c r="B16" s="3"/>
      <c r="E16" s="21">
        <v>44895</v>
      </c>
      <c r="F16">
        <v>13</v>
      </c>
      <c r="G16" s="8">
        <v>0</v>
      </c>
      <c r="H16" s="7">
        <f t="shared" si="5"/>
        <v>636.27</v>
      </c>
      <c r="I16" s="3">
        <f t="shared" si="3"/>
        <v>65.73</v>
      </c>
      <c r="J16" s="7">
        <f t="shared" si="4"/>
        <v>0.64</v>
      </c>
      <c r="M16" s="3">
        <f t="shared" si="2"/>
        <v>702.64</v>
      </c>
    </row>
    <row r="17" spans="1:13" x14ac:dyDescent="0.25">
      <c r="A17" t="s">
        <v>12</v>
      </c>
      <c r="B17" s="6">
        <f>ROUND(PMT(B15,B14,-B12),2)</f>
        <v>702.64</v>
      </c>
      <c r="E17" s="21">
        <v>44925</v>
      </c>
      <c r="F17">
        <v>14</v>
      </c>
      <c r="G17" s="8">
        <v>0</v>
      </c>
      <c r="H17" s="7">
        <f t="shared" si="5"/>
        <v>636.27</v>
      </c>
      <c r="I17" s="3">
        <f t="shared" si="3"/>
        <v>65.73</v>
      </c>
      <c r="J17" s="7">
        <f t="shared" si="4"/>
        <v>0.64</v>
      </c>
      <c r="M17" s="3">
        <f t="shared" si="2"/>
        <v>702.64</v>
      </c>
    </row>
    <row r="18" spans="1:13" x14ac:dyDescent="0.25">
      <c r="A18" t="s">
        <v>15</v>
      </c>
      <c r="B18" s="3">
        <f>ROUND((B14*B17)-B12,2)</f>
        <v>7888.17</v>
      </c>
      <c r="E18" s="21">
        <v>44956</v>
      </c>
      <c r="F18">
        <v>15</v>
      </c>
      <c r="G18" s="8">
        <v>0</v>
      </c>
      <c r="H18" s="7">
        <f t="shared" si="5"/>
        <v>636.27</v>
      </c>
      <c r="I18" s="3">
        <f t="shared" si="3"/>
        <v>65.73</v>
      </c>
      <c r="J18" s="7">
        <f t="shared" si="4"/>
        <v>0.64</v>
      </c>
      <c r="M18" s="3">
        <f t="shared" si="2"/>
        <v>702.64</v>
      </c>
    </row>
    <row r="19" spans="1:13" x14ac:dyDescent="0.25">
      <c r="B19" s="3"/>
      <c r="E19" s="21">
        <v>44985</v>
      </c>
      <c r="F19">
        <v>16</v>
      </c>
      <c r="G19" s="8">
        <v>0</v>
      </c>
      <c r="H19" s="7">
        <f t="shared" si="5"/>
        <v>636.27</v>
      </c>
      <c r="I19" s="3">
        <f t="shared" si="3"/>
        <v>65.73</v>
      </c>
      <c r="J19" s="7">
        <f t="shared" si="4"/>
        <v>0.64</v>
      </c>
      <c r="M19" s="3">
        <f t="shared" si="2"/>
        <v>702.64</v>
      </c>
    </row>
    <row r="20" spans="1:13" x14ac:dyDescent="0.25">
      <c r="A20" t="s">
        <v>71</v>
      </c>
      <c r="B20" s="3">
        <v>1107.57</v>
      </c>
      <c r="E20" s="21">
        <v>45015</v>
      </c>
      <c r="F20">
        <v>17</v>
      </c>
      <c r="G20" s="8">
        <v>0</v>
      </c>
      <c r="H20" s="7">
        <f t="shared" si="5"/>
        <v>636.27</v>
      </c>
      <c r="I20" s="3">
        <f t="shared" si="3"/>
        <v>65.73</v>
      </c>
      <c r="J20" s="7">
        <f t="shared" si="4"/>
        <v>0.64</v>
      </c>
      <c r="M20" s="3">
        <f t="shared" si="2"/>
        <v>702.64</v>
      </c>
    </row>
    <row r="21" spans="1:13" x14ac:dyDescent="0.25">
      <c r="A21" t="s">
        <v>72</v>
      </c>
      <c r="B21" s="3">
        <v>0</v>
      </c>
      <c r="E21" s="21">
        <v>45046</v>
      </c>
      <c r="F21">
        <v>18</v>
      </c>
      <c r="G21" s="8">
        <v>0</v>
      </c>
      <c r="H21" s="7">
        <f t="shared" si="5"/>
        <v>636.27</v>
      </c>
      <c r="I21" s="3">
        <f t="shared" si="3"/>
        <v>65.73</v>
      </c>
      <c r="J21" s="7">
        <f t="shared" si="4"/>
        <v>0.64</v>
      </c>
      <c r="M21" s="3">
        <f t="shared" si="2"/>
        <v>702.64</v>
      </c>
    </row>
    <row r="22" spans="1:13" x14ac:dyDescent="0.25">
      <c r="B22" s="3"/>
      <c r="E22" s="21">
        <v>45076</v>
      </c>
      <c r="F22">
        <v>19</v>
      </c>
      <c r="G22" s="8">
        <v>0</v>
      </c>
      <c r="H22" s="7">
        <f t="shared" si="5"/>
        <v>636.27</v>
      </c>
      <c r="I22" s="3">
        <f t="shared" si="3"/>
        <v>65.73</v>
      </c>
      <c r="J22" s="7">
        <f t="shared" si="4"/>
        <v>0.64</v>
      </c>
      <c r="M22" s="3">
        <f t="shared" si="2"/>
        <v>702.64</v>
      </c>
    </row>
    <row r="23" spans="1:13" x14ac:dyDescent="0.25">
      <c r="B23" s="3"/>
      <c r="E23" s="21">
        <v>45107</v>
      </c>
      <c r="F23">
        <v>20</v>
      </c>
      <c r="G23" s="8">
        <v>0</v>
      </c>
      <c r="H23" s="7">
        <f t="shared" si="5"/>
        <v>636.27</v>
      </c>
      <c r="I23" s="3">
        <f t="shared" si="3"/>
        <v>65.73</v>
      </c>
      <c r="J23" s="7">
        <f t="shared" si="4"/>
        <v>0.64</v>
      </c>
      <c r="M23" s="3">
        <f t="shared" si="2"/>
        <v>702.64</v>
      </c>
    </row>
    <row r="24" spans="1:13" x14ac:dyDescent="0.25">
      <c r="B24" s="3"/>
      <c r="E24" s="21">
        <v>45137</v>
      </c>
      <c r="F24">
        <v>21</v>
      </c>
      <c r="G24" s="8">
        <v>0</v>
      </c>
      <c r="H24" s="7">
        <f t="shared" si="5"/>
        <v>636.27</v>
      </c>
      <c r="I24" s="3">
        <f t="shared" si="3"/>
        <v>65.73</v>
      </c>
      <c r="J24" s="7">
        <f t="shared" si="4"/>
        <v>0.64</v>
      </c>
      <c r="M24" s="3">
        <f t="shared" si="2"/>
        <v>702.64</v>
      </c>
    </row>
    <row r="25" spans="1:13" x14ac:dyDescent="0.25">
      <c r="B25" s="3"/>
      <c r="E25" s="21">
        <v>45168</v>
      </c>
      <c r="F25">
        <v>22</v>
      </c>
      <c r="G25" s="8">
        <v>0</v>
      </c>
      <c r="H25" s="7">
        <f t="shared" si="5"/>
        <v>636.27</v>
      </c>
      <c r="I25" s="3">
        <f t="shared" si="3"/>
        <v>65.73</v>
      </c>
      <c r="J25" s="7">
        <f t="shared" si="4"/>
        <v>0.64</v>
      </c>
      <c r="M25" s="3">
        <f t="shared" si="2"/>
        <v>702.64</v>
      </c>
    </row>
    <row r="26" spans="1:13" x14ac:dyDescent="0.25">
      <c r="B26" s="3"/>
      <c r="E26" s="21">
        <v>45199</v>
      </c>
      <c r="F26">
        <v>23</v>
      </c>
      <c r="G26" s="8">
        <v>0</v>
      </c>
      <c r="H26" s="7">
        <f t="shared" si="5"/>
        <v>636.27</v>
      </c>
      <c r="I26" s="3">
        <f t="shared" si="3"/>
        <v>65.73</v>
      </c>
      <c r="J26" s="7">
        <f t="shared" si="4"/>
        <v>0.64</v>
      </c>
      <c r="M26" s="3">
        <f t="shared" si="2"/>
        <v>702.64</v>
      </c>
    </row>
    <row r="27" spans="1:13" x14ac:dyDescent="0.25">
      <c r="B27" s="3"/>
      <c r="E27" s="21">
        <v>45229</v>
      </c>
      <c r="F27">
        <v>24</v>
      </c>
      <c r="G27" s="8">
        <v>0</v>
      </c>
      <c r="H27" s="7">
        <f t="shared" si="5"/>
        <v>636.27</v>
      </c>
      <c r="I27" s="3">
        <f t="shared" si="3"/>
        <v>65.73</v>
      </c>
      <c r="J27" s="7">
        <f t="shared" si="4"/>
        <v>0.64</v>
      </c>
      <c r="M27" s="3">
        <f t="shared" si="2"/>
        <v>702.64</v>
      </c>
    </row>
    <row r="28" spans="1:13" x14ac:dyDescent="0.25">
      <c r="B28" s="3"/>
      <c r="E28" s="21">
        <v>45260</v>
      </c>
      <c r="F28">
        <v>25</v>
      </c>
      <c r="G28" s="8">
        <v>0</v>
      </c>
      <c r="H28" s="7">
        <f t="shared" si="5"/>
        <v>636.27</v>
      </c>
      <c r="I28" s="3">
        <f t="shared" si="3"/>
        <v>65.73</v>
      </c>
      <c r="J28" s="7">
        <f t="shared" si="4"/>
        <v>0.64</v>
      </c>
      <c r="M28" s="3">
        <f t="shared" si="2"/>
        <v>702.64</v>
      </c>
    </row>
    <row r="29" spans="1:13" x14ac:dyDescent="0.25">
      <c r="B29" s="3"/>
      <c r="E29" s="21">
        <v>45290</v>
      </c>
      <c r="F29">
        <v>26</v>
      </c>
      <c r="G29" s="8">
        <v>0</v>
      </c>
      <c r="H29" s="7">
        <f t="shared" si="5"/>
        <v>636.27</v>
      </c>
      <c r="I29" s="3">
        <f t="shared" si="3"/>
        <v>65.73</v>
      </c>
      <c r="J29" s="7">
        <f t="shared" si="4"/>
        <v>0.64</v>
      </c>
      <c r="M29" s="3">
        <f t="shared" si="2"/>
        <v>702.64</v>
      </c>
    </row>
    <row r="30" spans="1:13" x14ac:dyDescent="0.25">
      <c r="B30" s="3"/>
      <c r="E30" s="21">
        <v>45321</v>
      </c>
      <c r="F30">
        <v>27</v>
      </c>
      <c r="G30" s="8">
        <v>0</v>
      </c>
      <c r="H30" s="7">
        <f t="shared" si="5"/>
        <v>636.27</v>
      </c>
      <c r="I30" s="3">
        <f t="shared" si="3"/>
        <v>65.73</v>
      </c>
      <c r="J30" s="7">
        <f t="shared" si="4"/>
        <v>0.64</v>
      </c>
      <c r="M30" s="3">
        <f t="shared" si="2"/>
        <v>702.64</v>
      </c>
    </row>
    <row r="31" spans="1:13" x14ac:dyDescent="0.25">
      <c r="B31" s="3"/>
      <c r="E31" s="21">
        <v>45351</v>
      </c>
      <c r="F31">
        <v>28</v>
      </c>
      <c r="G31" s="8">
        <v>0</v>
      </c>
      <c r="H31" s="7">
        <f t="shared" si="5"/>
        <v>636.27</v>
      </c>
      <c r="I31" s="3">
        <f t="shared" si="3"/>
        <v>65.73</v>
      </c>
      <c r="J31" s="7">
        <f t="shared" si="4"/>
        <v>0.64</v>
      </c>
      <c r="M31" s="3">
        <f t="shared" si="2"/>
        <v>702.64</v>
      </c>
    </row>
    <row r="32" spans="1:13" x14ac:dyDescent="0.25">
      <c r="B32" s="3"/>
      <c r="E32" s="21">
        <v>45381</v>
      </c>
      <c r="F32">
        <v>29</v>
      </c>
      <c r="G32" s="8">
        <v>0</v>
      </c>
      <c r="H32" s="7">
        <f t="shared" si="5"/>
        <v>636.27</v>
      </c>
      <c r="I32" s="3">
        <f t="shared" si="3"/>
        <v>65.73</v>
      </c>
      <c r="J32" s="7">
        <f t="shared" si="4"/>
        <v>0.64</v>
      </c>
      <c r="M32" s="3">
        <f t="shared" si="2"/>
        <v>702.64</v>
      </c>
    </row>
    <row r="33" spans="2:13" x14ac:dyDescent="0.25">
      <c r="B33" s="3"/>
      <c r="E33" s="21">
        <v>45412</v>
      </c>
      <c r="F33">
        <v>30</v>
      </c>
      <c r="G33" s="8">
        <v>0</v>
      </c>
      <c r="H33" s="7">
        <f t="shared" si="5"/>
        <v>636.27</v>
      </c>
      <c r="I33" s="3">
        <f t="shared" si="3"/>
        <v>65.73</v>
      </c>
      <c r="J33" s="7">
        <f t="shared" si="4"/>
        <v>0.64</v>
      </c>
      <c r="M33" s="3">
        <f t="shared" si="2"/>
        <v>702.64</v>
      </c>
    </row>
    <row r="34" spans="2:13" x14ac:dyDescent="0.25">
      <c r="B34" s="3"/>
      <c r="E34" s="21">
        <v>45442</v>
      </c>
      <c r="F34">
        <v>31</v>
      </c>
      <c r="G34" s="8">
        <v>0</v>
      </c>
      <c r="H34" s="7">
        <f t="shared" si="5"/>
        <v>636.27</v>
      </c>
      <c r="I34" s="3">
        <f t="shared" si="3"/>
        <v>65.73</v>
      </c>
      <c r="J34" s="7">
        <f t="shared" si="4"/>
        <v>0.64</v>
      </c>
      <c r="M34" s="3">
        <f t="shared" si="2"/>
        <v>702.64</v>
      </c>
    </row>
    <row r="35" spans="2:13" x14ac:dyDescent="0.25">
      <c r="B35" s="3"/>
      <c r="E35" s="21">
        <v>45473</v>
      </c>
      <c r="F35">
        <v>32</v>
      </c>
      <c r="G35" s="8">
        <v>0</v>
      </c>
      <c r="H35" s="7">
        <f t="shared" si="5"/>
        <v>636.27</v>
      </c>
      <c r="I35" s="3">
        <f t="shared" si="3"/>
        <v>65.73</v>
      </c>
      <c r="J35" s="7">
        <f t="shared" si="4"/>
        <v>0.64</v>
      </c>
      <c r="M35" s="3">
        <f t="shared" si="2"/>
        <v>702.64</v>
      </c>
    </row>
    <row r="36" spans="2:13" x14ac:dyDescent="0.25">
      <c r="B36" s="3"/>
      <c r="E36" s="21">
        <v>45503</v>
      </c>
      <c r="F36">
        <v>33</v>
      </c>
      <c r="G36" s="8">
        <v>0</v>
      </c>
      <c r="H36" s="7">
        <f t="shared" si="5"/>
        <v>636.27</v>
      </c>
      <c r="I36" s="3">
        <f t="shared" si="3"/>
        <v>65.73</v>
      </c>
      <c r="J36" s="7">
        <f t="shared" si="4"/>
        <v>0.64</v>
      </c>
      <c r="M36" s="3">
        <f t="shared" ref="M36:M67" si="6">SUM(G36:L36)</f>
        <v>702.64</v>
      </c>
    </row>
    <row r="37" spans="2:13" x14ac:dyDescent="0.25">
      <c r="B37" s="3"/>
      <c r="E37" s="21">
        <v>45534</v>
      </c>
      <c r="F37">
        <v>34</v>
      </c>
      <c r="G37" s="8">
        <v>0</v>
      </c>
      <c r="H37" s="7">
        <f t="shared" si="5"/>
        <v>636.27</v>
      </c>
      <c r="I37" s="3">
        <f t="shared" si="3"/>
        <v>65.73</v>
      </c>
      <c r="J37" s="7">
        <f t="shared" si="4"/>
        <v>0.64</v>
      </c>
      <c r="M37" s="3">
        <f t="shared" si="6"/>
        <v>702.64</v>
      </c>
    </row>
    <row r="38" spans="2:13" x14ac:dyDescent="0.25">
      <c r="B38" s="3"/>
      <c r="E38" s="21">
        <v>45565</v>
      </c>
      <c r="F38">
        <v>35</v>
      </c>
      <c r="G38" s="8">
        <v>0</v>
      </c>
      <c r="H38" s="7">
        <f t="shared" si="5"/>
        <v>636.27</v>
      </c>
      <c r="I38" s="3">
        <f t="shared" si="3"/>
        <v>65.73</v>
      </c>
      <c r="J38" s="7">
        <f t="shared" si="4"/>
        <v>0.64</v>
      </c>
      <c r="M38" s="3">
        <f t="shared" si="6"/>
        <v>702.64</v>
      </c>
    </row>
    <row r="39" spans="2:13" x14ac:dyDescent="0.25">
      <c r="B39" s="3"/>
      <c r="E39" s="21">
        <v>45595</v>
      </c>
      <c r="F39">
        <v>36</v>
      </c>
      <c r="G39" s="8">
        <v>0</v>
      </c>
      <c r="H39" s="7">
        <f t="shared" si="5"/>
        <v>636.27</v>
      </c>
      <c r="I39" s="3">
        <f t="shared" si="3"/>
        <v>65.73</v>
      </c>
      <c r="J39" s="7">
        <f t="shared" si="4"/>
        <v>0.64</v>
      </c>
      <c r="M39" s="3">
        <f t="shared" si="6"/>
        <v>702.64</v>
      </c>
    </row>
    <row r="40" spans="2:13" x14ac:dyDescent="0.25">
      <c r="B40" s="3"/>
      <c r="E40" s="21">
        <v>45626</v>
      </c>
      <c r="F40">
        <v>37</v>
      </c>
      <c r="G40" s="8">
        <v>0</v>
      </c>
      <c r="H40" s="7">
        <f t="shared" si="5"/>
        <v>636.27</v>
      </c>
      <c r="I40" s="3">
        <f t="shared" si="3"/>
        <v>65.73</v>
      </c>
      <c r="J40" s="7">
        <f t="shared" si="4"/>
        <v>0.64</v>
      </c>
      <c r="M40" s="3">
        <f t="shared" si="6"/>
        <v>702.64</v>
      </c>
    </row>
    <row r="41" spans="2:13" x14ac:dyDescent="0.25">
      <c r="B41" s="3"/>
      <c r="E41" s="21">
        <v>45656</v>
      </c>
      <c r="F41">
        <v>38</v>
      </c>
      <c r="G41" s="8">
        <v>0</v>
      </c>
      <c r="H41" s="7">
        <f t="shared" si="5"/>
        <v>636.27</v>
      </c>
      <c r="I41" s="3">
        <f t="shared" si="3"/>
        <v>65.73</v>
      </c>
      <c r="J41" s="7">
        <f t="shared" si="4"/>
        <v>0.64</v>
      </c>
      <c r="M41" s="3">
        <f t="shared" si="6"/>
        <v>702.64</v>
      </c>
    </row>
    <row r="42" spans="2:13" x14ac:dyDescent="0.25">
      <c r="B42" s="3"/>
      <c r="E42" s="21">
        <v>45687</v>
      </c>
      <c r="F42">
        <v>39</v>
      </c>
      <c r="G42" s="8">
        <v>0</v>
      </c>
      <c r="H42" s="7">
        <f t="shared" si="5"/>
        <v>636.27</v>
      </c>
      <c r="I42" s="3">
        <f t="shared" si="3"/>
        <v>65.73</v>
      </c>
      <c r="J42" s="7">
        <f t="shared" si="4"/>
        <v>0.64</v>
      </c>
      <c r="M42" s="3">
        <f t="shared" si="6"/>
        <v>702.64</v>
      </c>
    </row>
    <row r="43" spans="2:13" x14ac:dyDescent="0.25">
      <c r="B43" s="3"/>
      <c r="E43" s="21">
        <v>45716</v>
      </c>
      <c r="F43">
        <v>40</v>
      </c>
      <c r="G43" s="8">
        <v>0</v>
      </c>
      <c r="H43" s="7">
        <f t="shared" si="5"/>
        <v>636.27</v>
      </c>
      <c r="I43" s="3">
        <f t="shared" si="3"/>
        <v>65.73</v>
      </c>
      <c r="J43" s="7">
        <f t="shared" si="4"/>
        <v>0.64</v>
      </c>
      <c r="M43" s="3">
        <f t="shared" si="6"/>
        <v>702.64</v>
      </c>
    </row>
    <row r="44" spans="2:13" x14ac:dyDescent="0.25">
      <c r="B44" s="3"/>
      <c r="E44" s="21">
        <v>45746</v>
      </c>
      <c r="F44">
        <v>41</v>
      </c>
      <c r="G44" s="8">
        <v>0</v>
      </c>
      <c r="H44" s="7">
        <f t="shared" si="5"/>
        <v>636.27</v>
      </c>
      <c r="I44" s="3">
        <f t="shared" si="3"/>
        <v>65.73</v>
      </c>
      <c r="J44" s="7">
        <f t="shared" si="4"/>
        <v>0.64</v>
      </c>
      <c r="M44" s="3">
        <f t="shared" si="6"/>
        <v>702.64</v>
      </c>
    </row>
    <row r="45" spans="2:13" x14ac:dyDescent="0.25">
      <c r="E45" s="21">
        <v>45777</v>
      </c>
      <c r="F45">
        <v>42</v>
      </c>
      <c r="G45" s="8">
        <v>0</v>
      </c>
      <c r="H45" s="7">
        <f t="shared" si="5"/>
        <v>636.27</v>
      </c>
      <c r="I45" s="3">
        <f t="shared" si="3"/>
        <v>65.73</v>
      </c>
      <c r="J45" s="7">
        <f t="shared" si="4"/>
        <v>0.64</v>
      </c>
      <c r="M45" s="3">
        <f t="shared" si="6"/>
        <v>702.64</v>
      </c>
    </row>
    <row r="46" spans="2:13" x14ac:dyDescent="0.25">
      <c r="E46" s="21">
        <v>45807</v>
      </c>
      <c r="F46">
        <v>43</v>
      </c>
      <c r="G46" s="8">
        <v>0</v>
      </c>
      <c r="H46" s="7">
        <f t="shared" si="5"/>
        <v>636.27</v>
      </c>
      <c r="I46" s="3">
        <f t="shared" si="3"/>
        <v>65.73</v>
      </c>
      <c r="J46" s="7">
        <f t="shared" si="4"/>
        <v>0.64</v>
      </c>
      <c r="M46" s="3">
        <f t="shared" si="6"/>
        <v>702.64</v>
      </c>
    </row>
    <row r="47" spans="2:13" x14ac:dyDescent="0.25">
      <c r="E47" s="21">
        <v>45838</v>
      </c>
      <c r="F47">
        <v>44</v>
      </c>
      <c r="G47" s="8">
        <v>0</v>
      </c>
      <c r="H47" s="7">
        <f t="shared" si="5"/>
        <v>636.27</v>
      </c>
      <c r="I47" s="3">
        <f t="shared" si="3"/>
        <v>65.73</v>
      </c>
      <c r="J47" s="7">
        <f t="shared" si="4"/>
        <v>0.64</v>
      </c>
      <c r="M47" s="3">
        <f t="shared" si="6"/>
        <v>702.64</v>
      </c>
    </row>
    <row r="48" spans="2:13" x14ac:dyDescent="0.25">
      <c r="E48" s="21">
        <v>45868</v>
      </c>
      <c r="F48">
        <v>45</v>
      </c>
      <c r="G48" s="8">
        <v>0</v>
      </c>
      <c r="H48" s="7">
        <f t="shared" si="5"/>
        <v>636.27</v>
      </c>
      <c r="I48" s="3">
        <f t="shared" si="3"/>
        <v>65.73</v>
      </c>
      <c r="J48" s="7">
        <f t="shared" si="4"/>
        <v>0.64</v>
      </c>
      <c r="M48" s="3">
        <f t="shared" si="6"/>
        <v>702.64</v>
      </c>
    </row>
    <row r="49" spans="5:13" x14ac:dyDescent="0.25">
      <c r="E49" s="21">
        <v>45899</v>
      </c>
      <c r="F49">
        <v>46</v>
      </c>
      <c r="G49" s="8">
        <v>0</v>
      </c>
      <c r="H49" s="7">
        <f t="shared" si="5"/>
        <v>636.27</v>
      </c>
      <c r="I49" s="3">
        <f t="shared" si="3"/>
        <v>65.73</v>
      </c>
      <c r="J49" s="7">
        <f t="shared" si="4"/>
        <v>0.64</v>
      </c>
      <c r="M49" s="3">
        <f t="shared" si="6"/>
        <v>702.64</v>
      </c>
    </row>
    <row r="50" spans="5:13" x14ac:dyDescent="0.25">
      <c r="E50" s="21">
        <v>45930</v>
      </c>
      <c r="F50">
        <v>47</v>
      </c>
      <c r="G50" s="8">
        <v>0</v>
      </c>
      <c r="H50" s="7">
        <f t="shared" si="5"/>
        <v>636.27</v>
      </c>
      <c r="I50" s="3">
        <f t="shared" si="3"/>
        <v>65.73</v>
      </c>
      <c r="J50" s="7">
        <f t="shared" si="4"/>
        <v>0.64</v>
      </c>
      <c r="M50" s="3">
        <f t="shared" si="6"/>
        <v>702.64</v>
      </c>
    </row>
    <row r="51" spans="5:13" x14ac:dyDescent="0.25">
      <c r="E51" s="21">
        <v>45960</v>
      </c>
      <c r="F51">
        <v>48</v>
      </c>
      <c r="G51" s="8">
        <v>0</v>
      </c>
      <c r="H51" s="7">
        <f t="shared" si="5"/>
        <v>636.27</v>
      </c>
      <c r="I51" s="3">
        <f t="shared" si="3"/>
        <v>65.73</v>
      </c>
      <c r="J51" s="7">
        <f t="shared" si="4"/>
        <v>0.64</v>
      </c>
      <c r="M51" s="3">
        <f t="shared" si="6"/>
        <v>702.64</v>
      </c>
    </row>
    <row r="52" spans="5:13" x14ac:dyDescent="0.25">
      <c r="E52" s="21">
        <v>45991</v>
      </c>
      <c r="F52">
        <v>49</v>
      </c>
      <c r="G52" s="8">
        <v>0</v>
      </c>
      <c r="H52" s="7">
        <f t="shared" si="5"/>
        <v>636.27</v>
      </c>
      <c r="I52" s="3">
        <f t="shared" si="3"/>
        <v>65.73</v>
      </c>
      <c r="J52" s="7">
        <f t="shared" si="4"/>
        <v>0.64</v>
      </c>
      <c r="M52" s="3">
        <f t="shared" si="6"/>
        <v>702.64</v>
      </c>
    </row>
    <row r="53" spans="5:13" x14ac:dyDescent="0.25">
      <c r="E53" s="21">
        <v>46021</v>
      </c>
      <c r="F53">
        <v>50</v>
      </c>
      <c r="G53" s="8">
        <v>0</v>
      </c>
      <c r="H53" s="7">
        <f t="shared" si="5"/>
        <v>636.27</v>
      </c>
      <c r="I53" s="3">
        <f t="shared" si="3"/>
        <v>65.73</v>
      </c>
      <c r="J53" s="7">
        <f t="shared" si="4"/>
        <v>0.64</v>
      </c>
      <c r="M53" s="3">
        <f t="shared" si="6"/>
        <v>702.64</v>
      </c>
    </row>
    <row r="54" spans="5:13" x14ac:dyDescent="0.25">
      <c r="E54" s="21">
        <v>46052</v>
      </c>
      <c r="F54">
        <v>51</v>
      </c>
      <c r="G54" s="8">
        <v>0</v>
      </c>
      <c r="H54" s="7">
        <f t="shared" si="5"/>
        <v>636.27</v>
      </c>
      <c r="I54" s="3">
        <f t="shared" si="3"/>
        <v>65.73</v>
      </c>
      <c r="J54" s="7">
        <f t="shared" si="4"/>
        <v>0.64</v>
      </c>
      <c r="M54" s="3">
        <f t="shared" si="6"/>
        <v>702.64</v>
      </c>
    </row>
    <row r="55" spans="5:13" x14ac:dyDescent="0.25">
      <c r="E55" s="21">
        <v>46081</v>
      </c>
      <c r="F55">
        <v>52</v>
      </c>
      <c r="G55" s="8">
        <v>0</v>
      </c>
      <c r="H55" s="7">
        <f t="shared" si="5"/>
        <v>636.27</v>
      </c>
      <c r="I55" s="3">
        <f t="shared" si="3"/>
        <v>65.73</v>
      </c>
      <c r="J55" s="7">
        <f t="shared" si="4"/>
        <v>0.64</v>
      </c>
      <c r="M55" s="3">
        <f t="shared" si="6"/>
        <v>702.64</v>
      </c>
    </row>
    <row r="56" spans="5:13" x14ac:dyDescent="0.25">
      <c r="E56" s="21">
        <v>46111</v>
      </c>
      <c r="F56">
        <v>53</v>
      </c>
      <c r="G56" s="8">
        <v>0</v>
      </c>
      <c r="H56" s="7">
        <f t="shared" si="5"/>
        <v>636.27</v>
      </c>
      <c r="I56" s="3">
        <f t="shared" si="3"/>
        <v>65.73</v>
      </c>
      <c r="J56" s="7">
        <f t="shared" si="4"/>
        <v>0.64</v>
      </c>
      <c r="M56" s="3">
        <f t="shared" si="6"/>
        <v>702.64</v>
      </c>
    </row>
    <row r="57" spans="5:13" x14ac:dyDescent="0.25">
      <c r="E57" s="21">
        <v>46142</v>
      </c>
      <c r="F57">
        <v>54</v>
      </c>
      <c r="G57" s="8">
        <v>0</v>
      </c>
      <c r="H57" s="7">
        <f t="shared" si="5"/>
        <v>636.27</v>
      </c>
      <c r="I57" s="3">
        <f t="shared" si="3"/>
        <v>65.73</v>
      </c>
      <c r="J57" s="7">
        <f t="shared" si="4"/>
        <v>0.64</v>
      </c>
      <c r="M57" s="3">
        <f t="shared" si="6"/>
        <v>702.64</v>
      </c>
    </row>
    <row r="58" spans="5:13" x14ac:dyDescent="0.25">
      <c r="E58" s="21">
        <v>46172</v>
      </c>
      <c r="F58">
        <v>55</v>
      </c>
      <c r="G58" s="8">
        <v>0</v>
      </c>
      <c r="H58" s="7">
        <f t="shared" si="5"/>
        <v>636.27</v>
      </c>
      <c r="I58" s="3">
        <f t="shared" si="3"/>
        <v>65.73</v>
      </c>
      <c r="J58" s="7">
        <f t="shared" si="4"/>
        <v>0.64</v>
      </c>
      <c r="M58" s="3">
        <f t="shared" si="6"/>
        <v>702.64</v>
      </c>
    </row>
    <row r="59" spans="5:13" x14ac:dyDescent="0.25">
      <c r="E59" s="21">
        <v>46203</v>
      </c>
      <c r="F59">
        <v>56</v>
      </c>
      <c r="G59" s="8">
        <v>0</v>
      </c>
      <c r="H59" s="7">
        <f t="shared" si="5"/>
        <v>636.27</v>
      </c>
      <c r="I59" s="3">
        <f t="shared" si="3"/>
        <v>65.73</v>
      </c>
      <c r="J59" s="7">
        <f t="shared" si="4"/>
        <v>0.64</v>
      </c>
      <c r="M59" s="3">
        <f t="shared" si="6"/>
        <v>702.64</v>
      </c>
    </row>
    <row r="60" spans="5:13" x14ac:dyDescent="0.25">
      <c r="E60" s="21">
        <v>46233</v>
      </c>
      <c r="F60">
        <v>57</v>
      </c>
      <c r="G60" s="8">
        <v>0</v>
      </c>
      <c r="H60" s="7">
        <f t="shared" si="5"/>
        <v>636.27</v>
      </c>
      <c r="I60" s="3">
        <f t="shared" si="3"/>
        <v>65.73</v>
      </c>
      <c r="J60" s="7">
        <f t="shared" si="4"/>
        <v>0.64</v>
      </c>
      <c r="M60" s="3">
        <f t="shared" si="6"/>
        <v>702.64</v>
      </c>
    </row>
    <row r="61" spans="5:13" x14ac:dyDescent="0.25">
      <c r="E61" s="21">
        <v>46264</v>
      </c>
      <c r="F61">
        <v>58</v>
      </c>
      <c r="G61" s="8">
        <v>0</v>
      </c>
      <c r="H61" s="7">
        <f t="shared" si="5"/>
        <v>636.27</v>
      </c>
      <c r="I61" s="3">
        <f t="shared" si="3"/>
        <v>65.73</v>
      </c>
      <c r="J61" s="7">
        <f t="shared" si="4"/>
        <v>0.64</v>
      </c>
      <c r="M61" s="3">
        <f t="shared" si="6"/>
        <v>702.64</v>
      </c>
    </row>
    <row r="62" spans="5:13" x14ac:dyDescent="0.25">
      <c r="E62" s="21">
        <v>46295</v>
      </c>
      <c r="F62">
        <v>59</v>
      </c>
      <c r="G62" s="8">
        <v>0</v>
      </c>
      <c r="H62" s="7">
        <f t="shared" si="5"/>
        <v>636.27</v>
      </c>
      <c r="I62" s="3">
        <f t="shared" si="3"/>
        <v>65.73</v>
      </c>
      <c r="J62" s="7">
        <f t="shared" si="4"/>
        <v>0.64</v>
      </c>
      <c r="M62" s="3">
        <f t="shared" si="6"/>
        <v>702.64</v>
      </c>
    </row>
    <row r="63" spans="5:13" x14ac:dyDescent="0.25">
      <c r="E63" s="21">
        <v>46325</v>
      </c>
      <c r="F63">
        <v>60</v>
      </c>
      <c r="G63" s="8">
        <v>0</v>
      </c>
      <c r="H63" s="7">
        <f t="shared" si="5"/>
        <v>636.27</v>
      </c>
      <c r="I63" s="3">
        <f t="shared" si="3"/>
        <v>65.73</v>
      </c>
      <c r="J63" s="7">
        <f t="shared" si="4"/>
        <v>0.64</v>
      </c>
      <c r="M63" s="3">
        <f t="shared" si="6"/>
        <v>702.64</v>
      </c>
    </row>
    <row r="64" spans="5:13" x14ac:dyDescent="0.25">
      <c r="E64" s="21">
        <v>46356</v>
      </c>
      <c r="F64">
        <v>61</v>
      </c>
      <c r="G64" s="8">
        <v>0</v>
      </c>
      <c r="H64" s="7">
        <f t="shared" si="5"/>
        <v>636.27</v>
      </c>
      <c r="I64" s="3">
        <f t="shared" si="3"/>
        <v>65.73</v>
      </c>
      <c r="J64" s="7">
        <f t="shared" si="4"/>
        <v>0.64</v>
      </c>
      <c r="M64" s="3">
        <f t="shared" si="6"/>
        <v>702.64</v>
      </c>
    </row>
    <row r="65" spans="5:13" x14ac:dyDescent="0.25">
      <c r="E65" s="21">
        <v>46386</v>
      </c>
      <c r="F65">
        <v>62</v>
      </c>
      <c r="G65" s="8">
        <v>0</v>
      </c>
      <c r="H65" s="7">
        <f t="shared" si="5"/>
        <v>636.27</v>
      </c>
      <c r="I65" s="3">
        <f t="shared" si="3"/>
        <v>65.73</v>
      </c>
      <c r="J65" s="7">
        <f t="shared" si="4"/>
        <v>0.64</v>
      </c>
      <c r="M65" s="3">
        <f t="shared" si="6"/>
        <v>702.64</v>
      </c>
    </row>
    <row r="66" spans="5:13" x14ac:dyDescent="0.25">
      <c r="E66" s="21">
        <v>46417</v>
      </c>
      <c r="F66">
        <v>63</v>
      </c>
      <c r="G66" s="8">
        <v>0</v>
      </c>
      <c r="H66" s="7">
        <f t="shared" si="5"/>
        <v>636.27</v>
      </c>
      <c r="I66" s="3">
        <f t="shared" si="3"/>
        <v>65.73</v>
      </c>
      <c r="J66" s="7">
        <f t="shared" si="4"/>
        <v>0.64</v>
      </c>
      <c r="M66" s="3">
        <f t="shared" si="6"/>
        <v>702.64</v>
      </c>
    </row>
    <row r="67" spans="5:13" x14ac:dyDescent="0.25">
      <c r="E67" s="21">
        <v>46446</v>
      </c>
      <c r="F67">
        <v>64</v>
      </c>
      <c r="G67" s="8">
        <v>0</v>
      </c>
      <c r="H67" s="7">
        <f t="shared" si="5"/>
        <v>636.27</v>
      </c>
      <c r="I67" s="3">
        <f t="shared" si="3"/>
        <v>65.73</v>
      </c>
      <c r="J67" s="7">
        <f t="shared" si="4"/>
        <v>0.64</v>
      </c>
      <c r="M67" s="3">
        <f t="shared" si="6"/>
        <v>702.64</v>
      </c>
    </row>
    <row r="68" spans="5:13" x14ac:dyDescent="0.25">
      <c r="E68" s="21">
        <v>46476</v>
      </c>
      <c r="F68">
        <v>65</v>
      </c>
      <c r="G68" s="8">
        <v>0</v>
      </c>
      <c r="H68" s="7">
        <f t="shared" si="5"/>
        <v>636.27</v>
      </c>
      <c r="I68" s="3">
        <f t="shared" si="3"/>
        <v>65.73</v>
      </c>
      <c r="J68" s="7">
        <f t="shared" si="4"/>
        <v>0.64</v>
      </c>
      <c r="M68" s="3">
        <f t="shared" ref="M68:M99" si="7">SUM(G68:L68)</f>
        <v>702.64</v>
      </c>
    </row>
    <row r="69" spans="5:13" x14ac:dyDescent="0.25">
      <c r="E69" s="21">
        <v>46507</v>
      </c>
      <c r="F69">
        <v>66</v>
      </c>
      <c r="G69" s="8">
        <v>0</v>
      </c>
      <c r="H69" s="7">
        <f t="shared" si="5"/>
        <v>636.27</v>
      </c>
      <c r="I69" s="3">
        <f t="shared" ref="I69:I123" si="8">ROUND(($B$18/120),2)</f>
        <v>65.73</v>
      </c>
      <c r="J69" s="7">
        <f t="shared" ref="J69:J123" si="9">ROUND(($B$11/120),2)</f>
        <v>0.64</v>
      </c>
      <c r="M69" s="3">
        <f t="shared" si="7"/>
        <v>702.64</v>
      </c>
    </row>
    <row r="70" spans="5:13" x14ac:dyDescent="0.25">
      <c r="E70" s="21">
        <v>46537</v>
      </c>
      <c r="F70">
        <v>67</v>
      </c>
      <c r="G70" s="8">
        <v>0</v>
      </c>
      <c r="H70" s="7">
        <f t="shared" si="5"/>
        <v>636.27</v>
      </c>
      <c r="I70" s="3">
        <f t="shared" si="8"/>
        <v>65.73</v>
      </c>
      <c r="J70" s="7">
        <f t="shared" si="9"/>
        <v>0.64</v>
      </c>
      <c r="M70" s="3">
        <f t="shared" si="7"/>
        <v>702.64</v>
      </c>
    </row>
    <row r="71" spans="5:13" x14ac:dyDescent="0.25">
      <c r="E71" s="21">
        <v>46568</v>
      </c>
      <c r="F71">
        <v>68</v>
      </c>
      <c r="G71" s="8">
        <v>0</v>
      </c>
      <c r="H71" s="7">
        <f t="shared" si="5"/>
        <v>636.27</v>
      </c>
      <c r="I71" s="3">
        <f t="shared" si="8"/>
        <v>65.73</v>
      </c>
      <c r="J71" s="7">
        <f t="shared" si="9"/>
        <v>0.64</v>
      </c>
      <c r="M71" s="3">
        <f t="shared" si="7"/>
        <v>702.64</v>
      </c>
    </row>
    <row r="72" spans="5:13" x14ac:dyDescent="0.25">
      <c r="E72" s="21">
        <v>46598</v>
      </c>
      <c r="F72">
        <v>69</v>
      </c>
      <c r="G72" s="8">
        <v>0</v>
      </c>
      <c r="H72" s="7">
        <f t="shared" ref="H72:H123" si="10">($B$17-(I72+J72))</f>
        <v>636.27</v>
      </c>
      <c r="I72" s="3">
        <f t="shared" si="8"/>
        <v>65.73</v>
      </c>
      <c r="J72" s="7">
        <f t="shared" si="9"/>
        <v>0.64</v>
      </c>
      <c r="M72" s="3">
        <f t="shared" si="7"/>
        <v>702.64</v>
      </c>
    </row>
    <row r="73" spans="5:13" x14ac:dyDescent="0.25">
      <c r="E73" s="21">
        <v>46629</v>
      </c>
      <c r="F73">
        <v>70</v>
      </c>
      <c r="G73" s="8">
        <v>0</v>
      </c>
      <c r="H73" s="7">
        <f t="shared" si="10"/>
        <v>636.27</v>
      </c>
      <c r="I73" s="3">
        <f t="shared" si="8"/>
        <v>65.73</v>
      </c>
      <c r="J73" s="7">
        <f t="shared" si="9"/>
        <v>0.64</v>
      </c>
      <c r="M73" s="3">
        <f t="shared" si="7"/>
        <v>702.64</v>
      </c>
    </row>
    <row r="74" spans="5:13" x14ac:dyDescent="0.25">
      <c r="E74" s="21">
        <v>46660</v>
      </c>
      <c r="F74">
        <v>71</v>
      </c>
      <c r="G74" s="8">
        <v>0</v>
      </c>
      <c r="H74" s="7">
        <f t="shared" si="10"/>
        <v>636.27</v>
      </c>
      <c r="I74" s="3">
        <f t="shared" si="8"/>
        <v>65.73</v>
      </c>
      <c r="J74" s="7">
        <f t="shared" si="9"/>
        <v>0.64</v>
      </c>
      <c r="M74" s="3">
        <f t="shared" si="7"/>
        <v>702.64</v>
      </c>
    </row>
    <row r="75" spans="5:13" x14ac:dyDescent="0.25">
      <c r="E75" s="21">
        <v>46690</v>
      </c>
      <c r="F75">
        <v>72</v>
      </c>
      <c r="G75" s="8">
        <v>0</v>
      </c>
      <c r="H75" s="7">
        <f t="shared" si="10"/>
        <v>636.27</v>
      </c>
      <c r="I75" s="3">
        <f t="shared" si="8"/>
        <v>65.73</v>
      </c>
      <c r="J75" s="7">
        <f t="shared" si="9"/>
        <v>0.64</v>
      </c>
      <c r="M75" s="3">
        <f t="shared" si="7"/>
        <v>702.64</v>
      </c>
    </row>
    <row r="76" spans="5:13" x14ac:dyDescent="0.25">
      <c r="E76" s="21">
        <v>46721</v>
      </c>
      <c r="F76">
        <v>73</v>
      </c>
      <c r="G76" s="8">
        <v>0</v>
      </c>
      <c r="H76" s="7">
        <f t="shared" si="10"/>
        <v>636.27</v>
      </c>
      <c r="I76" s="3">
        <f t="shared" si="8"/>
        <v>65.73</v>
      </c>
      <c r="J76" s="7">
        <f t="shared" si="9"/>
        <v>0.64</v>
      </c>
      <c r="M76" s="3">
        <f t="shared" si="7"/>
        <v>702.64</v>
      </c>
    </row>
    <row r="77" spans="5:13" x14ac:dyDescent="0.25">
      <c r="E77" s="21">
        <v>46751</v>
      </c>
      <c r="F77">
        <v>74</v>
      </c>
      <c r="G77" s="8">
        <v>0</v>
      </c>
      <c r="H77" s="7">
        <f t="shared" si="10"/>
        <v>636.27</v>
      </c>
      <c r="I77" s="3">
        <f t="shared" si="8"/>
        <v>65.73</v>
      </c>
      <c r="J77" s="7">
        <f t="shared" si="9"/>
        <v>0.64</v>
      </c>
      <c r="M77" s="3">
        <f t="shared" si="7"/>
        <v>702.64</v>
      </c>
    </row>
    <row r="78" spans="5:13" x14ac:dyDescent="0.25">
      <c r="E78" s="21">
        <v>46782</v>
      </c>
      <c r="F78">
        <v>75</v>
      </c>
      <c r="G78" s="8">
        <v>0</v>
      </c>
      <c r="H78" s="7">
        <f t="shared" si="10"/>
        <v>636.27</v>
      </c>
      <c r="I78" s="3">
        <f t="shared" si="8"/>
        <v>65.73</v>
      </c>
      <c r="J78" s="7">
        <f t="shared" si="9"/>
        <v>0.64</v>
      </c>
      <c r="M78" s="3">
        <f t="shared" si="7"/>
        <v>702.64</v>
      </c>
    </row>
    <row r="79" spans="5:13" x14ac:dyDescent="0.25">
      <c r="E79" s="21">
        <v>46812</v>
      </c>
      <c r="F79">
        <v>76</v>
      </c>
      <c r="G79" s="8">
        <v>0</v>
      </c>
      <c r="H79" s="7">
        <f t="shared" si="10"/>
        <v>636.27</v>
      </c>
      <c r="I79" s="3">
        <f t="shared" si="8"/>
        <v>65.73</v>
      </c>
      <c r="J79" s="7">
        <f t="shared" si="9"/>
        <v>0.64</v>
      </c>
      <c r="M79" s="3">
        <f t="shared" si="7"/>
        <v>702.64</v>
      </c>
    </row>
    <row r="80" spans="5:13" x14ac:dyDescent="0.25">
      <c r="E80" s="21">
        <v>46842</v>
      </c>
      <c r="F80">
        <v>77</v>
      </c>
      <c r="G80" s="8">
        <v>0</v>
      </c>
      <c r="H80" s="7">
        <f t="shared" si="10"/>
        <v>636.27</v>
      </c>
      <c r="I80" s="3">
        <f t="shared" si="8"/>
        <v>65.73</v>
      </c>
      <c r="J80" s="7">
        <f t="shared" si="9"/>
        <v>0.64</v>
      </c>
      <c r="M80" s="3">
        <f t="shared" si="7"/>
        <v>702.64</v>
      </c>
    </row>
    <row r="81" spans="5:13" x14ac:dyDescent="0.25">
      <c r="E81" s="21">
        <v>46873</v>
      </c>
      <c r="F81">
        <v>78</v>
      </c>
      <c r="G81" s="8">
        <v>0</v>
      </c>
      <c r="H81" s="7">
        <f t="shared" si="10"/>
        <v>636.27</v>
      </c>
      <c r="I81" s="3">
        <f t="shared" si="8"/>
        <v>65.73</v>
      </c>
      <c r="J81" s="7">
        <f t="shared" si="9"/>
        <v>0.64</v>
      </c>
      <c r="M81" s="3">
        <f t="shared" si="7"/>
        <v>702.64</v>
      </c>
    </row>
    <row r="82" spans="5:13" x14ac:dyDescent="0.25">
      <c r="E82" s="21">
        <v>46903</v>
      </c>
      <c r="F82">
        <v>79</v>
      </c>
      <c r="G82" s="8">
        <v>0</v>
      </c>
      <c r="H82" s="7">
        <f t="shared" si="10"/>
        <v>636.27</v>
      </c>
      <c r="I82" s="3">
        <f t="shared" si="8"/>
        <v>65.73</v>
      </c>
      <c r="J82" s="7">
        <f t="shared" si="9"/>
        <v>0.64</v>
      </c>
      <c r="M82" s="3">
        <f t="shared" si="7"/>
        <v>702.64</v>
      </c>
    </row>
    <row r="83" spans="5:13" x14ac:dyDescent="0.25">
      <c r="E83" s="21">
        <v>46934</v>
      </c>
      <c r="F83">
        <v>80</v>
      </c>
      <c r="G83" s="8">
        <v>0</v>
      </c>
      <c r="H83" s="7">
        <f t="shared" si="10"/>
        <v>636.27</v>
      </c>
      <c r="I83" s="3">
        <f t="shared" si="8"/>
        <v>65.73</v>
      </c>
      <c r="J83" s="7">
        <f t="shared" si="9"/>
        <v>0.64</v>
      </c>
      <c r="M83" s="3">
        <f t="shared" si="7"/>
        <v>702.64</v>
      </c>
    </row>
    <row r="84" spans="5:13" x14ac:dyDescent="0.25">
      <c r="E84" s="21">
        <v>46964</v>
      </c>
      <c r="F84">
        <v>81</v>
      </c>
      <c r="G84" s="8">
        <v>0</v>
      </c>
      <c r="H84" s="7">
        <f t="shared" si="10"/>
        <v>636.27</v>
      </c>
      <c r="I84" s="3">
        <f t="shared" si="8"/>
        <v>65.73</v>
      </c>
      <c r="J84" s="7">
        <f t="shared" si="9"/>
        <v>0.64</v>
      </c>
      <c r="M84" s="3">
        <f t="shared" si="7"/>
        <v>702.64</v>
      </c>
    </row>
    <row r="85" spans="5:13" x14ac:dyDescent="0.25">
      <c r="E85" s="21">
        <v>46995</v>
      </c>
      <c r="F85">
        <v>82</v>
      </c>
      <c r="G85" s="8">
        <v>0</v>
      </c>
      <c r="H85" s="7">
        <f t="shared" si="10"/>
        <v>636.27</v>
      </c>
      <c r="I85" s="3">
        <f t="shared" si="8"/>
        <v>65.73</v>
      </c>
      <c r="J85" s="7">
        <f t="shared" si="9"/>
        <v>0.64</v>
      </c>
      <c r="M85" s="3">
        <f t="shared" si="7"/>
        <v>702.64</v>
      </c>
    </row>
    <row r="86" spans="5:13" x14ac:dyDescent="0.25">
      <c r="E86" s="21">
        <v>47026</v>
      </c>
      <c r="F86">
        <v>83</v>
      </c>
      <c r="G86" s="8">
        <v>0</v>
      </c>
      <c r="H86" s="7">
        <f t="shared" si="10"/>
        <v>636.27</v>
      </c>
      <c r="I86" s="3">
        <f t="shared" si="8"/>
        <v>65.73</v>
      </c>
      <c r="J86" s="7">
        <f t="shared" si="9"/>
        <v>0.64</v>
      </c>
      <c r="M86" s="3">
        <f t="shared" si="7"/>
        <v>702.64</v>
      </c>
    </row>
    <row r="87" spans="5:13" x14ac:dyDescent="0.25">
      <c r="E87" s="21">
        <v>47056</v>
      </c>
      <c r="F87">
        <v>84</v>
      </c>
      <c r="G87" s="8">
        <v>0</v>
      </c>
      <c r="H87" s="7">
        <f t="shared" si="10"/>
        <v>636.27</v>
      </c>
      <c r="I87" s="3">
        <f t="shared" si="8"/>
        <v>65.73</v>
      </c>
      <c r="J87" s="7">
        <f t="shared" si="9"/>
        <v>0.64</v>
      </c>
      <c r="M87" s="3">
        <f t="shared" si="7"/>
        <v>702.64</v>
      </c>
    </row>
    <row r="88" spans="5:13" x14ac:dyDescent="0.25">
      <c r="E88" s="21">
        <v>47087</v>
      </c>
      <c r="F88">
        <v>85</v>
      </c>
      <c r="G88" s="8">
        <v>0</v>
      </c>
      <c r="H88" s="7">
        <f t="shared" si="10"/>
        <v>636.27</v>
      </c>
      <c r="I88" s="3">
        <f t="shared" si="8"/>
        <v>65.73</v>
      </c>
      <c r="J88" s="7">
        <f t="shared" si="9"/>
        <v>0.64</v>
      </c>
      <c r="M88" s="3">
        <f t="shared" si="7"/>
        <v>702.64</v>
      </c>
    </row>
    <row r="89" spans="5:13" x14ac:dyDescent="0.25">
      <c r="E89" s="21">
        <v>47117</v>
      </c>
      <c r="F89">
        <v>86</v>
      </c>
      <c r="G89" s="8">
        <v>0</v>
      </c>
      <c r="H89" s="7">
        <f t="shared" si="10"/>
        <v>636.27</v>
      </c>
      <c r="I89" s="3">
        <f t="shared" si="8"/>
        <v>65.73</v>
      </c>
      <c r="J89" s="7">
        <f t="shared" si="9"/>
        <v>0.64</v>
      </c>
      <c r="M89" s="3">
        <f t="shared" si="7"/>
        <v>702.64</v>
      </c>
    </row>
    <row r="90" spans="5:13" x14ac:dyDescent="0.25">
      <c r="E90" s="21">
        <v>47148</v>
      </c>
      <c r="F90">
        <v>87</v>
      </c>
      <c r="G90" s="8">
        <v>0</v>
      </c>
      <c r="H90" s="7">
        <f t="shared" si="10"/>
        <v>636.27</v>
      </c>
      <c r="I90" s="3">
        <f t="shared" si="8"/>
        <v>65.73</v>
      </c>
      <c r="J90" s="7">
        <f t="shared" si="9"/>
        <v>0.64</v>
      </c>
      <c r="M90" s="3">
        <f t="shared" si="7"/>
        <v>702.64</v>
      </c>
    </row>
    <row r="91" spans="5:13" x14ac:dyDescent="0.25">
      <c r="E91" s="21">
        <v>47177</v>
      </c>
      <c r="F91">
        <v>88</v>
      </c>
      <c r="G91" s="8">
        <v>0</v>
      </c>
      <c r="H91" s="7">
        <f t="shared" si="10"/>
        <v>636.27</v>
      </c>
      <c r="I91" s="3">
        <f t="shared" si="8"/>
        <v>65.73</v>
      </c>
      <c r="J91" s="7">
        <f t="shared" si="9"/>
        <v>0.64</v>
      </c>
      <c r="M91" s="3">
        <f t="shared" si="7"/>
        <v>702.64</v>
      </c>
    </row>
    <row r="92" spans="5:13" x14ac:dyDescent="0.25">
      <c r="E92" s="21">
        <v>47207</v>
      </c>
      <c r="F92">
        <v>89</v>
      </c>
      <c r="G92" s="8">
        <v>0</v>
      </c>
      <c r="H92" s="7">
        <f t="shared" si="10"/>
        <v>636.27</v>
      </c>
      <c r="I92" s="3">
        <f t="shared" si="8"/>
        <v>65.73</v>
      </c>
      <c r="J92" s="7">
        <f t="shared" si="9"/>
        <v>0.64</v>
      </c>
      <c r="M92" s="3">
        <f t="shared" si="7"/>
        <v>702.64</v>
      </c>
    </row>
    <row r="93" spans="5:13" x14ac:dyDescent="0.25">
      <c r="E93" s="21">
        <v>47238</v>
      </c>
      <c r="F93">
        <v>90</v>
      </c>
      <c r="G93" s="8">
        <v>0</v>
      </c>
      <c r="H93" s="7">
        <f t="shared" si="10"/>
        <v>636.27</v>
      </c>
      <c r="I93" s="3">
        <f t="shared" si="8"/>
        <v>65.73</v>
      </c>
      <c r="J93" s="7">
        <f t="shared" si="9"/>
        <v>0.64</v>
      </c>
      <c r="M93" s="3">
        <f t="shared" si="7"/>
        <v>702.64</v>
      </c>
    </row>
    <row r="94" spans="5:13" x14ac:dyDescent="0.25">
      <c r="E94" s="21">
        <v>47268</v>
      </c>
      <c r="F94">
        <v>91</v>
      </c>
      <c r="G94" s="8">
        <v>0</v>
      </c>
      <c r="H94" s="7">
        <f t="shared" si="10"/>
        <v>636.27</v>
      </c>
      <c r="I94" s="3">
        <f t="shared" si="8"/>
        <v>65.73</v>
      </c>
      <c r="J94" s="7">
        <f t="shared" si="9"/>
        <v>0.64</v>
      </c>
      <c r="M94" s="3">
        <f t="shared" si="7"/>
        <v>702.64</v>
      </c>
    </row>
    <row r="95" spans="5:13" x14ac:dyDescent="0.25">
      <c r="E95" s="21">
        <v>47299</v>
      </c>
      <c r="F95">
        <v>92</v>
      </c>
      <c r="G95" s="8">
        <v>0</v>
      </c>
      <c r="H95" s="7">
        <f t="shared" si="10"/>
        <v>636.27</v>
      </c>
      <c r="I95" s="3">
        <f t="shared" si="8"/>
        <v>65.73</v>
      </c>
      <c r="J95" s="7">
        <f t="shared" si="9"/>
        <v>0.64</v>
      </c>
      <c r="M95" s="3">
        <f t="shared" si="7"/>
        <v>702.64</v>
      </c>
    </row>
    <row r="96" spans="5:13" x14ac:dyDescent="0.25">
      <c r="E96" s="21">
        <v>47329</v>
      </c>
      <c r="F96">
        <v>93</v>
      </c>
      <c r="G96" s="8">
        <v>0</v>
      </c>
      <c r="H96" s="7">
        <f t="shared" si="10"/>
        <v>636.27</v>
      </c>
      <c r="I96" s="3">
        <f t="shared" si="8"/>
        <v>65.73</v>
      </c>
      <c r="J96" s="7">
        <f t="shared" si="9"/>
        <v>0.64</v>
      </c>
      <c r="M96" s="3">
        <f t="shared" si="7"/>
        <v>702.64</v>
      </c>
    </row>
    <row r="97" spans="5:13" x14ac:dyDescent="0.25">
      <c r="E97" s="21">
        <v>47360</v>
      </c>
      <c r="F97">
        <v>94</v>
      </c>
      <c r="G97" s="8">
        <v>0</v>
      </c>
      <c r="H97" s="7">
        <f t="shared" si="10"/>
        <v>636.27</v>
      </c>
      <c r="I97" s="3">
        <f t="shared" si="8"/>
        <v>65.73</v>
      </c>
      <c r="J97" s="7">
        <f t="shared" si="9"/>
        <v>0.64</v>
      </c>
      <c r="M97" s="3">
        <f t="shared" si="7"/>
        <v>702.64</v>
      </c>
    </row>
    <row r="98" spans="5:13" x14ac:dyDescent="0.25">
      <c r="E98" s="21">
        <v>47391</v>
      </c>
      <c r="F98">
        <v>95</v>
      </c>
      <c r="G98" s="8">
        <v>0</v>
      </c>
      <c r="H98" s="7">
        <f t="shared" si="10"/>
        <v>636.27</v>
      </c>
      <c r="I98" s="3">
        <f t="shared" si="8"/>
        <v>65.73</v>
      </c>
      <c r="J98" s="7">
        <f t="shared" si="9"/>
        <v>0.64</v>
      </c>
      <c r="M98" s="3">
        <f t="shared" si="7"/>
        <v>702.64</v>
      </c>
    </row>
    <row r="99" spans="5:13" x14ac:dyDescent="0.25">
      <c r="E99" s="21">
        <v>47421</v>
      </c>
      <c r="F99">
        <v>96</v>
      </c>
      <c r="G99" s="8">
        <v>0</v>
      </c>
      <c r="H99" s="7">
        <f t="shared" si="10"/>
        <v>636.27</v>
      </c>
      <c r="I99" s="3">
        <f t="shared" si="8"/>
        <v>65.73</v>
      </c>
      <c r="J99" s="7">
        <f t="shared" si="9"/>
        <v>0.64</v>
      </c>
      <c r="M99" s="3">
        <f t="shared" si="7"/>
        <v>702.64</v>
      </c>
    </row>
    <row r="100" spans="5:13" x14ac:dyDescent="0.25">
      <c r="E100" s="21">
        <v>47452</v>
      </c>
      <c r="F100">
        <v>97</v>
      </c>
      <c r="G100" s="8">
        <v>0</v>
      </c>
      <c r="H100" s="7">
        <f t="shared" si="10"/>
        <v>636.27</v>
      </c>
      <c r="I100" s="3">
        <f t="shared" si="8"/>
        <v>65.73</v>
      </c>
      <c r="J100" s="7">
        <f t="shared" si="9"/>
        <v>0.64</v>
      </c>
      <c r="M100" s="3">
        <f t="shared" ref="M100:M123" si="11">SUM(G100:L100)</f>
        <v>702.64</v>
      </c>
    </row>
    <row r="101" spans="5:13" x14ac:dyDescent="0.25">
      <c r="E101" s="21">
        <v>47482</v>
      </c>
      <c r="F101">
        <v>98</v>
      </c>
      <c r="G101" s="8">
        <v>0</v>
      </c>
      <c r="H101" s="7">
        <f t="shared" si="10"/>
        <v>636.27</v>
      </c>
      <c r="I101" s="3">
        <f t="shared" si="8"/>
        <v>65.73</v>
      </c>
      <c r="J101" s="7">
        <f t="shared" si="9"/>
        <v>0.64</v>
      </c>
      <c r="M101" s="3">
        <f t="shared" si="11"/>
        <v>702.64</v>
      </c>
    </row>
    <row r="102" spans="5:13" x14ac:dyDescent="0.25">
      <c r="E102" s="21">
        <v>47513</v>
      </c>
      <c r="F102">
        <v>99</v>
      </c>
      <c r="G102" s="8">
        <v>0</v>
      </c>
      <c r="H102" s="7">
        <f t="shared" si="10"/>
        <v>636.27</v>
      </c>
      <c r="I102" s="3">
        <f t="shared" si="8"/>
        <v>65.73</v>
      </c>
      <c r="J102" s="7">
        <f t="shared" si="9"/>
        <v>0.64</v>
      </c>
      <c r="M102" s="3">
        <f t="shared" si="11"/>
        <v>702.64</v>
      </c>
    </row>
    <row r="103" spans="5:13" x14ac:dyDescent="0.25">
      <c r="E103" s="21">
        <v>47542</v>
      </c>
      <c r="F103">
        <v>100</v>
      </c>
      <c r="G103" s="8">
        <v>0</v>
      </c>
      <c r="H103" s="7">
        <f t="shared" si="10"/>
        <v>636.27</v>
      </c>
      <c r="I103" s="3">
        <f t="shared" si="8"/>
        <v>65.73</v>
      </c>
      <c r="J103" s="7">
        <f t="shared" si="9"/>
        <v>0.64</v>
      </c>
      <c r="M103" s="3">
        <f t="shared" si="11"/>
        <v>702.64</v>
      </c>
    </row>
    <row r="104" spans="5:13" x14ac:dyDescent="0.25">
      <c r="E104" s="21">
        <v>47572</v>
      </c>
      <c r="F104">
        <v>101</v>
      </c>
      <c r="G104" s="8">
        <v>0</v>
      </c>
      <c r="H104" s="7">
        <f t="shared" si="10"/>
        <v>636.27</v>
      </c>
      <c r="I104" s="3">
        <f t="shared" si="8"/>
        <v>65.73</v>
      </c>
      <c r="J104" s="7">
        <f t="shared" si="9"/>
        <v>0.64</v>
      </c>
      <c r="M104" s="3">
        <f t="shared" si="11"/>
        <v>702.64</v>
      </c>
    </row>
    <row r="105" spans="5:13" x14ac:dyDescent="0.25">
      <c r="E105" s="21">
        <v>47603</v>
      </c>
      <c r="F105">
        <v>102</v>
      </c>
      <c r="G105" s="8">
        <v>0</v>
      </c>
      <c r="H105" s="7">
        <f t="shared" si="10"/>
        <v>636.27</v>
      </c>
      <c r="I105" s="3">
        <f t="shared" si="8"/>
        <v>65.73</v>
      </c>
      <c r="J105" s="7">
        <f t="shared" si="9"/>
        <v>0.64</v>
      </c>
      <c r="M105" s="3">
        <f t="shared" si="11"/>
        <v>702.64</v>
      </c>
    </row>
    <row r="106" spans="5:13" x14ac:dyDescent="0.25">
      <c r="E106" s="21">
        <v>47633</v>
      </c>
      <c r="F106">
        <v>103</v>
      </c>
      <c r="G106" s="8">
        <v>0</v>
      </c>
      <c r="H106" s="7">
        <f t="shared" si="10"/>
        <v>636.27</v>
      </c>
      <c r="I106" s="3">
        <f t="shared" si="8"/>
        <v>65.73</v>
      </c>
      <c r="J106" s="7">
        <f t="shared" si="9"/>
        <v>0.64</v>
      </c>
      <c r="M106" s="3">
        <f t="shared" si="11"/>
        <v>702.64</v>
      </c>
    </row>
    <row r="107" spans="5:13" x14ac:dyDescent="0.25">
      <c r="E107" s="21">
        <v>47664</v>
      </c>
      <c r="F107">
        <v>104</v>
      </c>
      <c r="G107" s="8">
        <v>0</v>
      </c>
      <c r="H107" s="7">
        <f t="shared" si="10"/>
        <v>636.27</v>
      </c>
      <c r="I107" s="3">
        <f t="shared" si="8"/>
        <v>65.73</v>
      </c>
      <c r="J107" s="7">
        <f t="shared" si="9"/>
        <v>0.64</v>
      </c>
      <c r="M107" s="3">
        <f t="shared" si="11"/>
        <v>702.64</v>
      </c>
    </row>
    <row r="108" spans="5:13" x14ac:dyDescent="0.25">
      <c r="E108" s="21">
        <v>47694</v>
      </c>
      <c r="F108">
        <v>105</v>
      </c>
      <c r="G108" s="8">
        <v>0</v>
      </c>
      <c r="H108" s="7">
        <f t="shared" si="10"/>
        <v>636.27</v>
      </c>
      <c r="I108" s="3">
        <f t="shared" si="8"/>
        <v>65.73</v>
      </c>
      <c r="J108" s="7">
        <f t="shared" si="9"/>
        <v>0.64</v>
      </c>
      <c r="M108" s="3">
        <f t="shared" si="11"/>
        <v>702.64</v>
      </c>
    </row>
    <row r="109" spans="5:13" x14ac:dyDescent="0.25">
      <c r="E109" s="21">
        <v>47725</v>
      </c>
      <c r="F109">
        <v>106</v>
      </c>
      <c r="G109" s="8">
        <v>0</v>
      </c>
      <c r="H109" s="7">
        <f t="shared" si="10"/>
        <v>636.27</v>
      </c>
      <c r="I109" s="3">
        <f t="shared" si="8"/>
        <v>65.73</v>
      </c>
      <c r="J109" s="7">
        <f t="shared" si="9"/>
        <v>0.64</v>
      </c>
      <c r="M109" s="3">
        <f t="shared" si="11"/>
        <v>702.64</v>
      </c>
    </row>
    <row r="110" spans="5:13" x14ac:dyDescent="0.25">
      <c r="E110" s="21">
        <v>47756</v>
      </c>
      <c r="F110">
        <v>107</v>
      </c>
      <c r="G110" s="8">
        <v>0</v>
      </c>
      <c r="H110" s="7">
        <f t="shared" si="10"/>
        <v>636.27</v>
      </c>
      <c r="I110" s="3">
        <f t="shared" si="8"/>
        <v>65.73</v>
      </c>
      <c r="J110" s="7">
        <f t="shared" si="9"/>
        <v>0.64</v>
      </c>
      <c r="M110" s="3">
        <f t="shared" si="11"/>
        <v>702.64</v>
      </c>
    </row>
    <row r="111" spans="5:13" x14ac:dyDescent="0.25">
      <c r="E111" s="21">
        <v>47786</v>
      </c>
      <c r="F111">
        <v>108</v>
      </c>
      <c r="G111" s="8">
        <v>0</v>
      </c>
      <c r="H111" s="7">
        <f t="shared" si="10"/>
        <v>636.27</v>
      </c>
      <c r="I111" s="3">
        <f t="shared" si="8"/>
        <v>65.73</v>
      </c>
      <c r="J111" s="7">
        <f t="shared" si="9"/>
        <v>0.64</v>
      </c>
      <c r="M111" s="3">
        <f t="shared" si="11"/>
        <v>702.64</v>
      </c>
    </row>
    <row r="112" spans="5:13" x14ac:dyDescent="0.25">
      <c r="E112" s="21">
        <v>47817</v>
      </c>
      <c r="F112">
        <v>109</v>
      </c>
      <c r="G112" s="8">
        <v>0</v>
      </c>
      <c r="H112" s="7">
        <f t="shared" si="10"/>
        <v>636.27</v>
      </c>
      <c r="I112" s="3">
        <f t="shared" si="8"/>
        <v>65.73</v>
      </c>
      <c r="J112" s="7">
        <f t="shared" si="9"/>
        <v>0.64</v>
      </c>
      <c r="M112" s="3">
        <f t="shared" si="11"/>
        <v>702.64</v>
      </c>
    </row>
    <row r="113" spans="5:13" x14ac:dyDescent="0.25">
      <c r="E113" s="21">
        <v>47847</v>
      </c>
      <c r="F113">
        <v>110</v>
      </c>
      <c r="G113" s="8">
        <v>0</v>
      </c>
      <c r="H113" s="7">
        <f t="shared" si="10"/>
        <v>636.27</v>
      </c>
      <c r="I113" s="3">
        <f t="shared" si="8"/>
        <v>65.73</v>
      </c>
      <c r="J113" s="7">
        <f t="shared" si="9"/>
        <v>0.64</v>
      </c>
      <c r="M113" s="3">
        <f t="shared" si="11"/>
        <v>702.64</v>
      </c>
    </row>
    <row r="114" spans="5:13" x14ac:dyDescent="0.25">
      <c r="E114" s="21">
        <v>47878</v>
      </c>
      <c r="F114">
        <v>111</v>
      </c>
      <c r="G114" s="8">
        <v>0</v>
      </c>
      <c r="H114" s="7">
        <f t="shared" si="10"/>
        <v>636.27</v>
      </c>
      <c r="I114" s="3">
        <f t="shared" si="8"/>
        <v>65.73</v>
      </c>
      <c r="J114" s="7">
        <f t="shared" si="9"/>
        <v>0.64</v>
      </c>
      <c r="M114" s="3">
        <f t="shared" si="11"/>
        <v>702.64</v>
      </c>
    </row>
    <row r="115" spans="5:13" x14ac:dyDescent="0.25">
      <c r="E115" s="21">
        <v>47907</v>
      </c>
      <c r="F115">
        <v>112</v>
      </c>
      <c r="G115" s="8">
        <v>0</v>
      </c>
      <c r="H115" s="7">
        <f t="shared" si="10"/>
        <v>636.27</v>
      </c>
      <c r="I115" s="3">
        <f t="shared" si="8"/>
        <v>65.73</v>
      </c>
      <c r="J115" s="7">
        <f t="shared" si="9"/>
        <v>0.64</v>
      </c>
      <c r="M115" s="3">
        <f t="shared" si="11"/>
        <v>702.64</v>
      </c>
    </row>
    <row r="116" spans="5:13" x14ac:dyDescent="0.25">
      <c r="E116" s="21">
        <v>47937</v>
      </c>
      <c r="F116">
        <v>113</v>
      </c>
      <c r="G116" s="8">
        <v>0</v>
      </c>
      <c r="H116" s="7">
        <f t="shared" si="10"/>
        <v>636.27</v>
      </c>
      <c r="I116" s="3">
        <f t="shared" si="8"/>
        <v>65.73</v>
      </c>
      <c r="J116" s="7">
        <f t="shared" si="9"/>
        <v>0.64</v>
      </c>
      <c r="M116" s="3">
        <f t="shared" si="11"/>
        <v>702.64</v>
      </c>
    </row>
    <row r="117" spans="5:13" x14ac:dyDescent="0.25">
      <c r="E117" s="21">
        <v>47968</v>
      </c>
      <c r="F117">
        <v>114</v>
      </c>
      <c r="G117" s="8">
        <v>0</v>
      </c>
      <c r="H117" s="7">
        <f t="shared" si="10"/>
        <v>636.27</v>
      </c>
      <c r="I117" s="3">
        <f t="shared" si="8"/>
        <v>65.73</v>
      </c>
      <c r="J117" s="7">
        <f t="shared" si="9"/>
        <v>0.64</v>
      </c>
      <c r="M117" s="3">
        <f t="shared" si="11"/>
        <v>702.64</v>
      </c>
    </row>
    <row r="118" spans="5:13" x14ac:dyDescent="0.25">
      <c r="E118" s="21">
        <v>47998</v>
      </c>
      <c r="F118">
        <v>115</v>
      </c>
      <c r="G118" s="8">
        <v>0</v>
      </c>
      <c r="H118" s="7">
        <f t="shared" si="10"/>
        <v>636.27</v>
      </c>
      <c r="I118" s="3">
        <f t="shared" si="8"/>
        <v>65.73</v>
      </c>
      <c r="J118" s="7">
        <f t="shared" si="9"/>
        <v>0.64</v>
      </c>
      <c r="M118" s="3">
        <f t="shared" si="11"/>
        <v>702.64</v>
      </c>
    </row>
    <row r="119" spans="5:13" x14ac:dyDescent="0.25">
      <c r="E119" s="21">
        <v>48029</v>
      </c>
      <c r="F119">
        <v>116</v>
      </c>
      <c r="G119" s="8">
        <v>0</v>
      </c>
      <c r="H119" s="7">
        <f t="shared" si="10"/>
        <v>636.27</v>
      </c>
      <c r="I119" s="3">
        <f t="shared" si="8"/>
        <v>65.73</v>
      </c>
      <c r="J119" s="7">
        <f t="shared" si="9"/>
        <v>0.64</v>
      </c>
      <c r="M119" s="3">
        <f t="shared" si="11"/>
        <v>702.64</v>
      </c>
    </row>
    <row r="120" spans="5:13" x14ac:dyDescent="0.25">
      <c r="E120" s="21">
        <v>48059</v>
      </c>
      <c r="F120">
        <v>117</v>
      </c>
      <c r="G120" s="8">
        <v>0</v>
      </c>
      <c r="H120" s="7">
        <f t="shared" si="10"/>
        <v>636.27</v>
      </c>
      <c r="I120" s="3">
        <f t="shared" si="8"/>
        <v>65.73</v>
      </c>
      <c r="J120" s="7">
        <f t="shared" si="9"/>
        <v>0.64</v>
      </c>
      <c r="M120" s="3">
        <f t="shared" si="11"/>
        <v>702.64</v>
      </c>
    </row>
    <row r="121" spans="5:13" x14ac:dyDescent="0.25">
      <c r="E121" s="21">
        <v>48090</v>
      </c>
      <c r="F121">
        <v>118</v>
      </c>
      <c r="G121" s="8">
        <v>0</v>
      </c>
      <c r="H121" s="7">
        <f t="shared" si="10"/>
        <v>636.27</v>
      </c>
      <c r="I121" s="3">
        <f t="shared" si="8"/>
        <v>65.73</v>
      </c>
      <c r="J121" s="7">
        <f t="shared" si="9"/>
        <v>0.64</v>
      </c>
      <c r="M121" s="3">
        <f t="shared" si="11"/>
        <v>702.64</v>
      </c>
    </row>
    <row r="122" spans="5:13" x14ac:dyDescent="0.25">
      <c r="E122" s="21">
        <v>48121</v>
      </c>
      <c r="F122">
        <v>119</v>
      </c>
      <c r="G122" s="8">
        <v>0</v>
      </c>
      <c r="H122" s="7">
        <f t="shared" si="10"/>
        <v>636.27</v>
      </c>
      <c r="I122" s="3">
        <f t="shared" si="8"/>
        <v>65.73</v>
      </c>
      <c r="J122" s="7">
        <f t="shared" si="9"/>
        <v>0.64</v>
      </c>
      <c r="M122" s="3">
        <f t="shared" si="11"/>
        <v>702.64</v>
      </c>
    </row>
    <row r="123" spans="5:13" x14ac:dyDescent="0.25">
      <c r="E123" s="21">
        <v>48151</v>
      </c>
      <c r="F123">
        <v>120</v>
      </c>
      <c r="G123" s="8">
        <v>0</v>
      </c>
      <c r="H123" s="7">
        <f t="shared" si="10"/>
        <v>636.27</v>
      </c>
      <c r="I123" s="3">
        <f t="shared" si="8"/>
        <v>65.73</v>
      </c>
      <c r="J123" s="7">
        <f t="shared" si="9"/>
        <v>0.64</v>
      </c>
      <c r="M123" s="3">
        <f t="shared" si="11"/>
        <v>702.64</v>
      </c>
    </row>
  </sheetData>
  <autoFilter ref="E3:M3" xr:uid="{65999BC4-CCB4-45FE-999B-FF0BAB503508}"/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68B9-361E-4F62-AA0A-217AB2FBEA57}">
  <dimension ref="A1:M123"/>
  <sheetViews>
    <sheetView workbookViewId="0">
      <selection activeCell="E1" sqref="E1:M3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1.4257812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429040</v>
      </c>
      <c r="F1" s="26" t="s">
        <v>59</v>
      </c>
      <c r="G1" s="27">
        <f>SUBTOTAL(109,G4:G123)</f>
        <v>0</v>
      </c>
      <c r="H1" s="27">
        <f t="shared" ref="H1:M1" si="0">SUBTOTAL(109,H4:H123)</f>
        <v>109906.79999999994</v>
      </c>
      <c r="I1" s="27">
        <f t="shared" si="0"/>
        <v>11355.59999999998</v>
      </c>
      <c r="J1" s="27">
        <f t="shared" si="0"/>
        <v>110.40000000000018</v>
      </c>
      <c r="K1" s="27">
        <f t="shared" si="0"/>
        <v>0</v>
      </c>
      <c r="L1" s="27">
        <f t="shared" si="0"/>
        <v>0</v>
      </c>
      <c r="M1" s="27">
        <f t="shared" si="0"/>
        <v>121372.80000000019</v>
      </c>
    </row>
    <row r="2" spans="1:13" x14ac:dyDescent="0.25">
      <c r="A2" t="s">
        <v>1</v>
      </c>
      <c r="B2" s="1" t="s">
        <v>47</v>
      </c>
      <c r="H2" s="7"/>
    </row>
    <row r="3" spans="1:13" x14ac:dyDescent="0.25">
      <c r="A3" t="s">
        <v>53</v>
      </c>
      <c r="B3" s="20">
        <v>44500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44545</v>
      </c>
      <c r="F4">
        <v>1</v>
      </c>
      <c r="G4" s="8">
        <v>0</v>
      </c>
      <c r="H4" s="7">
        <f t="shared" ref="H4:H7" si="1">($B$17-(I4+J4))</f>
        <v>915.8900000000001</v>
      </c>
      <c r="I4" s="3">
        <f>ROUND(($B$18/120),2)</f>
        <v>94.63</v>
      </c>
      <c r="J4" s="7">
        <f>ROUND(($B$11/120),2)</f>
        <v>0.92</v>
      </c>
      <c r="M4" s="3">
        <f t="shared" ref="M4:M35" si="2">SUM(G4:L4)</f>
        <v>1011.44</v>
      </c>
    </row>
    <row r="5" spans="1:13" x14ac:dyDescent="0.25">
      <c r="A5" t="s">
        <v>3</v>
      </c>
      <c r="B5" s="2">
        <v>113306.6</v>
      </c>
      <c r="E5" s="21">
        <v>44576</v>
      </c>
      <c r="F5">
        <v>2</v>
      </c>
      <c r="G5" s="8">
        <v>0</v>
      </c>
      <c r="H5" s="7">
        <f t="shared" si="1"/>
        <v>915.8900000000001</v>
      </c>
      <c r="I5" s="3">
        <f t="shared" ref="I5:I68" si="3">ROUND(($B$18/120),2)</f>
        <v>94.63</v>
      </c>
      <c r="J5" s="7">
        <f t="shared" ref="J5:J68" si="4">ROUND(($B$11/120),2)</f>
        <v>0.92</v>
      </c>
      <c r="M5" s="3">
        <f t="shared" si="2"/>
        <v>1011.44</v>
      </c>
    </row>
    <row r="6" spans="1:13" x14ac:dyDescent="0.25">
      <c r="A6" t="s">
        <v>4</v>
      </c>
      <c r="B6" s="2">
        <v>6798.4</v>
      </c>
      <c r="E6" s="21">
        <v>44607</v>
      </c>
      <c r="F6">
        <v>3</v>
      </c>
      <c r="G6" s="8">
        <v>0</v>
      </c>
      <c r="H6" s="7">
        <f t="shared" si="1"/>
        <v>915.8900000000001</v>
      </c>
      <c r="I6" s="3">
        <f t="shared" si="3"/>
        <v>94.63</v>
      </c>
      <c r="J6" s="7">
        <f t="shared" si="4"/>
        <v>0.92</v>
      </c>
      <c r="M6" s="3">
        <f t="shared" si="2"/>
        <v>1011.44</v>
      </c>
    </row>
    <row r="7" spans="1:13" x14ac:dyDescent="0.25">
      <c r="A7" t="s">
        <v>6</v>
      </c>
      <c r="B7" s="2">
        <f>SUM(B5:B6)</f>
        <v>120105</v>
      </c>
      <c r="E7" s="21">
        <v>44635</v>
      </c>
      <c r="F7">
        <v>4</v>
      </c>
      <c r="G7" s="8">
        <v>0</v>
      </c>
      <c r="H7" s="7">
        <f t="shared" si="1"/>
        <v>915.8900000000001</v>
      </c>
      <c r="I7" s="3">
        <f t="shared" si="3"/>
        <v>94.63</v>
      </c>
      <c r="J7" s="7">
        <f t="shared" si="4"/>
        <v>0.92</v>
      </c>
      <c r="M7" s="3">
        <f t="shared" si="2"/>
        <v>1011.44</v>
      </c>
    </row>
    <row r="8" spans="1:13" x14ac:dyDescent="0.25">
      <c r="A8" t="s">
        <v>5</v>
      </c>
      <c r="B8" s="2">
        <v>10197.59</v>
      </c>
      <c r="E8" s="21">
        <v>44666</v>
      </c>
      <c r="F8">
        <v>5</v>
      </c>
      <c r="G8" s="8">
        <v>0</v>
      </c>
      <c r="H8" s="7">
        <f t="shared" ref="H8:H71" si="5">($B$17-(I8+J8))</f>
        <v>915.8900000000001</v>
      </c>
      <c r="I8" s="3">
        <f t="shared" si="3"/>
        <v>94.63</v>
      </c>
      <c r="J8" s="7">
        <f t="shared" si="4"/>
        <v>0.92</v>
      </c>
      <c r="M8" s="3">
        <f t="shared" si="2"/>
        <v>1011.44</v>
      </c>
    </row>
    <row r="9" spans="1:13" x14ac:dyDescent="0.25">
      <c r="B9" s="2"/>
      <c r="E9" s="21">
        <v>44696</v>
      </c>
      <c r="F9">
        <v>6</v>
      </c>
      <c r="G9" s="8">
        <v>0</v>
      </c>
      <c r="H9" s="7">
        <f t="shared" si="5"/>
        <v>915.8900000000001</v>
      </c>
      <c r="I9" s="3">
        <f t="shared" si="3"/>
        <v>94.63</v>
      </c>
      <c r="J9" s="7">
        <f t="shared" si="4"/>
        <v>0.92</v>
      </c>
      <c r="M9" s="3">
        <f t="shared" si="2"/>
        <v>1011.44</v>
      </c>
    </row>
    <row r="10" spans="1:13" x14ac:dyDescent="0.25">
      <c r="A10" t="s">
        <v>7</v>
      </c>
      <c r="B10" s="2">
        <f xml:space="preserve"> B7-B8</f>
        <v>109907.41</v>
      </c>
      <c r="E10" s="21">
        <v>44727</v>
      </c>
      <c r="F10">
        <v>7</v>
      </c>
      <c r="G10" s="8">
        <v>0</v>
      </c>
      <c r="H10" s="7">
        <f t="shared" si="5"/>
        <v>915.8900000000001</v>
      </c>
      <c r="I10" s="3">
        <f t="shared" si="3"/>
        <v>94.63</v>
      </c>
      <c r="J10" s="7">
        <f t="shared" si="4"/>
        <v>0.92</v>
      </c>
      <c r="M10" s="3">
        <f t="shared" si="2"/>
        <v>1011.44</v>
      </c>
    </row>
    <row r="11" spans="1:13" x14ac:dyDescent="0.25">
      <c r="A11" t="s">
        <v>8</v>
      </c>
      <c r="B11" s="2">
        <f>ROUND(B10/999,2)</f>
        <v>110.02</v>
      </c>
      <c r="E11" s="21">
        <v>44757</v>
      </c>
      <c r="F11">
        <v>8</v>
      </c>
      <c r="G11" s="8">
        <v>0</v>
      </c>
      <c r="H11" s="7">
        <f t="shared" si="5"/>
        <v>915.8900000000001</v>
      </c>
      <c r="I11" s="3">
        <f t="shared" si="3"/>
        <v>94.63</v>
      </c>
      <c r="J11" s="7">
        <f t="shared" si="4"/>
        <v>0.92</v>
      </c>
      <c r="M11" s="3">
        <f t="shared" si="2"/>
        <v>1011.44</v>
      </c>
    </row>
    <row r="12" spans="1:13" x14ac:dyDescent="0.25">
      <c r="A12" t="s">
        <v>9</v>
      </c>
      <c r="B12" s="2">
        <f>B10+B11</f>
        <v>110017.43000000001</v>
      </c>
      <c r="C12" s="16"/>
      <c r="E12" s="21">
        <v>44788</v>
      </c>
      <c r="F12">
        <v>9</v>
      </c>
      <c r="G12" s="8">
        <v>0</v>
      </c>
      <c r="H12" s="7">
        <f t="shared" si="5"/>
        <v>915.8900000000001</v>
      </c>
      <c r="I12" s="3">
        <f t="shared" si="3"/>
        <v>94.63</v>
      </c>
      <c r="J12" s="7">
        <f t="shared" si="4"/>
        <v>0.92</v>
      </c>
      <c r="M12" s="3">
        <f t="shared" si="2"/>
        <v>1011.44</v>
      </c>
    </row>
    <row r="13" spans="1:13" x14ac:dyDescent="0.25">
      <c r="B13" s="3"/>
      <c r="E13" s="21">
        <v>44819</v>
      </c>
      <c r="F13">
        <v>10</v>
      </c>
      <c r="G13" s="8">
        <v>0</v>
      </c>
      <c r="H13" s="7">
        <f t="shared" si="5"/>
        <v>915.8900000000001</v>
      </c>
      <c r="I13" s="3">
        <f t="shared" si="3"/>
        <v>94.63</v>
      </c>
      <c r="J13" s="7">
        <f t="shared" si="4"/>
        <v>0.92</v>
      </c>
      <c r="M13" s="3">
        <f t="shared" si="2"/>
        <v>1011.44</v>
      </c>
    </row>
    <row r="14" spans="1:13" x14ac:dyDescent="0.25">
      <c r="A14" t="s">
        <v>10</v>
      </c>
      <c r="B14" s="4">
        <v>120</v>
      </c>
      <c r="E14" s="21">
        <v>44849</v>
      </c>
      <c r="F14">
        <v>11</v>
      </c>
      <c r="G14" s="8">
        <v>0</v>
      </c>
      <c r="H14" s="7">
        <f t="shared" si="5"/>
        <v>915.8900000000001</v>
      </c>
      <c r="I14" s="3">
        <f t="shared" si="3"/>
        <v>94.63</v>
      </c>
      <c r="J14" s="7">
        <f t="shared" si="4"/>
        <v>0.92</v>
      </c>
      <c r="M14" s="3">
        <f t="shared" si="2"/>
        <v>1011.44</v>
      </c>
    </row>
    <row r="15" spans="1:13" x14ac:dyDescent="0.25">
      <c r="A15" t="s">
        <v>11</v>
      </c>
      <c r="B15" s="5">
        <v>1.652E-3</v>
      </c>
      <c r="E15" s="21">
        <v>44880</v>
      </c>
      <c r="F15">
        <v>12</v>
      </c>
      <c r="G15" s="8">
        <v>0</v>
      </c>
      <c r="H15" s="7">
        <f t="shared" si="5"/>
        <v>915.8900000000001</v>
      </c>
      <c r="I15" s="3">
        <f t="shared" si="3"/>
        <v>94.63</v>
      </c>
      <c r="J15" s="7">
        <f t="shared" si="4"/>
        <v>0.92</v>
      </c>
      <c r="M15" s="3">
        <f t="shared" si="2"/>
        <v>1011.44</v>
      </c>
    </row>
    <row r="16" spans="1:13" x14ac:dyDescent="0.25">
      <c r="B16" s="3"/>
      <c r="E16" s="21">
        <v>44910</v>
      </c>
      <c r="F16">
        <v>13</v>
      </c>
      <c r="G16" s="8">
        <v>0</v>
      </c>
      <c r="H16" s="7">
        <f t="shared" si="5"/>
        <v>915.8900000000001</v>
      </c>
      <c r="I16" s="3">
        <f t="shared" si="3"/>
        <v>94.63</v>
      </c>
      <c r="J16" s="7">
        <f t="shared" si="4"/>
        <v>0.92</v>
      </c>
      <c r="M16" s="3">
        <f t="shared" si="2"/>
        <v>1011.44</v>
      </c>
    </row>
    <row r="17" spans="1:13" x14ac:dyDescent="0.25">
      <c r="A17" t="s">
        <v>12</v>
      </c>
      <c r="B17" s="6">
        <f>ROUND(PMT(B15,B14,-B12),2)</f>
        <v>1011.44</v>
      </c>
      <c r="E17" s="21">
        <v>44941</v>
      </c>
      <c r="F17">
        <v>14</v>
      </c>
      <c r="G17" s="8">
        <v>0</v>
      </c>
      <c r="H17" s="7">
        <f t="shared" si="5"/>
        <v>915.8900000000001</v>
      </c>
      <c r="I17" s="3">
        <f t="shared" si="3"/>
        <v>94.63</v>
      </c>
      <c r="J17" s="7">
        <f t="shared" si="4"/>
        <v>0.92</v>
      </c>
      <c r="M17" s="3">
        <f t="shared" si="2"/>
        <v>1011.44</v>
      </c>
    </row>
    <row r="18" spans="1:13" x14ac:dyDescent="0.25">
      <c r="A18" t="s">
        <v>15</v>
      </c>
      <c r="B18" s="3">
        <f>ROUND((B14*B17)-B12,2)</f>
        <v>11355.37</v>
      </c>
      <c r="E18" s="21">
        <v>44972</v>
      </c>
      <c r="F18">
        <v>15</v>
      </c>
      <c r="G18" s="8">
        <v>0</v>
      </c>
      <c r="H18" s="7">
        <f t="shared" si="5"/>
        <v>915.8900000000001</v>
      </c>
      <c r="I18" s="3">
        <f t="shared" si="3"/>
        <v>94.63</v>
      </c>
      <c r="J18" s="7">
        <f t="shared" si="4"/>
        <v>0.92</v>
      </c>
      <c r="M18" s="3">
        <f t="shared" si="2"/>
        <v>1011.44</v>
      </c>
    </row>
    <row r="19" spans="1:13" x14ac:dyDescent="0.25">
      <c r="B19" s="3"/>
      <c r="E19" s="21">
        <v>45000</v>
      </c>
      <c r="F19">
        <v>16</v>
      </c>
      <c r="G19" s="8">
        <v>0</v>
      </c>
      <c r="H19" s="7">
        <f t="shared" si="5"/>
        <v>915.8900000000001</v>
      </c>
      <c r="I19" s="3">
        <f t="shared" si="3"/>
        <v>94.63</v>
      </c>
      <c r="J19" s="7">
        <f t="shared" si="4"/>
        <v>0.92</v>
      </c>
      <c r="M19" s="3">
        <f t="shared" si="2"/>
        <v>1011.44</v>
      </c>
    </row>
    <row r="20" spans="1:13" x14ac:dyDescent="0.25">
      <c r="A20" t="s">
        <v>71</v>
      </c>
      <c r="B20" s="3">
        <v>1107.57</v>
      </c>
      <c r="E20" s="21">
        <v>45031</v>
      </c>
      <c r="F20">
        <v>17</v>
      </c>
      <c r="G20" s="8">
        <v>0</v>
      </c>
      <c r="H20" s="7">
        <f t="shared" si="5"/>
        <v>915.8900000000001</v>
      </c>
      <c r="I20" s="3">
        <f t="shared" si="3"/>
        <v>94.63</v>
      </c>
      <c r="J20" s="7">
        <f t="shared" si="4"/>
        <v>0.92</v>
      </c>
      <c r="M20" s="3">
        <f t="shared" si="2"/>
        <v>1011.44</v>
      </c>
    </row>
    <row r="21" spans="1:13" x14ac:dyDescent="0.25">
      <c r="A21" t="s">
        <v>72</v>
      </c>
      <c r="B21" s="3">
        <v>0</v>
      </c>
      <c r="E21" s="21">
        <v>45061</v>
      </c>
      <c r="F21">
        <v>18</v>
      </c>
      <c r="G21" s="8">
        <v>0</v>
      </c>
      <c r="H21" s="7">
        <f t="shared" si="5"/>
        <v>915.8900000000001</v>
      </c>
      <c r="I21" s="3">
        <f t="shared" si="3"/>
        <v>94.63</v>
      </c>
      <c r="J21" s="7">
        <f t="shared" si="4"/>
        <v>0.92</v>
      </c>
      <c r="M21" s="3">
        <f t="shared" si="2"/>
        <v>1011.44</v>
      </c>
    </row>
    <row r="22" spans="1:13" x14ac:dyDescent="0.25">
      <c r="B22" s="3"/>
      <c r="E22" s="21">
        <v>45092</v>
      </c>
      <c r="F22">
        <v>19</v>
      </c>
      <c r="G22" s="8">
        <v>0</v>
      </c>
      <c r="H22" s="7">
        <f t="shared" si="5"/>
        <v>915.8900000000001</v>
      </c>
      <c r="I22" s="3">
        <f t="shared" si="3"/>
        <v>94.63</v>
      </c>
      <c r="J22" s="7">
        <f t="shared" si="4"/>
        <v>0.92</v>
      </c>
      <c r="M22" s="3">
        <f t="shared" si="2"/>
        <v>1011.44</v>
      </c>
    </row>
    <row r="23" spans="1:13" x14ac:dyDescent="0.25">
      <c r="B23" s="3"/>
      <c r="E23" s="21">
        <v>45122</v>
      </c>
      <c r="F23">
        <v>20</v>
      </c>
      <c r="G23" s="8">
        <v>0</v>
      </c>
      <c r="H23" s="7">
        <f t="shared" si="5"/>
        <v>915.8900000000001</v>
      </c>
      <c r="I23" s="3">
        <f t="shared" si="3"/>
        <v>94.63</v>
      </c>
      <c r="J23" s="7">
        <f t="shared" si="4"/>
        <v>0.92</v>
      </c>
      <c r="M23" s="3">
        <f t="shared" si="2"/>
        <v>1011.44</v>
      </c>
    </row>
    <row r="24" spans="1:13" x14ac:dyDescent="0.25">
      <c r="B24" s="3"/>
      <c r="E24" s="21">
        <v>45153</v>
      </c>
      <c r="F24">
        <v>21</v>
      </c>
      <c r="G24" s="8">
        <v>0</v>
      </c>
      <c r="H24" s="7">
        <f t="shared" si="5"/>
        <v>915.8900000000001</v>
      </c>
      <c r="I24" s="3">
        <f t="shared" si="3"/>
        <v>94.63</v>
      </c>
      <c r="J24" s="7">
        <f t="shared" si="4"/>
        <v>0.92</v>
      </c>
      <c r="M24" s="3">
        <f t="shared" si="2"/>
        <v>1011.44</v>
      </c>
    </row>
    <row r="25" spans="1:13" x14ac:dyDescent="0.25">
      <c r="B25" s="3"/>
      <c r="E25" s="21">
        <v>45184</v>
      </c>
      <c r="F25">
        <v>22</v>
      </c>
      <c r="G25" s="8">
        <v>0</v>
      </c>
      <c r="H25" s="7">
        <f t="shared" si="5"/>
        <v>915.8900000000001</v>
      </c>
      <c r="I25" s="3">
        <f t="shared" si="3"/>
        <v>94.63</v>
      </c>
      <c r="J25" s="7">
        <f t="shared" si="4"/>
        <v>0.92</v>
      </c>
      <c r="M25" s="3">
        <f t="shared" si="2"/>
        <v>1011.44</v>
      </c>
    </row>
    <row r="26" spans="1:13" x14ac:dyDescent="0.25">
      <c r="B26" s="3"/>
      <c r="E26" s="21">
        <v>45214</v>
      </c>
      <c r="F26">
        <v>23</v>
      </c>
      <c r="G26" s="8">
        <v>0</v>
      </c>
      <c r="H26" s="7">
        <f t="shared" si="5"/>
        <v>915.8900000000001</v>
      </c>
      <c r="I26" s="3">
        <f t="shared" si="3"/>
        <v>94.63</v>
      </c>
      <c r="J26" s="7">
        <f t="shared" si="4"/>
        <v>0.92</v>
      </c>
      <c r="M26" s="3">
        <f t="shared" si="2"/>
        <v>1011.44</v>
      </c>
    </row>
    <row r="27" spans="1:13" x14ac:dyDescent="0.25">
      <c r="B27" s="3"/>
      <c r="E27" s="21">
        <v>45245</v>
      </c>
      <c r="F27">
        <v>24</v>
      </c>
      <c r="G27" s="8">
        <v>0</v>
      </c>
      <c r="H27" s="7">
        <f t="shared" si="5"/>
        <v>915.8900000000001</v>
      </c>
      <c r="I27" s="3">
        <f t="shared" si="3"/>
        <v>94.63</v>
      </c>
      <c r="J27" s="7">
        <f t="shared" si="4"/>
        <v>0.92</v>
      </c>
      <c r="M27" s="3">
        <f t="shared" si="2"/>
        <v>1011.44</v>
      </c>
    </row>
    <row r="28" spans="1:13" x14ac:dyDescent="0.25">
      <c r="B28" s="3"/>
      <c r="E28" s="21">
        <v>45275</v>
      </c>
      <c r="F28">
        <v>25</v>
      </c>
      <c r="G28" s="8">
        <v>0</v>
      </c>
      <c r="H28" s="7">
        <f t="shared" si="5"/>
        <v>915.8900000000001</v>
      </c>
      <c r="I28" s="3">
        <f t="shared" si="3"/>
        <v>94.63</v>
      </c>
      <c r="J28" s="7">
        <f t="shared" si="4"/>
        <v>0.92</v>
      </c>
      <c r="M28" s="3">
        <f t="shared" si="2"/>
        <v>1011.44</v>
      </c>
    </row>
    <row r="29" spans="1:13" x14ac:dyDescent="0.25">
      <c r="B29" s="3"/>
      <c r="E29" s="21">
        <v>45306</v>
      </c>
      <c r="F29">
        <v>26</v>
      </c>
      <c r="G29" s="8">
        <v>0</v>
      </c>
      <c r="H29" s="7">
        <f t="shared" si="5"/>
        <v>915.8900000000001</v>
      </c>
      <c r="I29" s="3">
        <f t="shared" si="3"/>
        <v>94.63</v>
      </c>
      <c r="J29" s="7">
        <f t="shared" si="4"/>
        <v>0.92</v>
      </c>
      <c r="M29" s="3">
        <f t="shared" si="2"/>
        <v>1011.44</v>
      </c>
    </row>
    <row r="30" spans="1:13" x14ac:dyDescent="0.25">
      <c r="B30" s="3"/>
      <c r="E30" s="21">
        <v>45337</v>
      </c>
      <c r="F30">
        <v>27</v>
      </c>
      <c r="G30" s="8">
        <v>0</v>
      </c>
      <c r="H30" s="7">
        <f t="shared" si="5"/>
        <v>915.8900000000001</v>
      </c>
      <c r="I30" s="3">
        <f t="shared" si="3"/>
        <v>94.63</v>
      </c>
      <c r="J30" s="7">
        <f t="shared" si="4"/>
        <v>0.92</v>
      </c>
      <c r="M30" s="3">
        <f t="shared" si="2"/>
        <v>1011.44</v>
      </c>
    </row>
    <row r="31" spans="1:13" x14ac:dyDescent="0.25">
      <c r="B31" s="3"/>
      <c r="E31" s="21">
        <v>45366</v>
      </c>
      <c r="F31">
        <v>28</v>
      </c>
      <c r="G31" s="8">
        <v>0</v>
      </c>
      <c r="H31" s="7">
        <f t="shared" si="5"/>
        <v>915.8900000000001</v>
      </c>
      <c r="I31" s="3">
        <f t="shared" si="3"/>
        <v>94.63</v>
      </c>
      <c r="J31" s="7">
        <f t="shared" si="4"/>
        <v>0.92</v>
      </c>
      <c r="M31" s="3">
        <f t="shared" si="2"/>
        <v>1011.44</v>
      </c>
    </row>
    <row r="32" spans="1:13" x14ac:dyDescent="0.25">
      <c r="B32" s="3"/>
      <c r="E32" s="21">
        <v>45397</v>
      </c>
      <c r="F32">
        <v>29</v>
      </c>
      <c r="G32" s="8">
        <v>0</v>
      </c>
      <c r="H32" s="7">
        <f t="shared" si="5"/>
        <v>915.8900000000001</v>
      </c>
      <c r="I32" s="3">
        <f t="shared" si="3"/>
        <v>94.63</v>
      </c>
      <c r="J32" s="7">
        <f t="shared" si="4"/>
        <v>0.92</v>
      </c>
      <c r="M32" s="3">
        <f t="shared" si="2"/>
        <v>1011.44</v>
      </c>
    </row>
    <row r="33" spans="2:13" x14ac:dyDescent="0.25">
      <c r="B33" s="3"/>
      <c r="E33" s="21">
        <v>45427</v>
      </c>
      <c r="F33">
        <v>30</v>
      </c>
      <c r="G33" s="8">
        <v>0</v>
      </c>
      <c r="H33" s="7">
        <f t="shared" si="5"/>
        <v>915.8900000000001</v>
      </c>
      <c r="I33" s="3">
        <f t="shared" si="3"/>
        <v>94.63</v>
      </c>
      <c r="J33" s="7">
        <f t="shared" si="4"/>
        <v>0.92</v>
      </c>
      <c r="M33" s="3">
        <f t="shared" si="2"/>
        <v>1011.44</v>
      </c>
    </row>
    <row r="34" spans="2:13" x14ac:dyDescent="0.25">
      <c r="B34" s="3"/>
      <c r="E34" s="21">
        <v>45458</v>
      </c>
      <c r="F34">
        <v>31</v>
      </c>
      <c r="G34" s="8">
        <v>0</v>
      </c>
      <c r="H34" s="7">
        <f t="shared" si="5"/>
        <v>915.8900000000001</v>
      </c>
      <c r="I34" s="3">
        <f t="shared" si="3"/>
        <v>94.63</v>
      </c>
      <c r="J34" s="7">
        <f t="shared" si="4"/>
        <v>0.92</v>
      </c>
      <c r="M34" s="3">
        <f t="shared" si="2"/>
        <v>1011.44</v>
      </c>
    </row>
    <row r="35" spans="2:13" x14ac:dyDescent="0.25">
      <c r="B35" s="3"/>
      <c r="E35" s="21">
        <v>45488</v>
      </c>
      <c r="F35">
        <v>32</v>
      </c>
      <c r="G35" s="8">
        <v>0</v>
      </c>
      <c r="H35" s="7">
        <f t="shared" si="5"/>
        <v>915.8900000000001</v>
      </c>
      <c r="I35" s="3">
        <f t="shared" si="3"/>
        <v>94.63</v>
      </c>
      <c r="J35" s="7">
        <f t="shared" si="4"/>
        <v>0.92</v>
      </c>
      <c r="M35" s="3">
        <f t="shared" si="2"/>
        <v>1011.44</v>
      </c>
    </row>
    <row r="36" spans="2:13" x14ac:dyDescent="0.25">
      <c r="B36" s="3"/>
      <c r="E36" s="21">
        <v>45519</v>
      </c>
      <c r="F36">
        <v>33</v>
      </c>
      <c r="G36" s="8">
        <v>0</v>
      </c>
      <c r="H36" s="7">
        <f t="shared" si="5"/>
        <v>915.8900000000001</v>
      </c>
      <c r="I36" s="3">
        <f t="shared" si="3"/>
        <v>94.63</v>
      </c>
      <c r="J36" s="7">
        <f t="shared" si="4"/>
        <v>0.92</v>
      </c>
      <c r="M36" s="3">
        <f t="shared" ref="M36:M67" si="6">SUM(G36:L36)</f>
        <v>1011.44</v>
      </c>
    </row>
    <row r="37" spans="2:13" x14ac:dyDescent="0.25">
      <c r="B37" s="3"/>
      <c r="E37" s="21">
        <v>45550</v>
      </c>
      <c r="F37">
        <v>34</v>
      </c>
      <c r="G37" s="8">
        <v>0</v>
      </c>
      <c r="H37" s="7">
        <f t="shared" si="5"/>
        <v>915.8900000000001</v>
      </c>
      <c r="I37" s="3">
        <f t="shared" si="3"/>
        <v>94.63</v>
      </c>
      <c r="J37" s="7">
        <f t="shared" si="4"/>
        <v>0.92</v>
      </c>
      <c r="M37" s="3">
        <f t="shared" si="6"/>
        <v>1011.44</v>
      </c>
    </row>
    <row r="38" spans="2:13" x14ac:dyDescent="0.25">
      <c r="B38" s="3"/>
      <c r="E38" s="21">
        <v>45580</v>
      </c>
      <c r="F38">
        <v>35</v>
      </c>
      <c r="G38" s="8">
        <v>0</v>
      </c>
      <c r="H38" s="7">
        <f t="shared" si="5"/>
        <v>915.8900000000001</v>
      </c>
      <c r="I38" s="3">
        <f t="shared" si="3"/>
        <v>94.63</v>
      </c>
      <c r="J38" s="7">
        <f t="shared" si="4"/>
        <v>0.92</v>
      </c>
      <c r="M38" s="3">
        <f t="shared" si="6"/>
        <v>1011.44</v>
      </c>
    </row>
    <row r="39" spans="2:13" x14ac:dyDescent="0.25">
      <c r="B39" s="3"/>
      <c r="E39" s="21">
        <v>45611</v>
      </c>
      <c r="F39">
        <v>36</v>
      </c>
      <c r="G39" s="8">
        <v>0</v>
      </c>
      <c r="H39" s="7">
        <f t="shared" si="5"/>
        <v>915.8900000000001</v>
      </c>
      <c r="I39" s="3">
        <f t="shared" si="3"/>
        <v>94.63</v>
      </c>
      <c r="J39" s="7">
        <f t="shared" si="4"/>
        <v>0.92</v>
      </c>
      <c r="M39" s="3">
        <f t="shared" si="6"/>
        <v>1011.44</v>
      </c>
    </row>
    <row r="40" spans="2:13" x14ac:dyDescent="0.25">
      <c r="B40" s="3"/>
      <c r="E40" s="21">
        <v>45641</v>
      </c>
      <c r="F40">
        <v>37</v>
      </c>
      <c r="G40" s="8">
        <v>0</v>
      </c>
      <c r="H40" s="7">
        <f t="shared" si="5"/>
        <v>915.8900000000001</v>
      </c>
      <c r="I40" s="3">
        <f t="shared" si="3"/>
        <v>94.63</v>
      </c>
      <c r="J40" s="7">
        <f t="shared" si="4"/>
        <v>0.92</v>
      </c>
      <c r="M40" s="3">
        <f t="shared" si="6"/>
        <v>1011.44</v>
      </c>
    </row>
    <row r="41" spans="2:13" x14ac:dyDescent="0.25">
      <c r="B41" s="3"/>
      <c r="E41" s="21">
        <v>45672</v>
      </c>
      <c r="F41">
        <v>38</v>
      </c>
      <c r="G41" s="8">
        <v>0</v>
      </c>
      <c r="H41" s="7">
        <f t="shared" si="5"/>
        <v>915.8900000000001</v>
      </c>
      <c r="I41" s="3">
        <f t="shared" si="3"/>
        <v>94.63</v>
      </c>
      <c r="J41" s="7">
        <f t="shared" si="4"/>
        <v>0.92</v>
      </c>
      <c r="M41" s="3">
        <f t="shared" si="6"/>
        <v>1011.44</v>
      </c>
    </row>
    <row r="42" spans="2:13" x14ac:dyDescent="0.25">
      <c r="B42" s="3"/>
      <c r="E42" s="21">
        <v>45703</v>
      </c>
      <c r="F42">
        <v>39</v>
      </c>
      <c r="G42" s="8">
        <v>0</v>
      </c>
      <c r="H42" s="7">
        <f t="shared" si="5"/>
        <v>915.8900000000001</v>
      </c>
      <c r="I42" s="3">
        <f t="shared" si="3"/>
        <v>94.63</v>
      </c>
      <c r="J42" s="7">
        <f t="shared" si="4"/>
        <v>0.92</v>
      </c>
      <c r="M42" s="3">
        <f t="shared" si="6"/>
        <v>1011.44</v>
      </c>
    </row>
    <row r="43" spans="2:13" x14ac:dyDescent="0.25">
      <c r="B43" s="3"/>
      <c r="E43" s="21">
        <v>45731</v>
      </c>
      <c r="F43">
        <v>40</v>
      </c>
      <c r="G43" s="8">
        <v>0</v>
      </c>
      <c r="H43" s="7">
        <f t="shared" si="5"/>
        <v>915.8900000000001</v>
      </c>
      <c r="I43" s="3">
        <f t="shared" si="3"/>
        <v>94.63</v>
      </c>
      <c r="J43" s="7">
        <f t="shared" si="4"/>
        <v>0.92</v>
      </c>
      <c r="M43" s="3">
        <f t="shared" si="6"/>
        <v>1011.44</v>
      </c>
    </row>
    <row r="44" spans="2:13" x14ac:dyDescent="0.25">
      <c r="B44" s="3"/>
      <c r="E44" s="21">
        <v>45762</v>
      </c>
      <c r="F44">
        <v>41</v>
      </c>
      <c r="G44" s="8">
        <v>0</v>
      </c>
      <c r="H44" s="7">
        <f t="shared" si="5"/>
        <v>915.8900000000001</v>
      </c>
      <c r="I44" s="3">
        <f t="shared" si="3"/>
        <v>94.63</v>
      </c>
      <c r="J44" s="7">
        <f t="shared" si="4"/>
        <v>0.92</v>
      </c>
      <c r="M44" s="3">
        <f t="shared" si="6"/>
        <v>1011.44</v>
      </c>
    </row>
    <row r="45" spans="2:13" x14ac:dyDescent="0.25">
      <c r="E45" s="21">
        <v>45792</v>
      </c>
      <c r="F45">
        <v>42</v>
      </c>
      <c r="G45" s="8">
        <v>0</v>
      </c>
      <c r="H45" s="7">
        <f t="shared" si="5"/>
        <v>915.8900000000001</v>
      </c>
      <c r="I45" s="3">
        <f t="shared" si="3"/>
        <v>94.63</v>
      </c>
      <c r="J45" s="7">
        <f t="shared" si="4"/>
        <v>0.92</v>
      </c>
      <c r="M45" s="3">
        <f t="shared" si="6"/>
        <v>1011.44</v>
      </c>
    </row>
    <row r="46" spans="2:13" x14ac:dyDescent="0.25">
      <c r="E46" s="21">
        <v>45823</v>
      </c>
      <c r="F46">
        <v>43</v>
      </c>
      <c r="G46" s="8">
        <v>0</v>
      </c>
      <c r="H46" s="7">
        <f t="shared" si="5"/>
        <v>915.8900000000001</v>
      </c>
      <c r="I46" s="3">
        <f t="shared" si="3"/>
        <v>94.63</v>
      </c>
      <c r="J46" s="7">
        <f t="shared" si="4"/>
        <v>0.92</v>
      </c>
      <c r="M46" s="3">
        <f t="shared" si="6"/>
        <v>1011.44</v>
      </c>
    </row>
    <row r="47" spans="2:13" x14ac:dyDescent="0.25">
      <c r="E47" s="21">
        <v>45853</v>
      </c>
      <c r="F47">
        <v>44</v>
      </c>
      <c r="G47" s="8">
        <v>0</v>
      </c>
      <c r="H47" s="7">
        <f t="shared" si="5"/>
        <v>915.8900000000001</v>
      </c>
      <c r="I47" s="3">
        <f t="shared" si="3"/>
        <v>94.63</v>
      </c>
      <c r="J47" s="7">
        <f t="shared" si="4"/>
        <v>0.92</v>
      </c>
      <c r="M47" s="3">
        <f t="shared" si="6"/>
        <v>1011.44</v>
      </c>
    </row>
    <row r="48" spans="2:13" x14ac:dyDescent="0.25">
      <c r="E48" s="21">
        <v>45884</v>
      </c>
      <c r="F48">
        <v>45</v>
      </c>
      <c r="G48" s="8">
        <v>0</v>
      </c>
      <c r="H48" s="7">
        <f t="shared" si="5"/>
        <v>915.8900000000001</v>
      </c>
      <c r="I48" s="3">
        <f t="shared" si="3"/>
        <v>94.63</v>
      </c>
      <c r="J48" s="7">
        <f t="shared" si="4"/>
        <v>0.92</v>
      </c>
      <c r="M48" s="3">
        <f t="shared" si="6"/>
        <v>1011.44</v>
      </c>
    </row>
    <row r="49" spans="5:13" x14ac:dyDescent="0.25">
      <c r="E49" s="21">
        <v>45915</v>
      </c>
      <c r="F49">
        <v>46</v>
      </c>
      <c r="G49" s="8">
        <v>0</v>
      </c>
      <c r="H49" s="7">
        <f t="shared" si="5"/>
        <v>915.8900000000001</v>
      </c>
      <c r="I49" s="3">
        <f t="shared" si="3"/>
        <v>94.63</v>
      </c>
      <c r="J49" s="7">
        <f t="shared" si="4"/>
        <v>0.92</v>
      </c>
      <c r="M49" s="3">
        <f t="shared" si="6"/>
        <v>1011.44</v>
      </c>
    </row>
    <row r="50" spans="5:13" x14ac:dyDescent="0.25">
      <c r="E50" s="21">
        <v>45945</v>
      </c>
      <c r="F50">
        <v>47</v>
      </c>
      <c r="G50" s="8">
        <v>0</v>
      </c>
      <c r="H50" s="7">
        <f t="shared" si="5"/>
        <v>915.8900000000001</v>
      </c>
      <c r="I50" s="3">
        <f t="shared" si="3"/>
        <v>94.63</v>
      </c>
      <c r="J50" s="7">
        <f t="shared" si="4"/>
        <v>0.92</v>
      </c>
      <c r="M50" s="3">
        <f t="shared" si="6"/>
        <v>1011.44</v>
      </c>
    </row>
    <row r="51" spans="5:13" x14ac:dyDescent="0.25">
      <c r="E51" s="21">
        <v>45976</v>
      </c>
      <c r="F51">
        <v>48</v>
      </c>
      <c r="G51" s="8">
        <v>0</v>
      </c>
      <c r="H51" s="7">
        <f t="shared" si="5"/>
        <v>915.8900000000001</v>
      </c>
      <c r="I51" s="3">
        <f t="shared" si="3"/>
        <v>94.63</v>
      </c>
      <c r="J51" s="7">
        <f t="shared" si="4"/>
        <v>0.92</v>
      </c>
      <c r="M51" s="3">
        <f t="shared" si="6"/>
        <v>1011.44</v>
      </c>
    </row>
    <row r="52" spans="5:13" x14ac:dyDescent="0.25">
      <c r="E52" s="21">
        <v>46006</v>
      </c>
      <c r="F52">
        <v>49</v>
      </c>
      <c r="G52" s="8">
        <v>0</v>
      </c>
      <c r="H52" s="7">
        <f t="shared" si="5"/>
        <v>915.8900000000001</v>
      </c>
      <c r="I52" s="3">
        <f t="shared" si="3"/>
        <v>94.63</v>
      </c>
      <c r="J52" s="7">
        <f t="shared" si="4"/>
        <v>0.92</v>
      </c>
      <c r="M52" s="3">
        <f t="shared" si="6"/>
        <v>1011.44</v>
      </c>
    </row>
    <row r="53" spans="5:13" x14ac:dyDescent="0.25">
      <c r="E53" s="21">
        <v>46037</v>
      </c>
      <c r="F53">
        <v>50</v>
      </c>
      <c r="G53" s="8">
        <v>0</v>
      </c>
      <c r="H53" s="7">
        <f t="shared" si="5"/>
        <v>915.8900000000001</v>
      </c>
      <c r="I53" s="3">
        <f t="shared" si="3"/>
        <v>94.63</v>
      </c>
      <c r="J53" s="7">
        <f t="shared" si="4"/>
        <v>0.92</v>
      </c>
      <c r="M53" s="3">
        <f t="shared" si="6"/>
        <v>1011.44</v>
      </c>
    </row>
    <row r="54" spans="5:13" x14ac:dyDescent="0.25">
      <c r="E54" s="21">
        <v>46068</v>
      </c>
      <c r="F54">
        <v>51</v>
      </c>
      <c r="G54" s="8">
        <v>0</v>
      </c>
      <c r="H54" s="7">
        <f t="shared" si="5"/>
        <v>915.8900000000001</v>
      </c>
      <c r="I54" s="3">
        <f t="shared" si="3"/>
        <v>94.63</v>
      </c>
      <c r="J54" s="7">
        <f t="shared" si="4"/>
        <v>0.92</v>
      </c>
      <c r="M54" s="3">
        <f t="shared" si="6"/>
        <v>1011.44</v>
      </c>
    </row>
    <row r="55" spans="5:13" x14ac:dyDescent="0.25">
      <c r="E55" s="21">
        <v>46096</v>
      </c>
      <c r="F55">
        <v>52</v>
      </c>
      <c r="G55" s="8">
        <v>0</v>
      </c>
      <c r="H55" s="7">
        <f t="shared" si="5"/>
        <v>915.8900000000001</v>
      </c>
      <c r="I55" s="3">
        <f t="shared" si="3"/>
        <v>94.63</v>
      </c>
      <c r="J55" s="7">
        <f t="shared" si="4"/>
        <v>0.92</v>
      </c>
      <c r="M55" s="3">
        <f t="shared" si="6"/>
        <v>1011.44</v>
      </c>
    </row>
    <row r="56" spans="5:13" x14ac:dyDescent="0.25">
      <c r="E56" s="21">
        <v>46127</v>
      </c>
      <c r="F56">
        <v>53</v>
      </c>
      <c r="G56" s="8">
        <v>0</v>
      </c>
      <c r="H56" s="7">
        <f t="shared" si="5"/>
        <v>915.8900000000001</v>
      </c>
      <c r="I56" s="3">
        <f t="shared" si="3"/>
        <v>94.63</v>
      </c>
      <c r="J56" s="7">
        <f t="shared" si="4"/>
        <v>0.92</v>
      </c>
      <c r="M56" s="3">
        <f t="shared" si="6"/>
        <v>1011.44</v>
      </c>
    </row>
    <row r="57" spans="5:13" x14ac:dyDescent="0.25">
      <c r="E57" s="21">
        <v>46157</v>
      </c>
      <c r="F57">
        <v>54</v>
      </c>
      <c r="G57" s="8">
        <v>0</v>
      </c>
      <c r="H57" s="7">
        <f t="shared" si="5"/>
        <v>915.8900000000001</v>
      </c>
      <c r="I57" s="3">
        <f t="shared" si="3"/>
        <v>94.63</v>
      </c>
      <c r="J57" s="7">
        <f t="shared" si="4"/>
        <v>0.92</v>
      </c>
      <c r="M57" s="3">
        <f t="shared" si="6"/>
        <v>1011.44</v>
      </c>
    </row>
    <row r="58" spans="5:13" x14ac:dyDescent="0.25">
      <c r="E58" s="21">
        <v>46188</v>
      </c>
      <c r="F58">
        <v>55</v>
      </c>
      <c r="G58" s="8">
        <v>0</v>
      </c>
      <c r="H58" s="7">
        <f t="shared" si="5"/>
        <v>915.8900000000001</v>
      </c>
      <c r="I58" s="3">
        <f t="shared" si="3"/>
        <v>94.63</v>
      </c>
      <c r="J58" s="7">
        <f t="shared" si="4"/>
        <v>0.92</v>
      </c>
      <c r="M58" s="3">
        <f t="shared" si="6"/>
        <v>1011.44</v>
      </c>
    </row>
    <row r="59" spans="5:13" x14ac:dyDescent="0.25">
      <c r="E59" s="21">
        <v>46218</v>
      </c>
      <c r="F59">
        <v>56</v>
      </c>
      <c r="G59" s="8">
        <v>0</v>
      </c>
      <c r="H59" s="7">
        <f t="shared" si="5"/>
        <v>915.8900000000001</v>
      </c>
      <c r="I59" s="3">
        <f t="shared" si="3"/>
        <v>94.63</v>
      </c>
      <c r="J59" s="7">
        <f t="shared" si="4"/>
        <v>0.92</v>
      </c>
      <c r="M59" s="3">
        <f t="shared" si="6"/>
        <v>1011.44</v>
      </c>
    </row>
    <row r="60" spans="5:13" x14ac:dyDescent="0.25">
      <c r="E60" s="21">
        <v>46249</v>
      </c>
      <c r="F60">
        <v>57</v>
      </c>
      <c r="G60" s="8">
        <v>0</v>
      </c>
      <c r="H60" s="7">
        <f t="shared" si="5"/>
        <v>915.8900000000001</v>
      </c>
      <c r="I60" s="3">
        <f t="shared" si="3"/>
        <v>94.63</v>
      </c>
      <c r="J60" s="7">
        <f t="shared" si="4"/>
        <v>0.92</v>
      </c>
      <c r="M60" s="3">
        <f t="shared" si="6"/>
        <v>1011.44</v>
      </c>
    </row>
    <row r="61" spans="5:13" x14ac:dyDescent="0.25">
      <c r="E61" s="21">
        <v>46280</v>
      </c>
      <c r="F61">
        <v>58</v>
      </c>
      <c r="G61" s="8">
        <v>0</v>
      </c>
      <c r="H61" s="7">
        <f t="shared" si="5"/>
        <v>915.8900000000001</v>
      </c>
      <c r="I61" s="3">
        <f t="shared" si="3"/>
        <v>94.63</v>
      </c>
      <c r="J61" s="7">
        <f t="shared" si="4"/>
        <v>0.92</v>
      </c>
      <c r="M61" s="3">
        <f t="shared" si="6"/>
        <v>1011.44</v>
      </c>
    </row>
    <row r="62" spans="5:13" x14ac:dyDescent="0.25">
      <c r="E62" s="21">
        <v>46310</v>
      </c>
      <c r="F62">
        <v>59</v>
      </c>
      <c r="G62" s="8">
        <v>0</v>
      </c>
      <c r="H62" s="7">
        <f t="shared" si="5"/>
        <v>915.8900000000001</v>
      </c>
      <c r="I62" s="3">
        <f t="shared" si="3"/>
        <v>94.63</v>
      </c>
      <c r="J62" s="7">
        <f t="shared" si="4"/>
        <v>0.92</v>
      </c>
      <c r="M62" s="3">
        <f t="shared" si="6"/>
        <v>1011.44</v>
      </c>
    </row>
    <row r="63" spans="5:13" x14ac:dyDescent="0.25">
      <c r="E63" s="21">
        <v>46341</v>
      </c>
      <c r="F63">
        <v>60</v>
      </c>
      <c r="G63" s="8">
        <v>0</v>
      </c>
      <c r="H63" s="7">
        <f t="shared" si="5"/>
        <v>915.8900000000001</v>
      </c>
      <c r="I63" s="3">
        <f t="shared" si="3"/>
        <v>94.63</v>
      </c>
      <c r="J63" s="7">
        <f t="shared" si="4"/>
        <v>0.92</v>
      </c>
      <c r="M63" s="3">
        <f t="shared" si="6"/>
        <v>1011.44</v>
      </c>
    </row>
    <row r="64" spans="5:13" x14ac:dyDescent="0.25">
      <c r="E64" s="21">
        <v>46371</v>
      </c>
      <c r="F64">
        <v>61</v>
      </c>
      <c r="G64" s="8">
        <v>0</v>
      </c>
      <c r="H64" s="7">
        <f t="shared" si="5"/>
        <v>915.8900000000001</v>
      </c>
      <c r="I64" s="3">
        <f t="shared" si="3"/>
        <v>94.63</v>
      </c>
      <c r="J64" s="7">
        <f t="shared" si="4"/>
        <v>0.92</v>
      </c>
      <c r="M64" s="3">
        <f t="shared" si="6"/>
        <v>1011.44</v>
      </c>
    </row>
    <row r="65" spans="5:13" x14ac:dyDescent="0.25">
      <c r="E65" s="21">
        <v>46402</v>
      </c>
      <c r="F65">
        <v>62</v>
      </c>
      <c r="G65" s="8">
        <v>0</v>
      </c>
      <c r="H65" s="7">
        <f t="shared" si="5"/>
        <v>915.8900000000001</v>
      </c>
      <c r="I65" s="3">
        <f t="shared" si="3"/>
        <v>94.63</v>
      </c>
      <c r="J65" s="7">
        <f t="shared" si="4"/>
        <v>0.92</v>
      </c>
      <c r="M65" s="3">
        <f t="shared" si="6"/>
        <v>1011.44</v>
      </c>
    </row>
    <row r="66" spans="5:13" x14ac:dyDescent="0.25">
      <c r="E66" s="21">
        <v>46433</v>
      </c>
      <c r="F66">
        <v>63</v>
      </c>
      <c r="G66" s="8">
        <v>0</v>
      </c>
      <c r="H66" s="7">
        <f t="shared" si="5"/>
        <v>915.8900000000001</v>
      </c>
      <c r="I66" s="3">
        <f t="shared" si="3"/>
        <v>94.63</v>
      </c>
      <c r="J66" s="7">
        <f t="shared" si="4"/>
        <v>0.92</v>
      </c>
      <c r="M66" s="3">
        <f t="shared" si="6"/>
        <v>1011.44</v>
      </c>
    </row>
    <row r="67" spans="5:13" x14ac:dyDescent="0.25">
      <c r="E67" s="21">
        <v>46461</v>
      </c>
      <c r="F67">
        <v>64</v>
      </c>
      <c r="G67" s="8">
        <v>0</v>
      </c>
      <c r="H67" s="7">
        <f t="shared" si="5"/>
        <v>915.8900000000001</v>
      </c>
      <c r="I67" s="3">
        <f t="shared" si="3"/>
        <v>94.63</v>
      </c>
      <c r="J67" s="7">
        <f t="shared" si="4"/>
        <v>0.92</v>
      </c>
      <c r="M67" s="3">
        <f t="shared" si="6"/>
        <v>1011.44</v>
      </c>
    </row>
    <row r="68" spans="5:13" x14ac:dyDescent="0.25">
      <c r="E68" s="21">
        <v>46492</v>
      </c>
      <c r="F68">
        <v>65</v>
      </c>
      <c r="G68" s="8">
        <v>0</v>
      </c>
      <c r="H68" s="7">
        <f t="shared" si="5"/>
        <v>915.8900000000001</v>
      </c>
      <c r="I68" s="3">
        <f t="shared" si="3"/>
        <v>94.63</v>
      </c>
      <c r="J68" s="7">
        <f t="shared" si="4"/>
        <v>0.92</v>
      </c>
      <c r="M68" s="3">
        <f t="shared" ref="M68:M99" si="7">SUM(G68:L68)</f>
        <v>1011.44</v>
      </c>
    </row>
    <row r="69" spans="5:13" x14ac:dyDescent="0.25">
      <c r="E69" s="21">
        <v>46522</v>
      </c>
      <c r="F69">
        <v>66</v>
      </c>
      <c r="G69" s="8">
        <v>0</v>
      </c>
      <c r="H69" s="7">
        <f t="shared" si="5"/>
        <v>915.8900000000001</v>
      </c>
      <c r="I69" s="3">
        <f t="shared" ref="I69:I123" si="8">ROUND(($B$18/120),2)</f>
        <v>94.63</v>
      </c>
      <c r="J69" s="7">
        <f t="shared" ref="J69:J123" si="9">ROUND(($B$11/120),2)</f>
        <v>0.92</v>
      </c>
      <c r="M69" s="3">
        <f t="shared" si="7"/>
        <v>1011.44</v>
      </c>
    </row>
    <row r="70" spans="5:13" x14ac:dyDescent="0.25">
      <c r="E70" s="21">
        <v>46553</v>
      </c>
      <c r="F70">
        <v>67</v>
      </c>
      <c r="G70" s="8">
        <v>0</v>
      </c>
      <c r="H70" s="7">
        <f t="shared" si="5"/>
        <v>915.8900000000001</v>
      </c>
      <c r="I70" s="3">
        <f t="shared" si="8"/>
        <v>94.63</v>
      </c>
      <c r="J70" s="7">
        <f t="shared" si="9"/>
        <v>0.92</v>
      </c>
      <c r="M70" s="3">
        <f t="shared" si="7"/>
        <v>1011.44</v>
      </c>
    </row>
    <row r="71" spans="5:13" x14ac:dyDescent="0.25">
      <c r="E71" s="21">
        <v>46583</v>
      </c>
      <c r="F71">
        <v>68</v>
      </c>
      <c r="G71" s="8">
        <v>0</v>
      </c>
      <c r="H71" s="7">
        <f t="shared" si="5"/>
        <v>915.8900000000001</v>
      </c>
      <c r="I71" s="3">
        <f t="shared" si="8"/>
        <v>94.63</v>
      </c>
      <c r="J71" s="7">
        <f t="shared" si="9"/>
        <v>0.92</v>
      </c>
      <c r="M71" s="3">
        <f t="shared" si="7"/>
        <v>1011.44</v>
      </c>
    </row>
    <row r="72" spans="5:13" x14ac:dyDescent="0.25">
      <c r="E72" s="21">
        <v>46614</v>
      </c>
      <c r="F72">
        <v>69</v>
      </c>
      <c r="G72" s="8">
        <v>0</v>
      </c>
      <c r="H72" s="7">
        <f t="shared" ref="H72:H123" si="10">($B$17-(I72+J72))</f>
        <v>915.8900000000001</v>
      </c>
      <c r="I72" s="3">
        <f t="shared" si="8"/>
        <v>94.63</v>
      </c>
      <c r="J72" s="7">
        <f t="shared" si="9"/>
        <v>0.92</v>
      </c>
      <c r="M72" s="3">
        <f t="shared" si="7"/>
        <v>1011.44</v>
      </c>
    </row>
    <row r="73" spans="5:13" x14ac:dyDescent="0.25">
      <c r="E73" s="21">
        <v>46645</v>
      </c>
      <c r="F73">
        <v>70</v>
      </c>
      <c r="G73" s="8">
        <v>0</v>
      </c>
      <c r="H73" s="7">
        <f t="shared" si="10"/>
        <v>915.8900000000001</v>
      </c>
      <c r="I73" s="3">
        <f t="shared" si="8"/>
        <v>94.63</v>
      </c>
      <c r="J73" s="7">
        <f t="shared" si="9"/>
        <v>0.92</v>
      </c>
      <c r="M73" s="3">
        <f t="shared" si="7"/>
        <v>1011.44</v>
      </c>
    </row>
    <row r="74" spans="5:13" x14ac:dyDescent="0.25">
      <c r="E74" s="21">
        <v>46675</v>
      </c>
      <c r="F74">
        <v>71</v>
      </c>
      <c r="G74" s="8">
        <v>0</v>
      </c>
      <c r="H74" s="7">
        <f t="shared" si="10"/>
        <v>915.8900000000001</v>
      </c>
      <c r="I74" s="3">
        <f t="shared" si="8"/>
        <v>94.63</v>
      </c>
      <c r="J74" s="7">
        <f t="shared" si="9"/>
        <v>0.92</v>
      </c>
      <c r="M74" s="3">
        <f t="shared" si="7"/>
        <v>1011.44</v>
      </c>
    </row>
    <row r="75" spans="5:13" x14ac:dyDescent="0.25">
      <c r="E75" s="21">
        <v>46706</v>
      </c>
      <c r="F75">
        <v>72</v>
      </c>
      <c r="G75" s="8">
        <v>0</v>
      </c>
      <c r="H75" s="7">
        <f t="shared" si="10"/>
        <v>915.8900000000001</v>
      </c>
      <c r="I75" s="3">
        <f t="shared" si="8"/>
        <v>94.63</v>
      </c>
      <c r="J75" s="7">
        <f t="shared" si="9"/>
        <v>0.92</v>
      </c>
      <c r="M75" s="3">
        <f t="shared" si="7"/>
        <v>1011.44</v>
      </c>
    </row>
    <row r="76" spans="5:13" x14ac:dyDescent="0.25">
      <c r="E76" s="21">
        <v>46736</v>
      </c>
      <c r="F76">
        <v>73</v>
      </c>
      <c r="G76" s="8">
        <v>0</v>
      </c>
      <c r="H76" s="7">
        <f t="shared" si="10"/>
        <v>915.8900000000001</v>
      </c>
      <c r="I76" s="3">
        <f t="shared" si="8"/>
        <v>94.63</v>
      </c>
      <c r="J76" s="7">
        <f t="shared" si="9"/>
        <v>0.92</v>
      </c>
      <c r="M76" s="3">
        <f t="shared" si="7"/>
        <v>1011.44</v>
      </c>
    </row>
    <row r="77" spans="5:13" x14ac:dyDescent="0.25">
      <c r="E77" s="21">
        <v>46767</v>
      </c>
      <c r="F77">
        <v>74</v>
      </c>
      <c r="G77" s="8">
        <v>0</v>
      </c>
      <c r="H77" s="7">
        <f t="shared" si="10"/>
        <v>915.8900000000001</v>
      </c>
      <c r="I77" s="3">
        <f t="shared" si="8"/>
        <v>94.63</v>
      </c>
      <c r="J77" s="7">
        <f t="shared" si="9"/>
        <v>0.92</v>
      </c>
      <c r="M77" s="3">
        <f t="shared" si="7"/>
        <v>1011.44</v>
      </c>
    </row>
    <row r="78" spans="5:13" x14ac:dyDescent="0.25">
      <c r="E78" s="21">
        <v>46798</v>
      </c>
      <c r="F78">
        <v>75</v>
      </c>
      <c r="G78" s="8">
        <v>0</v>
      </c>
      <c r="H78" s="7">
        <f t="shared" si="10"/>
        <v>915.8900000000001</v>
      </c>
      <c r="I78" s="3">
        <f t="shared" si="8"/>
        <v>94.63</v>
      </c>
      <c r="J78" s="7">
        <f t="shared" si="9"/>
        <v>0.92</v>
      </c>
      <c r="M78" s="3">
        <f t="shared" si="7"/>
        <v>1011.44</v>
      </c>
    </row>
    <row r="79" spans="5:13" x14ac:dyDescent="0.25">
      <c r="E79" s="21">
        <v>46827</v>
      </c>
      <c r="F79">
        <v>76</v>
      </c>
      <c r="G79" s="8">
        <v>0</v>
      </c>
      <c r="H79" s="7">
        <f t="shared" si="10"/>
        <v>915.8900000000001</v>
      </c>
      <c r="I79" s="3">
        <f t="shared" si="8"/>
        <v>94.63</v>
      </c>
      <c r="J79" s="7">
        <f t="shared" si="9"/>
        <v>0.92</v>
      </c>
      <c r="M79" s="3">
        <f t="shared" si="7"/>
        <v>1011.44</v>
      </c>
    </row>
    <row r="80" spans="5:13" x14ac:dyDescent="0.25">
      <c r="E80" s="21">
        <v>46858</v>
      </c>
      <c r="F80">
        <v>77</v>
      </c>
      <c r="G80" s="8">
        <v>0</v>
      </c>
      <c r="H80" s="7">
        <f t="shared" si="10"/>
        <v>915.8900000000001</v>
      </c>
      <c r="I80" s="3">
        <f t="shared" si="8"/>
        <v>94.63</v>
      </c>
      <c r="J80" s="7">
        <f t="shared" si="9"/>
        <v>0.92</v>
      </c>
      <c r="M80" s="3">
        <f t="shared" si="7"/>
        <v>1011.44</v>
      </c>
    </row>
    <row r="81" spans="5:13" x14ac:dyDescent="0.25">
      <c r="E81" s="21">
        <v>46888</v>
      </c>
      <c r="F81">
        <v>78</v>
      </c>
      <c r="G81" s="8">
        <v>0</v>
      </c>
      <c r="H81" s="7">
        <f t="shared" si="10"/>
        <v>915.8900000000001</v>
      </c>
      <c r="I81" s="3">
        <f t="shared" si="8"/>
        <v>94.63</v>
      </c>
      <c r="J81" s="7">
        <f t="shared" si="9"/>
        <v>0.92</v>
      </c>
      <c r="M81" s="3">
        <f t="shared" si="7"/>
        <v>1011.44</v>
      </c>
    </row>
    <row r="82" spans="5:13" x14ac:dyDescent="0.25">
      <c r="E82" s="21">
        <v>46919</v>
      </c>
      <c r="F82">
        <v>79</v>
      </c>
      <c r="G82" s="8">
        <v>0</v>
      </c>
      <c r="H82" s="7">
        <f t="shared" si="10"/>
        <v>915.8900000000001</v>
      </c>
      <c r="I82" s="3">
        <f t="shared" si="8"/>
        <v>94.63</v>
      </c>
      <c r="J82" s="7">
        <f t="shared" si="9"/>
        <v>0.92</v>
      </c>
      <c r="M82" s="3">
        <f t="shared" si="7"/>
        <v>1011.44</v>
      </c>
    </row>
    <row r="83" spans="5:13" x14ac:dyDescent="0.25">
      <c r="E83" s="21">
        <v>46949</v>
      </c>
      <c r="F83">
        <v>80</v>
      </c>
      <c r="G83" s="8">
        <v>0</v>
      </c>
      <c r="H83" s="7">
        <f t="shared" si="10"/>
        <v>915.8900000000001</v>
      </c>
      <c r="I83" s="3">
        <f t="shared" si="8"/>
        <v>94.63</v>
      </c>
      <c r="J83" s="7">
        <f t="shared" si="9"/>
        <v>0.92</v>
      </c>
      <c r="M83" s="3">
        <f t="shared" si="7"/>
        <v>1011.44</v>
      </c>
    </row>
    <row r="84" spans="5:13" x14ac:dyDescent="0.25">
      <c r="E84" s="21">
        <v>46980</v>
      </c>
      <c r="F84">
        <v>81</v>
      </c>
      <c r="G84" s="8">
        <v>0</v>
      </c>
      <c r="H84" s="7">
        <f t="shared" si="10"/>
        <v>915.8900000000001</v>
      </c>
      <c r="I84" s="3">
        <f t="shared" si="8"/>
        <v>94.63</v>
      </c>
      <c r="J84" s="7">
        <f t="shared" si="9"/>
        <v>0.92</v>
      </c>
      <c r="M84" s="3">
        <f t="shared" si="7"/>
        <v>1011.44</v>
      </c>
    </row>
    <row r="85" spans="5:13" x14ac:dyDescent="0.25">
      <c r="E85" s="21">
        <v>47011</v>
      </c>
      <c r="F85">
        <v>82</v>
      </c>
      <c r="G85" s="8">
        <v>0</v>
      </c>
      <c r="H85" s="7">
        <f t="shared" si="10"/>
        <v>915.8900000000001</v>
      </c>
      <c r="I85" s="3">
        <f t="shared" si="8"/>
        <v>94.63</v>
      </c>
      <c r="J85" s="7">
        <f t="shared" si="9"/>
        <v>0.92</v>
      </c>
      <c r="M85" s="3">
        <f t="shared" si="7"/>
        <v>1011.44</v>
      </c>
    </row>
    <row r="86" spans="5:13" x14ac:dyDescent="0.25">
      <c r="E86" s="21">
        <v>47041</v>
      </c>
      <c r="F86">
        <v>83</v>
      </c>
      <c r="G86" s="8">
        <v>0</v>
      </c>
      <c r="H86" s="7">
        <f t="shared" si="10"/>
        <v>915.8900000000001</v>
      </c>
      <c r="I86" s="3">
        <f t="shared" si="8"/>
        <v>94.63</v>
      </c>
      <c r="J86" s="7">
        <f t="shared" si="9"/>
        <v>0.92</v>
      </c>
      <c r="M86" s="3">
        <f t="shared" si="7"/>
        <v>1011.44</v>
      </c>
    </row>
    <row r="87" spans="5:13" x14ac:dyDescent="0.25">
      <c r="E87" s="21">
        <v>47072</v>
      </c>
      <c r="F87">
        <v>84</v>
      </c>
      <c r="G87" s="8">
        <v>0</v>
      </c>
      <c r="H87" s="7">
        <f t="shared" si="10"/>
        <v>915.8900000000001</v>
      </c>
      <c r="I87" s="3">
        <f t="shared" si="8"/>
        <v>94.63</v>
      </c>
      <c r="J87" s="7">
        <f t="shared" si="9"/>
        <v>0.92</v>
      </c>
      <c r="M87" s="3">
        <f t="shared" si="7"/>
        <v>1011.44</v>
      </c>
    </row>
    <row r="88" spans="5:13" x14ac:dyDescent="0.25">
      <c r="E88" s="21">
        <v>47102</v>
      </c>
      <c r="F88">
        <v>85</v>
      </c>
      <c r="G88" s="8">
        <v>0</v>
      </c>
      <c r="H88" s="7">
        <f t="shared" si="10"/>
        <v>915.8900000000001</v>
      </c>
      <c r="I88" s="3">
        <f t="shared" si="8"/>
        <v>94.63</v>
      </c>
      <c r="J88" s="7">
        <f t="shared" si="9"/>
        <v>0.92</v>
      </c>
      <c r="M88" s="3">
        <f t="shared" si="7"/>
        <v>1011.44</v>
      </c>
    </row>
    <row r="89" spans="5:13" x14ac:dyDescent="0.25">
      <c r="E89" s="21">
        <v>47133</v>
      </c>
      <c r="F89">
        <v>86</v>
      </c>
      <c r="G89" s="8">
        <v>0</v>
      </c>
      <c r="H89" s="7">
        <f t="shared" si="10"/>
        <v>915.8900000000001</v>
      </c>
      <c r="I89" s="3">
        <f t="shared" si="8"/>
        <v>94.63</v>
      </c>
      <c r="J89" s="7">
        <f t="shared" si="9"/>
        <v>0.92</v>
      </c>
      <c r="M89" s="3">
        <f t="shared" si="7"/>
        <v>1011.44</v>
      </c>
    </row>
    <row r="90" spans="5:13" x14ac:dyDescent="0.25">
      <c r="E90" s="21">
        <v>47164</v>
      </c>
      <c r="F90">
        <v>87</v>
      </c>
      <c r="G90" s="8">
        <v>0</v>
      </c>
      <c r="H90" s="7">
        <f t="shared" si="10"/>
        <v>915.8900000000001</v>
      </c>
      <c r="I90" s="3">
        <f t="shared" si="8"/>
        <v>94.63</v>
      </c>
      <c r="J90" s="7">
        <f t="shared" si="9"/>
        <v>0.92</v>
      </c>
      <c r="M90" s="3">
        <f t="shared" si="7"/>
        <v>1011.44</v>
      </c>
    </row>
    <row r="91" spans="5:13" x14ac:dyDescent="0.25">
      <c r="E91" s="21">
        <v>47192</v>
      </c>
      <c r="F91">
        <v>88</v>
      </c>
      <c r="G91" s="8">
        <v>0</v>
      </c>
      <c r="H91" s="7">
        <f t="shared" si="10"/>
        <v>915.8900000000001</v>
      </c>
      <c r="I91" s="3">
        <f t="shared" si="8"/>
        <v>94.63</v>
      </c>
      <c r="J91" s="7">
        <f t="shared" si="9"/>
        <v>0.92</v>
      </c>
      <c r="M91" s="3">
        <f t="shared" si="7"/>
        <v>1011.44</v>
      </c>
    </row>
    <row r="92" spans="5:13" x14ac:dyDescent="0.25">
      <c r="E92" s="21">
        <v>47223</v>
      </c>
      <c r="F92">
        <v>89</v>
      </c>
      <c r="G92" s="8">
        <v>0</v>
      </c>
      <c r="H92" s="7">
        <f t="shared" si="10"/>
        <v>915.8900000000001</v>
      </c>
      <c r="I92" s="3">
        <f t="shared" si="8"/>
        <v>94.63</v>
      </c>
      <c r="J92" s="7">
        <f t="shared" si="9"/>
        <v>0.92</v>
      </c>
      <c r="M92" s="3">
        <f t="shared" si="7"/>
        <v>1011.44</v>
      </c>
    </row>
    <row r="93" spans="5:13" x14ac:dyDescent="0.25">
      <c r="E93" s="21">
        <v>47253</v>
      </c>
      <c r="F93">
        <v>90</v>
      </c>
      <c r="G93" s="8">
        <v>0</v>
      </c>
      <c r="H93" s="7">
        <f t="shared" si="10"/>
        <v>915.8900000000001</v>
      </c>
      <c r="I93" s="3">
        <f t="shared" si="8"/>
        <v>94.63</v>
      </c>
      <c r="J93" s="7">
        <f t="shared" si="9"/>
        <v>0.92</v>
      </c>
      <c r="M93" s="3">
        <f t="shared" si="7"/>
        <v>1011.44</v>
      </c>
    </row>
    <row r="94" spans="5:13" x14ac:dyDescent="0.25">
      <c r="E94" s="21">
        <v>47284</v>
      </c>
      <c r="F94">
        <v>91</v>
      </c>
      <c r="G94" s="8">
        <v>0</v>
      </c>
      <c r="H94" s="7">
        <f t="shared" si="10"/>
        <v>915.8900000000001</v>
      </c>
      <c r="I94" s="3">
        <f t="shared" si="8"/>
        <v>94.63</v>
      </c>
      <c r="J94" s="7">
        <f t="shared" si="9"/>
        <v>0.92</v>
      </c>
      <c r="M94" s="3">
        <f t="shared" si="7"/>
        <v>1011.44</v>
      </c>
    </row>
    <row r="95" spans="5:13" x14ac:dyDescent="0.25">
      <c r="E95" s="21">
        <v>47314</v>
      </c>
      <c r="F95">
        <v>92</v>
      </c>
      <c r="G95" s="8">
        <v>0</v>
      </c>
      <c r="H95" s="7">
        <f t="shared" si="10"/>
        <v>915.8900000000001</v>
      </c>
      <c r="I95" s="3">
        <f t="shared" si="8"/>
        <v>94.63</v>
      </c>
      <c r="J95" s="7">
        <f t="shared" si="9"/>
        <v>0.92</v>
      </c>
      <c r="M95" s="3">
        <f t="shared" si="7"/>
        <v>1011.44</v>
      </c>
    </row>
    <row r="96" spans="5:13" x14ac:dyDescent="0.25">
      <c r="E96" s="21">
        <v>47345</v>
      </c>
      <c r="F96">
        <v>93</v>
      </c>
      <c r="G96" s="8">
        <v>0</v>
      </c>
      <c r="H96" s="7">
        <f t="shared" si="10"/>
        <v>915.8900000000001</v>
      </c>
      <c r="I96" s="3">
        <f t="shared" si="8"/>
        <v>94.63</v>
      </c>
      <c r="J96" s="7">
        <f t="shared" si="9"/>
        <v>0.92</v>
      </c>
      <c r="M96" s="3">
        <f t="shared" si="7"/>
        <v>1011.44</v>
      </c>
    </row>
    <row r="97" spans="5:13" x14ac:dyDescent="0.25">
      <c r="E97" s="21">
        <v>47376</v>
      </c>
      <c r="F97">
        <v>94</v>
      </c>
      <c r="G97" s="8">
        <v>0</v>
      </c>
      <c r="H97" s="7">
        <f t="shared" si="10"/>
        <v>915.8900000000001</v>
      </c>
      <c r="I97" s="3">
        <f t="shared" si="8"/>
        <v>94.63</v>
      </c>
      <c r="J97" s="7">
        <f t="shared" si="9"/>
        <v>0.92</v>
      </c>
      <c r="M97" s="3">
        <f t="shared" si="7"/>
        <v>1011.44</v>
      </c>
    </row>
    <row r="98" spans="5:13" x14ac:dyDescent="0.25">
      <c r="E98" s="21">
        <v>47406</v>
      </c>
      <c r="F98">
        <v>95</v>
      </c>
      <c r="G98" s="8">
        <v>0</v>
      </c>
      <c r="H98" s="7">
        <f t="shared" si="10"/>
        <v>915.8900000000001</v>
      </c>
      <c r="I98" s="3">
        <f t="shared" si="8"/>
        <v>94.63</v>
      </c>
      <c r="J98" s="7">
        <f t="shared" si="9"/>
        <v>0.92</v>
      </c>
      <c r="M98" s="3">
        <f t="shared" si="7"/>
        <v>1011.44</v>
      </c>
    </row>
    <row r="99" spans="5:13" x14ac:dyDescent="0.25">
      <c r="E99" s="21">
        <v>47437</v>
      </c>
      <c r="F99">
        <v>96</v>
      </c>
      <c r="G99" s="8">
        <v>0</v>
      </c>
      <c r="H99" s="7">
        <f t="shared" si="10"/>
        <v>915.8900000000001</v>
      </c>
      <c r="I99" s="3">
        <f t="shared" si="8"/>
        <v>94.63</v>
      </c>
      <c r="J99" s="7">
        <f t="shared" si="9"/>
        <v>0.92</v>
      </c>
      <c r="M99" s="3">
        <f t="shared" si="7"/>
        <v>1011.44</v>
      </c>
    </row>
    <row r="100" spans="5:13" x14ac:dyDescent="0.25">
      <c r="E100" s="21">
        <v>47467</v>
      </c>
      <c r="F100">
        <v>97</v>
      </c>
      <c r="G100" s="8">
        <v>0</v>
      </c>
      <c r="H100" s="7">
        <f t="shared" si="10"/>
        <v>915.8900000000001</v>
      </c>
      <c r="I100" s="3">
        <f t="shared" si="8"/>
        <v>94.63</v>
      </c>
      <c r="J100" s="7">
        <f t="shared" si="9"/>
        <v>0.92</v>
      </c>
      <c r="M100" s="3">
        <f t="shared" ref="M100:M123" si="11">SUM(G100:L100)</f>
        <v>1011.44</v>
      </c>
    </row>
    <row r="101" spans="5:13" x14ac:dyDescent="0.25">
      <c r="E101" s="21">
        <v>47498</v>
      </c>
      <c r="F101">
        <v>98</v>
      </c>
      <c r="G101" s="8">
        <v>0</v>
      </c>
      <c r="H101" s="7">
        <f t="shared" si="10"/>
        <v>915.8900000000001</v>
      </c>
      <c r="I101" s="3">
        <f t="shared" si="8"/>
        <v>94.63</v>
      </c>
      <c r="J101" s="7">
        <f t="shared" si="9"/>
        <v>0.92</v>
      </c>
      <c r="M101" s="3">
        <f t="shared" si="11"/>
        <v>1011.44</v>
      </c>
    </row>
    <row r="102" spans="5:13" x14ac:dyDescent="0.25">
      <c r="E102" s="21">
        <v>47529</v>
      </c>
      <c r="F102">
        <v>99</v>
      </c>
      <c r="G102" s="8">
        <v>0</v>
      </c>
      <c r="H102" s="7">
        <f t="shared" si="10"/>
        <v>915.8900000000001</v>
      </c>
      <c r="I102" s="3">
        <f t="shared" si="8"/>
        <v>94.63</v>
      </c>
      <c r="J102" s="7">
        <f t="shared" si="9"/>
        <v>0.92</v>
      </c>
      <c r="M102" s="3">
        <f t="shared" si="11"/>
        <v>1011.44</v>
      </c>
    </row>
    <row r="103" spans="5:13" x14ac:dyDescent="0.25">
      <c r="E103" s="21">
        <v>47557</v>
      </c>
      <c r="F103">
        <v>100</v>
      </c>
      <c r="G103" s="8">
        <v>0</v>
      </c>
      <c r="H103" s="7">
        <f t="shared" si="10"/>
        <v>915.8900000000001</v>
      </c>
      <c r="I103" s="3">
        <f t="shared" si="8"/>
        <v>94.63</v>
      </c>
      <c r="J103" s="7">
        <f t="shared" si="9"/>
        <v>0.92</v>
      </c>
      <c r="M103" s="3">
        <f t="shared" si="11"/>
        <v>1011.44</v>
      </c>
    </row>
    <row r="104" spans="5:13" x14ac:dyDescent="0.25">
      <c r="E104" s="21">
        <v>47588</v>
      </c>
      <c r="F104">
        <v>101</v>
      </c>
      <c r="G104" s="8">
        <v>0</v>
      </c>
      <c r="H104" s="7">
        <f t="shared" si="10"/>
        <v>915.8900000000001</v>
      </c>
      <c r="I104" s="3">
        <f t="shared" si="8"/>
        <v>94.63</v>
      </c>
      <c r="J104" s="7">
        <f t="shared" si="9"/>
        <v>0.92</v>
      </c>
      <c r="M104" s="3">
        <f t="shared" si="11"/>
        <v>1011.44</v>
      </c>
    </row>
    <row r="105" spans="5:13" x14ac:dyDescent="0.25">
      <c r="E105" s="21">
        <v>47618</v>
      </c>
      <c r="F105">
        <v>102</v>
      </c>
      <c r="G105" s="8">
        <v>0</v>
      </c>
      <c r="H105" s="7">
        <f t="shared" si="10"/>
        <v>915.8900000000001</v>
      </c>
      <c r="I105" s="3">
        <f t="shared" si="8"/>
        <v>94.63</v>
      </c>
      <c r="J105" s="7">
        <f t="shared" si="9"/>
        <v>0.92</v>
      </c>
      <c r="M105" s="3">
        <f t="shared" si="11"/>
        <v>1011.44</v>
      </c>
    </row>
    <row r="106" spans="5:13" x14ac:dyDescent="0.25">
      <c r="E106" s="21">
        <v>47649</v>
      </c>
      <c r="F106">
        <v>103</v>
      </c>
      <c r="G106" s="8">
        <v>0</v>
      </c>
      <c r="H106" s="7">
        <f t="shared" si="10"/>
        <v>915.8900000000001</v>
      </c>
      <c r="I106" s="3">
        <f t="shared" si="8"/>
        <v>94.63</v>
      </c>
      <c r="J106" s="7">
        <f t="shared" si="9"/>
        <v>0.92</v>
      </c>
      <c r="M106" s="3">
        <f t="shared" si="11"/>
        <v>1011.44</v>
      </c>
    </row>
    <row r="107" spans="5:13" x14ac:dyDescent="0.25">
      <c r="E107" s="21">
        <v>47679</v>
      </c>
      <c r="F107">
        <v>104</v>
      </c>
      <c r="G107" s="8">
        <v>0</v>
      </c>
      <c r="H107" s="7">
        <f t="shared" si="10"/>
        <v>915.8900000000001</v>
      </c>
      <c r="I107" s="3">
        <f t="shared" si="8"/>
        <v>94.63</v>
      </c>
      <c r="J107" s="7">
        <f t="shared" si="9"/>
        <v>0.92</v>
      </c>
      <c r="M107" s="3">
        <f t="shared" si="11"/>
        <v>1011.44</v>
      </c>
    </row>
    <row r="108" spans="5:13" x14ac:dyDescent="0.25">
      <c r="E108" s="21">
        <v>47710</v>
      </c>
      <c r="F108">
        <v>105</v>
      </c>
      <c r="G108" s="8">
        <v>0</v>
      </c>
      <c r="H108" s="7">
        <f t="shared" si="10"/>
        <v>915.8900000000001</v>
      </c>
      <c r="I108" s="3">
        <f t="shared" si="8"/>
        <v>94.63</v>
      </c>
      <c r="J108" s="7">
        <f t="shared" si="9"/>
        <v>0.92</v>
      </c>
      <c r="M108" s="3">
        <f t="shared" si="11"/>
        <v>1011.44</v>
      </c>
    </row>
    <row r="109" spans="5:13" x14ac:dyDescent="0.25">
      <c r="E109" s="21">
        <v>47741</v>
      </c>
      <c r="F109">
        <v>106</v>
      </c>
      <c r="G109" s="8">
        <v>0</v>
      </c>
      <c r="H109" s="7">
        <f t="shared" si="10"/>
        <v>915.8900000000001</v>
      </c>
      <c r="I109" s="3">
        <f t="shared" si="8"/>
        <v>94.63</v>
      </c>
      <c r="J109" s="7">
        <f t="shared" si="9"/>
        <v>0.92</v>
      </c>
      <c r="M109" s="3">
        <f t="shared" si="11"/>
        <v>1011.44</v>
      </c>
    </row>
    <row r="110" spans="5:13" x14ac:dyDescent="0.25">
      <c r="E110" s="21">
        <v>47771</v>
      </c>
      <c r="F110">
        <v>107</v>
      </c>
      <c r="G110" s="8">
        <v>0</v>
      </c>
      <c r="H110" s="7">
        <f t="shared" si="10"/>
        <v>915.8900000000001</v>
      </c>
      <c r="I110" s="3">
        <f t="shared" si="8"/>
        <v>94.63</v>
      </c>
      <c r="J110" s="7">
        <f t="shared" si="9"/>
        <v>0.92</v>
      </c>
      <c r="M110" s="3">
        <f t="shared" si="11"/>
        <v>1011.44</v>
      </c>
    </row>
    <row r="111" spans="5:13" x14ac:dyDescent="0.25">
      <c r="E111" s="21">
        <v>47802</v>
      </c>
      <c r="F111">
        <v>108</v>
      </c>
      <c r="G111" s="8">
        <v>0</v>
      </c>
      <c r="H111" s="7">
        <f t="shared" si="10"/>
        <v>915.8900000000001</v>
      </c>
      <c r="I111" s="3">
        <f t="shared" si="8"/>
        <v>94.63</v>
      </c>
      <c r="J111" s="7">
        <f t="shared" si="9"/>
        <v>0.92</v>
      </c>
      <c r="M111" s="3">
        <f t="shared" si="11"/>
        <v>1011.44</v>
      </c>
    </row>
    <row r="112" spans="5:13" x14ac:dyDescent="0.25">
      <c r="E112" s="21">
        <v>47832</v>
      </c>
      <c r="F112">
        <v>109</v>
      </c>
      <c r="G112" s="8">
        <v>0</v>
      </c>
      <c r="H112" s="7">
        <f t="shared" si="10"/>
        <v>915.8900000000001</v>
      </c>
      <c r="I112" s="3">
        <f t="shared" si="8"/>
        <v>94.63</v>
      </c>
      <c r="J112" s="7">
        <f t="shared" si="9"/>
        <v>0.92</v>
      </c>
      <c r="M112" s="3">
        <f t="shared" si="11"/>
        <v>1011.44</v>
      </c>
    </row>
    <row r="113" spans="5:13" x14ac:dyDescent="0.25">
      <c r="E113" s="21">
        <v>47863</v>
      </c>
      <c r="F113">
        <v>110</v>
      </c>
      <c r="G113" s="8">
        <v>0</v>
      </c>
      <c r="H113" s="7">
        <f t="shared" si="10"/>
        <v>915.8900000000001</v>
      </c>
      <c r="I113" s="3">
        <f t="shared" si="8"/>
        <v>94.63</v>
      </c>
      <c r="J113" s="7">
        <f t="shared" si="9"/>
        <v>0.92</v>
      </c>
      <c r="M113" s="3">
        <f t="shared" si="11"/>
        <v>1011.44</v>
      </c>
    </row>
    <row r="114" spans="5:13" x14ac:dyDescent="0.25">
      <c r="E114" s="21">
        <v>47894</v>
      </c>
      <c r="F114">
        <v>111</v>
      </c>
      <c r="G114" s="8">
        <v>0</v>
      </c>
      <c r="H114" s="7">
        <f t="shared" si="10"/>
        <v>915.8900000000001</v>
      </c>
      <c r="I114" s="3">
        <f t="shared" si="8"/>
        <v>94.63</v>
      </c>
      <c r="J114" s="7">
        <f t="shared" si="9"/>
        <v>0.92</v>
      </c>
      <c r="M114" s="3">
        <f t="shared" si="11"/>
        <v>1011.44</v>
      </c>
    </row>
    <row r="115" spans="5:13" x14ac:dyDescent="0.25">
      <c r="E115" s="21">
        <v>47922</v>
      </c>
      <c r="F115">
        <v>112</v>
      </c>
      <c r="G115" s="8">
        <v>0</v>
      </c>
      <c r="H115" s="7">
        <f t="shared" si="10"/>
        <v>915.8900000000001</v>
      </c>
      <c r="I115" s="3">
        <f t="shared" si="8"/>
        <v>94.63</v>
      </c>
      <c r="J115" s="7">
        <f t="shared" si="9"/>
        <v>0.92</v>
      </c>
      <c r="M115" s="3">
        <f t="shared" si="11"/>
        <v>1011.44</v>
      </c>
    </row>
    <row r="116" spans="5:13" x14ac:dyDescent="0.25">
      <c r="E116" s="21">
        <v>47953</v>
      </c>
      <c r="F116">
        <v>113</v>
      </c>
      <c r="G116" s="8">
        <v>0</v>
      </c>
      <c r="H116" s="7">
        <f t="shared" si="10"/>
        <v>915.8900000000001</v>
      </c>
      <c r="I116" s="3">
        <f t="shared" si="8"/>
        <v>94.63</v>
      </c>
      <c r="J116" s="7">
        <f t="shared" si="9"/>
        <v>0.92</v>
      </c>
      <c r="M116" s="3">
        <f t="shared" si="11"/>
        <v>1011.44</v>
      </c>
    </row>
    <row r="117" spans="5:13" x14ac:dyDescent="0.25">
      <c r="E117" s="21">
        <v>47983</v>
      </c>
      <c r="F117">
        <v>114</v>
      </c>
      <c r="G117" s="8">
        <v>0</v>
      </c>
      <c r="H117" s="7">
        <f t="shared" si="10"/>
        <v>915.8900000000001</v>
      </c>
      <c r="I117" s="3">
        <f t="shared" si="8"/>
        <v>94.63</v>
      </c>
      <c r="J117" s="7">
        <f t="shared" si="9"/>
        <v>0.92</v>
      </c>
      <c r="M117" s="3">
        <f t="shared" si="11"/>
        <v>1011.44</v>
      </c>
    </row>
    <row r="118" spans="5:13" x14ac:dyDescent="0.25">
      <c r="E118" s="21">
        <v>48014</v>
      </c>
      <c r="F118">
        <v>115</v>
      </c>
      <c r="G118" s="8">
        <v>0</v>
      </c>
      <c r="H118" s="7">
        <f t="shared" si="10"/>
        <v>915.8900000000001</v>
      </c>
      <c r="I118" s="3">
        <f t="shared" si="8"/>
        <v>94.63</v>
      </c>
      <c r="J118" s="7">
        <f t="shared" si="9"/>
        <v>0.92</v>
      </c>
      <c r="M118" s="3">
        <f t="shared" si="11"/>
        <v>1011.44</v>
      </c>
    </row>
    <row r="119" spans="5:13" x14ac:dyDescent="0.25">
      <c r="E119" s="21">
        <v>48044</v>
      </c>
      <c r="F119">
        <v>116</v>
      </c>
      <c r="G119" s="8">
        <v>0</v>
      </c>
      <c r="H119" s="7">
        <f t="shared" si="10"/>
        <v>915.8900000000001</v>
      </c>
      <c r="I119" s="3">
        <f t="shared" si="8"/>
        <v>94.63</v>
      </c>
      <c r="J119" s="7">
        <f t="shared" si="9"/>
        <v>0.92</v>
      </c>
      <c r="M119" s="3">
        <f t="shared" si="11"/>
        <v>1011.44</v>
      </c>
    </row>
    <row r="120" spans="5:13" x14ac:dyDescent="0.25">
      <c r="E120" s="21">
        <v>48075</v>
      </c>
      <c r="F120">
        <v>117</v>
      </c>
      <c r="G120" s="8">
        <v>0</v>
      </c>
      <c r="H120" s="7">
        <f t="shared" si="10"/>
        <v>915.8900000000001</v>
      </c>
      <c r="I120" s="3">
        <f t="shared" si="8"/>
        <v>94.63</v>
      </c>
      <c r="J120" s="7">
        <f t="shared" si="9"/>
        <v>0.92</v>
      </c>
      <c r="M120" s="3">
        <f t="shared" si="11"/>
        <v>1011.44</v>
      </c>
    </row>
    <row r="121" spans="5:13" x14ac:dyDescent="0.25">
      <c r="E121" s="21">
        <v>48106</v>
      </c>
      <c r="F121">
        <v>118</v>
      </c>
      <c r="G121" s="8">
        <v>0</v>
      </c>
      <c r="H121" s="7">
        <f t="shared" si="10"/>
        <v>915.8900000000001</v>
      </c>
      <c r="I121" s="3">
        <f t="shared" si="8"/>
        <v>94.63</v>
      </c>
      <c r="J121" s="7">
        <f t="shared" si="9"/>
        <v>0.92</v>
      </c>
      <c r="M121" s="3">
        <f t="shared" si="11"/>
        <v>1011.44</v>
      </c>
    </row>
    <row r="122" spans="5:13" x14ac:dyDescent="0.25">
      <c r="E122" s="21">
        <v>48136</v>
      </c>
      <c r="F122">
        <v>119</v>
      </c>
      <c r="G122" s="8">
        <v>0</v>
      </c>
      <c r="H122" s="7">
        <f t="shared" si="10"/>
        <v>915.8900000000001</v>
      </c>
      <c r="I122" s="3">
        <f t="shared" si="8"/>
        <v>94.63</v>
      </c>
      <c r="J122" s="7">
        <f t="shared" si="9"/>
        <v>0.92</v>
      </c>
      <c r="M122" s="3">
        <f t="shared" si="11"/>
        <v>1011.44</v>
      </c>
    </row>
    <row r="123" spans="5:13" x14ac:dyDescent="0.25">
      <c r="E123" s="21">
        <v>48167</v>
      </c>
      <c r="F123">
        <v>120</v>
      </c>
      <c r="G123" s="8">
        <v>0</v>
      </c>
      <c r="H123" s="7">
        <f t="shared" si="10"/>
        <v>915.8900000000001</v>
      </c>
      <c r="I123" s="3">
        <f t="shared" si="8"/>
        <v>94.63</v>
      </c>
      <c r="J123" s="7">
        <f t="shared" si="9"/>
        <v>0.92</v>
      </c>
      <c r="M123" s="3">
        <f t="shared" si="11"/>
        <v>1011.44</v>
      </c>
    </row>
  </sheetData>
  <autoFilter ref="E3:M3" xr:uid="{B12668B9-361E-4F62-AA0A-217AB2FBEA57}"/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21D5-20DE-4BB8-9200-C0DE843C569C}">
  <dimension ref="A1:M123"/>
  <sheetViews>
    <sheetView workbookViewId="0">
      <selection activeCell="C23" sqref="C23"/>
    </sheetView>
  </sheetViews>
  <sheetFormatPr defaultRowHeight="15" x14ac:dyDescent="0.25"/>
  <cols>
    <col min="1" max="1" width="23.5703125" bestFit="1" customWidth="1"/>
    <col min="2" max="2" width="10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429341</v>
      </c>
      <c r="F1" s="26" t="s">
        <v>59</v>
      </c>
      <c r="G1" s="27">
        <f>SUBTOTAL(109,G4:G123)</f>
        <v>0</v>
      </c>
      <c r="H1" s="27">
        <f t="shared" ref="H1:M1" si="0">SUBTOTAL(109,H4:H123)</f>
        <v>87150</v>
      </c>
      <c r="I1" s="27">
        <f t="shared" si="0"/>
        <v>9003.5999999999985</v>
      </c>
      <c r="J1" s="27">
        <f t="shared" si="0"/>
        <v>87.600000000000009</v>
      </c>
      <c r="K1" s="27">
        <f t="shared" si="0"/>
        <v>0</v>
      </c>
      <c r="L1" s="27">
        <f t="shared" si="0"/>
        <v>0</v>
      </c>
      <c r="M1" s="27">
        <f t="shared" si="0"/>
        <v>96241.199999999852</v>
      </c>
    </row>
    <row r="2" spans="1:13" x14ac:dyDescent="0.25">
      <c r="A2" t="s">
        <v>1</v>
      </c>
      <c r="B2" s="1" t="s">
        <v>48</v>
      </c>
      <c r="H2" s="7"/>
    </row>
    <row r="3" spans="1:13" x14ac:dyDescent="0.25">
      <c r="A3" t="s">
        <v>53</v>
      </c>
      <c r="B3" s="20">
        <v>44506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44540</v>
      </c>
      <c r="F4">
        <v>1</v>
      </c>
      <c r="G4" s="8">
        <v>0</v>
      </c>
      <c r="H4" s="7">
        <f t="shared" ref="H4:H7" si="1">($B$17-(I4+J4))</f>
        <v>726.25</v>
      </c>
      <c r="I4" s="3">
        <f>ROUND(($B$18/120),2)</f>
        <v>75.03</v>
      </c>
      <c r="J4" s="7">
        <f>ROUND(($B$11/120),2)</f>
        <v>0.73</v>
      </c>
      <c r="M4" s="3">
        <f t="shared" ref="M4:M35" si="2">SUM(G4:L4)</f>
        <v>802.01</v>
      </c>
    </row>
    <row r="5" spans="1:13" x14ac:dyDescent="0.25">
      <c r="A5" t="s">
        <v>3</v>
      </c>
      <c r="B5" s="2">
        <v>90348.11</v>
      </c>
      <c r="E5" s="21">
        <v>44571</v>
      </c>
      <c r="F5">
        <v>2</v>
      </c>
      <c r="G5" s="8">
        <v>0</v>
      </c>
      <c r="H5" s="7">
        <f t="shared" si="1"/>
        <v>726.25</v>
      </c>
      <c r="I5" s="3">
        <f t="shared" ref="I5:I68" si="3">ROUND(($B$18/120),2)</f>
        <v>75.03</v>
      </c>
      <c r="J5" s="7">
        <f t="shared" ref="J5:J68" si="4">ROUND(($B$11/120),2)</f>
        <v>0.73</v>
      </c>
      <c r="M5" s="3">
        <f t="shared" si="2"/>
        <v>802.01</v>
      </c>
    </row>
    <row r="6" spans="1:13" x14ac:dyDescent="0.25">
      <c r="A6" t="s">
        <v>4</v>
      </c>
      <c r="B6" s="2">
        <v>5420.89</v>
      </c>
      <c r="E6" s="21">
        <v>44602</v>
      </c>
      <c r="F6">
        <v>3</v>
      </c>
      <c r="G6" s="8">
        <v>0</v>
      </c>
      <c r="H6" s="7">
        <f t="shared" si="1"/>
        <v>726.25</v>
      </c>
      <c r="I6" s="3">
        <f t="shared" si="3"/>
        <v>75.03</v>
      </c>
      <c r="J6" s="7">
        <f t="shared" si="4"/>
        <v>0.73</v>
      </c>
      <c r="M6" s="3">
        <f t="shared" si="2"/>
        <v>802.01</v>
      </c>
    </row>
    <row r="7" spans="1:13" x14ac:dyDescent="0.25">
      <c r="A7" t="s">
        <v>6</v>
      </c>
      <c r="B7" s="2">
        <f>SUM(B5:B6)</f>
        <v>95769</v>
      </c>
      <c r="E7" s="21">
        <v>44630</v>
      </c>
      <c r="F7">
        <v>4</v>
      </c>
      <c r="G7" s="8">
        <v>0</v>
      </c>
      <c r="H7" s="7">
        <f t="shared" si="1"/>
        <v>726.25</v>
      </c>
      <c r="I7" s="3">
        <f t="shared" si="3"/>
        <v>75.03</v>
      </c>
      <c r="J7" s="7">
        <f t="shared" si="4"/>
        <v>0.73</v>
      </c>
      <c r="M7" s="3">
        <f t="shared" si="2"/>
        <v>802.01</v>
      </c>
    </row>
    <row r="8" spans="1:13" x14ac:dyDescent="0.25">
      <c r="A8" t="s">
        <v>5</v>
      </c>
      <c r="B8" s="2">
        <v>8619.2099999999991</v>
      </c>
      <c r="E8" s="21">
        <v>44661</v>
      </c>
      <c r="F8">
        <v>5</v>
      </c>
      <c r="G8" s="8">
        <v>0</v>
      </c>
      <c r="H8" s="7">
        <f t="shared" ref="H8:H71" si="5">($B$17-(I8+J8))</f>
        <v>726.25</v>
      </c>
      <c r="I8" s="3">
        <f t="shared" si="3"/>
        <v>75.03</v>
      </c>
      <c r="J8" s="7">
        <f t="shared" si="4"/>
        <v>0.73</v>
      </c>
      <c r="M8" s="3">
        <f t="shared" si="2"/>
        <v>802.01</v>
      </c>
    </row>
    <row r="9" spans="1:13" x14ac:dyDescent="0.25">
      <c r="B9" s="2"/>
      <c r="E9" s="21">
        <v>44691</v>
      </c>
      <c r="F9">
        <v>6</v>
      </c>
      <c r="G9" s="8">
        <v>0</v>
      </c>
      <c r="H9" s="7">
        <f t="shared" si="5"/>
        <v>726.25</v>
      </c>
      <c r="I9" s="3">
        <f t="shared" si="3"/>
        <v>75.03</v>
      </c>
      <c r="J9" s="7">
        <f t="shared" si="4"/>
        <v>0.73</v>
      </c>
      <c r="M9" s="3">
        <f t="shared" si="2"/>
        <v>802.01</v>
      </c>
    </row>
    <row r="10" spans="1:13" x14ac:dyDescent="0.25">
      <c r="A10" t="s">
        <v>7</v>
      </c>
      <c r="B10" s="2">
        <f xml:space="preserve"> B7-B8</f>
        <v>87149.790000000008</v>
      </c>
      <c r="E10" s="21">
        <v>44722</v>
      </c>
      <c r="F10">
        <v>7</v>
      </c>
      <c r="G10" s="8">
        <v>0</v>
      </c>
      <c r="H10" s="7">
        <f t="shared" si="5"/>
        <v>726.25</v>
      </c>
      <c r="I10" s="3">
        <f t="shared" si="3"/>
        <v>75.03</v>
      </c>
      <c r="J10" s="7">
        <f t="shared" si="4"/>
        <v>0.73</v>
      </c>
      <c r="M10" s="3">
        <f t="shared" si="2"/>
        <v>802.01</v>
      </c>
    </row>
    <row r="11" spans="1:13" x14ac:dyDescent="0.25">
      <c r="A11" t="s">
        <v>8</v>
      </c>
      <c r="B11" s="2">
        <f>ROUND(B10/999,2)</f>
        <v>87.24</v>
      </c>
      <c r="E11" s="21">
        <v>44752</v>
      </c>
      <c r="F11">
        <v>8</v>
      </c>
      <c r="G11" s="8">
        <v>0</v>
      </c>
      <c r="H11" s="7">
        <f t="shared" si="5"/>
        <v>726.25</v>
      </c>
      <c r="I11" s="3">
        <f t="shared" si="3"/>
        <v>75.03</v>
      </c>
      <c r="J11" s="7">
        <f t="shared" si="4"/>
        <v>0.73</v>
      </c>
      <c r="M11" s="3">
        <f t="shared" si="2"/>
        <v>802.01</v>
      </c>
    </row>
    <row r="12" spans="1:13" x14ac:dyDescent="0.25">
      <c r="A12" t="s">
        <v>9</v>
      </c>
      <c r="B12" s="2">
        <f>B10+B11</f>
        <v>87237.030000000013</v>
      </c>
      <c r="C12" s="16"/>
      <c r="E12" s="21">
        <v>44783</v>
      </c>
      <c r="F12">
        <v>9</v>
      </c>
      <c r="G12" s="8">
        <v>0</v>
      </c>
      <c r="H12" s="7">
        <f t="shared" si="5"/>
        <v>726.25</v>
      </c>
      <c r="I12" s="3">
        <f t="shared" si="3"/>
        <v>75.03</v>
      </c>
      <c r="J12" s="7">
        <f t="shared" si="4"/>
        <v>0.73</v>
      </c>
      <c r="M12" s="3">
        <f t="shared" si="2"/>
        <v>802.01</v>
      </c>
    </row>
    <row r="13" spans="1:13" x14ac:dyDescent="0.25">
      <c r="B13" s="3"/>
      <c r="E13" s="21">
        <v>44814</v>
      </c>
      <c r="F13">
        <v>10</v>
      </c>
      <c r="G13" s="8">
        <v>0</v>
      </c>
      <c r="H13" s="7">
        <f t="shared" si="5"/>
        <v>726.25</v>
      </c>
      <c r="I13" s="3">
        <f t="shared" si="3"/>
        <v>75.03</v>
      </c>
      <c r="J13" s="7">
        <f t="shared" si="4"/>
        <v>0.73</v>
      </c>
      <c r="M13" s="3">
        <f t="shared" si="2"/>
        <v>802.01</v>
      </c>
    </row>
    <row r="14" spans="1:13" x14ac:dyDescent="0.25">
      <c r="A14" t="s">
        <v>10</v>
      </c>
      <c r="B14" s="4">
        <v>120</v>
      </c>
      <c r="E14" s="21">
        <v>44844</v>
      </c>
      <c r="F14">
        <v>11</v>
      </c>
      <c r="G14" s="8">
        <v>0</v>
      </c>
      <c r="H14" s="7">
        <f t="shared" si="5"/>
        <v>726.25</v>
      </c>
      <c r="I14" s="3">
        <f t="shared" si="3"/>
        <v>75.03</v>
      </c>
      <c r="J14" s="7">
        <f t="shared" si="4"/>
        <v>0.73</v>
      </c>
      <c r="M14" s="3">
        <f t="shared" si="2"/>
        <v>802.01</v>
      </c>
    </row>
    <row r="15" spans="1:13" x14ac:dyDescent="0.25">
      <c r="A15" t="s">
        <v>11</v>
      </c>
      <c r="B15" s="5">
        <v>1.652E-3</v>
      </c>
      <c r="E15" s="21">
        <v>44875</v>
      </c>
      <c r="F15">
        <v>12</v>
      </c>
      <c r="G15" s="8">
        <v>0</v>
      </c>
      <c r="H15" s="7">
        <f t="shared" si="5"/>
        <v>726.25</v>
      </c>
      <c r="I15" s="3">
        <f t="shared" si="3"/>
        <v>75.03</v>
      </c>
      <c r="J15" s="7">
        <f t="shared" si="4"/>
        <v>0.73</v>
      </c>
      <c r="M15" s="3">
        <f t="shared" si="2"/>
        <v>802.01</v>
      </c>
    </row>
    <row r="16" spans="1:13" x14ac:dyDescent="0.25">
      <c r="B16" s="3"/>
      <c r="E16" s="21">
        <v>44905</v>
      </c>
      <c r="F16">
        <v>13</v>
      </c>
      <c r="G16" s="8">
        <v>0</v>
      </c>
      <c r="H16" s="7">
        <f t="shared" si="5"/>
        <v>726.25</v>
      </c>
      <c r="I16" s="3">
        <f t="shared" si="3"/>
        <v>75.03</v>
      </c>
      <c r="J16" s="7">
        <f t="shared" si="4"/>
        <v>0.73</v>
      </c>
      <c r="M16" s="3">
        <f t="shared" si="2"/>
        <v>802.01</v>
      </c>
    </row>
    <row r="17" spans="1:13" x14ac:dyDescent="0.25">
      <c r="A17" t="s">
        <v>12</v>
      </c>
      <c r="B17" s="6">
        <f>ROUND(PMT(B15,B14,-B12),2)</f>
        <v>802.01</v>
      </c>
      <c r="E17" s="21">
        <v>44936</v>
      </c>
      <c r="F17">
        <v>14</v>
      </c>
      <c r="G17" s="8">
        <v>0</v>
      </c>
      <c r="H17" s="7">
        <f t="shared" si="5"/>
        <v>726.25</v>
      </c>
      <c r="I17" s="3">
        <f t="shared" si="3"/>
        <v>75.03</v>
      </c>
      <c r="J17" s="7">
        <f t="shared" si="4"/>
        <v>0.73</v>
      </c>
      <c r="M17" s="3">
        <f t="shared" si="2"/>
        <v>802.01</v>
      </c>
    </row>
    <row r="18" spans="1:13" x14ac:dyDescent="0.25">
      <c r="A18" t="s">
        <v>15</v>
      </c>
      <c r="B18" s="3">
        <f>ROUND((B14*B17)-B12,2)</f>
        <v>9004.17</v>
      </c>
      <c r="E18" s="21">
        <v>44967</v>
      </c>
      <c r="F18">
        <v>15</v>
      </c>
      <c r="G18" s="8">
        <v>0</v>
      </c>
      <c r="H18" s="7">
        <f t="shared" si="5"/>
        <v>726.25</v>
      </c>
      <c r="I18" s="3">
        <f t="shared" si="3"/>
        <v>75.03</v>
      </c>
      <c r="J18" s="7">
        <f t="shared" si="4"/>
        <v>0.73</v>
      </c>
      <c r="M18" s="3">
        <f t="shared" si="2"/>
        <v>802.01</v>
      </c>
    </row>
    <row r="19" spans="1:13" x14ac:dyDescent="0.25">
      <c r="B19" s="3"/>
      <c r="E19" s="21">
        <v>44995</v>
      </c>
      <c r="F19">
        <v>16</v>
      </c>
      <c r="G19" s="8">
        <v>0</v>
      </c>
      <c r="H19" s="7">
        <f t="shared" si="5"/>
        <v>726.25</v>
      </c>
      <c r="I19" s="3">
        <f t="shared" si="3"/>
        <v>75.03</v>
      </c>
      <c r="J19" s="7">
        <f t="shared" si="4"/>
        <v>0.73</v>
      </c>
      <c r="M19" s="3">
        <f t="shared" si="2"/>
        <v>802.01</v>
      </c>
    </row>
    <row r="20" spans="1:13" x14ac:dyDescent="0.25">
      <c r="A20" t="s">
        <v>73</v>
      </c>
      <c r="B20" s="3">
        <v>1100.48</v>
      </c>
      <c r="E20" s="21">
        <v>45026</v>
      </c>
      <c r="F20">
        <v>17</v>
      </c>
      <c r="G20" s="8">
        <v>0</v>
      </c>
      <c r="H20" s="7">
        <f t="shared" si="5"/>
        <v>726.25</v>
      </c>
      <c r="I20" s="3">
        <f t="shared" si="3"/>
        <v>75.03</v>
      </c>
      <c r="J20" s="7">
        <f t="shared" si="4"/>
        <v>0.73</v>
      </c>
      <c r="M20" s="3">
        <f t="shared" si="2"/>
        <v>802.01</v>
      </c>
    </row>
    <row r="21" spans="1:13" x14ac:dyDescent="0.25">
      <c r="A21" t="s">
        <v>74</v>
      </c>
      <c r="B21" s="3">
        <v>0</v>
      </c>
      <c r="E21" s="21">
        <v>45056</v>
      </c>
      <c r="F21">
        <v>18</v>
      </c>
      <c r="G21" s="8">
        <v>0</v>
      </c>
      <c r="H21" s="7">
        <f t="shared" si="5"/>
        <v>726.25</v>
      </c>
      <c r="I21" s="3">
        <f t="shared" si="3"/>
        <v>75.03</v>
      </c>
      <c r="J21" s="7">
        <f t="shared" si="4"/>
        <v>0.73</v>
      </c>
      <c r="M21" s="3">
        <f t="shared" si="2"/>
        <v>802.01</v>
      </c>
    </row>
    <row r="22" spans="1:13" x14ac:dyDescent="0.25">
      <c r="B22" s="3"/>
      <c r="E22" s="21">
        <v>45087</v>
      </c>
      <c r="F22">
        <v>19</v>
      </c>
      <c r="G22" s="8">
        <v>0</v>
      </c>
      <c r="H22" s="7">
        <f t="shared" si="5"/>
        <v>726.25</v>
      </c>
      <c r="I22" s="3">
        <f t="shared" si="3"/>
        <v>75.03</v>
      </c>
      <c r="J22" s="7">
        <f t="shared" si="4"/>
        <v>0.73</v>
      </c>
      <c r="M22" s="3">
        <f t="shared" si="2"/>
        <v>802.01</v>
      </c>
    </row>
    <row r="23" spans="1:13" x14ac:dyDescent="0.25">
      <c r="B23" s="3"/>
      <c r="E23" s="21">
        <v>45117</v>
      </c>
      <c r="F23">
        <v>20</v>
      </c>
      <c r="G23" s="8">
        <v>0</v>
      </c>
      <c r="H23" s="7">
        <f t="shared" si="5"/>
        <v>726.25</v>
      </c>
      <c r="I23" s="3">
        <f t="shared" si="3"/>
        <v>75.03</v>
      </c>
      <c r="J23" s="7">
        <f t="shared" si="4"/>
        <v>0.73</v>
      </c>
      <c r="M23" s="3">
        <f t="shared" si="2"/>
        <v>802.01</v>
      </c>
    </row>
    <row r="24" spans="1:13" x14ac:dyDescent="0.25">
      <c r="B24" s="3"/>
      <c r="E24" s="21">
        <v>45148</v>
      </c>
      <c r="F24">
        <v>21</v>
      </c>
      <c r="G24" s="8">
        <v>0</v>
      </c>
      <c r="H24" s="7">
        <f t="shared" si="5"/>
        <v>726.25</v>
      </c>
      <c r="I24" s="3">
        <f t="shared" si="3"/>
        <v>75.03</v>
      </c>
      <c r="J24" s="7">
        <f t="shared" si="4"/>
        <v>0.73</v>
      </c>
      <c r="M24" s="3">
        <f t="shared" si="2"/>
        <v>802.01</v>
      </c>
    </row>
    <row r="25" spans="1:13" x14ac:dyDescent="0.25">
      <c r="B25" s="3"/>
      <c r="E25" s="21">
        <v>45179</v>
      </c>
      <c r="F25">
        <v>22</v>
      </c>
      <c r="G25" s="8">
        <v>0</v>
      </c>
      <c r="H25" s="7">
        <f t="shared" si="5"/>
        <v>726.25</v>
      </c>
      <c r="I25" s="3">
        <f t="shared" si="3"/>
        <v>75.03</v>
      </c>
      <c r="J25" s="7">
        <f t="shared" si="4"/>
        <v>0.73</v>
      </c>
      <c r="M25" s="3">
        <f t="shared" si="2"/>
        <v>802.01</v>
      </c>
    </row>
    <row r="26" spans="1:13" x14ac:dyDescent="0.25">
      <c r="B26" s="3"/>
      <c r="E26" s="21">
        <v>45209</v>
      </c>
      <c r="F26">
        <v>23</v>
      </c>
      <c r="G26" s="8">
        <v>0</v>
      </c>
      <c r="H26" s="7">
        <f t="shared" si="5"/>
        <v>726.25</v>
      </c>
      <c r="I26" s="3">
        <f t="shared" si="3"/>
        <v>75.03</v>
      </c>
      <c r="J26" s="7">
        <f t="shared" si="4"/>
        <v>0.73</v>
      </c>
      <c r="M26" s="3">
        <f t="shared" si="2"/>
        <v>802.01</v>
      </c>
    </row>
    <row r="27" spans="1:13" x14ac:dyDescent="0.25">
      <c r="B27" s="3"/>
      <c r="E27" s="21">
        <v>45240</v>
      </c>
      <c r="F27">
        <v>24</v>
      </c>
      <c r="G27" s="8">
        <v>0</v>
      </c>
      <c r="H27" s="7">
        <f t="shared" si="5"/>
        <v>726.25</v>
      </c>
      <c r="I27" s="3">
        <f t="shared" si="3"/>
        <v>75.03</v>
      </c>
      <c r="J27" s="7">
        <f t="shared" si="4"/>
        <v>0.73</v>
      </c>
      <c r="M27" s="3">
        <f t="shared" si="2"/>
        <v>802.01</v>
      </c>
    </row>
    <row r="28" spans="1:13" x14ac:dyDescent="0.25">
      <c r="B28" s="3"/>
      <c r="E28" s="21">
        <v>45270</v>
      </c>
      <c r="F28">
        <v>25</v>
      </c>
      <c r="G28" s="8">
        <v>0</v>
      </c>
      <c r="H28" s="7">
        <f t="shared" si="5"/>
        <v>726.25</v>
      </c>
      <c r="I28" s="3">
        <f t="shared" si="3"/>
        <v>75.03</v>
      </c>
      <c r="J28" s="7">
        <f t="shared" si="4"/>
        <v>0.73</v>
      </c>
      <c r="M28" s="3">
        <f t="shared" si="2"/>
        <v>802.01</v>
      </c>
    </row>
    <row r="29" spans="1:13" x14ac:dyDescent="0.25">
      <c r="B29" s="3"/>
      <c r="E29" s="21">
        <v>45301</v>
      </c>
      <c r="F29">
        <v>26</v>
      </c>
      <c r="G29" s="8">
        <v>0</v>
      </c>
      <c r="H29" s="7">
        <f t="shared" si="5"/>
        <v>726.25</v>
      </c>
      <c r="I29" s="3">
        <f t="shared" si="3"/>
        <v>75.03</v>
      </c>
      <c r="J29" s="7">
        <f t="shared" si="4"/>
        <v>0.73</v>
      </c>
      <c r="M29" s="3">
        <f t="shared" si="2"/>
        <v>802.01</v>
      </c>
    </row>
    <row r="30" spans="1:13" x14ac:dyDescent="0.25">
      <c r="B30" s="3"/>
      <c r="E30" s="21">
        <v>45332</v>
      </c>
      <c r="F30">
        <v>27</v>
      </c>
      <c r="G30" s="8">
        <v>0</v>
      </c>
      <c r="H30" s="7">
        <f t="shared" si="5"/>
        <v>726.25</v>
      </c>
      <c r="I30" s="3">
        <f t="shared" si="3"/>
        <v>75.03</v>
      </c>
      <c r="J30" s="7">
        <f t="shared" si="4"/>
        <v>0.73</v>
      </c>
      <c r="M30" s="3">
        <f t="shared" si="2"/>
        <v>802.01</v>
      </c>
    </row>
    <row r="31" spans="1:13" x14ac:dyDescent="0.25">
      <c r="B31" s="3"/>
      <c r="E31" s="21">
        <v>45361</v>
      </c>
      <c r="F31">
        <v>28</v>
      </c>
      <c r="G31" s="8">
        <v>0</v>
      </c>
      <c r="H31" s="7">
        <f t="shared" si="5"/>
        <v>726.25</v>
      </c>
      <c r="I31" s="3">
        <f t="shared" si="3"/>
        <v>75.03</v>
      </c>
      <c r="J31" s="7">
        <f t="shared" si="4"/>
        <v>0.73</v>
      </c>
      <c r="M31" s="3">
        <f t="shared" si="2"/>
        <v>802.01</v>
      </c>
    </row>
    <row r="32" spans="1:13" x14ac:dyDescent="0.25">
      <c r="B32" s="3"/>
      <c r="E32" s="21">
        <v>45392</v>
      </c>
      <c r="F32">
        <v>29</v>
      </c>
      <c r="G32" s="8">
        <v>0</v>
      </c>
      <c r="H32" s="7">
        <f t="shared" si="5"/>
        <v>726.25</v>
      </c>
      <c r="I32" s="3">
        <f t="shared" si="3"/>
        <v>75.03</v>
      </c>
      <c r="J32" s="7">
        <f t="shared" si="4"/>
        <v>0.73</v>
      </c>
      <c r="M32" s="3">
        <f t="shared" si="2"/>
        <v>802.01</v>
      </c>
    </row>
    <row r="33" spans="2:13" x14ac:dyDescent="0.25">
      <c r="B33" s="3"/>
      <c r="E33" s="21">
        <v>45422</v>
      </c>
      <c r="F33">
        <v>30</v>
      </c>
      <c r="G33" s="8">
        <v>0</v>
      </c>
      <c r="H33" s="7">
        <f t="shared" si="5"/>
        <v>726.25</v>
      </c>
      <c r="I33" s="3">
        <f t="shared" si="3"/>
        <v>75.03</v>
      </c>
      <c r="J33" s="7">
        <f t="shared" si="4"/>
        <v>0.73</v>
      </c>
      <c r="M33" s="3">
        <f t="shared" si="2"/>
        <v>802.01</v>
      </c>
    </row>
    <row r="34" spans="2:13" x14ac:dyDescent="0.25">
      <c r="B34" s="3"/>
      <c r="E34" s="21">
        <v>45453</v>
      </c>
      <c r="F34">
        <v>31</v>
      </c>
      <c r="G34" s="8">
        <v>0</v>
      </c>
      <c r="H34" s="7">
        <f t="shared" si="5"/>
        <v>726.25</v>
      </c>
      <c r="I34" s="3">
        <f t="shared" si="3"/>
        <v>75.03</v>
      </c>
      <c r="J34" s="7">
        <f t="shared" si="4"/>
        <v>0.73</v>
      </c>
      <c r="M34" s="3">
        <f t="shared" si="2"/>
        <v>802.01</v>
      </c>
    </row>
    <row r="35" spans="2:13" x14ac:dyDescent="0.25">
      <c r="B35" s="3"/>
      <c r="E35" s="21">
        <v>45483</v>
      </c>
      <c r="F35">
        <v>32</v>
      </c>
      <c r="G35" s="8">
        <v>0</v>
      </c>
      <c r="H35" s="7">
        <f t="shared" si="5"/>
        <v>726.25</v>
      </c>
      <c r="I35" s="3">
        <f t="shared" si="3"/>
        <v>75.03</v>
      </c>
      <c r="J35" s="7">
        <f t="shared" si="4"/>
        <v>0.73</v>
      </c>
      <c r="M35" s="3">
        <f t="shared" si="2"/>
        <v>802.01</v>
      </c>
    </row>
    <row r="36" spans="2:13" x14ac:dyDescent="0.25">
      <c r="B36" s="3"/>
      <c r="E36" s="21">
        <v>45514</v>
      </c>
      <c r="F36">
        <v>33</v>
      </c>
      <c r="G36" s="8">
        <v>0</v>
      </c>
      <c r="H36" s="7">
        <f t="shared" si="5"/>
        <v>726.25</v>
      </c>
      <c r="I36" s="3">
        <f t="shared" si="3"/>
        <v>75.03</v>
      </c>
      <c r="J36" s="7">
        <f t="shared" si="4"/>
        <v>0.73</v>
      </c>
      <c r="M36" s="3">
        <f t="shared" ref="M36:M67" si="6">SUM(G36:L36)</f>
        <v>802.01</v>
      </c>
    </row>
    <row r="37" spans="2:13" x14ac:dyDescent="0.25">
      <c r="B37" s="3"/>
      <c r="E37" s="21">
        <v>45545</v>
      </c>
      <c r="F37">
        <v>34</v>
      </c>
      <c r="G37" s="8">
        <v>0</v>
      </c>
      <c r="H37" s="7">
        <f t="shared" si="5"/>
        <v>726.25</v>
      </c>
      <c r="I37" s="3">
        <f t="shared" si="3"/>
        <v>75.03</v>
      </c>
      <c r="J37" s="7">
        <f t="shared" si="4"/>
        <v>0.73</v>
      </c>
      <c r="M37" s="3">
        <f t="shared" si="6"/>
        <v>802.01</v>
      </c>
    </row>
    <row r="38" spans="2:13" x14ac:dyDescent="0.25">
      <c r="B38" s="3"/>
      <c r="E38" s="21">
        <v>45575</v>
      </c>
      <c r="F38">
        <v>35</v>
      </c>
      <c r="G38" s="8">
        <v>0</v>
      </c>
      <c r="H38" s="7">
        <f t="shared" si="5"/>
        <v>726.25</v>
      </c>
      <c r="I38" s="3">
        <f t="shared" si="3"/>
        <v>75.03</v>
      </c>
      <c r="J38" s="7">
        <f t="shared" si="4"/>
        <v>0.73</v>
      </c>
      <c r="M38" s="3">
        <f t="shared" si="6"/>
        <v>802.01</v>
      </c>
    </row>
    <row r="39" spans="2:13" x14ac:dyDescent="0.25">
      <c r="B39" s="3"/>
      <c r="E39" s="21">
        <v>45606</v>
      </c>
      <c r="F39">
        <v>36</v>
      </c>
      <c r="G39" s="8">
        <v>0</v>
      </c>
      <c r="H39" s="7">
        <f t="shared" si="5"/>
        <v>726.25</v>
      </c>
      <c r="I39" s="3">
        <f t="shared" si="3"/>
        <v>75.03</v>
      </c>
      <c r="J39" s="7">
        <f t="shared" si="4"/>
        <v>0.73</v>
      </c>
      <c r="M39" s="3">
        <f t="shared" si="6"/>
        <v>802.01</v>
      </c>
    </row>
    <row r="40" spans="2:13" x14ac:dyDescent="0.25">
      <c r="B40" s="3"/>
      <c r="E40" s="21">
        <v>45636</v>
      </c>
      <c r="F40">
        <v>37</v>
      </c>
      <c r="G40" s="8">
        <v>0</v>
      </c>
      <c r="H40" s="7">
        <f t="shared" si="5"/>
        <v>726.25</v>
      </c>
      <c r="I40" s="3">
        <f t="shared" si="3"/>
        <v>75.03</v>
      </c>
      <c r="J40" s="7">
        <f t="shared" si="4"/>
        <v>0.73</v>
      </c>
      <c r="M40" s="3">
        <f t="shared" si="6"/>
        <v>802.01</v>
      </c>
    </row>
    <row r="41" spans="2:13" x14ac:dyDescent="0.25">
      <c r="B41" s="3"/>
      <c r="E41" s="21">
        <v>45667</v>
      </c>
      <c r="F41">
        <v>38</v>
      </c>
      <c r="G41" s="8">
        <v>0</v>
      </c>
      <c r="H41" s="7">
        <f t="shared" si="5"/>
        <v>726.25</v>
      </c>
      <c r="I41" s="3">
        <f t="shared" si="3"/>
        <v>75.03</v>
      </c>
      <c r="J41" s="7">
        <f t="shared" si="4"/>
        <v>0.73</v>
      </c>
      <c r="M41" s="3">
        <f t="shared" si="6"/>
        <v>802.01</v>
      </c>
    </row>
    <row r="42" spans="2:13" x14ac:dyDescent="0.25">
      <c r="B42" s="3"/>
      <c r="E42" s="21">
        <v>45698</v>
      </c>
      <c r="F42">
        <v>39</v>
      </c>
      <c r="G42" s="8">
        <v>0</v>
      </c>
      <c r="H42" s="7">
        <f t="shared" si="5"/>
        <v>726.25</v>
      </c>
      <c r="I42" s="3">
        <f t="shared" si="3"/>
        <v>75.03</v>
      </c>
      <c r="J42" s="7">
        <f t="shared" si="4"/>
        <v>0.73</v>
      </c>
      <c r="M42" s="3">
        <f t="shared" si="6"/>
        <v>802.01</v>
      </c>
    </row>
    <row r="43" spans="2:13" x14ac:dyDescent="0.25">
      <c r="B43" s="3"/>
      <c r="E43" s="21">
        <v>45726</v>
      </c>
      <c r="F43">
        <v>40</v>
      </c>
      <c r="G43" s="8">
        <v>0</v>
      </c>
      <c r="H43" s="7">
        <f t="shared" si="5"/>
        <v>726.25</v>
      </c>
      <c r="I43" s="3">
        <f t="shared" si="3"/>
        <v>75.03</v>
      </c>
      <c r="J43" s="7">
        <f t="shared" si="4"/>
        <v>0.73</v>
      </c>
      <c r="M43" s="3">
        <f t="shared" si="6"/>
        <v>802.01</v>
      </c>
    </row>
    <row r="44" spans="2:13" x14ac:dyDescent="0.25">
      <c r="B44" s="3"/>
      <c r="E44" s="21">
        <v>45757</v>
      </c>
      <c r="F44">
        <v>41</v>
      </c>
      <c r="G44" s="8">
        <v>0</v>
      </c>
      <c r="H44" s="7">
        <f t="shared" si="5"/>
        <v>726.25</v>
      </c>
      <c r="I44" s="3">
        <f t="shared" si="3"/>
        <v>75.03</v>
      </c>
      <c r="J44" s="7">
        <f t="shared" si="4"/>
        <v>0.73</v>
      </c>
      <c r="M44" s="3">
        <f t="shared" si="6"/>
        <v>802.01</v>
      </c>
    </row>
    <row r="45" spans="2:13" x14ac:dyDescent="0.25">
      <c r="E45" s="21">
        <v>45787</v>
      </c>
      <c r="F45">
        <v>42</v>
      </c>
      <c r="G45" s="8">
        <v>0</v>
      </c>
      <c r="H45" s="7">
        <f t="shared" si="5"/>
        <v>726.25</v>
      </c>
      <c r="I45" s="3">
        <f t="shared" si="3"/>
        <v>75.03</v>
      </c>
      <c r="J45" s="7">
        <f t="shared" si="4"/>
        <v>0.73</v>
      </c>
      <c r="M45" s="3">
        <f t="shared" si="6"/>
        <v>802.01</v>
      </c>
    </row>
    <row r="46" spans="2:13" x14ac:dyDescent="0.25">
      <c r="E46" s="21">
        <v>45818</v>
      </c>
      <c r="F46">
        <v>43</v>
      </c>
      <c r="G46" s="8">
        <v>0</v>
      </c>
      <c r="H46" s="7">
        <f t="shared" si="5"/>
        <v>726.25</v>
      </c>
      <c r="I46" s="3">
        <f t="shared" si="3"/>
        <v>75.03</v>
      </c>
      <c r="J46" s="7">
        <f t="shared" si="4"/>
        <v>0.73</v>
      </c>
      <c r="M46" s="3">
        <f t="shared" si="6"/>
        <v>802.01</v>
      </c>
    </row>
    <row r="47" spans="2:13" x14ac:dyDescent="0.25">
      <c r="E47" s="21">
        <v>45848</v>
      </c>
      <c r="F47">
        <v>44</v>
      </c>
      <c r="G47" s="8">
        <v>0</v>
      </c>
      <c r="H47" s="7">
        <f t="shared" si="5"/>
        <v>726.25</v>
      </c>
      <c r="I47" s="3">
        <f t="shared" si="3"/>
        <v>75.03</v>
      </c>
      <c r="J47" s="7">
        <f t="shared" si="4"/>
        <v>0.73</v>
      </c>
      <c r="M47" s="3">
        <f t="shared" si="6"/>
        <v>802.01</v>
      </c>
    </row>
    <row r="48" spans="2:13" x14ac:dyDescent="0.25">
      <c r="E48" s="21">
        <v>45879</v>
      </c>
      <c r="F48">
        <v>45</v>
      </c>
      <c r="G48" s="8">
        <v>0</v>
      </c>
      <c r="H48" s="7">
        <f t="shared" si="5"/>
        <v>726.25</v>
      </c>
      <c r="I48" s="3">
        <f t="shared" si="3"/>
        <v>75.03</v>
      </c>
      <c r="J48" s="7">
        <f t="shared" si="4"/>
        <v>0.73</v>
      </c>
      <c r="M48" s="3">
        <f t="shared" si="6"/>
        <v>802.01</v>
      </c>
    </row>
    <row r="49" spans="5:13" x14ac:dyDescent="0.25">
      <c r="E49" s="21">
        <v>45910</v>
      </c>
      <c r="F49">
        <v>46</v>
      </c>
      <c r="G49" s="8">
        <v>0</v>
      </c>
      <c r="H49" s="7">
        <f t="shared" si="5"/>
        <v>726.25</v>
      </c>
      <c r="I49" s="3">
        <f t="shared" si="3"/>
        <v>75.03</v>
      </c>
      <c r="J49" s="7">
        <f t="shared" si="4"/>
        <v>0.73</v>
      </c>
      <c r="M49" s="3">
        <f t="shared" si="6"/>
        <v>802.01</v>
      </c>
    </row>
    <row r="50" spans="5:13" x14ac:dyDescent="0.25">
      <c r="E50" s="21">
        <v>45940</v>
      </c>
      <c r="F50">
        <v>47</v>
      </c>
      <c r="G50" s="8">
        <v>0</v>
      </c>
      <c r="H50" s="7">
        <f t="shared" si="5"/>
        <v>726.25</v>
      </c>
      <c r="I50" s="3">
        <f t="shared" si="3"/>
        <v>75.03</v>
      </c>
      <c r="J50" s="7">
        <f t="shared" si="4"/>
        <v>0.73</v>
      </c>
      <c r="M50" s="3">
        <f t="shared" si="6"/>
        <v>802.01</v>
      </c>
    </row>
    <row r="51" spans="5:13" x14ac:dyDescent="0.25">
      <c r="E51" s="21">
        <v>45971</v>
      </c>
      <c r="F51">
        <v>48</v>
      </c>
      <c r="G51" s="8">
        <v>0</v>
      </c>
      <c r="H51" s="7">
        <f t="shared" si="5"/>
        <v>726.25</v>
      </c>
      <c r="I51" s="3">
        <f t="shared" si="3"/>
        <v>75.03</v>
      </c>
      <c r="J51" s="7">
        <f t="shared" si="4"/>
        <v>0.73</v>
      </c>
      <c r="M51" s="3">
        <f t="shared" si="6"/>
        <v>802.01</v>
      </c>
    </row>
    <row r="52" spans="5:13" x14ac:dyDescent="0.25">
      <c r="E52" s="21">
        <v>46001</v>
      </c>
      <c r="F52">
        <v>49</v>
      </c>
      <c r="G52" s="8">
        <v>0</v>
      </c>
      <c r="H52" s="7">
        <f t="shared" si="5"/>
        <v>726.25</v>
      </c>
      <c r="I52" s="3">
        <f t="shared" si="3"/>
        <v>75.03</v>
      </c>
      <c r="J52" s="7">
        <f t="shared" si="4"/>
        <v>0.73</v>
      </c>
      <c r="M52" s="3">
        <f t="shared" si="6"/>
        <v>802.01</v>
      </c>
    </row>
    <row r="53" spans="5:13" x14ac:dyDescent="0.25">
      <c r="E53" s="21">
        <v>46032</v>
      </c>
      <c r="F53">
        <v>50</v>
      </c>
      <c r="G53" s="8">
        <v>0</v>
      </c>
      <c r="H53" s="7">
        <f t="shared" si="5"/>
        <v>726.25</v>
      </c>
      <c r="I53" s="3">
        <f t="shared" si="3"/>
        <v>75.03</v>
      </c>
      <c r="J53" s="7">
        <f t="shared" si="4"/>
        <v>0.73</v>
      </c>
      <c r="M53" s="3">
        <f t="shared" si="6"/>
        <v>802.01</v>
      </c>
    </row>
    <row r="54" spans="5:13" x14ac:dyDescent="0.25">
      <c r="E54" s="21">
        <v>46063</v>
      </c>
      <c r="F54">
        <v>51</v>
      </c>
      <c r="G54" s="8">
        <v>0</v>
      </c>
      <c r="H54" s="7">
        <f t="shared" si="5"/>
        <v>726.25</v>
      </c>
      <c r="I54" s="3">
        <f t="shared" si="3"/>
        <v>75.03</v>
      </c>
      <c r="J54" s="7">
        <f t="shared" si="4"/>
        <v>0.73</v>
      </c>
      <c r="M54" s="3">
        <f t="shared" si="6"/>
        <v>802.01</v>
      </c>
    </row>
    <row r="55" spans="5:13" x14ac:dyDescent="0.25">
      <c r="E55" s="21">
        <v>46091</v>
      </c>
      <c r="F55">
        <v>52</v>
      </c>
      <c r="G55" s="8">
        <v>0</v>
      </c>
      <c r="H55" s="7">
        <f t="shared" si="5"/>
        <v>726.25</v>
      </c>
      <c r="I55" s="3">
        <f t="shared" si="3"/>
        <v>75.03</v>
      </c>
      <c r="J55" s="7">
        <f t="shared" si="4"/>
        <v>0.73</v>
      </c>
      <c r="M55" s="3">
        <f t="shared" si="6"/>
        <v>802.01</v>
      </c>
    </row>
    <row r="56" spans="5:13" x14ac:dyDescent="0.25">
      <c r="E56" s="21">
        <v>46122</v>
      </c>
      <c r="F56">
        <v>53</v>
      </c>
      <c r="G56" s="8">
        <v>0</v>
      </c>
      <c r="H56" s="7">
        <f t="shared" si="5"/>
        <v>726.25</v>
      </c>
      <c r="I56" s="3">
        <f t="shared" si="3"/>
        <v>75.03</v>
      </c>
      <c r="J56" s="7">
        <f t="shared" si="4"/>
        <v>0.73</v>
      </c>
      <c r="M56" s="3">
        <f t="shared" si="6"/>
        <v>802.01</v>
      </c>
    </row>
    <row r="57" spans="5:13" x14ac:dyDescent="0.25">
      <c r="E57" s="21">
        <v>46152</v>
      </c>
      <c r="F57">
        <v>54</v>
      </c>
      <c r="G57" s="8">
        <v>0</v>
      </c>
      <c r="H57" s="7">
        <f t="shared" si="5"/>
        <v>726.25</v>
      </c>
      <c r="I57" s="3">
        <f t="shared" si="3"/>
        <v>75.03</v>
      </c>
      <c r="J57" s="7">
        <f t="shared" si="4"/>
        <v>0.73</v>
      </c>
      <c r="M57" s="3">
        <f t="shared" si="6"/>
        <v>802.01</v>
      </c>
    </row>
    <row r="58" spans="5:13" x14ac:dyDescent="0.25">
      <c r="E58" s="21">
        <v>46183</v>
      </c>
      <c r="F58">
        <v>55</v>
      </c>
      <c r="G58" s="8">
        <v>0</v>
      </c>
      <c r="H58" s="7">
        <f t="shared" si="5"/>
        <v>726.25</v>
      </c>
      <c r="I58" s="3">
        <f t="shared" si="3"/>
        <v>75.03</v>
      </c>
      <c r="J58" s="7">
        <f t="shared" si="4"/>
        <v>0.73</v>
      </c>
      <c r="M58" s="3">
        <f t="shared" si="6"/>
        <v>802.01</v>
      </c>
    </row>
    <row r="59" spans="5:13" x14ac:dyDescent="0.25">
      <c r="E59" s="21">
        <v>46213</v>
      </c>
      <c r="F59">
        <v>56</v>
      </c>
      <c r="G59" s="8">
        <v>0</v>
      </c>
      <c r="H59" s="7">
        <f t="shared" si="5"/>
        <v>726.25</v>
      </c>
      <c r="I59" s="3">
        <f t="shared" si="3"/>
        <v>75.03</v>
      </c>
      <c r="J59" s="7">
        <f t="shared" si="4"/>
        <v>0.73</v>
      </c>
      <c r="M59" s="3">
        <f t="shared" si="6"/>
        <v>802.01</v>
      </c>
    </row>
    <row r="60" spans="5:13" x14ac:dyDescent="0.25">
      <c r="E60" s="21">
        <v>46244</v>
      </c>
      <c r="F60">
        <v>57</v>
      </c>
      <c r="G60" s="8">
        <v>0</v>
      </c>
      <c r="H60" s="7">
        <f t="shared" si="5"/>
        <v>726.25</v>
      </c>
      <c r="I60" s="3">
        <f t="shared" si="3"/>
        <v>75.03</v>
      </c>
      <c r="J60" s="7">
        <f t="shared" si="4"/>
        <v>0.73</v>
      </c>
      <c r="M60" s="3">
        <f t="shared" si="6"/>
        <v>802.01</v>
      </c>
    </row>
    <row r="61" spans="5:13" x14ac:dyDescent="0.25">
      <c r="E61" s="21">
        <v>46275</v>
      </c>
      <c r="F61">
        <v>58</v>
      </c>
      <c r="G61" s="8">
        <v>0</v>
      </c>
      <c r="H61" s="7">
        <f t="shared" si="5"/>
        <v>726.25</v>
      </c>
      <c r="I61" s="3">
        <f t="shared" si="3"/>
        <v>75.03</v>
      </c>
      <c r="J61" s="7">
        <f t="shared" si="4"/>
        <v>0.73</v>
      </c>
      <c r="M61" s="3">
        <f t="shared" si="6"/>
        <v>802.01</v>
      </c>
    </row>
    <row r="62" spans="5:13" x14ac:dyDescent="0.25">
      <c r="E62" s="21">
        <v>46305</v>
      </c>
      <c r="F62">
        <v>59</v>
      </c>
      <c r="G62" s="8">
        <v>0</v>
      </c>
      <c r="H62" s="7">
        <f t="shared" si="5"/>
        <v>726.25</v>
      </c>
      <c r="I62" s="3">
        <f t="shared" si="3"/>
        <v>75.03</v>
      </c>
      <c r="J62" s="7">
        <f t="shared" si="4"/>
        <v>0.73</v>
      </c>
      <c r="M62" s="3">
        <f t="shared" si="6"/>
        <v>802.01</v>
      </c>
    </row>
    <row r="63" spans="5:13" x14ac:dyDescent="0.25">
      <c r="E63" s="21">
        <v>46336</v>
      </c>
      <c r="F63">
        <v>60</v>
      </c>
      <c r="G63" s="8">
        <v>0</v>
      </c>
      <c r="H63" s="7">
        <f t="shared" si="5"/>
        <v>726.25</v>
      </c>
      <c r="I63" s="3">
        <f t="shared" si="3"/>
        <v>75.03</v>
      </c>
      <c r="J63" s="7">
        <f t="shared" si="4"/>
        <v>0.73</v>
      </c>
      <c r="M63" s="3">
        <f t="shared" si="6"/>
        <v>802.01</v>
      </c>
    </row>
    <row r="64" spans="5:13" x14ac:dyDescent="0.25">
      <c r="E64" s="21">
        <v>46366</v>
      </c>
      <c r="F64">
        <v>61</v>
      </c>
      <c r="G64" s="8">
        <v>0</v>
      </c>
      <c r="H64" s="7">
        <f t="shared" si="5"/>
        <v>726.25</v>
      </c>
      <c r="I64" s="3">
        <f t="shared" si="3"/>
        <v>75.03</v>
      </c>
      <c r="J64" s="7">
        <f t="shared" si="4"/>
        <v>0.73</v>
      </c>
      <c r="M64" s="3">
        <f t="shared" si="6"/>
        <v>802.01</v>
      </c>
    </row>
    <row r="65" spans="5:13" x14ac:dyDescent="0.25">
      <c r="E65" s="21">
        <v>46397</v>
      </c>
      <c r="F65">
        <v>62</v>
      </c>
      <c r="G65" s="8">
        <v>0</v>
      </c>
      <c r="H65" s="7">
        <f t="shared" si="5"/>
        <v>726.25</v>
      </c>
      <c r="I65" s="3">
        <f t="shared" si="3"/>
        <v>75.03</v>
      </c>
      <c r="J65" s="7">
        <f t="shared" si="4"/>
        <v>0.73</v>
      </c>
      <c r="M65" s="3">
        <f t="shared" si="6"/>
        <v>802.01</v>
      </c>
    </row>
    <row r="66" spans="5:13" x14ac:dyDescent="0.25">
      <c r="E66" s="21">
        <v>46428</v>
      </c>
      <c r="F66">
        <v>63</v>
      </c>
      <c r="G66" s="8">
        <v>0</v>
      </c>
      <c r="H66" s="7">
        <f t="shared" si="5"/>
        <v>726.25</v>
      </c>
      <c r="I66" s="3">
        <f t="shared" si="3"/>
        <v>75.03</v>
      </c>
      <c r="J66" s="7">
        <f t="shared" si="4"/>
        <v>0.73</v>
      </c>
      <c r="M66" s="3">
        <f t="shared" si="6"/>
        <v>802.01</v>
      </c>
    </row>
    <row r="67" spans="5:13" x14ac:dyDescent="0.25">
      <c r="E67" s="21">
        <v>46456</v>
      </c>
      <c r="F67">
        <v>64</v>
      </c>
      <c r="G67" s="8">
        <v>0</v>
      </c>
      <c r="H67" s="7">
        <f t="shared" si="5"/>
        <v>726.25</v>
      </c>
      <c r="I67" s="3">
        <f t="shared" si="3"/>
        <v>75.03</v>
      </c>
      <c r="J67" s="7">
        <f t="shared" si="4"/>
        <v>0.73</v>
      </c>
      <c r="M67" s="3">
        <f t="shared" si="6"/>
        <v>802.01</v>
      </c>
    </row>
    <row r="68" spans="5:13" x14ac:dyDescent="0.25">
      <c r="E68" s="21">
        <v>46487</v>
      </c>
      <c r="F68">
        <v>65</v>
      </c>
      <c r="G68" s="8">
        <v>0</v>
      </c>
      <c r="H68" s="7">
        <f t="shared" si="5"/>
        <v>726.25</v>
      </c>
      <c r="I68" s="3">
        <f t="shared" si="3"/>
        <v>75.03</v>
      </c>
      <c r="J68" s="7">
        <f t="shared" si="4"/>
        <v>0.73</v>
      </c>
      <c r="M68" s="3">
        <f t="shared" ref="M68:M99" si="7">SUM(G68:L68)</f>
        <v>802.01</v>
      </c>
    </row>
    <row r="69" spans="5:13" x14ac:dyDescent="0.25">
      <c r="E69" s="21">
        <v>46517</v>
      </c>
      <c r="F69">
        <v>66</v>
      </c>
      <c r="G69" s="8">
        <v>0</v>
      </c>
      <c r="H69" s="7">
        <f t="shared" si="5"/>
        <v>726.25</v>
      </c>
      <c r="I69" s="3">
        <f t="shared" ref="I69:I123" si="8">ROUND(($B$18/120),2)</f>
        <v>75.03</v>
      </c>
      <c r="J69" s="7">
        <f t="shared" ref="J69:J123" si="9">ROUND(($B$11/120),2)</f>
        <v>0.73</v>
      </c>
      <c r="M69" s="3">
        <f t="shared" si="7"/>
        <v>802.01</v>
      </c>
    </row>
    <row r="70" spans="5:13" x14ac:dyDescent="0.25">
      <c r="E70" s="21">
        <v>46548</v>
      </c>
      <c r="F70">
        <v>67</v>
      </c>
      <c r="G70" s="8">
        <v>0</v>
      </c>
      <c r="H70" s="7">
        <f t="shared" si="5"/>
        <v>726.25</v>
      </c>
      <c r="I70" s="3">
        <f t="shared" si="8"/>
        <v>75.03</v>
      </c>
      <c r="J70" s="7">
        <f t="shared" si="9"/>
        <v>0.73</v>
      </c>
      <c r="M70" s="3">
        <f t="shared" si="7"/>
        <v>802.01</v>
      </c>
    </row>
    <row r="71" spans="5:13" x14ac:dyDescent="0.25">
      <c r="E71" s="21">
        <v>46578</v>
      </c>
      <c r="F71">
        <v>68</v>
      </c>
      <c r="G71" s="8">
        <v>0</v>
      </c>
      <c r="H71" s="7">
        <f t="shared" si="5"/>
        <v>726.25</v>
      </c>
      <c r="I71" s="3">
        <f t="shared" si="8"/>
        <v>75.03</v>
      </c>
      <c r="J71" s="7">
        <f t="shared" si="9"/>
        <v>0.73</v>
      </c>
      <c r="M71" s="3">
        <f t="shared" si="7"/>
        <v>802.01</v>
      </c>
    </row>
    <row r="72" spans="5:13" x14ac:dyDescent="0.25">
      <c r="E72" s="21">
        <v>46609</v>
      </c>
      <c r="F72">
        <v>69</v>
      </c>
      <c r="G72" s="8">
        <v>0</v>
      </c>
      <c r="H72" s="7">
        <f t="shared" ref="H72:H123" si="10">($B$17-(I72+J72))</f>
        <v>726.25</v>
      </c>
      <c r="I72" s="3">
        <f t="shared" si="8"/>
        <v>75.03</v>
      </c>
      <c r="J72" s="7">
        <f t="shared" si="9"/>
        <v>0.73</v>
      </c>
      <c r="M72" s="3">
        <f t="shared" si="7"/>
        <v>802.01</v>
      </c>
    </row>
    <row r="73" spans="5:13" x14ac:dyDescent="0.25">
      <c r="E73" s="21">
        <v>46640</v>
      </c>
      <c r="F73">
        <v>70</v>
      </c>
      <c r="G73" s="8">
        <v>0</v>
      </c>
      <c r="H73" s="7">
        <f t="shared" si="10"/>
        <v>726.25</v>
      </c>
      <c r="I73" s="3">
        <f t="shared" si="8"/>
        <v>75.03</v>
      </c>
      <c r="J73" s="7">
        <f t="shared" si="9"/>
        <v>0.73</v>
      </c>
      <c r="M73" s="3">
        <f t="shared" si="7"/>
        <v>802.01</v>
      </c>
    </row>
    <row r="74" spans="5:13" x14ac:dyDescent="0.25">
      <c r="E74" s="21">
        <v>46670</v>
      </c>
      <c r="F74">
        <v>71</v>
      </c>
      <c r="G74" s="8">
        <v>0</v>
      </c>
      <c r="H74" s="7">
        <f t="shared" si="10"/>
        <v>726.25</v>
      </c>
      <c r="I74" s="3">
        <f t="shared" si="8"/>
        <v>75.03</v>
      </c>
      <c r="J74" s="7">
        <f t="shared" si="9"/>
        <v>0.73</v>
      </c>
      <c r="M74" s="3">
        <f t="shared" si="7"/>
        <v>802.01</v>
      </c>
    </row>
    <row r="75" spans="5:13" x14ac:dyDescent="0.25">
      <c r="E75" s="21">
        <v>46701</v>
      </c>
      <c r="F75">
        <v>72</v>
      </c>
      <c r="G75" s="8">
        <v>0</v>
      </c>
      <c r="H75" s="7">
        <f t="shared" si="10"/>
        <v>726.25</v>
      </c>
      <c r="I75" s="3">
        <f t="shared" si="8"/>
        <v>75.03</v>
      </c>
      <c r="J75" s="7">
        <f t="shared" si="9"/>
        <v>0.73</v>
      </c>
      <c r="M75" s="3">
        <f t="shared" si="7"/>
        <v>802.01</v>
      </c>
    </row>
    <row r="76" spans="5:13" x14ac:dyDescent="0.25">
      <c r="E76" s="21">
        <v>46731</v>
      </c>
      <c r="F76">
        <v>73</v>
      </c>
      <c r="G76" s="8">
        <v>0</v>
      </c>
      <c r="H76" s="7">
        <f t="shared" si="10"/>
        <v>726.25</v>
      </c>
      <c r="I76" s="3">
        <f t="shared" si="8"/>
        <v>75.03</v>
      </c>
      <c r="J76" s="7">
        <f t="shared" si="9"/>
        <v>0.73</v>
      </c>
      <c r="M76" s="3">
        <f t="shared" si="7"/>
        <v>802.01</v>
      </c>
    </row>
    <row r="77" spans="5:13" x14ac:dyDescent="0.25">
      <c r="E77" s="21">
        <v>46762</v>
      </c>
      <c r="F77">
        <v>74</v>
      </c>
      <c r="G77" s="8">
        <v>0</v>
      </c>
      <c r="H77" s="7">
        <f t="shared" si="10"/>
        <v>726.25</v>
      </c>
      <c r="I77" s="3">
        <f t="shared" si="8"/>
        <v>75.03</v>
      </c>
      <c r="J77" s="7">
        <f t="shared" si="9"/>
        <v>0.73</v>
      </c>
      <c r="M77" s="3">
        <f t="shared" si="7"/>
        <v>802.01</v>
      </c>
    </row>
    <row r="78" spans="5:13" x14ac:dyDescent="0.25">
      <c r="E78" s="21">
        <v>46793</v>
      </c>
      <c r="F78">
        <v>75</v>
      </c>
      <c r="G78" s="8">
        <v>0</v>
      </c>
      <c r="H78" s="7">
        <f t="shared" si="10"/>
        <v>726.25</v>
      </c>
      <c r="I78" s="3">
        <f t="shared" si="8"/>
        <v>75.03</v>
      </c>
      <c r="J78" s="7">
        <f t="shared" si="9"/>
        <v>0.73</v>
      </c>
      <c r="M78" s="3">
        <f t="shared" si="7"/>
        <v>802.01</v>
      </c>
    </row>
    <row r="79" spans="5:13" x14ac:dyDescent="0.25">
      <c r="E79" s="21">
        <v>46822</v>
      </c>
      <c r="F79">
        <v>76</v>
      </c>
      <c r="G79" s="8">
        <v>0</v>
      </c>
      <c r="H79" s="7">
        <f t="shared" si="10"/>
        <v>726.25</v>
      </c>
      <c r="I79" s="3">
        <f t="shared" si="8"/>
        <v>75.03</v>
      </c>
      <c r="J79" s="7">
        <f t="shared" si="9"/>
        <v>0.73</v>
      </c>
      <c r="M79" s="3">
        <f t="shared" si="7"/>
        <v>802.01</v>
      </c>
    </row>
    <row r="80" spans="5:13" x14ac:dyDescent="0.25">
      <c r="E80" s="21">
        <v>46853</v>
      </c>
      <c r="F80">
        <v>77</v>
      </c>
      <c r="G80" s="8">
        <v>0</v>
      </c>
      <c r="H80" s="7">
        <f t="shared" si="10"/>
        <v>726.25</v>
      </c>
      <c r="I80" s="3">
        <f t="shared" si="8"/>
        <v>75.03</v>
      </c>
      <c r="J80" s="7">
        <f t="shared" si="9"/>
        <v>0.73</v>
      </c>
      <c r="M80" s="3">
        <f t="shared" si="7"/>
        <v>802.01</v>
      </c>
    </row>
    <row r="81" spans="5:13" x14ac:dyDescent="0.25">
      <c r="E81" s="21">
        <v>46883</v>
      </c>
      <c r="F81">
        <v>78</v>
      </c>
      <c r="G81" s="8">
        <v>0</v>
      </c>
      <c r="H81" s="7">
        <f t="shared" si="10"/>
        <v>726.25</v>
      </c>
      <c r="I81" s="3">
        <f t="shared" si="8"/>
        <v>75.03</v>
      </c>
      <c r="J81" s="7">
        <f t="shared" si="9"/>
        <v>0.73</v>
      </c>
      <c r="M81" s="3">
        <f t="shared" si="7"/>
        <v>802.01</v>
      </c>
    </row>
    <row r="82" spans="5:13" x14ac:dyDescent="0.25">
      <c r="E82" s="21">
        <v>46914</v>
      </c>
      <c r="F82">
        <v>79</v>
      </c>
      <c r="G82" s="8">
        <v>0</v>
      </c>
      <c r="H82" s="7">
        <f t="shared" si="10"/>
        <v>726.25</v>
      </c>
      <c r="I82" s="3">
        <f t="shared" si="8"/>
        <v>75.03</v>
      </c>
      <c r="J82" s="7">
        <f t="shared" si="9"/>
        <v>0.73</v>
      </c>
      <c r="M82" s="3">
        <f t="shared" si="7"/>
        <v>802.01</v>
      </c>
    </row>
    <row r="83" spans="5:13" x14ac:dyDescent="0.25">
      <c r="E83" s="21">
        <v>46944</v>
      </c>
      <c r="F83">
        <v>80</v>
      </c>
      <c r="G83" s="8">
        <v>0</v>
      </c>
      <c r="H83" s="7">
        <f t="shared" si="10"/>
        <v>726.25</v>
      </c>
      <c r="I83" s="3">
        <f t="shared" si="8"/>
        <v>75.03</v>
      </c>
      <c r="J83" s="7">
        <f t="shared" si="9"/>
        <v>0.73</v>
      </c>
      <c r="M83" s="3">
        <f t="shared" si="7"/>
        <v>802.01</v>
      </c>
    </row>
    <row r="84" spans="5:13" x14ac:dyDescent="0.25">
      <c r="E84" s="21">
        <v>46975</v>
      </c>
      <c r="F84">
        <v>81</v>
      </c>
      <c r="G84" s="8">
        <v>0</v>
      </c>
      <c r="H84" s="7">
        <f t="shared" si="10"/>
        <v>726.25</v>
      </c>
      <c r="I84" s="3">
        <f t="shared" si="8"/>
        <v>75.03</v>
      </c>
      <c r="J84" s="7">
        <f t="shared" si="9"/>
        <v>0.73</v>
      </c>
      <c r="M84" s="3">
        <f t="shared" si="7"/>
        <v>802.01</v>
      </c>
    </row>
    <row r="85" spans="5:13" x14ac:dyDescent="0.25">
      <c r="E85" s="21">
        <v>47006</v>
      </c>
      <c r="F85">
        <v>82</v>
      </c>
      <c r="G85" s="8">
        <v>0</v>
      </c>
      <c r="H85" s="7">
        <f t="shared" si="10"/>
        <v>726.25</v>
      </c>
      <c r="I85" s="3">
        <f t="shared" si="8"/>
        <v>75.03</v>
      </c>
      <c r="J85" s="7">
        <f t="shared" si="9"/>
        <v>0.73</v>
      </c>
      <c r="M85" s="3">
        <f t="shared" si="7"/>
        <v>802.01</v>
      </c>
    </row>
    <row r="86" spans="5:13" x14ac:dyDescent="0.25">
      <c r="E86" s="21">
        <v>47036</v>
      </c>
      <c r="F86">
        <v>83</v>
      </c>
      <c r="G86" s="8">
        <v>0</v>
      </c>
      <c r="H86" s="7">
        <f t="shared" si="10"/>
        <v>726.25</v>
      </c>
      <c r="I86" s="3">
        <f t="shared" si="8"/>
        <v>75.03</v>
      </c>
      <c r="J86" s="7">
        <f t="shared" si="9"/>
        <v>0.73</v>
      </c>
      <c r="M86" s="3">
        <f t="shared" si="7"/>
        <v>802.01</v>
      </c>
    </row>
    <row r="87" spans="5:13" x14ac:dyDescent="0.25">
      <c r="E87" s="21">
        <v>47067</v>
      </c>
      <c r="F87">
        <v>84</v>
      </c>
      <c r="G87" s="8">
        <v>0</v>
      </c>
      <c r="H87" s="7">
        <f t="shared" si="10"/>
        <v>726.25</v>
      </c>
      <c r="I87" s="3">
        <f t="shared" si="8"/>
        <v>75.03</v>
      </c>
      <c r="J87" s="7">
        <f t="shared" si="9"/>
        <v>0.73</v>
      </c>
      <c r="M87" s="3">
        <f t="shared" si="7"/>
        <v>802.01</v>
      </c>
    </row>
    <row r="88" spans="5:13" x14ac:dyDescent="0.25">
      <c r="E88" s="21">
        <v>47097</v>
      </c>
      <c r="F88">
        <v>85</v>
      </c>
      <c r="G88" s="8">
        <v>0</v>
      </c>
      <c r="H88" s="7">
        <f t="shared" si="10"/>
        <v>726.25</v>
      </c>
      <c r="I88" s="3">
        <f t="shared" si="8"/>
        <v>75.03</v>
      </c>
      <c r="J88" s="7">
        <f t="shared" si="9"/>
        <v>0.73</v>
      </c>
      <c r="M88" s="3">
        <f t="shared" si="7"/>
        <v>802.01</v>
      </c>
    </row>
    <row r="89" spans="5:13" x14ac:dyDescent="0.25">
      <c r="E89" s="21">
        <v>47128</v>
      </c>
      <c r="F89">
        <v>86</v>
      </c>
      <c r="G89" s="8">
        <v>0</v>
      </c>
      <c r="H89" s="7">
        <f t="shared" si="10"/>
        <v>726.25</v>
      </c>
      <c r="I89" s="3">
        <f t="shared" si="8"/>
        <v>75.03</v>
      </c>
      <c r="J89" s="7">
        <f t="shared" si="9"/>
        <v>0.73</v>
      </c>
      <c r="M89" s="3">
        <f t="shared" si="7"/>
        <v>802.01</v>
      </c>
    </row>
    <row r="90" spans="5:13" x14ac:dyDescent="0.25">
      <c r="E90" s="21">
        <v>47159</v>
      </c>
      <c r="F90">
        <v>87</v>
      </c>
      <c r="G90" s="8">
        <v>0</v>
      </c>
      <c r="H90" s="7">
        <f t="shared" si="10"/>
        <v>726.25</v>
      </c>
      <c r="I90" s="3">
        <f t="shared" si="8"/>
        <v>75.03</v>
      </c>
      <c r="J90" s="7">
        <f t="shared" si="9"/>
        <v>0.73</v>
      </c>
      <c r="M90" s="3">
        <f t="shared" si="7"/>
        <v>802.01</v>
      </c>
    </row>
    <row r="91" spans="5:13" x14ac:dyDescent="0.25">
      <c r="E91" s="21">
        <v>47187</v>
      </c>
      <c r="F91">
        <v>88</v>
      </c>
      <c r="G91" s="8">
        <v>0</v>
      </c>
      <c r="H91" s="7">
        <f t="shared" si="10"/>
        <v>726.25</v>
      </c>
      <c r="I91" s="3">
        <f t="shared" si="8"/>
        <v>75.03</v>
      </c>
      <c r="J91" s="7">
        <f t="shared" si="9"/>
        <v>0.73</v>
      </c>
      <c r="M91" s="3">
        <f t="shared" si="7"/>
        <v>802.01</v>
      </c>
    </row>
    <row r="92" spans="5:13" x14ac:dyDescent="0.25">
      <c r="E92" s="21">
        <v>47218</v>
      </c>
      <c r="F92">
        <v>89</v>
      </c>
      <c r="G92" s="8">
        <v>0</v>
      </c>
      <c r="H92" s="7">
        <f t="shared" si="10"/>
        <v>726.25</v>
      </c>
      <c r="I92" s="3">
        <f t="shared" si="8"/>
        <v>75.03</v>
      </c>
      <c r="J92" s="7">
        <f t="shared" si="9"/>
        <v>0.73</v>
      </c>
      <c r="M92" s="3">
        <f t="shared" si="7"/>
        <v>802.01</v>
      </c>
    </row>
    <row r="93" spans="5:13" x14ac:dyDescent="0.25">
      <c r="E93" s="21">
        <v>47248</v>
      </c>
      <c r="F93">
        <v>90</v>
      </c>
      <c r="G93" s="8">
        <v>0</v>
      </c>
      <c r="H93" s="7">
        <f t="shared" si="10"/>
        <v>726.25</v>
      </c>
      <c r="I93" s="3">
        <f t="shared" si="8"/>
        <v>75.03</v>
      </c>
      <c r="J93" s="7">
        <f t="shared" si="9"/>
        <v>0.73</v>
      </c>
      <c r="M93" s="3">
        <f t="shared" si="7"/>
        <v>802.01</v>
      </c>
    </row>
    <row r="94" spans="5:13" x14ac:dyDescent="0.25">
      <c r="E94" s="21">
        <v>47279</v>
      </c>
      <c r="F94">
        <v>91</v>
      </c>
      <c r="G94" s="8">
        <v>0</v>
      </c>
      <c r="H94" s="7">
        <f t="shared" si="10"/>
        <v>726.25</v>
      </c>
      <c r="I94" s="3">
        <f t="shared" si="8"/>
        <v>75.03</v>
      </c>
      <c r="J94" s="7">
        <f t="shared" si="9"/>
        <v>0.73</v>
      </c>
      <c r="M94" s="3">
        <f t="shared" si="7"/>
        <v>802.01</v>
      </c>
    </row>
    <row r="95" spans="5:13" x14ac:dyDescent="0.25">
      <c r="E95" s="21">
        <v>47309</v>
      </c>
      <c r="F95">
        <v>92</v>
      </c>
      <c r="G95" s="8">
        <v>0</v>
      </c>
      <c r="H95" s="7">
        <f t="shared" si="10"/>
        <v>726.25</v>
      </c>
      <c r="I95" s="3">
        <f t="shared" si="8"/>
        <v>75.03</v>
      </c>
      <c r="J95" s="7">
        <f t="shared" si="9"/>
        <v>0.73</v>
      </c>
      <c r="M95" s="3">
        <f t="shared" si="7"/>
        <v>802.01</v>
      </c>
    </row>
    <row r="96" spans="5:13" x14ac:dyDescent="0.25">
      <c r="E96" s="21">
        <v>47340</v>
      </c>
      <c r="F96">
        <v>93</v>
      </c>
      <c r="G96" s="8">
        <v>0</v>
      </c>
      <c r="H96" s="7">
        <f t="shared" si="10"/>
        <v>726.25</v>
      </c>
      <c r="I96" s="3">
        <f t="shared" si="8"/>
        <v>75.03</v>
      </c>
      <c r="J96" s="7">
        <f t="shared" si="9"/>
        <v>0.73</v>
      </c>
      <c r="M96" s="3">
        <f t="shared" si="7"/>
        <v>802.01</v>
      </c>
    </row>
    <row r="97" spans="5:13" x14ac:dyDescent="0.25">
      <c r="E97" s="21">
        <v>47371</v>
      </c>
      <c r="F97">
        <v>94</v>
      </c>
      <c r="G97" s="8">
        <v>0</v>
      </c>
      <c r="H97" s="7">
        <f t="shared" si="10"/>
        <v>726.25</v>
      </c>
      <c r="I97" s="3">
        <f t="shared" si="8"/>
        <v>75.03</v>
      </c>
      <c r="J97" s="7">
        <f t="shared" si="9"/>
        <v>0.73</v>
      </c>
      <c r="M97" s="3">
        <f t="shared" si="7"/>
        <v>802.01</v>
      </c>
    </row>
    <row r="98" spans="5:13" x14ac:dyDescent="0.25">
      <c r="E98" s="21">
        <v>47401</v>
      </c>
      <c r="F98">
        <v>95</v>
      </c>
      <c r="G98" s="8">
        <v>0</v>
      </c>
      <c r="H98" s="7">
        <f t="shared" si="10"/>
        <v>726.25</v>
      </c>
      <c r="I98" s="3">
        <f t="shared" si="8"/>
        <v>75.03</v>
      </c>
      <c r="J98" s="7">
        <f t="shared" si="9"/>
        <v>0.73</v>
      </c>
      <c r="M98" s="3">
        <f t="shared" si="7"/>
        <v>802.01</v>
      </c>
    </row>
    <row r="99" spans="5:13" x14ac:dyDescent="0.25">
      <c r="E99" s="21">
        <v>47432</v>
      </c>
      <c r="F99">
        <v>96</v>
      </c>
      <c r="G99" s="8">
        <v>0</v>
      </c>
      <c r="H99" s="7">
        <f t="shared" si="10"/>
        <v>726.25</v>
      </c>
      <c r="I99" s="3">
        <f t="shared" si="8"/>
        <v>75.03</v>
      </c>
      <c r="J99" s="7">
        <f t="shared" si="9"/>
        <v>0.73</v>
      </c>
      <c r="M99" s="3">
        <f t="shared" si="7"/>
        <v>802.01</v>
      </c>
    </row>
    <row r="100" spans="5:13" x14ac:dyDescent="0.25">
      <c r="E100" s="21">
        <v>47462</v>
      </c>
      <c r="F100">
        <v>97</v>
      </c>
      <c r="G100" s="8">
        <v>0</v>
      </c>
      <c r="H100" s="7">
        <f t="shared" si="10"/>
        <v>726.25</v>
      </c>
      <c r="I100" s="3">
        <f t="shared" si="8"/>
        <v>75.03</v>
      </c>
      <c r="J100" s="7">
        <f t="shared" si="9"/>
        <v>0.73</v>
      </c>
      <c r="M100" s="3">
        <f t="shared" ref="M100:M123" si="11">SUM(G100:L100)</f>
        <v>802.01</v>
      </c>
    </row>
    <row r="101" spans="5:13" x14ac:dyDescent="0.25">
      <c r="E101" s="21">
        <v>47493</v>
      </c>
      <c r="F101">
        <v>98</v>
      </c>
      <c r="G101" s="8">
        <v>0</v>
      </c>
      <c r="H101" s="7">
        <f t="shared" si="10"/>
        <v>726.25</v>
      </c>
      <c r="I101" s="3">
        <f t="shared" si="8"/>
        <v>75.03</v>
      </c>
      <c r="J101" s="7">
        <f t="shared" si="9"/>
        <v>0.73</v>
      </c>
      <c r="M101" s="3">
        <f t="shared" si="11"/>
        <v>802.01</v>
      </c>
    </row>
    <row r="102" spans="5:13" x14ac:dyDescent="0.25">
      <c r="E102" s="21">
        <v>47524</v>
      </c>
      <c r="F102">
        <v>99</v>
      </c>
      <c r="G102" s="8">
        <v>0</v>
      </c>
      <c r="H102" s="7">
        <f t="shared" si="10"/>
        <v>726.25</v>
      </c>
      <c r="I102" s="3">
        <f t="shared" si="8"/>
        <v>75.03</v>
      </c>
      <c r="J102" s="7">
        <f t="shared" si="9"/>
        <v>0.73</v>
      </c>
      <c r="M102" s="3">
        <f t="shared" si="11"/>
        <v>802.01</v>
      </c>
    </row>
    <row r="103" spans="5:13" x14ac:dyDescent="0.25">
      <c r="E103" s="21">
        <v>47552</v>
      </c>
      <c r="F103">
        <v>100</v>
      </c>
      <c r="G103" s="8">
        <v>0</v>
      </c>
      <c r="H103" s="7">
        <f t="shared" si="10"/>
        <v>726.25</v>
      </c>
      <c r="I103" s="3">
        <f t="shared" si="8"/>
        <v>75.03</v>
      </c>
      <c r="J103" s="7">
        <f t="shared" si="9"/>
        <v>0.73</v>
      </c>
      <c r="M103" s="3">
        <f t="shared" si="11"/>
        <v>802.01</v>
      </c>
    </row>
    <row r="104" spans="5:13" x14ac:dyDescent="0.25">
      <c r="E104" s="21">
        <v>47583</v>
      </c>
      <c r="F104">
        <v>101</v>
      </c>
      <c r="G104" s="8">
        <v>0</v>
      </c>
      <c r="H104" s="7">
        <f t="shared" si="10"/>
        <v>726.25</v>
      </c>
      <c r="I104" s="3">
        <f t="shared" si="8"/>
        <v>75.03</v>
      </c>
      <c r="J104" s="7">
        <f t="shared" si="9"/>
        <v>0.73</v>
      </c>
      <c r="M104" s="3">
        <f t="shared" si="11"/>
        <v>802.01</v>
      </c>
    </row>
    <row r="105" spans="5:13" x14ac:dyDescent="0.25">
      <c r="E105" s="21">
        <v>47613</v>
      </c>
      <c r="F105">
        <v>102</v>
      </c>
      <c r="G105" s="8">
        <v>0</v>
      </c>
      <c r="H105" s="7">
        <f t="shared" si="10"/>
        <v>726.25</v>
      </c>
      <c r="I105" s="3">
        <f t="shared" si="8"/>
        <v>75.03</v>
      </c>
      <c r="J105" s="7">
        <f t="shared" si="9"/>
        <v>0.73</v>
      </c>
      <c r="M105" s="3">
        <f t="shared" si="11"/>
        <v>802.01</v>
      </c>
    </row>
    <row r="106" spans="5:13" x14ac:dyDescent="0.25">
      <c r="E106" s="21">
        <v>47644</v>
      </c>
      <c r="F106">
        <v>103</v>
      </c>
      <c r="G106" s="8">
        <v>0</v>
      </c>
      <c r="H106" s="7">
        <f t="shared" si="10"/>
        <v>726.25</v>
      </c>
      <c r="I106" s="3">
        <f t="shared" si="8"/>
        <v>75.03</v>
      </c>
      <c r="J106" s="7">
        <f t="shared" si="9"/>
        <v>0.73</v>
      </c>
      <c r="M106" s="3">
        <f t="shared" si="11"/>
        <v>802.01</v>
      </c>
    </row>
    <row r="107" spans="5:13" x14ac:dyDescent="0.25">
      <c r="E107" s="21">
        <v>47674</v>
      </c>
      <c r="F107">
        <v>104</v>
      </c>
      <c r="G107" s="8">
        <v>0</v>
      </c>
      <c r="H107" s="7">
        <f t="shared" si="10"/>
        <v>726.25</v>
      </c>
      <c r="I107" s="3">
        <f t="shared" si="8"/>
        <v>75.03</v>
      </c>
      <c r="J107" s="7">
        <f t="shared" si="9"/>
        <v>0.73</v>
      </c>
      <c r="M107" s="3">
        <f t="shared" si="11"/>
        <v>802.01</v>
      </c>
    </row>
    <row r="108" spans="5:13" x14ac:dyDescent="0.25">
      <c r="E108" s="21">
        <v>47705</v>
      </c>
      <c r="F108">
        <v>105</v>
      </c>
      <c r="G108" s="8">
        <v>0</v>
      </c>
      <c r="H108" s="7">
        <f t="shared" si="10"/>
        <v>726.25</v>
      </c>
      <c r="I108" s="3">
        <f t="shared" si="8"/>
        <v>75.03</v>
      </c>
      <c r="J108" s="7">
        <f t="shared" si="9"/>
        <v>0.73</v>
      </c>
      <c r="M108" s="3">
        <f t="shared" si="11"/>
        <v>802.01</v>
      </c>
    </row>
    <row r="109" spans="5:13" x14ac:dyDescent="0.25">
      <c r="E109" s="21">
        <v>47736</v>
      </c>
      <c r="F109">
        <v>106</v>
      </c>
      <c r="G109" s="8">
        <v>0</v>
      </c>
      <c r="H109" s="7">
        <f t="shared" si="10"/>
        <v>726.25</v>
      </c>
      <c r="I109" s="3">
        <f t="shared" si="8"/>
        <v>75.03</v>
      </c>
      <c r="J109" s="7">
        <f t="shared" si="9"/>
        <v>0.73</v>
      </c>
      <c r="M109" s="3">
        <f t="shared" si="11"/>
        <v>802.01</v>
      </c>
    </row>
    <row r="110" spans="5:13" x14ac:dyDescent="0.25">
      <c r="E110" s="21">
        <v>47766</v>
      </c>
      <c r="F110">
        <v>107</v>
      </c>
      <c r="G110" s="8">
        <v>0</v>
      </c>
      <c r="H110" s="7">
        <f t="shared" si="10"/>
        <v>726.25</v>
      </c>
      <c r="I110" s="3">
        <f t="shared" si="8"/>
        <v>75.03</v>
      </c>
      <c r="J110" s="7">
        <f t="shared" si="9"/>
        <v>0.73</v>
      </c>
      <c r="M110" s="3">
        <f t="shared" si="11"/>
        <v>802.01</v>
      </c>
    </row>
    <row r="111" spans="5:13" x14ac:dyDescent="0.25">
      <c r="E111" s="21">
        <v>47797</v>
      </c>
      <c r="F111">
        <v>108</v>
      </c>
      <c r="G111" s="8">
        <v>0</v>
      </c>
      <c r="H111" s="7">
        <f t="shared" si="10"/>
        <v>726.25</v>
      </c>
      <c r="I111" s="3">
        <f t="shared" si="8"/>
        <v>75.03</v>
      </c>
      <c r="J111" s="7">
        <f t="shared" si="9"/>
        <v>0.73</v>
      </c>
      <c r="M111" s="3">
        <f t="shared" si="11"/>
        <v>802.01</v>
      </c>
    </row>
    <row r="112" spans="5:13" x14ac:dyDescent="0.25">
      <c r="E112" s="21">
        <v>47827</v>
      </c>
      <c r="F112">
        <v>109</v>
      </c>
      <c r="G112" s="8">
        <v>0</v>
      </c>
      <c r="H112" s="7">
        <f t="shared" si="10"/>
        <v>726.25</v>
      </c>
      <c r="I112" s="3">
        <f t="shared" si="8"/>
        <v>75.03</v>
      </c>
      <c r="J112" s="7">
        <f t="shared" si="9"/>
        <v>0.73</v>
      </c>
      <c r="M112" s="3">
        <f t="shared" si="11"/>
        <v>802.01</v>
      </c>
    </row>
    <row r="113" spans="5:13" x14ac:dyDescent="0.25">
      <c r="E113" s="21">
        <v>47858</v>
      </c>
      <c r="F113">
        <v>110</v>
      </c>
      <c r="G113" s="8">
        <v>0</v>
      </c>
      <c r="H113" s="7">
        <f t="shared" si="10"/>
        <v>726.25</v>
      </c>
      <c r="I113" s="3">
        <f t="shared" si="8"/>
        <v>75.03</v>
      </c>
      <c r="J113" s="7">
        <f t="shared" si="9"/>
        <v>0.73</v>
      </c>
      <c r="M113" s="3">
        <f t="shared" si="11"/>
        <v>802.01</v>
      </c>
    </row>
    <row r="114" spans="5:13" x14ac:dyDescent="0.25">
      <c r="E114" s="21">
        <v>47889</v>
      </c>
      <c r="F114">
        <v>111</v>
      </c>
      <c r="G114" s="8">
        <v>0</v>
      </c>
      <c r="H114" s="7">
        <f t="shared" si="10"/>
        <v>726.25</v>
      </c>
      <c r="I114" s="3">
        <f t="shared" si="8"/>
        <v>75.03</v>
      </c>
      <c r="J114" s="7">
        <f t="shared" si="9"/>
        <v>0.73</v>
      </c>
      <c r="M114" s="3">
        <f t="shared" si="11"/>
        <v>802.01</v>
      </c>
    </row>
    <row r="115" spans="5:13" x14ac:dyDescent="0.25">
      <c r="E115" s="21">
        <v>47917</v>
      </c>
      <c r="F115">
        <v>112</v>
      </c>
      <c r="G115" s="8">
        <v>0</v>
      </c>
      <c r="H115" s="7">
        <f t="shared" si="10"/>
        <v>726.25</v>
      </c>
      <c r="I115" s="3">
        <f t="shared" si="8"/>
        <v>75.03</v>
      </c>
      <c r="J115" s="7">
        <f t="shared" si="9"/>
        <v>0.73</v>
      </c>
      <c r="M115" s="3">
        <f t="shared" si="11"/>
        <v>802.01</v>
      </c>
    </row>
    <row r="116" spans="5:13" x14ac:dyDescent="0.25">
      <c r="E116" s="21">
        <v>47948</v>
      </c>
      <c r="F116">
        <v>113</v>
      </c>
      <c r="G116" s="8">
        <v>0</v>
      </c>
      <c r="H116" s="7">
        <f t="shared" si="10"/>
        <v>726.25</v>
      </c>
      <c r="I116" s="3">
        <f t="shared" si="8"/>
        <v>75.03</v>
      </c>
      <c r="J116" s="7">
        <f t="shared" si="9"/>
        <v>0.73</v>
      </c>
      <c r="M116" s="3">
        <f t="shared" si="11"/>
        <v>802.01</v>
      </c>
    </row>
    <row r="117" spans="5:13" x14ac:dyDescent="0.25">
      <c r="E117" s="21">
        <v>47978</v>
      </c>
      <c r="F117">
        <v>114</v>
      </c>
      <c r="G117" s="8">
        <v>0</v>
      </c>
      <c r="H117" s="7">
        <f t="shared" si="10"/>
        <v>726.25</v>
      </c>
      <c r="I117" s="3">
        <f t="shared" si="8"/>
        <v>75.03</v>
      </c>
      <c r="J117" s="7">
        <f t="shared" si="9"/>
        <v>0.73</v>
      </c>
      <c r="M117" s="3">
        <f t="shared" si="11"/>
        <v>802.01</v>
      </c>
    </row>
    <row r="118" spans="5:13" x14ac:dyDescent="0.25">
      <c r="E118" s="21">
        <v>48009</v>
      </c>
      <c r="F118">
        <v>115</v>
      </c>
      <c r="G118" s="8">
        <v>0</v>
      </c>
      <c r="H118" s="7">
        <f t="shared" si="10"/>
        <v>726.25</v>
      </c>
      <c r="I118" s="3">
        <f t="shared" si="8"/>
        <v>75.03</v>
      </c>
      <c r="J118" s="7">
        <f t="shared" si="9"/>
        <v>0.73</v>
      </c>
      <c r="M118" s="3">
        <f t="shared" si="11"/>
        <v>802.01</v>
      </c>
    </row>
    <row r="119" spans="5:13" x14ac:dyDescent="0.25">
      <c r="E119" s="21">
        <v>48039</v>
      </c>
      <c r="F119">
        <v>116</v>
      </c>
      <c r="G119" s="8">
        <v>0</v>
      </c>
      <c r="H119" s="7">
        <f t="shared" si="10"/>
        <v>726.25</v>
      </c>
      <c r="I119" s="3">
        <f t="shared" si="8"/>
        <v>75.03</v>
      </c>
      <c r="J119" s="7">
        <f t="shared" si="9"/>
        <v>0.73</v>
      </c>
      <c r="M119" s="3">
        <f t="shared" si="11"/>
        <v>802.01</v>
      </c>
    </row>
    <row r="120" spans="5:13" x14ac:dyDescent="0.25">
      <c r="E120" s="21">
        <v>48070</v>
      </c>
      <c r="F120">
        <v>117</v>
      </c>
      <c r="G120" s="8">
        <v>0</v>
      </c>
      <c r="H120" s="7">
        <f t="shared" si="10"/>
        <v>726.25</v>
      </c>
      <c r="I120" s="3">
        <f t="shared" si="8"/>
        <v>75.03</v>
      </c>
      <c r="J120" s="7">
        <f t="shared" si="9"/>
        <v>0.73</v>
      </c>
      <c r="M120" s="3">
        <f t="shared" si="11"/>
        <v>802.01</v>
      </c>
    </row>
    <row r="121" spans="5:13" x14ac:dyDescent="0.25">
      <c r="E121" s="21">
        <v>48101</v>
      </c>
      <c r="F121">
        <v>118</v>
      </c>
      <c r="G121" s="8">
        <v>0</v>
      </c>
      <c r="H121" s="7">
        <f t="shared" si="10"/>
        <v>726.25</v>
      </c>
      <c r="I121" s="3">
        <f t="shared" si="8"/>
        <v>75.03</v>
      </c>
      <c r="J121" s="7">
        <f t="shared" si="9"/>
        <v>0.73</v>
      </c>
      <c r="M121" s="3">
        <f t="shared" si="11"/>
        <v>802.01</v>
      </c>
    </row>
    <row r="122" spans="5:13" x14ac:dyDescent="0.25">
      <c r="E122" s="21">
        <v>48131</v>
      </c>
      <c r="F122">
        <v>119</v>
      </c>
      <c r="G122" s="8">
        <v>0</v>
      </c>
      <c r="H122" s="7">
        <f t="shared" si="10"/>
        <v>726.25</v>
      </c>
      <c r="I122" s="3">
        <f t="shared" si="8"/>
        <v>75.03</v>
      </c>
      <c r="J122" s="7">
        <f t="shared" si="9"/>
        <v>0.73</v>
      </c>
      <c r="M122" s="3">
        <f t="shared" si="11"/>
        <v>802.01</v>
      </c>
    </row>
    <row r="123" spans="5:13" x14ac:dyDescent="0.25">
      <c r="E123" s="21">
        <v>48162</v>
      </c>
      <c r="F123">
        <v>120</v>
      </c>
      <c r="G123" s="8">
        <v>0</v>
      </c>
      <c r="H123" s="7">
        <f t="shared" si="10"/>
        <v>726.25</v>
      </c>
      <c r="I123" s="3">
        <f t="shared" si="8"/>
        <v>75.03</v>
      </c>
      <c r="J123" s="7">
        <f t="shared" si="9"/>
        <v>0.73</v>
      </c>
      <c r="M123" s="3">
        <f t="shared" si="11"/>
        <v>802.01</v>
      </c>
    </row>
  </sheetData>
  <autoFilter ref="E3:M3" xr:uid="{A81A21D5-20DE-4BB8-9200-C0DE843C569C}"/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1A46-6212-4501-9B7A-3C24F8300FD1}">
  <dimension ref="A1:M123"/>
  <sheetViews>
    <sheetView workbookViewId="0">
      <selection activeCell="M105" sqref="M105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430640</v>
      </c>
      <c r="F1" s="26" t="s">
        <v>59</v>
      </c>
      <c r="G1" s="27">
        <f>SUBTOTAL(109,G4:G123)</f>
        <v>0</v>
      </c>
      <c r="H1" s="27">
        <f t="shared" ref="H1:M1" si="0">SUBTOTAL(109,H4:H123)</f>
        <v>166839.5999999998</v>
      </c>
      <c r="I1" s="27">
        <f t="shared" si="0"/>
        <v>17236.79999999997</v>
      </c>
      <c r="J1" s="27">
        <f t="shared" si="0"/>
        <v>166.79999999999967</v>
      </c>
      <c r="K1" s="27">
        <f t="shared" si="0"/>
        <v>0</v>
      </c>
      <c r="L1" s="27">
        <f t="shared" si="0"/>
        <v>0</v>
      </c>
      <c r="M1" s="27">
        <f t="shared" si="0"/>
        <v>184243.19999999955</v>
      </c>
    </row>
    <row r="2" spans="1:13" x14ac:dyDescent="0.25">
      <c r="A2" t="s">
        <v>1</v>
      </c>
      <c r="B2" s="1" t="s">
        <v>49</v>
      </c>
      <c r="H2" s="7"/>
    </row>
    <row r="3" spans="1:13" x14ac:dyDescent="0.25">
      <c r="A3" t="s">
        <v>53</v>
      </c>
      <c r="B3" s="20">
        <v>44526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44586</v>
      </c>
      <c r="F4">
        <v>1</v>
      </c>
      <c r="G4" s="8">
        <v>0</v>
      </c>
      <c r="H4" s="7">
        <f t="shared" ref="H4:H67" si="1">($B$17-(I4+J4))</f>
        <v>1390.33</v>
      </c>
      <c r="I4" s="3">
        <f>ROUND(($B$18/120),2)</f>
        <v>143.63999999999999</v>
      </c>
      <c r="J4" s="7">
        <f>ROUND(($B$11/120),2)</f>
        <v>1.39</v>
      </c>
      <c r="M4" s="3">
        <f t="shared" ref="M4:M35" si="2">SUM(G4:L4)</f>
        <v>1535.36</v>
      </c>
    </row>
    <row r="5" spans="1:13" x14ac:dyDescent="0.25">
      <c r="A5" t="s">
        <v>3</v>
      </c>
      <c r="B5" s="2">
        <v>171546.23</v>
      </c>
      <c r="E5" s="21">
        <v>44617</v>
      </c>
      <c r="F5">
        <v>2</v>
      </c>
      <c r="G5" s="8">
        <v>0</v>
      </c>
      <c r="H5" s="7">
        <f t="shared" si="1"/>
        <v>1390.33</v>
      </c>
      <c r="I5" s="3">
        <f t="shared" ref="I5:I68" si="3">ROUND(($B$18/120),2)</f>
        <v>143.63999999999999</v>
      </c>
      <c r="J5" s="7">
        <f t="shared" ref="J5:J68" si="4">ROUND(($B$11/120),2)</f>
        <v>1.39</v>
      </c>
      <c r="M5" s="3">
        <f t="shared" si="2"/>
        <v>1535.36</v>
      </c>
    </row>
    <row r="6" spans="1:13" x14ac:dyDescent="0.25">
      <c r="A6" t="s">
        <v>4</v>
      </c>
      <c r="B6" s="2">
        <v>10292.77</v>
      </c>
      <c r="E6" s="21">
        <v>44645</v>
      </c>
      <c r="F6">
        <v>3</v>
      </c>
      <c r="G6" s="8">
        <v>0</v>
      </c>
      <c r="H6" s="7">
        <f t="shared" si="1"/>
        <v>1390.33</v>
      </c>
      <c r="I6" s="3">
        <f t="shared" si="3"/>
        <v>143.63999999999999</v>
      </c>
      <c r="J6" s="7">
        <f t="shared" si="4"/>
        <v>1.39</v>
      </c>
      <c r="M6" s="3">
        <f t="shared" si="2"/>
        <v>1535.36</v>
      </c>
    </row>
    <row r="7" spans="1:13" x14ac:dyDescent="0.25">
      <c r="A7" t="s">
        <v>6</v>
      </c>
      <c r="B7" s="2">
        <f>SUM(B5:B6)</f>
        <v>181839</v>
      </c>
      <c r="E7" s="21">
        <v>44676</v>
      </c>
      <c r="F7">
        <v>4</v>
      </c>
      <c r="G7" s="8">
        <v>0</v>
      </c>
      <c r="H7" s="7">
        <f t="shared" si="1"/>
        <v>1390.33</v>
      </c>
      <c r="I7" s="3">
        <f t="shared" si="3"/>
        <v>143.63999999999999</v>
      </c>
      <c r="J7" s="7">
        <f t="shared" si="4"/>
        <v>1.39</v>
      </c>
      <c r="M7" s="3">
        <f t="shared" si="2"/>
        <v>1535.36</v>
      </c>
    </row>
    <row r="8" spans="1:13" x14ac:dyDescent="0.25">
      <c r="A8" t="s">
        <v>5</v>
      </c>
      <c r="B8" s="2">
        <v>15000</v>
      </c>
      <c r="E8" s="21">
        <v>44706</v>
      </c>
      <c r="F8">
        <v>5</v>
      </c>
      <c r="G8" s="8">
        <v>0</v>
      </c>
      <c r="H8" s="7">
        <f t="shared" si="1"/>
        <v>1390.33</v>
      </c>
      <c r="I8" s="3">
        <f t="shared" si="3"/>
        <v>143.63999999999999</v>
      </c>
      <c r="J8" s="7">
        <f t="shared" si="4"/>
        <v>1.39</v>
      </c>
      <c r="M8" s="3">
        <f t="shared" si="2"/>
        <v>1535.36</v>
      </c>
    </row>
    <row r="9" spans="1:13" x14ac:dyDescent="0.25">
      <c r="B9" s="2"/>
      <c r="E9" s="21">
        <v>44737</v>
      </c>
      <c r="F9">
        <v>6</v>
      </c>
      <c r="G9" s="8">
        <v>0</v>
      </c>
      <c r="H9" s="7">
        <f t="shared" si="1"/>
        <v>1390.33</v>
      </c>
      <c r="I9" s="3">
        <f t="shared" si="3"/>
        <v>143.63999999999999</v>
      </c>
      <c r="J9" s="7">
        <f t="shared" si="4"/>
        <v>1.39</v>
      </c>
      <c r="M9" s="3">
        <f t="shared" si="2"/>
        <v>1535.36</v>
      </c>
    </row>
    <row r="10" spans="1:13" x14ac:dyDescent="0.25">
      <c r="A10" t="s">
        <v>7</v>
      </c>
      <c r="B10" s="2">
        <f xml:space="preserve"> B7-B8</f>
        <v>166839</v>
      </c>
      <c r="E10" s="21">
        <v>44767</v>
      </c>
      <c r="F10">
        <v>7</v>
      </c>
      <c r="G10" s="8">
        <v>0</v>
      </c>
      <c r="H10" s="7">
        <f t="shared" si="1"/>
        <v>1390.33</v>
      </c>
      <c r="I10" s="3">
        <f t="shared" si="3"/>
        <v>143.63999999999999</v>
      </c>
      <c r="J10" s="7">
        <f t="shared" si="4"/>
        <v>1.39</v>
      </c>
      <c r="M10" s="3">
        <f t="shared" si="2"/>
        <v>1535.36</v>
      </c>
    </row>
    <row r="11" spans="1:13" x14ac:dyDescent="0.25">
      <c r="A11" t="s">
        <v>8</v>
      </c>
      <c r="B11" s="2">
        <f>ROUND(B10/999,2)</f>
        <v>167.01</v>
      </c>
      <c r="E11" s="21">
        <v>44798</v>
      </c>
      <c r="F11">
        <v>8</v>
      </c>
      <c r="G11" s="8">
        <v>0</v>
      </c>
      <c r="H11" s="7">
        <f t="shared" si="1"/>
        <v>1390.33</v>
      </c>
      <c r="I11" s="3">
        <f t="shared" si="3"/>
        <v>143.63999999999999</v>
      </c>
      <c r="J11" s="7">
        <f t="shared" si="4"/>
        <v>1.39</v>
      </c>
      <c r="M11" s="3">
        <f t="shared" si="2"/>
        <v>1535.36</v>
      </c>
    </row>
    <row r="12" spans="1:13" x14ac:dyDescent="0.25">
      <c r="A12" t="s">
        <v>9</v>
      </c>
      <c r="B12" s="2">
        <f>B10+B11</f>
        <v>167006.01</v>
      </c>
      <c r="C12" s="16"/>
      <c r="E12" s="21">
        <v>44829</v>
      </c>
      <c r="F12">
        <v>9</v>
      </c>
      <c r="G12" s="8">
        <v>0</v>
      </c>
      <c r="H12" s="7">
        <f t="shared" si="1"/>
        <v>1390.33</v>
      </c>
      <c r="I12" s="3">
        <f t="shared" si="3"/>
        <v>143.63999999999999</v>
      </c>
      <c r="J12" s="7">
        <f t="shared" si="4"/>
        <v>1.39</v>
      </c>
      <c r="M12" s="3">
        <f t="shared" si="2"/>
        <v>1535.36</v>
      </c>
    </row>
    <row r="13" spans="1:13" x14ac:dyDescent="0.25">
      <c r="B13" s="3"/>
      <c r="E13" s="21">
        <v>44859</v>
      </c>
      <c r="F13">
        <v>10</v>
      </c>
      <c r="G13" s="8">
        <v>0</v>
      </c>
      <c r="H13" s="7">
        <f t="shared" si="1"/>
        <v>1390.33</v>
      </c>
      <c r="I13" s="3">
        <f t="shared" si="3"/>
        <v>143.63999999999999</v>
      </c>
      <c r="J13" s="7">
        <f t="shared" si="4"/>
        <v>1.39</v>
      </c>
      <c r="M13" s="3">
        <f t="shared" si="2"/>
        <v>1535.36</v>
      </c>
    </row>
    <row r="14" spans="1:13" x14ac:dyDescent="0.25">
      <c r="A14" t="s">
        <v>10</v>
      </c>
      <c r="B14" s="4">
        <v>120</v>
      </c>
      <c r="E14" s="21">
        <v>44890</v>
      </c>
      <c r="F14">
        <v>11</v>
      </c>
      <c r="G14" s="8">
        <v>0</v>
      </c>
      <c r="H14" s="7">
        <f t="shared" si="1"/>
        <v>1390.33</v>
      </c>
      <c r="I14" s="3">
        <f t="shared" si="3"/>
        <v>143.63999999999999</v>
      </c>
      <c r="J14" s="7">
        <f t="shared" si="4"/>
        <v>1.39</v>
      </c>
      <c r="M14" s="3">
        <f t="shared" si="2"/>
        <v>1535.36</v>
      </c>
    </row>
    <row r="15" spans="1:13" x14ac:dyDescent="0.25">
      <c r="A15" t="s">
        <v>11</v>
      </c>
      <c r="B15" s="5">
        <v>1.652E-3</v>
      </c>
      <c r="E15" s="21">
        <v>44920</v>
      </c>
      <c r="F15">
        <v>12</v>
      </c>
      <c r="G15" s="8">
        <v>0</v>
      </c>
      <c r="H15" s="7">
        <f t="shared" si="1"/>
        <v>1390.33</v>
      </c>
      <c r="I15" s="3">
        <f t="shared" si="3"/>
        <v>143.63999999999999</v>
      </c>
      <c r="J15" s="7">
        <f t="shared" si="4"/>
        <v>1.39</v>
      </c>
      <c r="M15" s="3">
        <f t="shared" si="2"/>
        <v>1535.36</v>
      </c>
    </row>
    <row r="16" spans="1:13" x14ac:dyDescent="0.25">
      <c r="B16" s="3"/>
      <c r="E16" s="21">
        <v>44951</v>
      </c>
      <c r="F16">
        <v>13</v>
      </c>
      <c r="G16" s="8">
        <v>0</v>
      </c>
      <c r="H16" s="7">
        <f t="shared" si="1"/>
        <v>1390.33</v>
      </c>
      <c r="I16" s="3">
        <f t="shared" si="3"/>
        <v>143.63999999999999</v>
      </c>
      <c r="J16" s="7">
        <f t="shared" si="4"/>
        <v>1.39</v>
      </c>
      <c r="M16" s="3">
        <f t="shared" si="2"/>
        <v>1535.36</v>
      </c>
    </row>
    <row r="17" spans="1:13" x14ac:dyDescent="0.25">
      <c r="A17" t="s">
        <v>12</v>
      </c>
      <c r="B17" s="6">
        <f>ROUND(PMT(B15,B14,-B12),2)</f>
        <v>1535.36</v>
      </c>
      <c r="E17" s="21">
        <v>44982</v>
      </c>
      <c r="F17">
        <v>14</v>
      </c>
      <c r="G17" s="8">
        <v>0</v>
      </c>
      <c r="H17" s="7">
        <f t="shared" si="1"/>
        <v>1390.33</v>
      </c>
      <c r="I17" s="3">
        <f t="shared" si="3"/>
        <v>143.63999999999999</v>
      </c>
      <c r="J17" s="7">
        <f t="shared" si="4"/>
        <v>1.39</v>
      </c>
      <c r="M17" s="3">
        <f t="shared" si="2"/>
        <v>1535.36</v>
      </c>
    </row>
    <row r="18" spans="1:13" x14ac:dyDescent="0.25">
      <c r="A18" t="s">
        <v>15</v>
      </c>
      <c r="B18" s="3">
        <f>ROUND((B14*B17)-B12,2)</f>
        <v>17237.189999999999</v>
      </c>
      <c r="E18" s="21">
        <v>45010</v>
      </c>
      <c r="F18">
        <v>15</v>
      </c>
      <c r="G18" s="8">
        <v>0</v>
      </c>
      <c r="H18" s="7">
        <f t="shared" si="1"/>
        <v>1390.33</v>
      </c>
      <c r="I18" s="3">
        <f t="shared" si="3"/>
        <v>143.63999999999999</v>
      </c>
      <c r="J18" s="7">
        <f t="shared" si="4"/>
        <v>1.39</v>
      </c>
      <c r="M18" s="3">
        <f t="shared" si="2"/>
        <v>1535.36</v>
      </c>
    </row>
    <row r="19" spans="1:13" x14ac:dyDescent="0.25">
      <c r="B19" s="3"/>
      <c r="E19" s="21">
        <v>45041</v>
      </c>
      <c r="F19">
        <v>16</v>
      </c>
      <c r="G19" s="8">
        <v>0</v>
      </c>
      <c r="H19" s="7">
        <f t="shared" si="1"/>
        <v>1390.33</v>
      </c>
      <c r="I19" s="3">
        <f t="shared" si="3"/>
        <v>143.63999999999999</v>
      </c>
      <c r="J19" s="7">
        <f t="shared" si="4"/>
        <v>1.39</v>
      </c>
      <c r="M19" s="3">
        <f t="shared" si="2"/>
        <v>1535.36</v>
      </c>
    </row>
    <row r="20" spans="1:13" x14ac:dyDescent="0.25">
      <c r="A20" t="s">
        <v>73</v>
      </c>
      <c r="B20" s="3">
        <v>1100.48</v>
      </c>
      <c r="E20" s="21">
        <v>45071</v>
      </c>
      <c r="F20">
        <v>17</v>
      </c>
      <c r="G20" s="8">
        <v>0</v>
      </c>
      <c r="H20" s="7">
        <f t="shared" si="1"/>
        <v>1390.33</v>
      </c>
      <c r="I20" s="3">
        <f t="shared" si="3"/>
        <v>143.63999999999999</v>
      </c>
      <c r="J20" s="7">
        <f t="shared" si="4"/>
        <v>1.39</v>
      </c>
      <c r="M20" s="3">
        <f t="shared" si="2"/>
        <v>1535.36</v>
      </c>
    </row>
    <row r="21" spans="1:13" x14ac:dyDescent="0.25">
      <c r="A21" t="s">
        <v>74</v>
      </c>
      <c r="B21" s="3">
        <v>0</v>
      </c>
      <c r="E21" s="21">
        <v>45102</v>
      </c>
      <c r="F21">
        <v>18</v>
      </c>
      <c r="G21" s="8">
        <v>0</v>
      </c>
      <c r="H21" s="7">
        <f t="shared" si="1"/>
        <v>1390.33</v>
      </c>
      <c r="I21" s="3">
        <f t="shared" si="3"/>
        <v>143.63999999999999</v>
      </c>
      <c r="J21" s="7">
        <f t="shared" si="4"/>
        <v>1.39</v>
      </c>
      <c r="M21" s="3">
        <f t="shared" si="2"/>
        <v>1535.36</v>
      </c>
    </row>
    <row r="22" spans="1:13" x14ac:dyDescent="0.25">
      <c r="B22" s="3"/>
      <c r="E22" s="21">
        <v>45132</v>
      </c>
      <c r="F22">
        <v>19</v>
      </c>
      <c r="G22" s="8">
        <v>0</v>
      </c>
      <c r="H22" s="7">
        <f t="shared" si="1"/>
        <v>1390.33</v>
      </c>
      <c r="I22" s="3">
        <f t="shared" si="3"/>
        <v>143.63999999999999</v>
      </c>
      <c r="J22" s="7">
        <f t="shared" si="4"/>
        <v>1.39</v>
      </c>
      <c r="M22" s="3">
        <f t="shared" si="2"/>
        <v>1535.36</v>
      </c>
    </row>
    <row r="23" spans="1:13" x14ac:dyDescent="0.25">
      <c r="B23" s="3"/>
      <c r="E23" s="21">
        <v>45163</v>
      </c>
      <c r="F23">
        <v>20</v>
      </c>
      <c r="G23" s="8">
        <v>0</v>
      </c>
      <c r="H23" s="7">
        <f t="shared" si="1"/>
        <v>1390.33</v>
      </c>
      <c r="I23" s="3">
        <f t="shared" si="3"/>
        <v>143.63999999999999</v>
      </c>
      <c r="J23" s="7">
        <f t="shared" si="4"/>
        <v>1.39</v>
      </c>
      <c r="M23" s="3">
        <f t="shared" si="2"/>
        <v>1535.36</v>
      </c>
    </row>
    <row r="24" spans="1:13" x14ac:dyDescent="0.25">
      <c r="B24" s="3"/>
      <c r="E24" s="21">
        <v>45194</v>
      </c>
      <c r="F24">
        <v>21</v>
      </c>
      <c r="G24" s="8">
        <v>0</v>
      </c>
      <c r="H24" s="7">
        <f t="shared" si="1"/>
        <v>1390.33</v>
      </c>
      <c r="I24" s="3">
        <f t="shared" si="3"/>
        <v>143.63999999999999</v>
      </c>
      <c r="J24" s="7">
        <f t="shared" si="4"/>
        <v>1.39</v>
      </c>
      <c r="M24" s="3">
        <f t="shared" si="2"/>
        <v>1535.36</v>
      </c>
    </row>
    <row r="25" spans="1:13" x14ac:dyDescent="0.25">
      <c r="B25" s="3"/>
      <c r="E25" s="21">
        <v>45224</v>
      </c>
      <c r="F25">
        <v>22</v>
      </c>
      <c r="G25" s="8">
        <v>0</v>
      </c>
      <c r="H25" s="7">
        <f t="shared" si="1"/>
        <v>1390.33</v>
      </c>
      <c r="I25" s="3">
        <f t="shared" si="3"/>
        <v>143.63999999999999</v>
      </c>
      <c r="J25" s="7">
        <f t="shared" si="4"/>
        <v>1.39</v>
      </c>
      <c r="M25" s="3">
        <f t="shared" si="2"/>
        <v>1535.36</v>
      </c>
    </row>
    <row r="26" spans="1:13" x14ac:dyDescent="0.25">
      <c r="B26" s="3"/>
      <c r="E26" s="21">
        <v>45255</v>
      </c>
      <c r="F26">
        <v>23</v>
      </c>
      <c r="G26" s="8">
        <v>0</v>
      </c>
      <c r="H26" s="7">
        <f t="shared" si="1"/>
        <v>1390.33</v>
      </c>
      <c r="I26" s="3">
        <f t="shared" si="3"/>
        <v>143.63999999999999</v>
      </c>
      <c r="J26" s="7">
        <f t="shared" si="4"/>
        <v>1.39</v>
      </c>
      <c r="M26" s="3">
        <f t="shared" si="2"/>
        <v>1535.36</v>
      </c>
    </row>
    <row r="27" spans="1:13" x14ac:dyDescent="0.25">
      <c r="B27" s="3"/>
      <c r="E27" s="21">
        <v>45285</v>
      </c>
      <c r="F27">
        <v>24</v>
      </c>
      <c r="G27" s="8">
        <v>0</v>
      </c>
      <c r="H27" s="7">
        <f t="shared" si="1"/>
        <v>1390.33</v>
      </c>
      <c r="I27" s="3">
        <f t="shared" si="3"/>
        <v>143.63999999999999</v>
      </c>
      <c r="J27" s="7">
        <f t="shared" si="4"/>
        <v>1.39</v>
      </c>
      <c r="M27" s="3">
        <f t="shared" si="2"/>
        <v>1535.36</v>
      </c>
    </row>
    <row r="28" spans="1:13" x14ac:dyDescent="0.25">
      <c r="B28" s="3"/>
      <c r="E28" s="21">
        <v>45316</v>
      </c>
      <c r="F28">
        <v>25</v>
      </c>
      <c r="G28" s="8">
        <v>0</v>
      </c>
      <c r="H28" s="7">
        <f t="shared" si="1"/>
        <v>1390.33</v>
      </c>
      <c r="I28" s="3">
        <f t="shared" si="3"/>
        <v>143.63999999999999</v>
      </c>
      <c r="J28" s="7">
        <f t="shared" si="4"/>
        <v>1.39</v>
      </c>
      <c r="M28" s="3">
        <f t="shared" si="2"/>
        <v>1535.36</v>
      </c>
    </row>
    <row r="29" spans="1:13" x14ac:dyDescent="0.25">
      <c r="B29" s="3"/>
      <c r="E29" s="21">
        <v>45347</v>
      </c>
      <c r="F29">
        <v>26</v>
      </c>
      <c r="G29" s="8">
        <v>0</v>
      </c>
      <c r="H29" s="7">
        <f t="shared" si="1"/>
        <v>1390.33</v>
      </c>
      <c r="I29" s="3">
        <f t="shared" si="3"/>
        <v>143.63999999999999</v>
      </c>
      <c r="J29" s="7">
        <f t="shared" si="4"/>
        <v>1.39</v>
      </c>
      <c r="M29" s="3">
        <f t="shared" si="2"/>
        <v>1535.36</v>
      </c>
    </row>
    <row r="30" spans="1:13" x14ac:dyDescent="0.25">
      <c r="B30" s="3"/>
      <c r="E30" s="21">
        <v>45376</v>
      </c>
      <c r="F30">
        <v>27</v>
      </c>
      <c r="G30" s="8">
        <v>0</v>
      </c>
      <c r="H30" s="7">
        <f t="shared" si="1"/>
        <v>1390.33</v>
      </c>
      <c r="I30" s="3">
        <f t="shared" si="3"/>
        <v>143.63999999999999</v>
      </c>
      <c r="J30" s="7">
        <f t="shared" si="4"/>
        <v>1.39</v>
      </c>
      <c r="M30" s="3">
        <f t="shared" si="2"/>
        <v>1535.36</v>
      </c>
    </row>
    <row r="31" spans="1:13" x14ac:dyDescent="0.25">
      <c r="B31" s="3"/>
      <c r="E31" s="21">
        <v>45407</v>
      </c>
      <c r="F31">
        <v>28</v>
      </c>
      <c r="G31" s="8">
        <v>0</v>
      </c>
      <c r="H31" s="7">
        <f t="shared" si="1"/>
        <v>1390.33</v>
      </c>
      <c r="I31" s="3">
        <f t="shared" si="3"/>
        <v>143.63999999999999</v>
      </c>
      <c r="J31" s="7">
        <f t="shared" si="4"/>
        <v>1.39</v>
      </c>
      <c r="M31" s="3">
        <f t="shared" si="2"/>
        <v>1535.36</v>
      </c>
    </row>
    <row r="32" spans="1:13" x14ac:dyDescent="0.25">
      <c r="B32" s="3"/>
      <c r="E32" s="21">
        <v>45437</v>
      </c>
      <c r="F32">
        <v>29</v>
      </c>
      <c r="G32" s="8">
        <v>0</v>
      </c>
      <c r="H32" s="7">
        <f t="shared" si="1"/>
        <v>1390.33</v>
      </c>
      <c r="I32" s="3">
        <f t="shared" si="3"/>
        <v>143.63999999999999</v>
      </c>
      <c r="J32" s="7">
        <f t="shared" si="4"/>
        <v>1.39</v>
      </c>
      <c r="M32" s="3">
        <f t="shared" si="2"/>
        <v>1535.36</v>
      </c>
    </row>
    <row r="33" spans="2:13" x14ac:dyDescent="0.25">
      <c r="B33" s="3"/>
      <c r="E33" s="21">
        <v>45468</v>
      </c>
      <c r="F33">
        <v>30</v>
      </c>
      <c r="G33" s="8">
        <v>0</v>
      </c>
      <c r="H33" s="7">
        <f t="shared" si="1"/>
        <v>1390.33</v>
      </c>
      <c r="I33" s="3">
        <f t="shared" si="3"/>
        <v>143.63999999999999</v>
      </c>
      <c r="J33" s="7">
        <f t="shared" si="4"/>
        <v>1.39</v>
      </c>
      <c r="M33" s="3">
        <f t="shared" si="2"/>
        <v>1535.36</v>
      </c>
    </row>
    <row r="34" spans="2:13" x14ac:dyDescent="0.25">
      <c r="B34" s="3"/>
      <c r="E34" s="21">
        <v>45498</v>
      </c>
      <c r="F34">
        <v>31</v>
      </c>
      <c r="G34" s="8">
        <v>0</v>
      </c>
      <c r="H34" s="7">
        <f t="shared" si="1"/>
        <v>1390.33</v>
      </c>
      <c r="I34" s="3">
        <f t="shared" si="3"/>
        <v>143.63999999999999</v>
      </c>
      <c r="J34" s="7">
        <f t="shared" si="4"/>
        <v>1.39</v>
      </c>
      <c r="M34" s="3">
        <f t="shared" si="2"/>
        <v>1535.36</v>
      </c>
    </row>
    <row r="35" spans="2:13" x14ac:dyDescent="0.25">
      <c r="B35" s="3"/>
      <c r="E35" s="21">
        <v>45529</v>
      </c>
      <c r="F35">
        <v>32</v>
      </c>
      <c r="G35" s="8">
        <v>0</v>
      </c>
      <c r="H35" s="7">
        <f t="shared" si="1"/>
        <v>1390.33</v>
      </c>
      <c r="I35" s="3">
        <f t="shared" si="3"/>
        <v>143.63999999999999</v>
      </c>
      <c r="J35" s="7">
        <f t="shared" si="4"/>
        <v>1.39</v>
      </c>
      <c r="M35" s="3">
        <f t="shared" si="2"/>
        <v>1535.36</v>
      </c>
    </row>
    <row r="36" spans="2:13" x14ac:dyDescent="0.25">
      <c r="B36" s="3"/>
      <c r="E36" s="21">
        <v>45560</v>
      </c>
      <c r="F36">
        <v>33</v>
      </c>
      <c r="G36" s="8">
        <v>0</v>
      </c>
      <c r="H36" s="7">
        <f t="shared" si="1"/>
        <v>1390.33</v>
      </c>
      <c r="I36" s="3">
        <f t="shared" si="3"/>
        <v>143.63999999999999</v>
      </c>
      <c r="J36" s="7">
        <f t="shared" si="4"/>
        <v>1.39</v>
      </c>
      <c r="M36" s="3">
        <f t="shared" ref="M36:M67" si="5">SUM(G36:L36)</f>
        <v>1535.36</v>
      </c>
    </row>
    <row r="37" spans="2:13" x14ac:dyDescent="0.25">
      <c r="B37" s="3"/>
      <c r="E37" s="21">
        <v>45590</v>
      </c>
      <c r="F37">
        <v>34</v>
      </c>
      <c r="G37" s="8">
        <v>0</v>
      </c>
      <c r="H37" s="7">
        <f t="shared" si="1"/>
        <v>1390.33</v>
      </c>
      <c r="I37" s="3">
        <f t="shared" si="3"/>
        <v>143.63999999999999</v>
      </c>
      <c r="J37" s="7">
        <f t="shared" si="4"/>
        <v>1.39</v>
      </c>
      <c r="M37" s="3">
        <f t="shared" si="5"/>
        <v>1535.36</v>
      </c>
    </row>
    <row r="38" spans="2:13" x14ac:dyDescent="0.25">
      <c r="B38" s="3"/>
      <c r="E38" s="21">
        <v>45621</v>
      </c>
      <c r="F38">
        <v>35</v>
      </c>
      <c r="G38" s="8">
        <v>0</v>
      </c>
      <c r="H38" s="7">
        <f t="shared" si="1"/>
        <v>1390.33</v>
      </c>
      <c r="I38" s="3">
        <f t="shared" si="3"/>
        <v>143.63999999999999</v>
      </c>
      <c r="J38" s="7">
        <f t="shared" si="4"/>
        <v>1.39</v>
      </c>
      <c r="M38" s="3">
        <f t="shared" si="5"/>
        <v>1535.36</v>
      </c>
    </row>
    <row r="39" spans="2:13" x14ac:dyDescent="0.25">
      <c r="B39" s="3"/>
      <c r="E39" s="21">
        <v>45651</v>
      </c>
      <c r="F39">
        <v>36</v>
      </c>
      <c r="G39" s="8">
        <v>0</v>
      </c>
      <c r="H39" s="7">
        <f t="shared" si="1"/>
        <v>1390.33</v>
      </c>
      <c r="I39" s="3">
        <f t="shared" si="3"/>
        <v>143.63999999999999</v>
      </c>
      <c r="J39" s="7">
        <f t="shared" si="4"/>
        <v>1.39</v>
      </c>
      <c r="M39" s="3">
        <f t="shared" si="5"/>
        <v>1535.36</v>
      </c>
    </row>
    <row r="40" spans="2:13" x14ac:dyDescent="0.25">
      <c r="B40" s="3"/>
      <c r="E40" s="21">
        <v>45682</v>
      </c>
      <c r="F40">
        <v>37</v>
      </c>
      <c r="G40" s="8">
        <v>0</v>
      </c>
      <c r="H40" s="7">
        <f t="shared" si="1"/>
        <v>1390.33</v>
      </c>
      <c r="I40" s="3">
        <f t="shared" si="3"/>
        <v>143.63999999999999</v>
      </c>
      <c r="J40" s="7">
        <f t="shared" si="4"/>
        <v>1.39</v>
      </c>
      <c r="M40" s="3">
        <f t="shared" si="5"/>
        <v>1535.36</v>
      </c>
    </row>
    <row r="41" spans="2:13" x14ac:dyDescent="0.25">
      <c r="B41" s="3"/>
      <c r="E41" s="21">
        <v>45713</v>
      </c>
      <c r="F41">
        <v>38</v>
      </c>
      <c r="G41" s="8">
        <v>0</v>
      </c>
      <c r="H41" s="7">
        <f t="shared" si="1"/>
        <v>1390.33</v>
      </c>
      <c r="I41" s="3">
        <f t="shared" si="3"/>
        <v>143.63999999999999</v>
      </c>
      <c r="J41" s="7">
        <f t="shared" si="4"/>
        <v>1.39</v>
      </c>
      <c r="M41" s="3">
        <f t="shared" si="5"/>
        <v>1535.36</v>
      </c>
    </row>
    <row r="42" spans="2:13" x14ac:dyDescent="0.25">
      <c r="B42" s="3"/>
      <c r="E42" s="21">
        <v>45741</v>
      </c>
      <c r="F42">
        <v>39</v>
      </c>
      <c r="G42" s="8">
        <v>0</v>
      </c>
      <c r="H42" s="7">
        <f t="shared" si="1"/>
        <v>1390.33</v>
      </c>
      <c r="I42" s="3">
        <f t="shared" si="3"/>
        <v>143.63999999999999</v>
      </c>
      <c r="J42" s="7">
        <f t="shared" si="4"/>
        <v>1.39</v>
      </c>
      <c r="M42" s="3">
        <f t="shared" si="5"/>
        <v>1535.36</v>
      </c>
    </row>
    <row r="43" spans="2:13" x14ac:dyDescent="0.25">
      <c r="B43" s="3"/>
      <c r="E43" s="21">
        <v>45772</v>
      </c>
      <c r="F43">
        <v>40</v>
      </c>
      <c r="G43" s="8">
        <v>0</v>
      </c>
      <c r="H43" s="7">
        <f t="shared" si="1"/>
        <v>1390.33</v>
      </c>
      <c r="I43" s="3">
        <f t="shared" si="3"/>
        <v>143.63999999999999</v>
      </c>
      <c r="J43" s="7">
        <f t="shared" si="4"/>
        <v>1.39</v>
      </c>
      <c r="M43" s="3">
        <f t="shared" si="5"/>
        <v>1535.36</v>
      </c>
    </row>
    <row r="44" spans="2:13" x14ac:dyDescent="0.25">
      <c r="B44" s="3"/>
      <c r="E44" s="21">
        <v>45802</v>
      </c>
      <c r="F44">
        <v>41</v>
      </c>
      <c r="G44" s="8">
        <v>0</v>
      </c>
      <c r="H44" s="7">
        <f t="shared" si="1"/>
        <v>1390.33</v>
      </c>
      <c r="I44" s="3">
        <f t="shared" si="3"/>
        <v>143.63999999999999</v>
      </c>
      <c r="J44" s="7">
        <f t="shared" si="4"/>
        <v>1.39</v>
      </c>
      <c r="M44" s="3">
        <f t="shared" si="5"/>
        <v>1535.36</v>
      </c>
    </row>
    <row r="45" spans="2:13" x14ac:dyDescent="0.25">
      <c r="E45" s="21">
        <v>45833</v>
      </c>
      <c r="F45">
        <v>42</v>
      </c>
      <c r="G45" s="8">
        <v>0</v>
      </c>
      <c r="H45" s="7">
        <f t="shared" si="1"/>
        <v>1390.33</v>
      </c>
      <c r="I45" s="3">
        <f t="shared" si="3"/>
        <v>143.63999999999999</v>
      </c>
      <c r="J45" s="7">
        <f t="shared" si="4"/>
        <v>1.39</v>
      </c>
      <c r="M45" s="3">
        <f t="shared" si="5"/>
        <v>1535.36</v>
      </c>
    </row>
    <row r="46" spans="2:13" x14ac:dyDescent="0.25">
      <c r="E46" s="21">
        <v>45863</v>
      </c>
      <c r="F46">
        <v>43</v>
      </c>
      <c r="G46" s="8">
        <v>0</v>
      </c>
      <c r="H46" s="7">
        <f t="shared" si="1"/>
        <v>1390.33</v>
      </c>
      <c r="I46" s="3">
        <f t="shared" si="3"/>
        <v>143.63999999999999</v>
      </c>
      <c r="J46" s="7">
        <f t="shared" si="4"/>
        <v>1.39</v>
      </c>
      <c r="M46" s="3">
        <f t="shared" si="5"/>
        <v>1535.36</v>
      </c>
    </row>
    <row r="47" spans="2:13" x14ac:dyDescent="0.25">
      <c r="E47" s="21">
        <v>45894</v>
      </c>
      <c r="F47">
        <v>44</v>
      </c>
      <c r="G47" s="8">
        <v>0</v>
      </c>
      <c r="H47" s="7">
        <f t="shared" si="1"/>
        <v>1390.33</v>
      </c>
      <c r="I47" s="3">
        <f t="shared" si="3"/>
        <v>143.63999999999999</v>
      </c>
      <c r="J47" s="7">
        <f t="shared" si="4"/>
        <v>1.39</v>
      </c>
      <c r="M47" s="3">
        <f t="shared" si="5"/>
        <v>1535.36</v>
      </c>
    </row>
    <row r="48" spans="2:13" x14ac:dyDescent="0.25">
      <c r="E48" s="21">
        <v>45925</v>
      </c>
      <c r="F48">
        <v>45</v>
      </c>
      <c r="G48" s="8">
        <v>0</v>
      </c>
      <c r="H48" s="7">
        <f t="shared" si="1"/>
        <v>1390.33</v>
      </c>
      <c r="I48" s="3">
        <f t="shared" si="3"/>
        <v>143.63999999999999</v>
      </c>
      <c r="J48" s="7">
        <f t="shared" si="4"/>
        <v>1.39</v>
      </c>
      <c r="M48" s="3">
        <f t="shared" si="5"/>
        <v>1535.36</v>
      </c>
    </row>
    <row r="49" spans="5:13" x14ac:dyDescent="0.25">
      <c r="E49" s="21">
        <v>45955</v>
      </c>
      <c r="F49">
        <v>46</v>
      </c>
      <c r="G49" s="8">
        <v>0</v>
      </c>
      <c r="H49" s="7">
        <f t="shared" si="1"/>
        <v>1390.33</v>
      </c>
      <c r="I49" s="3">
        <f t="shared" si="3"/>
        <v>143.63999999999999</v>
      </c>
      <c r="J49" s="7">
        <f t="shared" si="4"/>
        <v>1.39</v>
      </c>
      <c r="M49" s="3">
        <f t="shared" si="5"/>
        <v>1535.36</v>
      </c>
    </row>
    <row r="50" spans="5:13" x14ac:dyDescent="0.25">
      <c r="E50" s="21">
        <v>45986</v>
      </c>
      <c r="F50">
        <v>47</v>
      </c>
      <c r="G50" s="8">
        <v>0</v>
      </c>
      <c r="H50" s="7">
        <f t="shared" si="1"/>
        <v>1390.33</v>
      </c>
      <c r="I50" s="3">
        <f t="shared" si="3"/>
        <v>143.63999999999999</v>
      </c>
      <c r="J50" s="7">
        <f t="shared" si="4"/>
        <v>1.39</v>
      </c>
      <c r="M50" s="3">
        <f t="shared" si="5"/>
        <v>1535.36</v>
      </c>
    </row>
    <row r="51" spans="5:13" x14ac:dyDescent="0.25">
      <c r="E51" s="21">
        <v>46016</v>
      </c>
      <c r="F51">
        <v>48</v>
      </c>
      <c r="G51" s="8">
        <v>0</v>
      </c>
      <c r="H51" s="7">
        <f t="shared" si="1"/>
        <v>1390.33</v>
      </c>
      <c r="I51" s="3">
        <f t="shared" si="3"/>
        <v>143.63999999999999</v>
      </c>
      <c r="J51" s="7">
        <f t="shared" si="4"/>
        <v>1.39</v>
      </c>
      <c r="M51" s="3">
        <f t="shared" si="5"/>
        <v>1535.36</v>
      </c>
    </row>
    <row r="52" spans="5:13" x14ac:dyDescent="0.25">
      <c r="E52" s="21">
        <v>46047</v>
      </c>
      <c r="F52">
        <v>49</v>
      </c>
      <c r="G52" s="8">
        <v>0</v>
      </c>
      <c r="H52" s="7">
        <f t="shared" si="1"/>
        <v>1390.33</v>
      </c>
      <c r="I52" s="3">
        <f t="shared" si="3"/>
        <v>143.63999999999999</v>
      </c>
      <c r="J52" s="7">
        <f t="shared" si="4"/>
        <v>1.39</v>
      </c>
      <c r="M52" s="3">
        <f t="shared" si="5"/>
        <v>1535.36</v>
      </c>
    </row>
    <row r="53" spans="5:13" x14ac:dyDescent="0.25">
      <c r="E53" s="21">
        <v>46078</v>
      </c>
      <c r="F53">
        <v>50</v>
      </c>
      <c r="G53" s="8">
        <v>0</v>
      </c>
      <c r="H53" s="7">
        <f t="shared" si="1"/>
        <v>1390.33</v>
      </c>
      <c r="I53" s="3">
        <f t="shared" si="3"/>
        <v>143.63999999999999</v>
      </c>
      <c r="J53" s="7">
        <f t="shared" si="4"/>
        <v>1.39</v>
      </c>
      <c r="M53" s="3">
        <f t="shared" si="5"/>
        <v>1535.36</v>
      </c>
    </row>
    <row r="54" spans="5:13" x14ac:dyDescent="0.25">
      <c r="E54" s="21">
        <v>46106</v>
      </c>
      <c r="F54">
        <v>51</v>
      </c>
      <c r="G54" s="8">
        <v>0</v>
      </c>
      <c r="H54" s="7">
        <f t="shared" si="1"/>
        <v>1390.33</v>
      </c>
      <c r="I54" s="3">
        <f t="shared" si="3"/>
        <v>143.63999999999999</v>
      </c>
      <c r="J54" s="7">
        <f t="shared" si="4"/>
        <v>1.39</v>
      </c>
      <c r="M54" s="3">
        <f t="shared" si="5"/>
        <v>1535.36</v>
      </c>
    </row>
    <row r="55" spans="5:13" x14ac:dyDescent="0.25">
      <c r="E55" s="21">
        <v>46137</v>
      </c>
      <c r="F55">
        <v>52</v>
      </c>
      <c r="G55" s="8">
        <v>0</v>
      </c>
      <c r="H55" s="7">
        <f t="shared" si="1"/>
        <v>1390.33</v>
      </c>
      <c r="I55" s="3">
        <f t="shared" si="3"/>
        <v>143.63999999999999</v>
      </c>
      <c r="J55" s="7">
        <f t="shared" si="4"/>
        <v>1.39</v>
      </c>
      <c r="M55" s="3">
        <f t="shared" si="5"/>
        <v>1535.36</v>
      </c>
    </row>
    <row r="56" spans="5:13" x14ac:dyDescent="0.25">
      <c r="E56" s="21">
        <v>46167</v>
      </c>
      <c r="F56">
        <v>53</v>
      </c>
      <c r="G56" s="8">
        <v>0</v>
      </c>
      <c r="H56" s="7">
        <f t="shared" si="1"/>
        <v>1390.33</v>
      </c>
      <c r="I56" s="3">
        <f t="shared" si="3"/>
        <v>143.63999999999999</v>
      </c>
      <c r="J56" s="7">
        <f t="shared" si="4"/>
        <v>1.39</v>
      </c>
      <c r="M56" s="3">
        <f t="shared" si="5"/>
        <v>1535.36</v>
      </c>
    </row>
    <row r="57" spans="5:13" x14ac:dyDescent="0.25">
      <c r="E57" s="21">
        <v>46198</v>
      </c>
      <c r="F57">
        <v>54</v>
      </c>
      <c r="G57" s="8">
        <v>0</v>
      </c>
      <c r="H57" s="7">
        <f t="shared" si="1"/>
        <v>1390.33</v>
      </c>
      <c r="I57" s="3">
        <f t="shared" si="3"/>
        <v>143.63999999999999</v>
      </c>
      <c r="J57" s="7">
        <f t="shared" si="4"/>
        <v>1.39</v>
      </c>
      <c r="M57" s="3">
        <f t="shared" si="5"/>
        <v>1535.36</v>
      </c>
    </row>
    <row r="58" spans="5:13" x14ac:dyDescent="0.25">
      <c r="E58" s="21">
        <v>46228</v>
      </c>
      <c r="F58">
        <v>55</v>
      </c>
      <c r="G58" s="8">
        <v>0</v>
      </c>
      <c r="H58" s="7">
        <f t="shared" si="1"/>
        <v>1390.33</v>
      </c>
      <c r="I58" s="3">
        <f t="shared" si="3"/>
        <v>143.63999999999999</v>
      </c>
      <c r="J58" s="7">
        <f t="shared" si="4"/>
        <v>1.39</v>
      </c>
      <c r="M58" s="3">
        <f t="shared" si="5"/>
        <v>1535.36</v>
      </c>
    </row>
    <row r="59" spans="5:13" x14ac:dyDescent="0.25">
      <c r="E59" s="21">
        <v>46259</v>
      </c>
      <c r="F59">
        <v>56</v>
      </c>
      <c r="G59" s="8">
        <v>0</v>
      </c>
      <c r="H59" s="7">
        <f t="shared" si="1"/>
        <v>1390.33</v>
      </c>
      <c r="I59" s="3">
        <f t="shared" si="3"/>
        <v>143.63999999999999</v>
      </c>
      <c r="J59" s="7">
        <f t="shared" si="4"/>
        <v>1.39</v>
      </c>
      <c r="M59" s="3">
        <f t="shared" si="5"/>
        <v>1535.36</v>
      </c>
    </row>
    <row r="60" spans="5:13" x14ac:dyDescent="0.25">
      <c r="E60" s="21">
        <v>46290</v>
      </c>
      <c r="F60">
        <v>57</v>
      </c>
      <c r="G60" s="8">
        <v>0</v>
      </c>
      <c r="H60" s="7">
        <f t="shared" si="1"/>
        <v>1390.33</v>
      </c>
      <c r="I60" s="3">
        <f t="shared" si="3"/>
        <v>143.63999999999999</v>
      </c>
      <c r="J60" s="7">
        <f t="shared" si="4"/>
        <v>1.39</v>
      </c>
      <c r="M60" s="3">
        <f t="shared" si="5"/>
        <v>1535.36</v>
      </c>
    </row>
    <row r="61" spans="5:13" x14ac:dyDescent="0.25">
      <c r="E61" s="21">
        <v>46320</v>
      </c>
      <c r="F61">
        <v>58</v>
      </c>
      <c r="G61" s="8">
        <v>0</v>
      </c>
      <c r="H61" s="7">
        <f t="shared" si="1"/>
        <v>1390.33</v>
      </c>
      <c r="I61" s="3">
        <f t="shared" si="3"/>
        <v>143.63999999999999</v>
      </c>
      <c r="J61" s="7">
        <f t="shared" si="4"/>
        <v>1.39</v>
      </c>
      <c r="M61" s="3">
        <f t="shared" si="5"/>
        <v>1535.36</v>
      </c>
    </row>
    <row r="62" spans="5:13" x14ac:dyDescent="0.25">
      <c r="E62" s="21">
        <v>46351</v>
      </c>
      <c r="F62">
        <v>59</v>
      </c>
      <c r="G62" s="8">
        <v>0</v>
      </c>
      <c r="H62" s="7">
        <f t="shared" si="1"/>
        <v>1390.33</v>
      </c>
      <c r="I62" s="3">
        <f t="shared" si="3"/>
        <v>143.63999999999999</v>
      </c>
      <c r="J62" s="7">
        <f t="shared" si="4"/>
        <v>1.39</v>
      </c>
      <c r="M62" s="3">
        <f t="shared" si="5"/>
        <v>1535.36</v>
      </c>
    </row>
    <row r="63" spans="5:13" x14ac:dyDescent="0.25">
      <c r="E63" s="21">
        <v>46381</v>
      </c>
      <c r="F63">
        <v>60</v>
      </c>
      <c r="G63" s="8">
        <v>0</v>
      </c>
      <c r="H63" s="7">
        <f t="shared" si="1"/>
        <v>1390.33</v>
      </c>
      <c r="I63" s="3">
        <f t="shared" si="3"/>
        <v>143.63999999999999</v>
      </c>
      <c r="J63" s="7">
        <f t="shared" si="4"/>
        <v>1.39</v>
      </c>
      <c r="M63" s="3">
        <f t="shared" si="5"/>
        <v>1535.36</v>
      </c>
    </row>
    <row r="64" spans="5:13" x14ac:dyDescent="0.25">
      <c r="E64" s="21">
        <v>46412</v>
      </c>
      <c r="F64">
        <v>61</v>
      </c>
      <c r="G64" s="8">
        <v>0</v>
      </c>
      <c r="H64" s="7">
        <f t="shared" si="1"/>
        <v>1390.33</v>
      </c>
      <c r="I64" s="3">
        <f t="shared" si="3"/>
        <v>143.63999999999999</v>
      </c>
      <c r="J64" s="7">
        <f t="shared" si="4"/>
        <v>1.39</v>
      </c>
      <c r="M64" s="3">
        <f t="shared" si="5"/>
        <v>1535.36</v>
      </c>
    </row>
    <row r="65" spans="5:13" x14ac:dyDescent="0.25">
      <c r="E65" s="21">
        <v>46443</v>
      </c>
      <c r="F65">
        <v>62</v>
      </c>
      <c r="G65" s="8">
        <v>0</v>
      </c>
      <c r="H65" s="7">
        <f t="shared" si="1"/>
        <v>1390.33</v>
      </c>
      <c r="I65" s="3">
        <f t="shared" si="3"/>
        <v>143.63999999999999</v>
      </c>
      <c r="J65" s="7">
        <f t="shared" si="4"/>
        <v>1.39</v>
      </c>
      <c r="M65" s="3">
        <f t="shared" si="5"/>
        <v>1535.36</v>
      </c>
    </row>
    <row r="66" spans="5:13" x14ac:dyDescent="0.25">
      <c r="E66" s="21">
        <v>46471</v>
      </c>
      <c r="F66">
        <v>63</v>
      </c>
      <c r="G66" s="8">
        <v>0</v>
      </c>
      <c r="H66" s="7">
        <f t="shared" si="1"/>
        <v>1390.33</v>
      </c>
      <c r="I66" s="3">
        <f t="shared" si="3"/>
        <v>143.63999999999999</v>
      </c>
      <c r="J66" s="7">
        <f t="shared" si="4"/>
        <v>1.39</v>
      </c>
      <c r="M66" s="3">
        <f t="shared" si="5"/>
        <v>1535.36</v>
      </c>
    </row>
    <row r="67" spans="5:13" x14ac:dyDescent="0.25">
      <c r="E67" s="21">
        <v>46502</v>
      </c>
      <c r="F67">
        <v>64</v>
      </c>
      <c r="G67" s="8">
        <v>0</v>
      </c>
      <c r="H67" s="7">
        <f t="shared" si="1"/>
        <v>1390.33</v>
      </c>
      <c r="I67" s="3">
        <f t="shared" si="3"/>
        <v>143.63999999999999</v>
      </c>
      <c r="J67" s="7">
        <f t="shared" si="4"/>
        <v>1.39</v>
      </c>
      <c r="M67" s="3">
        <f t="shared" si="5"/>
        <v>1535.36</v>
      </c>
    </row>
    <row r="68" spans="5:13" x14ac:dyDescent="0.25">
      <c r="E68" s="21">
        <v>46532</v>
      </c>
      <c r="F68">
        <v>65</v>
      </c>
      <c r="G68" s="8">
        <v>0</v>
      </c>
      <c r="H68" s="7">
        <f t="shared" ref="H68:H123" si="6">($B$17-(I68+J68))</f>
        <v>1390.33</v>
      </c>
      <c r="I68" s="3">
        <f t="shared" si="3"/>
        <v>143.63999999999999</v>
      </c>
      <c r="J68" s="7">
        <f t="shared" si="4"/>
        <v>1.39</v>
      </c>
      <c r="M68" s="3">
        <f t="shared" ref="M68:M99" si="7">SUM(G68:L68)</f>
        <v>1535.36</v>
      </c>
    </row>
    <row r="69" spans="5:13" x14ac:dyDescent="0.25">
      <c r="E69" s="21">
        <v>46563</v>
      </c>
      <c r="F69">
        <v>66</v>
      </c>
      <c r="G69" s="8">
        <v>0</v>
      </c>
      <c r="H69" s="7">
        <f t="shared" si="6"/>
        <v>1390.33</v>
      </c>
      <c r="I69" s="3">
        <f t="shared" ref="I69:I123" si="8">ROUND(($B$18/120),2)</f>
        <v>143.63999999999999</v>
      </c>
      <c r="J69" s="7">
        <f t="shared" ref="J69:J123" si="9">ROUND(($B$11/120),2)</f>
        <v>1.39</v>
      </c>
      <c r="M69" s="3">
        <f t="shared" si="7"/>
        <v>1535.36</v>
      </c>
    </row>
    <row r="70" spans="5:13" x14ac:dyDescent="0.25">
      <c r="E70" s="21">
        <v>46593</v>
      </c>
      <c r="F70">
        <v>67</v>
      </c>
      <c r="G70" s="8">
        <v>0</v>
      </c>
      <c r="H70" s="7">
        <f t="shared" si="6"/>
        <v>1390.33</v>
      </c>
      <c r="I70" s="3">
        <f t="shared" si="8"/>
        <v>143.63999999999999</v>
      </c>
      <c r="J70" s="7">
        <f t="shared" si="9"/>
        <v>1.39</v>
      </c>
      <c r="M70" s="3">
        <f t="shared" si="7"/>
        <v>1535.36</v>
      </c>
    </row>
    <row r="71" spans="5:13" x14ac:dyDescent="0.25">
      <c r="E71" s="21">
        <v>46624</v>
      </c>
      <c r="F71">
        <v>68</v>
      </c>
      <c r="G71" s="8">
        <v>0</v>
      </c>
      <c r="H71" s="7">
        <f t="shared" si="6"/>
        <v>1390.33</v>
      </c>
      <c r="I71" s="3">
        <f t="shared" si="8"/>
        <v>143.63999999999999</v>
      </c>
      <c r="J71" s="7">
        <f t="shared" si="9"/>
        <v>1.39</v>
      </c>
      <c r="M71" s="3">
        <f t="shared" si="7"/>
        <v>1535.36</v>
      </c>
    </row>
    <row r="72" spans="5:13" x14ac:dyDescent="0.25">
      <c r="E72" s="21">
        <v>46655</v>
      </c>
      <c r="F72">
        <v>69</v>
      </c>
      <c r="G72" s="8">
        <v>0</v>
      </c>
      <c r="H72" s="7">
        <f t="shared" si="6"/>
        <v>1390.33</v>
      </c>
      <c r="I72" s="3">
        <f t="shared" si="8"/>
        <v>143.63999999999999</v>
      </c>
      <c r="J72" s="7">
        <f t="shared" si="9"/>
        <v>1.39</v>
      </c>
      <c r="M72" s="3">
        <f t="shared" si="7"/>
        <v>1535.36</v>
      </c>
    </row>
    <row r="73" spans="5:13" x14ac:dyDescent="0.25">
      <c r="E73" s="21">
        <v>46685</v>
      </c>
      <c r="F73">
        <v>70</v>
      </c>
      <c r="G73" s="8">
        <v>0</v>
      </c>
      <c r="H73" s="7">
        <f t="shared" si="6"/>
        <v>1390.33</v>
      </c>
      <c r="I73" s="3">
        <f t="shared" si="8"/>
        <v>143.63999999999999</v>
      </c>
      <c r="J73" s="7">
        <f t="shared" si="9"/>
        <v>1.39</v>
      </c>
      <c r="M73" s="3">
        <f t="shared" si="7"/>
        <v>1535.36</v>
      </c>
    </row>
    <row r="74" spans="5:13" x14ac:dyDescent="0.25">
      <c r="E74" s="21">
        <v>46716</v>
      </c>
      <c r="F74">
        <v>71</v>
      </c>
      <c r="G74" s="8">
        <v>0</v>
      </c>
      <c r="H74" s="7">
        <f t="shared" si="6"/>
        <v>1390.33</v>
      </c>
      <c r="I74" s="3">
        <f t="shared" si="8"/>
        <v>143.63999999999999</v>
      </c>
      <c r="J74" s="7">
        <f t="shared" si="9"/>
        <v>1.39</v>
      </c>
      <c r="M74" s="3">
        <f t="shared" si="7"/>
        <v>1535.36</v>
      </c>
    </row>
    <row r="75" spans="5:13" x14ac:dyDescent="0.25">
      <c r="E75" s="21">
        <v>46746</v>
      </c>
      <c r="F75">
        <v>72</v>
      </c>
      <c r="G75" s="8">
        <v>0</v>
      </c>
      <c r="H75" s="7">
        <f t="shared" si="6"/>
        <v>1390.33</v>
      </c>
      <c r="I75" s="3">
        <f t="shared" si="8"/>
        <v>143.63999999999999</v>
      </c>
      <c r="J75" s="7">
        <f t="shared" si="9"/>
        <v>1.39</v>
      </c>
      <c r="M75" s="3">
        <f t="shared" si="7"/>
        <v>1535.36</v>
      </c>
    </row>
    <row r="76" spans="5:13" x14ac:dyDescent="0.25">
      <c r="E76" s="21">
        <v>46777</v>
      </c>
      <c r="F76">
        <v>73</v>
      </c>
      <c r="G76" s="8">
        <v>0</v>
      </c>
      <c r="H76" s="7">
        <f t="shared" si="6"/>
        <v>1390.33</v>
      </c>
      <c r="I76" s="3">
        <f t="shared" si="8"/>
        <v>143.63999999999999</v>
      </c>
      <c r="J76" s="7">
        <f t="shared" si="9"/>
        <v>1.39</v>
      </c>
      <c r="M76" s="3">
        <f t="shared" si="7"/>
        <v>1535.36</v>
      </c>
    </row>
    <row r="77" spans="5:13" x14ac:dyDescent="0.25">
      <c r="E77" s="21">
        <v>46808</v>
      </c>
      <c r="F77">
        <v>74</v>
      </c>
      <c r="G77" s="8">
        <v>0</v>
      </c>
      <c r="H77" s="7">
        <f t="shared" si="6"/>
        <v>1390.33</v>
      </c>
      <c r="I77" s="3">
        <f t="shared" si="8"/>
        <v>143.63999999999999</v>
      </c>
      <c r="J77" s="7">
        <f t="shared" si="9"/>
        <v>1.39</v>
      </c>
      <c r="M77" s="3">
        <f t="shared" si="7"/>
        <v>1535.36</v>
      </c>
    </row>
    <row r="78" spans="5:13" x14ac:dyDescent="0.25">
      <c r="E78" s="21">
        <v>46837</v>
      </c>
      <c r="F78">
        <v>75</v>
      </c>
      <c r="G78" s="8">
        <v>0</v>
      </c>
      <c r="H78" s="7">
        <f t="shared" si="6"/>
        <v>1390.33</v>
      </c>
      <c r="I78" s="3">
        <f t="shared" si="8"/>
        <v>143.63999999999999</v>
      </c>
      <c r="J78" s="7">
        <f t="shared" si="9"/>
        <v>1.39</v>
      </c>
      <c r="M78" s="3">
        <f t="shared" si="7"/>
        <v>1535.36</v>
      </c>
    </row>
    <row r="79" spans="5:13" x14ac:dyDescent="0.25">
      <c r="E79" s="21">
        <v>46868</v>
      </c>
      <c r="F79">
        <v>76</v>
      </c>
      <c r="G79" s="8">
        <v>0</v>
      </c>
      <c r="H79" s="7">
        <f t="shared" si="6"/>
        <v>1390.33</v>
      </c>
      <c r="I79" s="3">
        <f t="shared" si="8"/>
        <v>143.63999999999999</v>
      </c>
      <c r="J79" s="7">
        <f t="shared" si="9"/>
        <v>1.39</v>
      </c>
      <c r="M79" s="3">
        <f t="shared" si="7"/>
        <v>1535.36</v>
      </c>
    </row>
    <row r="80" spans="5:13" x14ac:dyDescent="0.25">
      <c r="E80" s="21">
        <v>46898</v>
      </c>
      <c r="F80">
        <v>77</v>
      </c>
      <c r="G80" s="8">
        <v>0</v>
      </c>
      <c r="H80" s="7">
        <f t="shared" si="6"/>
        <v>1390.33</v>
      </c>
      <c r="I80" s="3">
        <f t="shared" si="8"/>
        <v>143.63999999999999</v>
      </c>
      <c r="J80" s="7">
        <f t="shared" si="9"/>
        <v>1.39</v>
      </c>
      <c r="M80" s="3">
        <f t="shared" si="7"/>
        <v>1535.36</v>
      </c>
    </row>
    <row r="81" spans="5:13" x14ac:dyDescent="0.25">
      <c r="E81" s="21">
        <v>46929</v>
      </c>
      <c r="F81">
        <v>78</v>
      </c>
      <c r="G81" s="8">
        <v>0</v>
      </c>
      <c r="H81" s="7">
        <f t="shared" si="6"/>
        <v>1390.33</v>
      </c>
      <c r="I81" s="3">
        <f t="shared" si="8"/>
        <v>143.63999999999999</v>
      </c>
      <c r="J81" s="7">
        <f t="shared" si="9"/>
        <v>1.39</v>
      </c>
      <c r="M81" s="3">
        <f t="shared" si="7"/>
        <v>1535.36</v>
      </c>
    </row>
    <row r="82" spans="5:13" x14ac:dyDescent="0.25">
      <c r="E82" s="21">
        <v>46959</v>
      </c>
      <c r="F82">
        <v>79</v>
      </c>
      <c r="G82" s="8">
        <v>0</v>
      </c>
      <c r="H82" s="7">
        <f t="shared" si="6"/>
        <v>1390.33</v>
      </c>
      <c r="I82" s="3">
        <f t="shared" si="8"/>
        <v>143.63999999999999</v>
      </c>
      <c r="J82" s="7">
        <f t="shared" si="9"/>
        <v>1.39</v>
      </c>
      <c r="M82" s="3">
        <f t="shared" si="7"/>
        <v>1535.36</v>
      </c>
    </row>
    <row r="83" spans="5:13" x14ac:dyDescent="0.25">
      <c r="E83" s="21">
        <v>46990</v>
      </c>
      <c r="F83">
        <v>80</v>
      </c>
      <c r="G83" s="8">
        <v>0</v>
      </c>
      <c r="H83" s="7">
        <f t="shared" si="6"/>
        <v>1390.33</v>
      </c>
      <c r="I83" s="3">
        <f t="shared" si="8"/>
        <v>143.63999999999999</v>
      </c>
      <c r="J83" s="7">
        <f t="shared" si="9"/>
        <v>1.39</v>
      </c>
      <c r="M83" s="3">
        <f t="shared" si="7"/>
        <v>1535.36</v>
      </c>
    </row>
    <row r="84" spans="5:13" x14ac:dyDescent="0.25">
      <c r="E84" s="21">
        <v>47021</v>
      </c>
      <c r="F84">
        <v>81</v>
      </c>
      <c r="G84" s="8">
        <v>0</v>
      </c>
      <c r="H84" s="7">
        <f t="shared" si="6"/>
        <v>1390.33</v>
      </c>
      <c r="I84" s="3">
        <f t="shared" si="8"/>
        <v>143.63999999999999</v>
      </c>
      <c r="J84" s="7">
        <f t="shared" si="9"/>
        <v>1.39</v>
      </c>
      <c r="M84" s="3">
        <f t="shared" si="7"/>
        <v>1535.36</v>
      </c>
    </row>
    <row r="85" spans="5:13" x14ac:dyDescent="0.25">
      <c r="E85" s="21">
        <v>47051</v>
      </c>
      <c r="F85">
        <v>82</v>
      </c>
      <c r="G85" s="8">
        <v>0</v>
      </c>
      <c r="H85" s="7">
        <f t="shared" si="6"/>
        <v>1390.33</v>
      </c>
      <c r="I85" s="3">
        <f t="shared" si="8"/>
        <v>143.63999999999999</v>
      </c>
      <c r="J85" s="7">
        <f t="shared" si="9"/>
        <v>1.39</v>
      </c>
      <c r="M85" s="3">
        <f t="shared" si="7"/>
        <v>1535.36</v>
      </c>
    </row>
    <row r="86" spans="5:13" x14ac:dyDescent="0.25">
      <c r="E86" s="21">
        <v>47082</v>
      </c>
      <c r="F86">
        <v>83</v>
      </c>
      <c r="G86" s="8">
        <v>0</v>
      </c>
      <c r="H86" s="7">
        <f t="shared" si="6"/>
        <v>1390.33</v>
      </c>
      <c r="I86" s="3">
        <f t="shared" si="8"/>
        <v>143.63999999999999</v>
      </c>
      <c r="J86" s="7">
        <f t="shared" si="9"/>
        <v>1.39</v>
      </c>
      <c r="M86" s="3">
        <f t="shared" si="7"/>
        <v>1535.36</v>
      </c>
    </row>
    <row r="87" spans="5:13" x14ac:dyDescent="0.25">
      <c r="E87" s="21">
        <v>47112</v>
      </c>
      <c r="F87">
        <v>84</v>
      </c>
      <c r="G87" s="8">
        <v>0</v>
      </c>
      <c r="H87" s="7">
        <f t="shared" si="6"/>
        <v>1390.33</v>
      </c>
      <c r="I87" s="3">
        <f t="shared" si="8"/>
        <v>143.63999999999999</v>
      </c>
      <c r="J87" s="7">
        <f t="shared" si="9"/>
        <v>1.39</v>
      </c>
      <c r="M87" s="3">
        <f t="shared" si="7"/>
        <v>1535.36</v>
      </c>
    </row>
    <row r="88" spans="5:13" x14ac:dyDescent="0.25">
      <c r="E88" s="21">
        <v>47143</v>
      </c>
      <c r="F88">
        <v>85</v>
      </c>
      <c r="G88" s="8">
        <v>0</v>
      </c>
      <c r="H88" s="7">
        <f t="shared" si="6"/>
        <v>1390.33</v>
      </c>
      <c r="I88" s="3">
        <f t="shared" si="8"/>
        <v>143.63999999999999</v>
      </c>
      <c r="J88" s="7">
        <f t="shared" si="9"/>
        <v>1.39</v>
      </c>
      <c r="M88" s="3">
        <f t="shared" si="7"/>
        <v>1535.36</v>
      </c>
    </row>
    <row r="89" spans="5:13" x14ac:dyDescent="0.25">
      <c r="E89" s="21">
        <v>47174</v>
      </c>
      <c r="F89">
        <v>86</v>
      </c>
      <c r="G89" s="8">
        <v>0</v>
      </c>
      <c r="H89" s="7">
        <f t="shared" si="6"/>
        <v>1390.33</v>
      </c>
      <c r="I89" s="3">
        <f t="shared" si="8"/>
        <v>143.63999999999999</v>
      </c>
      <c r="J89" s="7">
        <f t="shared" si="9"/>
        <v>1.39</v>
      </c>
      <c r="M89" s="3">
        <f t="shared" si="7"/>
        <v>1535.36</v>
      </c>
    </row>
    <row r="90" spans="5:13" x14ac:dyDescent="0.25">
      <c r="E90" s="21">
        <v>47202</v>
      </c>
      <c r="F90">
        <v>87</v>
      </c>
      <c r="G90" s="8">
        <v>0</v>
      </c>
      <c r="H90" s="7">
        <f t="shared" si="6"/>
        <v>1390.33</v>
      </c>
      <c r="I90" s="3">
        <f t="shared" si="8"/>
        <v>143.63999999999999</v>
      </c>
      <c r="J90" s="7">
        <f t="shared" si="9"/>
        <v>1.39</v>
      </c>
      <c r="M90" s="3">
        <f t="shared" si="7"/>
        <v>1535.36</v>
      </c>
    </row>
    <row r="91" spans="5:13" x14ac:dyDescent="0.25">
      <c r="E91" s="21">
        <v>47233</v>
      </c>
      <c r="F91">
        <v>88</v>
      </c>
      <c r="G91" s="8">
        <v>0</v>
      </c>
      <c r="H91" s="7">
        <f t="shared" si="6"/>
        <v>1390.33</v>
      </c>
      <c r="I91" s="3">
        <f t="shared" si="8"/>
        <v>143.63999999999999</v>
      </c>
      <c r="J91" s="7">
        <f t="shared" si="9"/>
        <v>1.39</v>
      </c>
      <c r="M91" s="3">
        <f t="shared" si="7"/>
        <v>1535.36</v>
      </c>
    </row>
    <row r="92" spans="5:13" x14ac:dyDescent="0.25">
      <c r="E92" s="21">
        <v>47263</v>
      </c>
      <c r="F92">
        <v>89</v>
      </c>
      <c r="G92" s="8">
        <v>0</v>
      </c>
      <c r="H92" s="7">
        <f t="shared" si="6"/>
        <v>1390.33</v>
      </c>
      <c r="I92" s="3">
        <f t="shared" si="8"/>
        <v>143.63999999999999</v>
      </c>
      <c r="J92" s="7">
        <f t="shared" si="9"/>
        <v>1.39</v>
      </c>
      <c r="M92" s="3">
        <f t="shared" si="7"/>
        <v>1535.36</v>
      </c>
    </row>
    <row r="93" spans="5:13" x14ac:dyDescent="0.25">
      <c r="E93" s="21">
        <v>47294</v>
      </c>
      <c r="F93">
        <v>90</v>
      </c>
      <c r="G93" s="8">
        <v>0</v>
      </c>
      <c r="H93" s="7">
        <f t="shared" si="6"/>
        <v>1390.33</v>
      </c>
      <c r="I93" s="3">
        <f t="shared" si="8"/>
        <v>143.63999999999999</v>
      </c>
      <c r="J93" s="7">
        <f t="shared" si="9"/>
        <v>1.39</v>
      </c>
      <c r="M93" s="3">
        <f t="shared" si="7"/>
        <v>1535.36</v>
      </c>
    </row>
    <row r="94" spans="5:13" x14ac:dyDescent="0.25">
      <c r="E94" s="21">
        <v>47324</v>
      </c>
      <c r="F94">
        <v>91</v>
      </c>
      <c r="G94" s="8">
        <v>0</v>
      </c>
      <c r="H94" s="7">
        <f t="shared" si="6"/>
        <v>1390.33</v>
      </c>
      <c r="I94" s="3">
        <f t="shared" si="8"/>
        <v>143.63999999999999</v>
      </c>
      <c r="J94" s="7">
        <f t="shared" si="9"/>
        <v>1.39</v>
      </c>
      <c r="M94" s="3">
        <f t="shared" si="7"/>
        <v>1535.36</v>
      </c>
    </row>
    <row r="95" spans="5:13" x14ac:dyDescent="0.25">
      <c r="E95" s="21">
        <v>47355</v>
      </c>
      <c r="F95">
        <v>92</v>
      </c>
      <c r="G95" s="8">
        <v>0</v>
      </c>
      <c r="H95" s="7">
        <f t="shared" si="6"/>
        <v>1390.33</v>
      </c>
      <c r="I95" s="3">
        <f t="shared" si="8"/>
        <v>143.63999999999999</v>
      </c>
      <c r="J95" s="7">
        <f t="shared" si="9"/>
        <v>1.39</v>
      </c>
      <c r="M95" s="3">
        <f t="shared" si="7"/>
        <v>1535.36</v>
      </c>
    </row>
    <row r="96" spans="5:13" x14ac:dyDescent="0.25">
      <c r="E96" s="21">
        <v>47386</v>
      </c>
      <c r="F96">
        <v>93</v>
      </c>
      <c r="G96" s="8">
        <v>0</v>
      </c>
      <c r="H96" s="7">
        <f t="shared" si="6"/>
        <v>1390.33</v>
      </c>
      <c r="I96" s="3">
        <f t="shared" si="8"/>
        <v>143.63999999999999</v>
      </c>
      <c r="J96" s="7">
        <f t="shared" si="9"/>
        <v>1.39</v>
      </c>
      <c r="M96" s="3">
        <f t="shared" si="7"/>
        <v>1535.36</v>
      </c>
    </row>
    <row r="97" spans="5:13" x14ac:dyDescent="0.25">
      <c r="E97" s="21">
        <v>47416</v>
      </c>
      <c r="F97">
        <v>94</v>
      </c>
      <c r="G97" s="8">
        <v>0</v>
      </c>
      <c r="H97" s="7">
        <f t="shared" si="6"/>
        <v>1390.33</v>
      </c>
      <c r="I97" s="3">
        <f t="shared" si="8"/>
        <v>143.63999999999999</v>
      </c>
      <c r="J97" s="7">
        <f t="shared" si="9"/>
        <v>1.39</v>
      </c>
      <c r="M97" s="3">
        <f t="shared" si="7"/>
        <v>1535.36</v>
      </c>
    </row>
    <row r="98" spans="5:13" x14ac:dyDescent="0.25">
      <c r="E98" s="21">
        <v>47447</v>
      </c>
      <c r="F98">
        <v>95</v>
      </c>
      <c r="G98" s="8">
        <v>0</v>
      </c>
      <c r="H98" s="7">
        <f t="shared" si="6"/>
        <v>1390.33</v>
      </c>
      <c r="I98" s="3">
        <f t="shared" si="8"/>
        <v>143.63999999999999</v>
      </c>
      <c r="J98" s="7">
        <f t="shared" si="9"/>
        <v>1.39</v>
      </c>
      <c r="M98" s="3">
        <f t="shared" si="7"/>
        <v>1535.36</v>
      </c>
    </row>
    <row r="99" spans="5:13" x14ac:dyDescent="0.25">
      <c r="E99" s="21">
        <v>47477</v>
      </c>
      <c r="F99">
        <v>96</v>
      </c>
      <c r="G99" s="8">
        <v>0</v>
      </c>
      <c r="H99" s="7">
        <f t="shared" si="6"/>
        <v>1390.33</v>
      </c>
      <c r="I99" s="3">
        <f t="shared" si="8"/>
        <v>143.63999999999999</v>
      </c>
      <c r="J99" s="7">
        <f t="shared" si="9"/>
        <v>1.39</v>
      </c>
      <c r="M99" s="3">
        <f t="shared" si="7"/>
        <v>1535.36</v>
      </c>
    </row>
    <row r="100" spans="5:13" x14ac:dyDescent="0.25">
      <c r="E100" s="21">
        <v>47508</v>
      </c>
      <c r="F100">
        <v>97</v>
      </c>
      <c r="G100" s="8">
        <v>0</v>
      </c>
      <c r="H100" s="7">
        <f t="shared" si="6"/>
        <v>1390.33</v>
      </c>
      <c r="I100" s="3">
        <f t="shared" si="8"/>
        <v>143.63999999999999</v>
      </c>
      <c r="J100" s="7">
        <f t="shared" si="9"/>
        <v>1.39</v>
      </c>
      <c r="M100" s="3">
        <f t="shared" ref="M100:M123" si="10">SUM(G100:L100)</f>
        <v>1535.36</v>
      </c>
    </row>
    <row r="101" spans="5:13" x14ac:dyDescent="0.25">
      <c r="E101" s="21">
        <v>47539</v>
      </c>
      <c r="F101">
        <v>98</v>
      </c>
      <c r="G101" s="8">
        <v>0</v>
      </c>
      <c r="H101" s="7">
        <f t="shared" si="6"/>
        <v>1390.33</v>
      </c>
      <c r="I101" s="3">
        <f t="shared" si="8"/>
        <v>143.63999999999999</v>
      </c>
      <c r="J101" s="7">
        <f t="shared" si="9"/>
        <v>1.39</v>
      </c>
      <c r="M101" s="3">
        <f t="shared" si="10"/>
        <v>1535.36</v>
      </c>
    </row>
    <row r="102" spans="5:13" x14ac:dyDescent="0.25">
      <c r="E102" s="21">
        <v>47567</v>
      </c>
      <c r="F102">
        <v>99</v>
      </c>
      <c r="G102" s="8">
        <v>0</v>
      </c>
      <c r="H102" s="7">
        <f t="shared" si="6"/>
        <v>1390.33</v>
      </c>
      <c r="I102" s="3">
        <f t="shared" si="8"/>
        <v>143.63999999999999</v>
      </c>
      <c r="J102" s="7">
        <f t="shared" si="9"/>
        <v>1.39</v>
      </c>
      <c r="M102" s="3">
        <f t="shared" si="10"/>
        <v>1535.36</v>
      </c>
    </row>
    <row r="103" spans="5:13" x14ac:dyDescent="0.25">
      <c r="E103" s="21">
        <v>47598</v>
      </c>
      <c r="F103">
        <v>100</v>
      </c>
      <c r="G103" s="8">
        <v>0</v>
      </c>
      <c r="H103" s="7">
        <f t="shared" si="6"/>
        <v>1390.33</v>
      </c>
      <c r="I103" s="3">
        <f t="shared" si="8"/>
        <v>143.63999999999999</v>
      </c>
      <c r="J103" s="7">
        <f t="shared" si="9"/>
        <v>1.39</v>
      </c>
      <c r="M103" s="3">
        <f t="shared" si="10"/>
        <v>1535.36</v>
      </c>
    </row>
    <row r="104" spans="5:13" x14ac:dyDescent="0.25">
      <c r="E104" s="21">
        <v>47628</v>
      </c>
      <c r="F104">
        <v>101</v>
      </c>
      <c r="G104" s="8">
        <v>0</v>
      </c>
      <c r="H104" s="7">
        <f t="shared" si="6"/>
        <v>1390.33</v>
      </c>
      <c r="I104" s="3">
        <f t="shared" si="8"/>
        <v>143.63999999999999</v>
      </c>
      <c r="J104" s="7">
        <f t="shared" si="9"/>
        <v>1.39</v>
      </c>
      <c r="M104" s="3">
        <f t="shared" si="10"/>
        <v>1535.36</v>
      </c>
    </row>
    <row r="105" spans="5:13" x14ac:dyDescent="0.25">
      <c r="E105" s="21">
        <v>47659</v>
      </c>
      <c r="F105">
        <v>102</v>
      </c>
      <c r="G105" s="8">
        <v>0</v>
      </c>
      <c r="H105" s="7">
        <f t="shared" si="6"/>
        <v>1390.33</v>
      </c>
      <c r="I105" s="3">
        <f t="shared" si="8"/>
        <v>143.63999999999999</v>
      </c>
      <c r="J105" s="7">
        <f t="shared" si="9"/>
        <v>1.39</v>
      </c>
      <c r="M105" s="3">
        <f t="shared" si="10"/>
        <v>1535.36</v>
      </c>
    </row>
    <row r="106" spans="5:13" x14ac:dyDescent="0.25">
      <c r="E106" s="21">
        <v>47689</v>
      </c>
      <c r="F106">
        <v>103</v>
      </c>
      <c r="G106" s="8">
        <v>0</v>
      </c>
      <c r="H106" s="7">
        <f t="shared" si="6"/>
        <v>1390.33</v>
      </c>
      <c r="I106" s="3">
        <f t="shared" si="8"/>
        <v>143.63999999999999</v>
      </c>
      <c r="J106" s="7">
        <f t="shared" si="9"/>
        <v>1.39</v>
      </c>
      <c r="M106" s="3">
        <f t="shared" si="10"/>
        <v>1535.36</v>
      </c>
    </row>
    <row r="107" spans="5:13" x14ac:dyDescent="0.25">
      <c r="E107" s="21">
        <v>47720</v>
      </c>
      <c r="F107">
        <v>104</v>
      </c>
      <c r="G107" s="8">
        <v>0</v>
      </c>
      <c r="H107" s="7">
        <f t="shared" si="6"/>
        <v>1390.33</v>
      </c>
      <c r="I107" s="3">
        <f t="shared" si="8"/>
        <v>143.63999999999999</v>
      </c>
      <c r="J107" s="7">
        <f t="shared" si="9"/>
        <v>1.39</v>
      </c>
      <c r="M107" s="3">
        <f t="shared" si="10"/>
        <v>1535.36</v>
      </c>
    </row>
    <row r="108" spans="5:13" x14ac:dyDescent="0.25">
      <c r="E108" s="21">
        <v>47751</v>
      </c>
      <c r="F108">
        <v>105</v>
      </c>
      <c r="G108" s="8">
        <v>0</v>
      </c>
      <c r="H108" s="7">
        <f t="shared" si="6"/>
        <v>1390.33</v>
      </c>
      <c r="I108" s="3">
        <f t="shared" si="8"/>
        <v>143.63999999999999</v>
      </c>
      <c r="J108" s="7">
        <f t="shared" si="9"/>
        <v>1.39</v>
      </c>
      <c r="M108" s="3">
        <f t="shared" si="10"/>
        <v>1535.36</v>
      </c>
    </row>
    <row r="109" spans="5:13" x14ac:dyDescent="0.25">
      <c r="E109" s="21">
        <v>47781</v>
      </c>
      <c r="F109">
        <v>106</v>
      </c>
      <c r="G109" s="8">
        <v>0</v>
      </c>
      <c r="H109" s="7">
        <f t="shared" si="6"/>
        <v>1390.33</v>
      </c>
      <c r="I109" s="3">
        <f t="shared" si="8"/>
        <v>143.63999999999999</v>
      </c>
      <c r="J109" s="7">
        <f t="shared" si="9"/>
        <v>1.39</v>
      </c>
      <c r="M109" s="3">
        <f t="shared" si="10"/>
        <v>1535.36</v>
      </c>
    </row>
    <row r="110" spans="5:13" x14ac:dyDescent="0.25">
      <c r="E110" s="21">
        <v>47812</v>
      </c>
      <c r="F110">
        <v>107</v>
      </c>
      <c r="G110" s="8">
        <v>0</v>
      </c>
      <c r="H110" s="7">
        <f t="shared" si="6"/>
        <v>1390.33</v>
      </c>
      <c r="I110" s="3">
        <f t="shared" si="8"/>
        <v>143.63999999999999</v>
      </c>
      <c r="J110" s="7">
        <f t="shared" si="9"/>
        <v>1.39</v>
      </c>
      <c r="M110" s="3">
        <f t="shared" si="10"/>
        <v>1535.36</v>
      </c>
    </row>
    <row r="111" spans="5:13" x14ac:dyDescent="0.25">
      <c r="E111" s="21">
        <v>47842</v>
      </c>
      <c r="F111">
        <v>108</v>
      </c>
      <c r="G111" s="8">
        <v>0</v>
      </c>
      <c r="H111" s="7">
        <f t="shared" si="6"/>
        <v>1390.33</v>
      </c>
      <c r="I111" s="3">
        <f t="shared" si="8"/>
        <v>143.63999999999999</v>
      </c>
      <c r="J111" s="7">
        <f t="shared" si="9"/>
        <v>1.39</v>
      </c>
      <c r="M111" s="3">
        <f t="shared" si="10"/>
        <v>1535.36</v>
      </c>
    </row>
    <row r="112" spans="5:13" x14ac:dyDescent="0.25">
      <c r="E112" s="21">
        <v>47873</v>
      </c>
      <c r="F112">
        <v>109</v>
      </c>
      <c r="G112" s="8">
        <v>0</v>
      </c>
      <c r="H112" s="7">
        <f t="shared" si="6"/>
        <v>1390.33</v>
      </c>
      <c r="I112" s="3">
        <f t="shared" si="8"/>
        <v>143.63999999999999</v>
      </c>
      <c r="J112" s="7">
        <f t="shared" si="9"/>
        <v>1.39</v>
      </c>
      <c r="M112" s="3">
        <f t="shared" si="10"/>
        <v>1535.36</v>
      </c>
    </row>
    <row r="113" spans="5:13" x14ac:dyDescent="0.25">
      <c r="E113" s="21">
        <v>47904</v>
      </c>
      <c r="F113">
        <v>110</v>
      </c>
      <c r="G113" s="8">
        <v>0</v>
      </c>
      <c r="H113" s="7">
        <f t="shared" si="6"/>
        <v>1390.33</v>
      </c>
      <c r="I113" s="3">
        <f t="shared" si="8"/>
        <v>143.63999999999999</v>
      </c>
      <c r="J113" s="7">
        <f t="shared" si="9"/>
        <v>1.39</v>
      </c>
      <c r="M113" s="3">
        <f t="shared" si="10"/>
        <v>1535.36</v>
      </c>
    </row>
    <row r="114" spans="5:13" x14ac:dyDescent="0.25">
      <c r="E114" s="21">
        <v>47932</v>
      </c>
      <c r="F114">
        <v>111</v>
      </c>
      <c r="G114" s="8">
        <v>0</v>
      </c>
      <c r="H114" s="7">
        <f t="shared" si="6"/>
        <v>1390.33</v>
      </c>
      <c r="I114" s="3">
        <f t="shared" si="8"/>
        <v>143.63999999999999</v>
      </c>
      <c r="J114" s="7">
        <f t="shared" si="9"/>
        <v>1.39</v>
      </c>
      <c r="M114" s="3">
        <f t="shared" si="10"/>
        <v>1535.36</v>
      </c>
    </row>
    <row r="115" spans="5:13" x14ac:dyDescent="0.25">
      <c r="E115" s="21">
        <v>47963</v>
      </c>
      <c r="F115">
        <v>112</v>
      </c>
      <c r="G115" s="8">
        <v>0</v>
      </c>
      <c r="H115" s="7">
        <f t="shared" si="6"/>
        <v>1390.33</v>
      </c>
      <c r="I115" s="3">
        <f t="shared" si="8"/>
        <v>143.63999999999999</v>
      </c>
      <c r="J115" s="7">
        <f t="shared" si="9"/>
        <v>1.39</v>
      </c>
      <c r="M115" s="3">
        <f t="shared" si="10"/>
        <v>1535.36</v>
      </c>
    </row>
    <row r="116" spans="5:13" x14ac:dyDescent="0.25">
      <c r="E116" s="21">
        <v>47993</v>
      </c>
      <c r="F116">
        <v>113</v>
      </c>
      <c r="G116" s="8">
        <v>0</v>
      </c>
      <c r="H116" s="7">
        <f t="shared" si="6"/>
        <v>1390.33</v>
      </c>
      <c r="I116" s="3">
        <f t="shared" si="8"/>
        <v>143.63999999999999</v>
      </c>
      <c r="J116" s="7">
        <f t="shared" si="9"/>
        <v>1.39</v>
      </c>
      <c r="M116" s="3">
        <f t="shared" si="10"/>
        <v>1535.36</v>
      </c>
    </row>
    <row r="117" spans="5:13" x14ac:dyDescent="0.25">
      <c r="E117" s="21">
        <v>48024</v>
      </c>
      <c r="F117">
        <v>114</v>
      </c>
      <c r="G117" s="8">
        <v>0</v>
      </c>
      <c r="H117" s="7">
        <f t="shared" si="6"/>
        <v>1390.33</v>
      </c>
      <c r="I117" s="3">
        <f t="shared" si="8"/>
        <v>143.63999999999999</v>
      </c>
      <c r="J117" s="7">
        <f t="shared" si="9"/>
        <v>1.39</v>
      </c>
      <c r="M117" s="3">
        <f t="shared" si="10"/>
        <v>1535.36</v>
      </c>
    </row>
    <row r="118" spans="5:13" x14ac:dyDescent="0.25">
      <c r="E118" s="21">
        <v>48054</v>
      </c>
      <c r="F118">
        <v>115</v>
      </c>
      <c r="G118" s="8">
        <v>0</v>
      </c>
      <c r="H118" s="7">
        <f t="shared" si="6"/>
        <v>1390.33</v>
      </c>
      <c r="I118" s="3">
        <f t="shared" si="8"/>
        <v>143.63999999999999</v>
      </c>
      <c r="J118" s="7">
        <f t="shared" si="9"/>
        <v>1.39</v>
      </c>
      <c r="M118" s="3">
        <f t="shared" si="10"/>
        <v>1535.36</v>
      </c>
    </row>
    <row r="119" spans="5:13" x14ac:dyDescent="0.25">
      <c r="E119" s="21">
        <v>48085</v>
      </c>
      <c r="F119">
        <v>116</v>
      </c>
      <c r="G119" s="8">
        <v>0</v>
      </c>
      <c r="H119" s="7">
        <f t="shared" si="6"/>
        <v>1390.33</v>
      </c>
      <c r="I119" s="3">
        <f t="shared" si="8"/>
        <v>143.63999999999999</v>
      </c>
      <c r="J119" s="7">
        <f t="shared" si="9"/>
        <v>1.39</v>
      </c>
      <c r="M119" s="3">
        <f t="shared" si="10"/>
        <v>1535.36</v>
      </c>
    </row>
    <row r="120" spans="5:13" x14ac:dyDescent="0.25">
      <c r="E120" s="21">
        <v>48116</v>
      </c>
      <c r="F120">
        <v>117</v>
      </c>
      <c r="G120" s="8">
        <v>0</v>
      </c>
      <c r="H120" s="7">
        <f t="shared" si="6"/>
        <v>1390.33</v>
      </c>
      <c r="I120" s="3">
        <f t="shared" si="8"/>
        <v>143.63999999999999</v>
      </c>
      <c r="J120" s="7">
        <f t="shared" si="9"/>
        <v>1.39</v>
      </c>
      <c r="M120" s="3">
        <f t="shared" si="10"/>
        <v>1535.36</v>
      </c>
    </row>
    <row r="121" spans="5:13" x14ac:dyDescent="0.25">
      <c r="E121" s="21">
        <v>48146</v>
      </c>
      <c r="F121">
        <v>118</v>
      </c>
      <c r="G121" s="8">
        <v>0</v>
      </c>
      <c r="H121" s="7">
        <f t="shared" si="6"/>
        <v>1390.33</v>
      </c>
      <c r="I121" s="3">
        <f t="shared" si="8"/>
        <v>143.63999999999999</v>
      </c>
      <c r="J121" s="7">
        <f t="shared" si="9"/>
        <v>1.39</v>
      </c>
      <c r="M121" s="3">
        <f t="shared" si="10"/>
        <v>1535.36</v>
      </c>
    </row>
    <row r="122" spans="5:13" x14ac:dyDescent="0.25">
      <c r="E122" s="21">
        <v>48177</v>
      </c>
      <c r="F122">
        <v>119</v>
      </c>
      <c r="G122" s="8">
        <v>0</v>
      </c>
      <c r="H122" s="7">
        <f t="shared" si="6"/>
        <v>1390.33</v>
      </c>
      <c r="I122" s="3">
        <f t="shared" si="8"/>
        <v>143.63999999999999</v>
      </c>
      <c r="J122" s="7">
        <f t="shared" si="9"/>
        <v>1.39</v>
      </c>
      <c r="M122" s="3">
        <f t="shared" si="10"/>
        <v>1535.36</v>
      </c>
    </row>
    <row r="123" spans="5:13" x14ac:dyDescent="0.25">
      <c r="E123" s="21">
        <v>48207</v>
      </c>
      <c r="F123">
        <v>120</v>
      </c>
      <c r="G123" s="8">
        <v>0</v>
      </c>
      <c r="H123" s="7">
        <f t="shared" si="6"/>
        <v>1390.33</v>
      </c>
      <c r="I123" s="3">
        <f t="shared" si="8"/>
        <v>143.63999999999999</v>
      </c>
      <c r="J123" s="7">
        <f t="shared" si="9"/>
        <v>1.39</v>
      </c>
      <c r="M123" s="3">
        <f t="shared" si="10"/>
        <v>1535.36</v>
      </c>
    </row>
  </sheetData>
  <autoFilter ref="E3:M3" xr:uid="{DEDE1A46-6212-4501-9B7A-3C24F8300FD1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ECA4-F2E9-4DF6-BB6A-99C225537AA1}">
  <dimension ref="A1:Q124"/>
  <sheetViews>
    <sheetView workbookViewId="0">
      <selection activeCell="K104" sqref="K104:L104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85546875" bestFit="1" customWidth="1"/>
    <col min="6" max="6" width="11.85546875" bestFit="1" customWidth="1"/>
    <col min="7" max="7" width="11.42578125" bestFit="1" customWidth="1"/>
    <col min="8" max="8" width="9.140625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57031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6" x14ac:dyDescent="0.25">
      <c r="A1" t="s">
        <v>0</v>
      </c>
      <c r="B1" s="9">
        <v>430476</v>
      </c>
    </row>
    <row r="2" spans="1:16" x14ac:dyDescent="0.25">
      <c r="A2" t="s">
        <v>1</v>
      </c>
      <c r="B2" s="9" t="s">
        <v>18</v>
      </c>
    </row>
    <row r="3" spans="1:16" x14ac:dyDescent="0.25">
      <c r="A3" t="s">
        <v>53</v>
      </c>
      <c r="B3" s="40">
        <v>44523</v>
      </c>
    </row>
    <row r="4" spans="1:16" x14ac:dyDescent="0.25">
      <c r="B4" s="9"/>
      <c r="E4" t="s">
        <v>79</v>
      </c>
      <c r="F4" t="s">
        <v>17</v>
      </c>
      <c r="G4" t="s">
        <v>13</v>
      </c>
      <c r="H4" t="s">
        <v>14</v>
      </c>
      <c r="I4" t="s">
        <v>15</v>
      </c>
      <c r="J4" t="s">
        <v>16</v>
      </c>
      <c r="K4" t="s">
        <v>51</v>
      </c>
      <c r="L4" t="s">
        <v>52</v>
      </c>
      <c r="M4" t="s">
        <v>83</v>
      </c>
      <c r="N4" t="s">
        <v>12</v>
      </c>
      <c r="O4" t="s">
        <v>75</v>
      </c>
      <c r="P4" t="s">
        <v>78</v>
      </c>
    </row>
    <row r="5" spans="1:16" x14ac:dyDescent="0.25">
      <c r="A5" t="s">
        <v>3</v>
      </c>
      <c r="B5" s="10">
        <v>114565.57</v>
      </c>
      <c r="E5" s="21">
        <v>44566</v>
      </c>
      <c r="F5">
        <v>1</v>
      </c>
      <c r="G5" s="7">
        <f>ROUND(($B$6*13%),2)</f>
        <v>893.61</v>
      </c>
      <c r="H5" s="7">
        <f>$B$17-G5</f>
        <v>205.55000000000007</v>
      </c>
      <c r="N5" s="3">
        <f>SUM(G5:M5)</f>
        <v>1099.1600000000001</v>
      </c>
      <c r="O5" s="1" t="s">
        <v>77</v>
      </c>
      <c r="P5" s="1"/>
    </row>
    <row r="6" spans="1:16" x14ac:dyDescent="0.25">
      <c r="A6" t="s">
        <v>4</v>
      </c>
      <c r="B6" s="10">
        <v>6873.93</v>
      </c>
      <c r="E6" s="21">
        <v>44597</v>
      </c>
      <c r="F6">
        <v>2</v>
      </c>
      <c r="G6" s="7">
        <f>ROUND(($B$6*13.5%),2)</f>
        <v>927.98</v>
      </c>
      <c r="H6" s="7">
        <f t="shared" ref="H6:H11" si="0">$B$17-G6</f>
        <v>171.18000000000006</v>
      </c>
      <c r="N6" s="3">
        <f t="shared" ref="N6:N69" si="1">SUM(G6:M6)</f>
        <v>1099.1600000000001</v>
      </c>
      <c r="O6" s="1" t="s">
        <v>77</v>
      </c>
      <c r="P6" s="1"/>
    </row>
    <row r="7" spans="1:16" x14ac:dyDescent="0.25">
      <c r="A7" t="s">
        <v>6</v>
      </c>
      <c r="B7" s="10">
        <f>SUM(B5:B6)</f>
        <v>121439.5</v>
      </c>
      <c r="E7" s="21">
        <v>44625</v>
      </c>
      <c r="F7">
        <v>3</v>
      </c>
      <c r="G7" s="7">
        <f>ROUND(($B$6*14%),2)</f>
        <v>962.35</v>
      </c>
      <c r="H7" s="7">
        <f t="shared" si="0"/>
        <v>136.81000000000006</v>
      </c>
      <c r="N7" s="3">
        <f t="shared" si="1"/>
        <v>1099.1600000000001</v>
      </c>
      <c r="O7" s="1" t="s">
        <v>77</v>
      </c>
      <c r="P7" s="1"/>
    </row>
    <row r="8" spans="1:16" x14ac:dyDescent="0.25">
      <c r="A8" t="s">
        <v>5</v>
      </c>
      <c r="B8" s="10">
        <v>2000</v>
      </c>
      <c r="E8" s="21">
        <v>44656</v>
      </c>
      <c r="F8">
        <v>4</v>
      </c>
      <c r="G8" s="7">
        <f>ROUND(($B$6*14.5%),2)</f>
        <v>996.72</v>
      </c>
      <c r="H8" s="7">
        <f t="shared" si="0"/>
        <v>102.44000000000005</v>
      </c>
      <c r="N8" s="3">
        <f t="shared" si="1"/>
        <v>1099.1600000000001</v>
      </c>
      <c r="O8" s="1" t="s">
        <v>77</v>
      </c>
      <c r="P8" s="1"/>
    </row>
    <row r="9" spans="1:16" x14ac:dyDescent="0.25">
      <c r="B9" s="10"/>
      <c r="E9" s="21">
        <v>44686</v>
      </c>
      <c r="F9">
        <v>5</v>
      </c>
      <c r="G9" s="7">
        <f>ROUND(($B$6*15%),2)</f>
        <v>1031.0899999999999</v>
      </c>
      <c r="H9" s="7">
        <f t="shared" si="0"/>
        <v>68.070000000000164</v>
      </c>
      <c r="N9" s="3">
        <f t="shared" si="1"/>
        <v>1099.1600000000001</v>
      </c>
      <c r="O9" s="1" t="s">
        <v>77</v>
      </c>
      <c r="P9" s="1"/>
    </row>
    <row r="10" spans="1:16" x14ac:dyDescent="0.25">
      <c r="A10" t="s">
        <v>7</v>
      </c>
      <c r="B10" s="10">
        <f>B7-B8</f>
        <v>119439.5</v>
      </c>
      <c r="E10" s="21">
        <v>44717</v>
      </c>
      <c r="F10">
        <v>6</v>
      </c>
      <c r="G10" s="7">
        <f>ROUND(($B$6*15%),2)</f>
        <v>1031.0899999999999</v>
      </c>
      <c r="H10" s="7">
        <f t="shared" si="0"/>
        <v>68.070000000000164</v>
      </c>
      <c r="J10" s="3"/>
      <c r="N10" s="3">
        <f t="shared" si="1"/>
        <v>1099.1600000000001</v>
      </c>
      <c r="O10" s="1" t="s">
        <v>77</v>
      </c>
      <c r="P10" s="1"/>
    </row>
    <row r="11" spans="1:16" x14ac:dyDescent="0.25">
      <c r="A11" t="s">
        <v>8</v>
      </c>
      <c r="B11" s="10">
        <f>ROUND(B10/999,2)</f>
        <v>119.56</v>
      </c>
      <c r="E11" s="21">
        <v>44747</v>
      </c>
      <c r="F11">
        <v>7</v>
      </c>
      <c r="G11" s="7">
        <f>ROUND(($B$6*15%),2)</f>
        <v>1031.0899999999999</v>
      </c>
      <c r="H11" s="7">
        <f t="shared" si="0"/>
        <v>68.070000000000164</v>
      </c>
      <c r="J11" s="3"/>
      <c r="N11" s="3">
        <f t="shared" si="1"/>
        <v>1099.1600000000001</v>
      </c>
      <c r="O11" s="1" t="s">
        <v>77</v>
      </c>
      <c r="P11" s="1"/>
    </row>
    <row r="12" spans="1:16" x14ac:dyDescent="0.25">
      <c r="A12" t="s">
        <v>9</v>
      </c>
      <c r="B12" s="10">
        <f>SUM(B10:B11)</f>
        <v>119559.06</v>
      </c>
      <c r="E12" s="21">
        <v>44778</v>
      </c>
      <c r="F12">
        <v>8</v>
      </c>
      <c r="G12" s="7"/>
      <c r="H12" s="7">
        <f>($B$17-(I12+J12))</f>
        <v>988.90000000000009</v>
      </c>
      <c r="I12" s="3">
        <f>ROUND(($B$18/113),2)</f>
        <v>109.2</v>
      </c>
      <c r="J12">
        <f>ROUND(($B$11/113),2)</f>
        <v>1.06</v>
      </c>
      <c r="N12" s="3">
        <f t="shared" si="1"/>
        <v>1099.1600000000001</v>
      </c>
      <c r="O12" s="1" t="s">
        <v>77</v>
      </c>
      <c r="P12" s="1"/>
    </row>
    <row r="13" spans="1:16" x14ac:dyDescent="0.25">
      <c r="B13" s="10"/>
      <c r="E13" s="21">
        <v>44809</v>
      </c>
      <c r="F13">
        <v>9</v>
      </c>
      <c r="G13" s="7"/>
      <c r="H13" s="7">
        <f t="shared" ref="H13:H76" si="2">($B$17-(I13+J13))</f>
        <v>988.90000000000009</v>
      </c>
      <c r="I13" s="3">
        <f t="shared" ref="I13:I76" si="3">ROUND(($B$18/113),2)</f>
        <v>109.2</v>
      </c>
      <c r="J13">
        <f t="shared" ref="J13:J76" si="4">ROUND(($B$11/113),2)</f>
        <v>1.06</v>
      </c>
      <c r="N13" s="3">
        <f t="shared" si="1"/>
        <v>1099.1600000000001</v>
      </c>
      <c r="O13" s="1" t="s">
        <v>77</v>
      </c>
      <c r="P13" s="1"/>
    </row>
    <row r="14" spans="1:16" x14ac:dyDescent="0.25">
      <c r="A14" t="s">
        <v>10</v>
      </c>
      <c r="B14" s="10">
        <v>120</v>
      </c>
      <c r="E14" s="21">
        <v>44839</v>
      </c>
      <c r="F14">
        <v>10</v>
      </c>
      <c r="G14" s="7"/>
      <c r="H14" s="7">
        <f t="shared" si="2"/>
        <v>988.90000000000009</v>
      </c>
      <c r="I14" s="3">
        <f t="shared" si="3"/>
        <v>109.2</v>
      </c>
      <c r="J14">
        <f t="shared" si="4"/>
        <v>1.06</v>
      </c>
      <c r="N14" s="3">
        <f t="shared" si="1"/>
        <v>1099.1600000000001</v>
      </c>
      <c r="O14" s="1" t="s">
        <v>77</v>
      </c>
      <c r="P14" s="1"/>
    </row>
    <row r="15" spans="1:16" x14ac:dyDescent="0.25">
      <c r="A15" t="s">
        <v>11</v>
      </c>
      <c r="B15" s="5">
        <v>1.652E-3</v>
      </c>
      <c r="E15" s="21">
        <v>44870</v>
      </c>
      <c r="F15">
        <v>11</v>
      </c>
      <c r="G15" s="7"/>
      <c r="H15" s="7">
        <f t="shared" si="2"/>
        <v>988.90000000000009</v>
      </c>
      <c r="I15" s="3">
        <f t="shared" si="3"/>
        <v>109.2</v>
      </c>
      <c r="J15">
        <f t="shared" si="4"/>
        <v>1.06</v>
      </c>
      <c r="N15" s="3">
        <f t="shared" si="1"/>
        <v>1099.1600000000001</v>
      </c>
      <c r="O15" s="1" t="s">
        <v>77</v>
      </c>
      <c r="P15" s="1"/>
    </row>
    <row r="16" spans="1:16" x14ac:dyDescent="0.25">
      <c r="B16" s="10"/>
      <c r="E16" s="21">
        <v>44900</v>
      </c>
      <c r="F16">
        <v>12</v>
      </c>
      <c r="G16" s="7"/>
      <c r="H16" s="7">
        <f t="shared" si="2"/>
        <v>988.90000000000009</v>
      </c>
      <c r="I16" s="3">
        <f t="shared" si="3"/>
        <v>109.2</v>
      </c>
      <c r="J16">
        <f t="shared" si="4"/>
        <v>1.06</v>
      </c>
      <c r="N16" s="3">
        <f t="shared" si="1"/>
        <v>1099.1600000000001</v>
      </c>
      <c r="O16" s="1" t="s">
        <v>77</v>
      </c>
      <c r="P16" s="1"/>
    </row>
    <row r="17" spans="1:16" x14ac:dyDescent="0.25">
      <c r="A17" t="s">
        <v>12</v>
      </c>
      <c r="B17" s="11">
        <f>ROUND(PMT(B15,B14,-B12),2)</f>
        <v>1099.1600000000001</v>
      </c>
      <c r="E17" s="21">
        <v>44931</v>
      </c>
      <c r="F17">
        <v>13</v>
      </c>
      <c r="G17" s="7"/>
      <c r="H17" s="7">
        <f t="shared" si="2"/>
        <v>988.90000000000009</v>
      </c>
      <c r="I17" s="3">
        <f t="shared" si="3"/>
        <v>109.2</v>
      </c>
      <c r="J17">
        <f t="shared" si="4"/>
        <v>1.06</v>
      </c>
      <c r="N17" s="3">
        <f t="shared" si="1"/>
        <v>1099.1600000000001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12340.14</v>
      </c>
      <c r="E18" s="21">
        <v>44962</v>
      </c>
      <c r="F18">
        <v>14</v>
      </c>
      <c r="G18" s="7"/>
      <c r="H18" s="7">
        <f t="shared" si="2"/>
        <v>988.90000000000009</v>
      </c>
      <c r="I18" s="3">
        <f t="shared" si="3"/>
        <v>109.2</v>
      </c>
      <c r="J18">
        <f t="shared" si="4"/>
        <v>1.06</v>
      </c>
      <c r="N18" s="3">
        <f t="shared" si="1"/>
        <v>1099.1600000000001</v>
      </c>
      <c r="O18" s="1" t="s">
        <v>77</v>
      </c>
      <c r="P18" s="1"/>
    </row>
    <row r="19" spans="1:16" x14ac:dyDescent="0.25">
      <c r="E19" s="21">
        <v>44990</v>
      </c>
      <c r="F19">
        <v>15</v>
      </c>
      <c r="G19" s="7"/>
      <c r="H19" s="7">
        <f t="shared" si="2"/>
        <v>988.90000000000009</v>
      </c>
      <c r="I19" s="3">
        <f t="shared" si="3"/>
        <v>109.2</v>
      </c>
      <c r="J19">
        <f t="shared" si="4"/>
        <v>1.06</v>
      </c>
      <c r="N19" s="3">
        <f t="shared" si="1"/>
        <v>1099.1600000000001</v>
      </c>
      <c r="O19" s="1" t="s">
        <v>77</v>
      </c>
      <c r="P19" s="1"/>
    </row>
    <row r="20" spans="1:16" x14ac:dyDescent="0.25">
      <c r="A20" t="s">
        <v>88</v>
      </c>
      <c r="B20" s="38">
        <v>1100.48</v>
      </c>
      <c r="E20" s="21">
        <v>45021</v>
      </c>
      <c r="F20">
        <v>16</v>
      </c>
      <c r="G20" s="7"/>
      <c r="H20" s="7">
        <f t="shared" si="2"/>
        <v>988.90000000000009</v>
      </c>
      <c r="I20" s="3">
        <f t="shared" si="3"/>
        <v>109.2</v>
      </c>
      <c r="J20">
        <f t="shared" si="4"/>
        <v>1.06</v>
      </c>
      <c r="N20" s="3">
        <f t="shared" si="1"/>
        <v>1099.1600000000001</v>
      </c>
      <c r="O20" s="1" t="s">
        <v>77</v>
      </c>
      <c r="P20" s="1"/>
    </row>
    <row r="21" spans="1:16" x14ac:dyDescent="0.25">
      <c r="E21" s="21">
        <v>45051</v>
      </c>
      <c r="F21">
        <v>17</v>
      </c>
      <c r="G21" s="7"/>
      <c r="H21" s="7">
        <f t="shared" si="2"/>
        <v>988.90000000000009</v>
      </c>
      <c r="I21" s="3">
        <f t="shared" si="3"/>
        <v>109.2</v>
      </c>
      <c r="J21">
        <f t="shared" si="4"/>
        <v>1.06</v>
      </c>
      <c r="N21" s="3">
        <f t="shared" si="1"/>
        <v>1099.1600000000001</v>
      </c>
      <c r="O21" s="1" t="s">
        <v>77</v>
      </c>
      <c r="P21" s="1"/>
    </row>
    <row r="22" spans="1:16" x14ac:dyDescent="0.25">
      <c r="A22" t="s">
        <v>89</v>
      </c>
      <c r="B22" s="38">
        <v>1137.72</v>
      </c>
      <c r="E22" s="21">
        <v>45082</v>
      </c>
      <c r="F22">
        <v>18</v>
      </c>
      <c r="G22" s="7"/>
      <c r="H22" s="7">
        <f t="shared" si="2"/>
        <v>988.90000000000009</v>
      </c>
      <c r="I22" s="3">
        <f t="shared" si="3"/>
        <v>109.2</v>
      </c>
      <c r="J22">
        <f t="shared" si="4"/>
        <v>1.06</v>
      </c>
      <c r="N22" s="3">
        <f t="shared" si="1"/>
        <v>1099.1600000000001</v>
      </c>
      <c r="O22" s="1" t="s">
        <v>77</v>
      </c>
      <c r="P22" s="1"/>
    </row>
    <row r="23" spans="1:16" x14ac:dyDescent="0.25">
      <c r="E23" s="21">
        <v>45112</v>
      </c>
      <c r="F23">
        <v>19</v>
      </c>
      <c r="G23" s="7"/>
      <c r="H23" s="7">
        <f t="shared" si="2"/>
        <v>988.90000000000009</v>
      </c>
      <c r="I23" s="3">
        <f t="shared" si="3"/>
        <v>109.2</v>
      </c>
      <c r="J23">
        <f t="shared" si="4"/>
        <v>1.06</v>
      </c>
      <c r="N23" s="3">
        <f t="shared" si="1"/>
        <v>1099.1600000000001</v>
      </c>
      <c r="O23" s="1" t="s">
        <v>77</v>
      </c>
      <c r="P23" s="1"/>
    </row>
    <row r="24" spans="1:16" x14ac:dyDescent="0.25">
      <c r="E24" s="21">
        <v>45143</v>
      </c>
      <c r="F24">
        <v>20</v>
      </c>
      <c r="G24" s="7"/>
      <c r="H24" s="7">
        <f t="shared" si="2"/>
        <v>988.90000000000009</v>
      </c>
      <c r="I24" s="3">
        <f t="shared" si="3"/>
        <v>109.2</v>
      </c>
      <c r="J24">
        <f t="shared" si="4"/>
        <v>1.06</v>
      </c>
      <c r="N24" s="3">
        <f t="shared" si="1"/>
        <v>1099.1600000000001</v>
      </c>
      <c r="O24" s="1" t="s">
        <v>77</v>
      </c>
      <c r="P24" s="1"/>
    </row>
    <row r="25" spans="1:16" x14ac:dyDescent="0.25">
      <c r="E25" s="21">
        <v>45174</v>
      </c>
      <c r="F25">
        <v>21</v>
      </c>
      <c r="G25" s="7"/>
      <c r="H25" s="7">
        <f t="shared" si="2"/>
        <v>988.90000000000009</v>
      </c>
      <c r="I25" s="3">
        <f t="shared" si="3"/>
        <v>109.2</v>
      </c>
      <c r="J25">
        <f t="shared" si="4"/>
        <v>1.06</v>
      </c>
      <c r="N25" s="3">
        <f t="shared" si="1"/>
        <v>1099.1600000000001</v>
      </c>
      <c r="O25" s="1" t="s">
        <v>77</v>
      </c>
      <c r="P25" s="1"/>
    </row>
    <row r="26" spans="1:16" x14ac:dyDescent="0.25">
      <c r="E26" s="21">
        <v>45204</v>
      </c>
      <c r="F26">
        <v>22</v>
      </c>
      <c r="G26" s="7"/>
      <c r="H26" s="7">
        <f t="shared" si="2"/>
        <v>988.90000000000009</v>
      </c>
      <c r="I26" s="3">
        <f t="shared" si="3"/>
        <v>109.2</v>
      </c>
      <c r="J26">
        <f t="shared" si="4"/>
        <v>1.06</v>
      </c>
      <c r="N26" s="3">
        <f t="shared" si="1"/>
        <v>1099.1600000000001</v>
      </c>
      <c r="O26" s="1" t="s">
        <v>77</v>
      </c>
      <c r="P26" s="1"/>
    </row>
    <row r="27" spans="1:16" x14ac:dyDescent="0.25">
      <c r="E27" s="21">
        <v>45235</v>
      </c>
      <c r="F27">
        <v>23</v>
      </c>
      <c r="G27" s="7"/>
      <c r="H27" s="7">
        <f t="shared" si="2"/>
        <v>988.90000000000009</v>
      </c>
      <c r="I27" s="3">
        <f t="shared" si="3"/>
        <v>109.2</v>
      </c>
      <c r="J27">
        <f t="shared" si="4"/>
        <v>1.06</v>
      </c>
      <c r="N27" s="3">
        <f t="shared" si="1"/>
        <v>1099.1600000000001</v>
      </c>
      <c r="O27" s="1" t="s">
        <v>77</v>
      </c>
      <c r="P27" s="1"/>
    </row>
    <row r="28" spans="1:16" x14ac:dyDescent="0.25">
      <c r="E28" s="21">
        <v>45265</v>
      </c>
      <c r="F28">
        <v>24</v>
      </c>
      <c r="G28" s="7"/>
      <c r="H28" s="7">
        <f t="shared" si="2"/>
        <v>988.90000000000009</v>
      </c>
      <c r="I28" s="3">
        <f t="shared" si="3"/>
        <v>109.2</v>
      </c>
      <c r="J28">
        <f t="shared" si="4"/>
        <v>1.06</v>
      </c>
      <c r="N28" s="3">
        <f t="shared" si="1"/>
        <v>1099.1600000000001</v>
      </c>
      <c r="O28" s="1" t="s">
        <v>77</v>
      </c>
      <c r="P28" s="1"/>
    </row>
    <row r="29" spans="1:16" x14ac:dyDescent="0.25">
      <c r="E29" s="21">
        <v>45296</v>
      </c>
      <c r="F29">
        <v>25</v>
      </c>
      <c r="G29" s="7"/>
      <c r="H29" s="7">
        <f t="shared" si="2"/>
        <v>988.90000000000009</v>
      </c>
      <c r="I29" s="3">
        <f t="shared" si="3"/>
        <v>109.2</v>
      </c>
      <c r="J29">
        <f t="shared" si="4"/>
        <v>1.06</v>
      </c>
      <c r="N29" s="3">
        <f t="shared" si="1"/>
        <v>1099.1600000000001</v>
      </c>
      <c r="O29" s="1" t="s">
        <v>77</v>
      </c>
      <c r="P29" s="1"/>
    </row>
    <row r="30" spans="1:16" x14ac:dyDescent="0.25">
      <c r="E30" s="21">
        <v>45327</v>
      </c>
      <c r="F30">
        <v>26</v>
      </c>
      <c r="G30" s="7"/>
      <c r="H30" s="7">
        <f t="shared" si="2"/>
        <v>988.90000000000009</v>
      </c>
      <c r="I30" s="3">
        <f t="shared" si="3"/>
        <v>109.2</v>
      </c>
      <c r="J30">
        <f t="shared" si="4"/>
        <v>1.06</v>
      </c>
      <c r="N30" s="3">
        <f t="shared" si="1"/>
        <v>1099.1600000000001</v>
      </c>
      <c r="O30" s="1" t="s">
        <v>77</v>
      </c>
      <c r="P30" s="1"/>
    </row>
    <row r="31" spans="1:16" x14ac:dyDescent="0.25">
      <c r="E31" s="21">
        <v>45356</v>
      </c>
      <c r="F31">
        <v>27</v>
      </c>
      <c r="G31" s="7"/>
      <c r="H31" s="7">
        <f t="shared" si="2"/>
        <v>988.90000000000009</v>
      </c>
      <c r="I31" s="3">
        <f t="shared" si="3"/>
        <v>109.2</v>
      </c>
      <c r="J31">
        <f t="shared" si="4"/>
        <v>1.06</v>
      </c>
      <c r="N31" s="3">
        <f t="shared" si="1"/>
        <v>1099.1600000000001</v>
      </c>
      <c r="O31" s="1" t="s">
        <v>77</v>
      </c>
      <c r="P31" s="1"/>
    </row>
    <row r="32" spans="1:16" x14ac:dyDescent="0.25">
      <c r="E32" s="21">
        <v>45387</v>
      </c>
      <c r="F32">
        <v>28</v>
      </c>
      <c r="G32" s="7"/>
      <c r="H32" s="7">
        <f t="shared" si="2"/>
        <v>988.90000000000009</v>
      </c>
      <c r="I32" s="3">
        <f t="shared" si="3"/>
        <v>109.2</v>
      </c>
      <c r="J32">
        <f t="shared" si="4"/>
        <v>1.06</v>
      </c>
      <c r="N32" s="3">
        <f t="shared" si="1"/>
        <v>1099.1600000000001</v>
      </c>
      <c r="O32" s="1" t="s">
        <v>77</v>
      </c>
      <c r="P32" s="1"/>
    </row>
    <row r="33" spans="5:16" x14ac:dyDescent="0.25">
      <c r="E33" s="21">
        <v>45417</v>
      </c>
      <c r="F33">
        <v>29</v>
      </c>
      <c r="G33" s="7"/>
      <c r="H33" s="7">
        <f t="shared" si="2"/>
        <v>988.90000000000009</v>
      </c>
      <c r="I33" s="3">
        <f t="shared" si="3"/>
        <v>109.2</v>
      </c>
      <c r="J33">
        <f t="shared" si="4"/>
        <v>1.06</v>
      </c>
      <c r="N33" s="3">
        <f t="shared" si="1"/>
        <v>1099.1600000000001</v>
      </c>
      <c r="O33" s="1" t="s">
        <v>77</v>
      </c>
      <c r="P33" s="1"/>
    </row>
    <row r="34" spans="5:16" x14ac:dyDescent="0.25">
      <c r="E34" s="21">
        <v>45448</v>
      </c>
      <c r="F34">
        <v>30</v>
      </c>
      <c r="G34" s="7"/>
      <c r="H34" s="7">
        <f t="shared" si="2"/>
        <v>988.90000000000009</v>
      </c>
      <c r="I34" s="3">
        <f t="shared" si="3"/>
        <v>109.2</v>
      </c>
      <c r="J34">
        <f t="shared" si="4"/>
        <v>1.06</v>
      </c>
      <c r="N34" s="3">
        <f t="shared" si="1"/>
        <v>1099.1600000000001</v>
      </c>
      <c r="O34" s="1" t="s">
        <v>77</v>
      </c>
      <c r="P34" s="1"/>
    </row>
    <row r="35" spans="5:16" x14ac:dyDescent="0.25">
      <c r="E35" s="21">
        <v>45478</v>
      </c>
      <c r="F35">
        <v>31</v>
      </c>
      <c r="G35" s="7"/>
      <c r="H35" s="7">
        <f t="shared" si="2"/>
        <v>988.90000000000009</v>
      </c>
      <c r="I35" s="3">
        <f t="shared" si="3"/>
        <v>109.2</v>
      </c>
      <c r="J35">
        <f t="shared" si="4"/>
        <v>1.06</v>
      </c>
      <c r="N35" s="3">
        <f t="shared" si="1"/>
        <v>1099.1600000000001</v>
      </c>
      <c r="O35" s="1" t="s">
        <v>77</v>
      </c>
      <c r="P35" s="1"/>
    </row>
    <row r="36" spans="5:16" x14ac:dyDescent="0.25">
      <c r="E36" s="21">
        <v>45509</v>
      </c>
      <c r="F36">
        <v>32</v>
      </c>
      <c r="G36" s="7"/>
      <c r="H36" s="7">
        <f t="shared" si="2"/>
        <v>988.90000000000009</v>
      </c>
      <c r="I36" s="3">
        <f t="shared" si="3"/>
        <v>109.2</v>
      </c>
      <c r="J36">
        <f t="shared" si="4"/>
        <v>1.06</v>
      </c>
      <c r="N36" s="3">
        <f t="shared" si="1"/>
        <v>1099.1600000000001</v>
      </c>
      <c r="O36" s="1" t="s">
        <v>77</v>
      </c>
      <c r="P36" s="1"/>
    </row>
    <row r="37" spans="5:16" x14ac:dyDescent="0.25">
      <c r="E37" s="21">
        <v>45540</v>
      </c>
      <c r="F37">
        <v>33</v>
      </c>
      <c r="G37" s="7"/>
      <c r="H37" s="7">
        <f t="shared" si="2"/>
        <v>988.90000000000009</v>
      </c>
      <c r="I37" s="3">
        <f t="shared" si="3"/>
        <v>109.2</v>
      </c>
      <c r="J37">
        <f t="shared" si="4"/>
        <v>1.06</v>
      </c>
      <c r="N37" s="3">
        <f t="shared" si="1"/>
        <v>1099.1600000000001</v>
      </c>
      <c r="O37" s="1" t="s">
        <v>77</v>
      </c>
      <c r="P37" s="1"/>
    </row>
    <row r="38" spans="5:16" x14ac:dyDescent="0.25">
      <c r="E38" s="21">
        <v>45570</v>
      </c>
      <c r="F38">
        <v>34</v>
      </c>
      <c r="G38" s="7"/>
      <c r="H38" s="7">
        <f t="shared" si="2"/>
        <v>988.90000000000009</v>
      </c>
      <c r="I38" s="3">
        <f t="shared" si="3"/>
        <v>109.2</v>
      </c>
      <c r="J38">
        <f t="shared" si="4"/>
        <v>1.06</v>
      </c>
      <c r="N38" s="3">
        <f t="shared" si="1"/>
        <v>1099.1600000000001</v>
      </c>
      <c r="O38" s="1" t="s">
        <v>77</v>
      </c>
      <c r="P38" s="1"/>
    </row>
    <row r="39" spans="5:16" x14ac:dyDescent="0.25">
      <c r="E39" s="21">
        <v>45601</v>
      </c>
      <c r="F39">
        <v>35</v>
      </c>
      <c r="G39" s="7"/>
      <c r="H39" s="7">
        <f t="shared" si="2"/>
        <v>988.90000000000009</v>
      </c>
      <c r="I39" s="3">
        <f t="shared" si="3"/>
        <v>109.2</v>
      </c>
      <c r="J39">
        <f t="shared" si="4"/>
        <v>1.06</v>
      </c>
      <c r="N39" s="3">
        <f t="shared" si="1"/>
        <v>1099.1600000000001</v>
      </c>
      <c r="O39" s="1" t="s">
        <v>77</v>
      </c>
      <c r="P39" s="1"/>
    </row>
    <row r="40" spans="5:16" x14ac:dyDescent="0.25">
      <c r="E40" s="21">
        <v>45631</v>
      </c>
      <c r="F40">
        <v>36</v>
      </c>
      <c r="G40" s="7"/>
      <c r="H40" s="7">
        <f t="shared" si="2"/>
        <v>988.90000000000009</v>
      </c>
      <c r="I40" s="3">
        <f t="shared" si="3"/>
        <v>109.2</v>
      </c>
      <c r="J40">
        <f t="shared" si="4"/>
        <v>1.06</v>
      </c>
      <c r="N40" s="3">
        <f t="shared" si="1"/>
        <v>1099.1600000000001</v>
      </c>
      <c r="O40" s="1" t="s">
        <v>77</v>
      </c>
      <c r="P40" s="1"/>
    </row>
    <row r="41" spans="5:16" x14ac:dyDescent="0.25">
      <c r="E41" s="21">
        <v>45662</v>
      </c>
      <c r="F41">
        <v>37</v>
      </c>
      <c r="G41" s="7"/>
      <c r="H41" s="7">
        <f t="shared" si="2"/>
        <v>988.90000000000009</v>
      </c>
      <c r="I41" s="3">
        <f t="shared" si="3"/>
        <v>109.2</v>
      </c>
      <c r="J41">
        <f t="shared" si="4"/>
        <v>1.06</v>
      </c>
      <c r="N41" s="3">
        <f t="shared" si="1"/>
        <v>1099.1600000000001</v>
      </c>
      <c r="O41" s="1" t="s">
        <v>77</v>
      </c>
      <c r="P41" s="1"/>
    </row>
    <row r="42" spans="5:16" x14ac:dyDescent="0.25">
      <c r="E42" s="21">
        <v>45693</v>
      </c>
      <c r="F42">
        <v>38</v>
      </c>
      <c r="G42" s="7"/>
      <c r="H42" s="7">
        <f t="shared" si="2"/>
        <v>988.90000000000009</v>
      </c>
      <c r="I42" s="3">
        <f t="shared" si="3"/>
        <v>109.2</v>
      </c>
      <c r="J42">
        <f t="shared" si="4"/>
        <v>1.06</v>
      </c>
      <c r="N42" s="3">
        <f t="shared" si="1"/>
        <v>1099.1600000000001</v>
      </c>
      <c r="O42" s="1" t="s">
        <v>77</v>
      </c>
      <c r="P42" s="1"/>
    </row>
    <row r="43" spans="5:16" x14ac:dyDescent="0.25">
      <c r="E43" s="21">
        <v>45721</v>
      </c>
      <c r="F43">
        <v>39</v>
      </c>
      <c r="G43" s="7"/>
      <c r="H43" s="7">
        <f t="shared" si="2"/>
        <v>988.90000000000009</v>
      </c>
      <c r="I43" s="3">
        <f t="shared" si="3"/>
        <v>109.2</v>
      </c>
      <c r="J43">
        <f t="shared" si="4"/>
        <v>1.06</v>
      </c>
      <c r="N43" s="3">
        <f t="shared" si="1"/>
        <v>1099.1600000000001</v>
      </c>
      <c r="O43" s="1" t="s">
        <v>77</v>
      </c>
      <c r="P43" s="1"/>
    </row>
    <row r="44" spans="5:16" x14ac:dyDescent="0.25">
      <c r="E44" s="21">
        <v>45752</v>
      </c>
      <c r="F44">
        <v>40</v>
      </c>
      <c r="G44" s="7"/>
      <c r="H44" s="7">
        <f t="shared" si="2"/>
        <v>988.90000000000009</v>
      </c>
      <c r="I44" s="3">
        <f t="shared" si="3"/>
        <v>109.2</v>
      </c>
      <c r="J44">
        <f t="shared" si="4"/>
        <v>1.06</v>
      </c>
      <c r="N44" s="3">
        <f t="shared" si="1"/>
        <v>1099.1600000000001</v>
      </c>
      <c r="O44" s="1" t="s">
        <v>77</v>
      </c>
      <c r="P44" s="1"/>
    </row>
    <row r="45" spans="5:16" x14ac:dyDescent="0.25">
      <c r="E45" s="21">
        <v>45782</v>
      </c>
      <c r="F45">
        <v>41</v>
      </c>
      <c r="G45" s="7"/>
      <c r="H45" s="7">
        <f t="shared" si="2"/>
        <v>988.90000000000009</v>
      </c>
      <c r="I45" s="3">
        <f t="shared" si="3"/>
        <v>109.2</v>
      </c>
      <c r="J45">
        <f t="shared" si="4"/>
        <v>1.06</v>
      </c>
      <c r="N45" s="3">
        <f t="shared" si="1"/>
        <v>1099.1600000000001</v>
      </c>
      <c r="O45" s="1" t="s">
        <v>77</v>
      </c>
      <c r="P45" s="1"/>
    </row>
    <row r="46" spans="5:16" x14ac:dyDescent="0.25">
      <c r="E46" s="21">
        <v>45813</v>
      </c>
      <c r="F46">
        <v>42</v>
      </c>
      <c r="G46" s="7"/>
      <c r="H46" s="7">
        <f t="shared" si="2"/>
        <v>988.90000000000009</v>
      </c>
      <c r="I46" s="3">
        <f t="shared" si="3"/>
        <v>109.2</v>
      </c>
      <c r="J46">
        <f t="shared" si="4"/>
        <v>1.06</v>
      </c>
      <c r="N46" s="3">
        <f t="shared" si="1"/>
        <v>1099.1600000000001</v>
      </c>
      <c r="O46" s="1" t="s">
        <v>77</v>
      </c>
      <c r="P46" s="1"/>
    </row>
    <row r="47" spans="5:16" x14ac:dyDescent="0.25">
      <c r="E47" s="21">
        <v>45843</v>
      </c>
      <c r="F47">
        <v>43</v>
      </c>
      <c r="G47" s="7"/>
      <c r="H47" s="7">
        <f t="shared" si="2"/>
        <v>988.90000000000009</v>
      </c>
      <c r="I47" s="3">
        <f t="shared" si="3"/>
        <v>109.2</v>
      </c>
      <c r="J47">
        <f t="shared" si="4"/>
        <v>1.06</v>
      </c>
      <c r="N47" s="3">
        <f t="shared" si="1"/>
        <v>1099.1600000000001</v>
      </c>
      <c r="O47" s="1" t="s">
        <v>77</v>
      </c>
      <c r="P47" s="1"/>
    </row>
    <row r="48" spans="5:16" x14ac:dyDescent="0.25">
      <c r="E48" s="21">
        <v>45874</v>
      </c>
      <c r="F48">
        <v>44</v>
      </c>
      <c r="G48" s="7"/>
      <c r="H48" s="7">
        <f t="shared" si="2"/>
        <v>988.90000000000009</v>
      </c>
      <c r="I48" s="3">
        <f t="shared" si="3"/>
        <v>109.2</v>
      </c>
      <c r="J48">
        <f t="shared" si="4"/>
        <v>1.06</v>
      </c>
      <c r="N48" s="3">
        <f t="shared" si="1"/>
        <v>1099.1600000000001</v>
      </c>
      <c r="O48" s="1" t="s">
        <v>77</v>
      </c>
      <c r="P48" s="1"/>
    </row>
    <row r="49" spans="5:16" x14ac:dyDescent="0.25">
      <c r="E49" s="21">
        <v>45905</v>
      </c>
      <c r="F49">
        <v>45</v>
      </c>
      <c r="G49" s="7"/>
      <c r="H49" s="7">
        <f t="shared" si="2"/>
        <v>988.90000000000009</v>
      </c>
      <c r="I49" s="3">
        <f t="shared" si="3"/>
        <v>109.2</v>
      </c>
      <c r="J49">
        <f t="shared" si="4"/>
        <v>1.06</v>
      </c>
      <c r="N49" s="3">
        <f t="shared" si="1"/>
        <v>1099.1600000000001</v>
      </c>
      <c r="O49" s="1" t="s">
        <v>77</v>
      </c>
      <c r="P49" s="1"/>
    </row>
    <row r="50" spans="5:16" x14ac:dyDescent="0.25">
      <c r="E50" s="21">
        <v>45935</v>
      </c>
      <c r="F50">
        <v>46</v>
      </c>
      <c r="G50" s="7"/>
      <c r="H50" s="7">
        <f t="shared" si="2"/>
        <v>988.90000000000009</v>
      </c>
      <c r="I50" s="3">
        <f t="shared" si="3"/>
        <v>109.2</v>
      </c>
      <c r="J50">
        <f t="shared" si="4"/>
        <v>1.06</v>
      </c>
      <c r="N50" s="3">
        <f t="shared" si="1"/>
        <v>1099.1600000000001</v>
      </c>
      <c r="O50" s="1" t="s">
        <v>77</v>
      </c>
      <c r="P50" s="1"/>
    </row>
    <row r="51" spans="5:16" x14ac:dyDescent="0.25">
      <c r="E51" s="21">
        <v>45966</v>
      </c>
      <c r="F51">
        <v>47</v>
      </c>
      <c r="G51" s="7"/>
      <c r="H51" s="7">
        <f t="shared" si="2"/>
        <v>988.90000000000009</v>
      </c>
      <c r="I51" s="3">
        <f t="shared" si="3"/>
        <v>109.2</v>
      </c>
      <c r="J51">
        <f t="shared" si="4"/>
        <v>1.06</v>
      </c>
      <c r="N51" s="3">
        <f t="shared" si="1"/>
        <v>1099.1600000000001</v>
      </c>
      <c r="O51" s="1" t="s">
        <v>77</v>
      </c>
      <c r="P51" s="1"/>
    </row>
    <row r="52" spans="5:16" x14ac:dyDescent="0.25">
      <c r="E52" s="21">
        <v>45996</v>
      </c>
      <c r="F52">
        <v>48</v>
      </c>
      <c r="G52" s="7"/>
      <c r="H52" s="7">
        <f t="shared" si="2"/>
        <v>988.90000000000009</v>
      </c>
      <c r="I52" s="3">
        <f t="shared" si="3"/>
        <v>109.2</v>
      </c>
      <c r="J52">
        <f t="shared" si="4"/>
        <v>1.06</v>
      </c>
      <c r="N52" s="3">
        <f t="shared" si="1"/>
        <v>1099.1600000000001</v>
      </c>
      <c r="O52" s="1" t="s">
        <v>77</v>
      </c>
      <c r="P52" s="1"/>
    </row>
    <row r="53" spans="5:16" x14ac:dyDescent="0.25">
      <c r="E53" s="21">
        <v>46027</v>
      </c>
      <c r="F53">
        <v>49</v>
      </c>
      <c r="G53" s="7"/>
      <c r="H53" s="7">
        <f t="shared" si="2"/>
        <v>988.90000000000009</v>
      </c>
      <c r="I53" s="3">
        <f t="shared" si="3"/>
        <v>109.2</v>
      </c>
      <c r="J53">
        <f t="shared" si="4"/>
        <v>1.06</v>
      </c>
      <c r="N53" s="3">
        <f t="shared" si="1"/>
        <v>1099.1600000000001</v>
      </c>
      <c r="O53" s="1" t="s">
        <v>77</v>
      </c>
      <c r="P53" s="1"/>
    </row>
    <row r="54" spans="5:16" x14ac:dyDescent="0.25">
      <c r="E54" s="21">
        <v>46058</v>
      </c>
      <c r="F54">
        <v>50</v>
      </c>
      <c r="G54" s="7"/>
      <c r="H54" s="7">
        <f t="shared" si="2"/>
        <v>988.90000000000009</v>
      </c>
      <c r="I54" s="3">
        <f t="shared" si="3"/>
        <v>109.2</v>
      </c>
      <c r="J54">
        <f t="shared" si="4"/>
        <v>1.06</v>
      </c>
      <c r="N54" s="3">
        <f t="shared" si="1"/>
        <v>1099.1600000000001</v>
      </c>
      <c r="O54" s="1" t="s">
        <v>77</v>
      </c>
      <c r="P54" s="1"/>
    </row>
    <row r="55" spans="5:16" x14ac:dyDescent="0.25">
      <c r="E55" s="21">
        <v>46086</v>
      </c>
      <c r="F55">
        <v>51</v>
      </c>
      <c r="G55" s="7"/>
      <c r="H55" s="7">
        <f t="shared" si="2"/>
        <v>988.90000000000009</v>
      </c>
      <c r="I55" s="3">
        <f t="shared" si="3"/>
        <v>109.2</v>
      </c>
      <c r="J55">
        <f t="shared" si="4"/>
        <v>1.06</v>
      </c>
      <c r="N55" s="3">
        <f t="shared" si="1"/>
        <v>1099.1600000000001</v>
      </c>
      <c r="O55" s="1" t="s">
        <v>77</v>
      </c>
      <c r="P55" s="1"/>
    </row>
    <row r="56" spans="5:16" x14ac:dyDescent="0.25">
      <c r="E56" s="21">
        <v>46117</v>
      </c>
      <c r="F56">
        <v>52</v>
      </c>
      <c r="G56" s="7"/>
      <c r="H56" s="7">
        <f t="shared" si="2"/>
        <v>988.90000000000009</v>
      </c>
      <c r="I56" s="3">
        <f t="shared" si="3"/>
        <v>109.2</v>
      </c>
      <c r="J56">
        <f t="shared" si="4"/>
        <v>1.06</v>
      </c>
      <c r="N56" s="3">
        <f t="shared" si="1"/>
        <v>1099.1600000000001</v>
      </c>
      <c r="O56" s="1" t="s">
        <v>77</v>
      </c>
      <c r="P56" s="1"/>
    </row>
    <row r="57" spans="5:16" x14ac:dyDescent="0.25">
      <c r="E57" s="21">
        <v>46147</v>
      </c>
      <c r="F57">
        <v>53</v>
      </c>
      <c r="G57" s="7"/>
      <c r="H57" s="7">
        <f t="shared" si="2"/>
        <v>988.90000000000009</v>
      </c>
      <c r="I57" s="3">
        <f t="shared" si="3"/>
        <v>109.2</v>
      </c>
      <c r="J57">
        <f t="shared" si="4"/>
        <v>1.06</v>
      </c>
      <c r="N57" s="3">
        <f t="shared" si="1"/>
        <v>1099.1600000000001</v>
      </c>
      <c r="O57" s="1" t="s">
        <v>77</v>
      </c>
      <c r="P57" s="1"/>
    </row>
    <row r="58" spans="5:16" x14ac:dyDescent="0.25">
      <c r="E58" s="21">
        <v>46178</v>
      </c>
      <c r="F58">
        <v>54</v>
      </c>
      <c r="G58" s="7"/>
      <c r="H58" s="7">
        <f t="shared" si="2"/>
        <v>988.90000000000009</v>
      </c>
      <c r="I58" s="3">
        <f t="shared" si="3"/>
        <v>109.2</v>
      </c>
      <c r="J58">
        <f t="shared" si="4"/>
        <v>1.06</v>
      </c>
      <c r="N58" s="3">
        <f t="shared" si="1"/>
        <v>1099.1600000000001</v>
      </c>
      <c r="O58" s="1" t="s">
        <v>77</v>
      </c>
      <c r="P58" s="1"/>
    </row>
    <row r="59" spans="5:16" x14ac:dyDescent="0.25">
      <c r="E59" s="21">
        <v>46208</v>
      </c>
      <c r="F59">
        <v>55</v>
      </c>
      <c r="G59" s="7"/>
      <c r="H59" s="7">
        <f t="shared" si="2"/>
        <v>988.90000000000009</v>
      </c>
      <c r="I59" s="3">
        <f t="shared" si="3"/>
        <v>109.2</v>
      </c>
      <c r="J59">
        <f t="shared" si="4"/>
        <v>1.06</v>
      </c>
      <c r="N59" s="3">
        <f t="shared" si="1"/>
        <v>1099.1600000000001</v>
      </c>
      <c r="O59" s="1" t="s">
        <v>77</v>
      </c>
      <c r="P59" s="1"/>
    </row>
    <row r="60" spans="5:16" x14ac:dyDescent="0.25">
      <c r="E60" s="21">
        <v>46239</v>
      </c>
      <c r="F60">
        <v>56</v>
      </c>
      <c r="G60" s="7"/>
      <c r="H60" s="7">
        <f t="shared" si="2"/>
        <v>988.90000000000009</v>
      </c>
      <c r="I60" s="3">
        <f t="shared" si="3"/>
        <v>109.2</v>
      </c>
      <c r="J60">
        <f t="shared" si="4"/>
        <v>1.06</v>
      </c>
      <c r="N60" s="3">
        <f t="shared" si="1"/>
        <v>1099.1600000000001</v>
      </c>
      <c r="O60" s="1" t="s">
        <v>77</v>
      </c>
      <c r="P60" s="1"/>
    </row>
    <row r="61" spans="5:16" x14ac:dyDescent="0.25">
      <c r="E61" s="21">
        <v>46270</v>
      </c>
      <c r="F61">
        <v>57</v>
      </c>
      <c r="G61" s="7"/>
      <c r="H61" s="7">
        <f t="shared" si="2"/>
        <v>988.90000000000009</v>
      </c>
      <c r="I61" s="3">
        <f t="shared" si="3"/>
        <v>109.2</v>
      </c>
      <c r="J61">
        <f t="shared" si="4"/>
        <v>1.06</v>
      </c>
      <c r="N61" s="3">
        <f t="shared" si="1"/>
        <v>1099.1600000000001</v>
      </c>
      <c r="O61" s="1" t="s">
        <v>77</v>
      </c>
      <c r="P61" s="1"/>
    </row>
    <row r="62" spans="5:16" x14ac:dyDescent="0.25">
      <c r="E62" s="21">
        <v>46300</v>
      </c>
      <c r="F62">
        <v>58</v>
      </c>
      <c r="G62" s="7"/>
      <c r="H62" s="7">
        <f t="shared" si="2"/>
        <v>988.90000000000009</v>
      </c>
      <c r="I62" s="3">
        <f t="shared" si="3"/>
        <v>109.2</v>
      </c>
      <c r="J62">
        <f t="shared" si="4"/>
        <v>1.06</v>
      </c>
      <c r="N62" s="3">
        <f t="shared" si="1"/>
        <v>1099.1600000000001</v>
      </c>
      <c r="O62" s="1" t="s">
        <v>77</v>
      </c>
      <c r="P62" s="1"/>
    </row>
    <row r="63" spans="5:16" x14ac:dyDescent="0.25">
      <c r="E63" s="21">
        <v>46331</v>
      </c>
      <c r="F63">
        <v>59</v>
      </c>
      <c r="G63" s="7"/>
      <c r="H63" s="7">
        <f t="shared" si="2"/>
        <v>988.90000000000009</v>
      </c>
      <c r="I63" s="3">
        <f t="shared" si="3"/>
        <v>109.2</v>
      </c>
      <c r="J63">
        <f t="shared" si="4"/>
        <v>1.06</v>
      </c>
      <c r="N63" s="3">
        <f t="shared" si="1"/>
        <v>1099.1600000000001</v>
      </c>
      <c r="O63" s="1" t="s">
        <v>77</v>
      </c>
      <c r="P63" s="1"/>
    </row>
    <row r="64" spans="5:16" x14ac:dyDescent="0.25">
      <c r="E64" s="21">
        <v>46361</v>
      </c>
      <c r="F64">
        <v>60</v>
      </c>
      <c r="G64" s="7"/>
      <c r="H64" s="7">
        <f t="shared" si="2"/>
        <v>988.90000000000009</v>
      </c>
      <c r="I64" s="3">
        <f t="shared" si="3"/>
        <v>109.2</v>
      </c>
      <c r="J64">
        <f t="shared" si="4"/>
        <v>1.06</v>
      </c>
      <c r="N64" s="3">
        <f t="shared" si="1"/>
        <v>1099.1600000000001</v>
      </c>
      <c r="O64" s="1" t="s">
        <v>77</v>
      </c>
      <c r="P64" s="1"/>
    </row>
    <row r="65" spans="5:16" x14ac:dyDescent="0.25">
      <c r="E65" s="21">
        <v>46392</v>
      </c>
      <c r="F65">
        <v>61</v>
      </c>
      <c r="G65" s="7"/>
      <c r="H65" s="7">
        <f t="shared" si="2"/>
        <v>988.90000000000009</v>
      </c>
      <c r="I65" s="3">
        <f t="shared" si="3"/>
        <v>109.2</v>
      </c>
      <c r="J65">
        <f t="shared" si="4"/>
        <v>1.06</v>
      </c>
      <c r="N65" s="3">
        <f t="shared" si="1"/>
        <v>1099.1600000000001</v>
      </c>
      <c r="O65" s="1" t="s">
        <v>77</v>
      </c>
      <c r="P65" s="1"/>
    </row>
    <row r="66" spans="5:16" x14ac:dyDescent="0.25">
      <c r="E66" s="21">
        <v>46423</v>
      </c>
      <c r="F66">
        <v>62</v>
      </c>
      <c r="G66" s="7"/>
      <c r="H66" s="7">
        <f t="shared" si="2"/>
        <v>988.90000000000009</v>
      </c>
      <c r="I66" s="3">
        <f t="shared" si="3"/>
        <v>109.2</v>
      </c>
      <c r="J66">
        <f t="shared" si="4"/>
        <v>1.06</v>
      </c>
      <c r="N66" s="3">
        <f t="shared" si="1"/>
        <v>1099.1600000000001</v>
      </c>
      <c r="O66" s="1" t="s">
        <v>77</v>
      </c>
      <c r="P66" s="1"/>
    </row>
    <row r="67" spans="5:16" x14ac:dyDescent="0.25">
      <c r="E67" s="21">
        <v>46451</v>
      </c>
      <c r="F67">
        <v>63</v>
      </c>
      <c r="G67" s="7"/>
      <c r="H67" s="7">
        <f t="shared" si="2"/>
        <v>988.90000000000009</v>
      </c>
      <c r="I67" s="3">
        <f t="shared" si="3"/>
        <v>109.2</v>
      </c>
      <c r="J67">
        <f t="shared" si="4"/>
        <v>1.06</v>
      </c>
      <c r="N67" s="3">
        <f t="shared" si="1"/>
        <v>1099.1600000000001</v>
      </c>
      <c r="O67" s="1" t="s">
        <v>77</v>
      </c>
      <c r="P67" s="1"/>
    </row>
    <row r="68" spans="5:16" x14ac:dyDescent="0.25">
      <c r="E68" s="21">
        <v>46482</v>
      </c>
      <c r="F68">
        <v>64</v>
      </c>
      <c r="G68" s="7"/>
      <c r="H68" s="7">
        <f t="shared" si="2"/>
        <v>988.90000000000009</v>
      </c>
      <c r="I68" s="3">
        <f t="shared" si="3"/>
        <v>109.2</v>
      </c>
      <c r="J68">
        <f t="shared" si="4"/>
        <v>1.06</v>
      </c>
      <c r="N68" s="3">
        <f t="shared" si="1"/>
        <v>1099.1600000000001</v>
      </c>
      <c r="O68" s="1" t="s">
        <v>77</v>
      </c>
      <c r="P68" s="1"/>
    </row>
    <row r="69" spans="5:16" x14ac:dyDescent="0.25">
      <c r="E69" s="21">
        <v>46512</v>
      </c>
      <c r="F69">
        <v>65</v>
      </c>
      <c r="G69" s="7"/>
      <c r="H69" s="7">
        <f t="shared" si="2"/>
        <v>988.90000000000009</v>
      </c>
      <c r="I69" s="3">
        <f t="shared" si="3"/>
        <v>109.2</v>
      </c>
      <c r="J69">
        <f t="shared" si="4"/>
        <v>1.06</v>
      </c>
      <c r="N69" s="3">
        <f t="shared" si="1"/>
        <v>1099.1600000000001</v>
      </c>
      <c r="O69" s="1" t="s">
        <v>77</v>
      </c>
      <c r="P69" s="1"/>
    </row>
    <row r="70" spans="5:16" x14ac:dyDescent="0.25">
      <c r="E70" s="21">
        <v>46543</v>
      </c>
      <c r="F70">
        <v>66</v>
      </c>
      <c r="G70" s="7"/>
      <c r="H70" s="7">
        <f t="shared" si="2"/>
        <v>988.90000000000009</v>
      </c>
      <c r="I70" s="3">
        <f t="shared" si="3"/>
        <v>109.2</v>
      </c>
      <c r="J70">
        <f t="shared" si="4"/>
        <v>1.06</v>
      </c>
      <c r="N70" s="3">
        <f t="shared" ref="N70:N124" si="5">SUM(G70:M70)</f>
        <v>1099.1600000000001</v>
      </c>
      <c r="O70" s="1" t="s">
        <v>77</v>
      </c>
      <c r="P70" s="1"/>
    </row>
    <row r="71" spans="5:16" x14ac:dyDescent="0.25">
      <c r="E71" s="21">
        <v>46573</v>
      </c>
      <c r="F71">
        <v>67</v>
      </c>
      <c r="G71" s="7"/>
      <c r="H71" s="7">
        <f t="shared" si="2"/>
        <v>988.90000000000009</v>
      </c>
      <c r="I71" s="3">
        <f t="shared" si="3"/>
        <v>109.2</v>
      </c>
      <c r="J71">
        <f t="shared" si="4"/>
        <v>1.06</v>
      </c>
      <c r="N71" s="3">
        <f t="shared" si="5"/>
        <v>1099.1600000000001</v>
      </c>
      <c r="O71" s="1" t="s">
        <v>77</v>
      </c>
      <c r="P71" s="1"/>
    </row>
    <row r="72" spans="5:16" x14ac:dyDescent="0.25">
      <c r="E72" s="21">
        <v>46604</v>
      </c>
      <c r="F72">
        <v>68</v>
      </c>
      <c r="G72" s="7"/>
      <c r="H72" s="7">
        <f t="shared" si="2"/>
        <v>988.90000000000009</v>
      </c>
      <c r="I72" s="3">
        <f t="shared" si="3"/>
        <v>109.2</v>
      </c>
      <c r="J72">
        <f t="shared" si="4"/>
        <v>1.06</v>
      </c>
      <c r="N72" s="3">
        <f t="shared" si="5"/>
        <v>1099.1600000000001</v>
      </c>
      <c r="O72" s="1" t="s">
        <v>77</v>
      </c>
      <c r="P72" s="1"/>
    </row>
    <row r="73" spans="5:16" x14ac:dyDescent="0.25">
      <c r="E73" s="21">
        <v>46635</v>
      </c>
      <c r="F73">
        <v>69</v>
      </c>
      <c r="G73" s="7"/>
      <c r="H73" s="7">
        <f t="shared" si="2"/>
        <v>988.90000000000009</v>
      </c>
      <c r="I73" s="3">
        <f t="shared" si="3"/>
        <v>109.2</v>
      </c>
      <c r="J73">
        <f t="shared" si="4"/>
        <v>1.06</v>
      </c>
      <c r="N73" s="3">
        <f t="shared" si="5"/>
        <v>1099.1600000000001</v>
      </c>
      <c r="O73" s="1" t="s">
        <v>77</v>
      </c>
      <c r="P73" s="1"/>
    </row>
    <row r="74" spans="5:16" x14ac:dyDescent="0.25">
      <c r="E74" s="21">
        <v>46665</v>
      </c>
      <c r="F74">
        <v>70</v>
      </c>
      <c r="G74" s="7"/>
      <c r="H74" s="7">
        <f t="shared" si="2"/>
        <v>988.90000000000009</v>
      </c>
      <c r="I74" s="3">
        <f t="shared" si="3"/>
        <v>109.2</v>
      </c>
      <c r="J74">
        <f t="shared" si="4"/>
        <v>1.06</v>
      </c>
      <c r="N74" s="3">
        <f t="shared" si="5"/>
        <v>1099.1600000000001</v>
      </c>
      <c r="O74" s="1" t="s">
        <v>77</v>
      </c>
      <c r="P74" s="1"/>
    </row>
    <row r="75" spans="5:16" x14ac:dyDescent="0.25">
      <c r="E75" s="21">
        <v>46696</v>
      </c>
      <c r="F75">
        <v>71</v>
      </c>
      <c r="G75" s="7"/>
      <c r="H75" s="7">
        <f t="shared" si="2"/>
        <v>988.90000000000009</v>
      </c>
      <c r="I75" s="3">
        <f t="shared" si="3"/>
        <v>109.2</v>
      </c>
      <c r="J75">
        <f t="shared" si="4"/>
        <v>1.06</v>
      </c>
      <c r="N75" s="3">
        <f t="shared" si="5"/>
        <v>1099.1600000000001</v>
      </c>
      <c r="O75" s="1" t="s">
        <v>77</v>
      </c>
      <c r="P75" s="1"/>
    </row>
    <row r="76" spans="5:16" x14ac:dyDescent="0.25">
      <c r="E76" s="21">
        <v>46726</v>
      </c>
      <c r="F76">
        <v>72</v>
      </c>
      <c r="G76" s="7"/>
      <c r="H76" s="7">
        <f t="shared" si="2"/>
        <v>988.90000000000009</v>
      </c>
      <c r="I76" s="3">
        <f t="shared" si="3"/>
        <v>109.2</v>
      </c>
      <c r="J76">
        <f t="shared" si="4"/>
        <v>1.06</v>
      </c>
      <c r="N76" s="3">
        <f t="shared" si="5"/>
        <v>1099.1600000000001</v>
      </c>
      <c r="O76" s="1" t="s">
        <v>77</v>
      </c>
      <c r="P76" s="1"/>
    </row>
    <row r="77" spans="5:16" x14ac:dyDescent="0.25">
      <c r="E77" s="21">
        <v>46757</v>
      </c>
      <c r="F77">
        <v>73</v>
      </c>
      <c r="G77" s="7"/>
      <c r="H77" s="7">
        <f t="shared" ref="H77:H124" si="6">($B$17-(I77+J77))</f>
        <v>988.90000000000009</v>
      </c>
      <c r="I77" s="3">
        <f t="shared" ref="I77:I124" si="7">ROUND(($B$18/113),2)</f>
        <v>109.2</v>
      </c>
      <c r="J77">
        <f t="shared" ref="J77:J124" si="8">ROUND(($B$11/113),2)</f>
        <v>1.06</v>
      </c>
      <c r="N77" s="3">
        <f t="shared" si="5"/>
        <v>1099.1600000000001</v>
      </c>
      <c r="O77" s="1" t="s">
        <v>77</v>
      </c>
      <c r="P77" s="1"/>
    </row>
    <row r="78" spans="5:16" x14ac:dyDescent="0.25">
      <c r="E78" s="21">
        <v>46788</v>
      </c>
      <c r="F78">
        <v>74</v>
      </c>
      <c r="G78" s="7"/>
      <c r="H78" s="7">
        <f t="shared" si="6"/>
        <v>988.90000000000009</v>
      </c>
      <c r="I78" s="3">
        <f t="shared" si="7"/>
        <v>109.2</v>
      </c>
      <c r="J78">
        <f t="shared" si="8"/>
        <v>1.06</v>
      </c>
      <c r="N78" s="3">
        <f t="shared" si="5"/>
        <v>1099.1600000000001</v>
      </c>
      <c r="O78" s="1" t="s">
        <v>77</v>
      </c>
      <c r="P78" s="1"/>
    </row>
    <row r="79" spans="5:16" x14ac:dyDescent="0.25">
      <c r="E79" s="21">
        <v>46817</v>
      </c>
      <c r="F79">
        <v>75</v>
      </c>
      <c r="G79" s="7"/>
      <c r="H79" s="7">
        <f t="shared" si="6"/>
        <v>988.90000000000009</v>
      </c>
      <c r="I79" s="3">
        <f t="shared" si="7"/>
        <v>109.2</v>
      </c>
      <c r="J79">
        <f t="shared" si="8"/>
        <v>1.06</v>
      </c>
      <c r="N79" s="3">
        <f t="shared" si="5"/>
        <v>1099.1600000000001</v>
      </c>
      <c r="O79" s="1" t="s">
        <v>77</v>
      </c>
      <c r="P79" s="1"/>
    </row>
    <row r="80" spans="5:16" x14ac:dyDescent="0.25">
      <c r="E80" s="21">
        <v>46848</v>
      </c>
      <c r="F80">
        <v>76</v>
      </c>
      <c r="G80" s="7"/>
      <c r="H80" s="7">
        <f t="shared" si="6"/>
        <v>988.90000000000009</v>
      </c>
      <c r="I80" s="3">
        <f t="shared" si="7"/>
        <v>109.2</v>
      </c>
      <c r="J80">
        <f t="shared" si="8"/>
        <v>1.06</v>
      </c>
      <c r="N80" s="3">
        <f t="shared" si="5"/>
        <v>1099.1600000000001</v>
      </c>
      <c r="O80" s="1" t="s">
        <v>77</v>
      </c>
      <c r="P80" s="1"/>
    </row>
    <row r="81" spans="5:16" x14ac:dyDescent="0.25">
      <c r="E81" s="21">
        <v>46878</v>
      </c>
      <c r="F81">
        <v>77</v>
      </c>
      <c r="G81" s="7"/>
      <c r="H81" s="7">
        <f t="shared" si="6"/>
        <v>988.90000000000009</v>
      </c>
      <c r="I81" s="3">
        <f t="shared" si="7"/>
        <v>109.2</v>
      </c>
      <c r="J81">
        <f t="shared" si="8"/>
        <v>1.06</v>
      </c>
      <c r="N81" s="3">
        <f t="shared" si="5"/>
        <v>1099.1600000000001</v>
      </c>
      <c r="O81" s="1" t="s">
        <v>77</v>
      </c>
      <c r="P81" s="1"/>
    </row>
    <row r="82" spans="5:16" x14ac:dyDescent="0.25">
      <c r="E82" s="21">
        <v>46909</v>
      </c>
      <c r="F82">
        <v>78</v>
      </c>
      <c r="G82" s="7"/>
      <c r="H82" s="7">
        <f t="shared" si="6"/>
        <v>988.90000000000009</v>
      </c>
      <c r="I82" s="3">
        <f t="shared" si="7"/>
        <v>109.2</v>
      </c>
      <c r="J82">
        <f t="shared" si="8"/>
        <v>1.06</v>
      </c>
      <c r="N82" s="3">
        <f t="shared" si="5"/>
        <v>1099.1600000000001</v>
      </c>
      <c r="O82" s="1" t="s">
        <v>77</v>
      </c>
      <c r="P82" s="1"/>
    </row>
    <row r="83" spans="5:16" x14ac:dyDescent="0.25">
      <c r="E83" s="21">
        <v>46939</v>
      </c>
      <c r="F83">
        <v>79</v>
      </c>
      <c r="G83" s="7"/>
      <c r="H83" s="7">
        <f t="shared" si="6"/>
        <v>988.90000000000009</v>
      </c>
      <c r="I83" s="3">
        <f t="shared" si="7"/>
        <v>109.2</v>
      </c>
      <c r="J83">
        <f t="shared" si="8"/>
        <v>1.06</v>
      </c>
      <c r="N83" s="3">
        <f t="shared" si="5"/>
        <v>1099.1600000000001</v>
      </c>
      <c r="O83" s="1" t="s">
        <v>77</v>
      </c>
      <c r="P83" s="1"/>
    </row>
    <row r="84" spans="5:16" x14ac:dyDescent="0.25">
      <c r="E84" s="21">
        <v>46970</v>
      </c>
      <c r="F84">
        <v>80</v>
      </c>
      <c r="G84" s="7"/>
      <c r="H84" s="7">
        <f t="shared" si="6"/>
        <v>988.90000000000009</v>
      </c>
      <c r="I84" s="3">
        <f t="shared" si="7"/>
        <v>109.2</v>
      </c>
      <c r="J84">
        <f t="shared" si="8"/>
        <v>1.06</v>
      </c>
      <c r="N84" s="3">
        <f t="shared" si="5"/>
        <v>1099.1600000000001</v>
      </c>
      <c r="O84" s="1" t="s">
        <v>77</v>
      </c>
      <c r="P84" s="1"/>
    </row>
    <row r="85" spans="5:16" x14ac:dyDescent="0.25">
      <c r="E85" s="21">
        <v>47001</v>
      </c>
      <c r="F85">
        <v>81</v>
      </c>
      <c r="G85" s="7"/>
      <c r="H85" s="7">
        <f t="shared" si="6"/>
        <v>988.90000000000009</v>
      </c>
      <c r="I85" s="3">
        <f t="shared" si="7"/>
        <v>109.2</v>
      </c>
      <c r="J85">
        <f t="shared" si="8"/>
        <v>1.06</v>
      </c>
      <c r="N85" s="3">
        <f t="shared" si="5"/>
        <v>1099.1600000000001</v>
      </c>
      <c r="O85" s="1" t="s">
        <v>77</v>
      </c>
      <c r="P85" s="1"/>
    </row>
    <row r="86" spans="5:16" x14ac:dyDescent="0.25">
      <c r="E86" s="21">
        <v>47031</v>
      </c>
      <c r="F86">
        <v>82</v>
      </c>
      <c r="G86" s="7"/>
      <c r="H86" s="7">
        <f t="shared" si="6"/>
        <v>988.90000000000009</v>
      </c>
      <c r="I86" s="3">
        <f t="shared" si="7"/>
        <v>109.2</v>
      </c>
      <c r="J86">
        <f t="shared" si="8"/>
        <v>1.06</v>
      </c>
      <c r="N86" s="3">
        <f t="shared" si="5"/>
        <v>1099.1600000000001</v>
      </c>
      <c r="O86" s="1" t="s">
        <v>77</v>
      </c>
      <c r="P86" s="1"/>
    </row>
    <row r="87" spans="5:16" x14ac:dyDescent="0.25">
      <c r="E87" s="21">
        <v>47062</v>
      </c>
      <c r="F87">
        <v>83</v>
      </c>
      <c r="G87" s="7"/>
      <c r="H87" s="7">
        <f t="shared" si="6"/>
        <v>988.90000000000009</v>
      </c>
      <c r="I87" s="3">
        <f t="shared" si="7"/>
        <v>109.2</v>
      </c>
      <c r="J87">
        <f t="shared" si="8"/>
        <v>1.06</v>
      </c>
      <c r="N87" s="3">
        <f t="shared" si="5"/>
        <v>1099.1600000000001</v>
      </c>
      <c r="O87" s="1" t="s">
        <v>77</v>
      </c>
      <c r="P87" s="1"/>
    </row>
    <row r="88" spans="5:16" x14ac:dyDescent="0.25">
      <c r="E88" s="21">
        <v>47092</v>
      </c>
      <c r="F88">
        <v>84</v>
      </c>
      <c r="G88" s="7"/>
      <c r="H88" s="7">
        <f t="shared" si="6"/>
        <v>988.90000000000009</v>
      </c>
      <c r="I88" s="3">
        <f t="shared" si="7"/>
        <v>109.2</v>
      </c>
      <c r="J88">
        <f t="shared" si="8"/>
        <v>1.06</v>
      </c>
      <c r="N88" s="3">
        <f t="shared" si="5"/>
        <v>1099.1600000000001</v>
      </c>
      <c r="O88" s="1" t="s">
        <v>77</v>
      </c>
      <c r="P88" s="1"/>
    </row>
    <row r="89" spans="5:16" x14ac:dyDescent="0.25">
      <c r="E89" s="21">
        <v>47123</v>
      </c>
      <c r="F89">
        <v>85</v>
      </c>
      <c r="G89" s="7"/>
      <c r="H89" s="7">
        <f t="shared" si="6"/>
        <v>988.90000000000009</v>
      </c>
      <c r="I89" s="3">
        <f t="shared" si="7"/>
        <v>109.2</v>
      </c>
      <c r="J89">
        <f t="shared" si="8"/>
        <v>1.06</v>
      </c>
      <c r="N89" s="3">
        <f t="shared" si="5"/>
        <v>1099.1600000000001</v>
      </c>
      <c r="O89" s="1" t="s">
        <v>77</v>
      </c>
      <c r="P89" s="1"/>
    </row>
    <row r="90" spans="5:16" x14ac:dyDescent="0.25">
      <c r="E90" s="21">
        <v>47154</v>
      </c>
      <c r="F90">
        <v>86</v>
      </c>
      <c r="G90" s="7"/>
      <c r="H90" s="7">
        <f t="shared" si="6"/>
        <v>988.90000000000009</v>
      </c>
      <c r="I90" s="3">
        <f t="shared" si="7"/>
        <v>109.2</v>
      </c>
      <c r="J90">
        <f t="shared" si="8"/>
        <v>1.06</v>
      </c>
      <c r="N90" s="3">
        <f t="shared" si="5"/>
        <v>1099.1600000000001</v>
      </c>
      <c r="O90" s="1" t="s">
        <v>77</v>
      </c>
      <c r="P90" s="1"/>
    </row>
    <row r="91" spans="5:16" x14ac:dyDescent="0.25">
      <c r="E91" s="21">
        <v>47182</v>
      </c>
      <c r="F91">
        <v>87</v>
      </c>
      <c r="G91" s="7"/>
      <c r="H91" s="7">
        <f t="shared" si="6"/>
        <v>988.90000000000009</v>
      </c>
      <c r="I91" s="3">
        <f t="shared" si="7"/>
        <v>109.2</v>
      </c>
      <c r="J91">
        <f t="shared" si="8"/>
        <v>1.06</v>
      </c>
      <c r="N91" s="3">
        <f t="shared" si="5"/>
        <v>1099.1600000000001</v>
      </c>
      <c r="O91" s="1" t="s">
        <v>77</v>
      </c>
      <c r="P91" s="1"/>
    </row>
    <row r="92" spans="5:16" x14ac:dyDescent="0.25">
      <c r="E92" s="21">
        <v>47213</v>
      </c>
      <c r="F92">
        <v>88</v>
      </c>
      <c r="G92" s="7"/>
      <c r="H92" s="7">
        <f t="shared" si="6"/>
        <v>988.90000000000009</v>
      </c>
      <c r="I92" s="3">
        <f t="shared" si="7"/>
        <v>109.2</v>
      </c>
      <c r="J92">
        <f t="shared" si="8"/>
        <v>1.06</v>
      </c>
      <c r="N92" s="3">
        <f t="shared" si="5"/>
        <v>1099.1600000000001</v>
      </c>
      <c r="O92" s="1" t="s">
        <v>77</v>
      </c>
      <c r="P92" s="1"/>
    </row>
    <row r="93" spans="5:16" x14ac:dyDescent="0.25">
      <c r="E93" s="21">
        <v>47243</v>
      </c>
      <c r="F93">
        <v>89</v>
      </c>
      <c r="G93" s="7"/>
      <c r="H93" s="7">
        <f t="shared" si="6"/>
        <v>988.90000000000009</v>
      </c>
      <c r="I93" s="3">
        <f t="shared" si="7"/>
        <v>109.2</v>
      </c>
      <c r="J93">
        <f t="shared" si="8"/>
        <v>1.06</v>
      </c>
      <c r="N93" s="3">
        <f t="shared" si="5"/>
        <v>1099.1600000000001</v>
      </c>
      <c r="O93" s="1" t="s">
        <v>77</v>
      </c>
      <c r="P93" s="1"/>
    </row>
    <row r="94" spans="5:16" x14ac:dyDescent="0.25">
      <c r="E94" s="21">
        <v>47274</v>
      </c>
      <c r="F94">
        <v>90</v>
      </c>
      <c r="G94" s="7"/>
      <c r="H94" s="7">
        <f t="shared" si="6"/>
        <v>988.90000000000009</v>
      </c>
      <c r="I94" s="3">
        <f t="shared" si="7"/>
        <v>109.2</v>
      </c>
      <c r="J94">
        <f t="shared" si="8"/>
        <v>1.06</v>
      </c>
      <c r="N94" s="3">
        <f t="shared" si="5"/>
        <v>1099.1600000000001</v>
      </c>
      <c r="O94" s="1" t="s">
        <v>77</v>
      </c>
      <c r="P94" s="1"/>
    </row>
    <row r="95" spans="5:16" x14ac:dyDescent="0.25">
      <c r="E95" s="21">
        <v>47304</v>
      </c>
      <c r="F95">
        <v>91</v>
      </c>
      <c r="G95" s="7"/>
      <c r="H95" s="7">
        <f t="shared" si="6"/>
        <v>988.90000000000009</v>
      </c>
      <c r="I95" s="3">
        <f t="shared" si="7"/>
        <v>109.2</v>
      </c>
      <c r="J95">
        <f t="shared" si="8"/>
        <v>1.06</v>
      </c>
      <c r="N95" s="3">
        <f t="shared" si="5"/>
        <v>1099.1600000000001</v>
      </c>
      <c r="O95" s="1" t="s">
        <v>77</v>
      </c>
      <c r="P95" s="1"/>
    </row>
    <row r="96" spans="5:16" x14ac:dyDescent="0.25">
      <c r="E96" s="21">
        <v>47335</v>
      </c>
      <c r="F96">
        <v>92</v>
      </c>
      <c r="G96" s="7"/>
      <c r="H96" s="7">
        <f t="shared" si="6"/>
        <v>988.90000000000009</v>
      </c>
      <c r="I96" s="3">
        <f t="shared" si="7"/>
        <v>109.2</v>
      </c>
      <c r="J96">
        <f t="shared" si="8"/>
        <v>1.06</v>
      </c>
      <c r="N96" s="3">
        <f t="shared" si="5"/>
        <v>1099.1600000000001</v>
      </c>
      <c r="O96" s="1" t="s">
        <v>77</v>
      </c>
      <c r="P96" s="1"/>
    </row>
    <row r="97" spans="5:17" x14ac:dyDescent="0.25">
      <c r="E97" s="21">
        <v>47366</v>
      </c>
      <c r="F97">
        <v>93</v>
      </c>
      <c r="G97" s="7"/>
      <c r="H97" s="7">
        <f t="shared" si="6"/>
        <v>988.90000000000009</v>
      </c>
      <c r="I97" s="3">
        <f t="shared" si="7"/>
        <v>109.2</v>
      </c>
      <c r="J97">
        <f t="shared" si="8"/>
        <v>1.06</v>
      </c>
      <c r="N97" s="3">
        <f t="shared" si="5"/>
        <v>1099.1600000000001</v>
      </c>
      <c r="O97" s="1" t="s">
        <v>77</v>
      </c>
      <c r="P97" s="1"/>
    </row>
    <row r="98" spans="5:17" x14ac:dyDescent="0.25">
      <c r="E98" s="21">
        <v>47396</v>
      </c>
      <c r="F98">
        <v>94</v>
      </c>
      <c r="G98" s="7"/>
      <c r="H98" s="7">
        <f t="shared" si="6"/>
        <v>988.90000000000009</v>
      </c>
      <c r="I98" s="3">
        <f t="shared" si="7"/>
        <v>109.2</v>
      </c>
      <c r="J98">
        <f t="shared" si="8"/>
        <v>1.06</v>
      </c>
      <c r="N98" s="3">
        <f t="shared" si="5"/>
        <v>1099.1600000000001</v>
      </c>
      <c r="O98" s="1" t="s">
        <v>77</v>
      </c>
      <c r="P98" s="1"/>
    </row>
    <row r="99" spans="5:17" x14ac:dyDescent="0.25">
      <c r="E99" s="21">
        <v>47427</v>
      </c>
      <c r="F99">
        <v>95</v>
      </c>
      <c r="G99" s="7"/>
      <c r="H99" s="7">
        <f t="shared" si="6"/>
        <v>988.90000000000009</v>
      </c>
      <c r="I99" s="3">
        <f t="shared" si="7"/>
        <v>109.2</v>
      </c>
      <c r="J99">
        <f t="shared" si="8"/>
        <v>1.06</v>
      </c>
      <c r="N99" s="3">
        <f t="shared" si="5"/>
        <v>1099.1600000000001</v>
      </c>
      <c r="O99" s="1" t="s">
        <v>77</v>
      </c>
      <c r="P99" s="1"/>
    </row>
    <row r="100" spans="5:17" x14ac:dyDescent="0.25">
      <c r="E100" s="21">
        <v>47457</v>
      </c>
      <c r="F100">
        <v>96</v>
      </c>
      <c r="G100" s="7"/>
      <c r="H100" s="7">
        <f t="shared" si="6"/>
        <v>988.90000000000009</v>
      </c>
      <c r="I100" s="3">
        <f t="shared" si="7"/>
        <v>109.2</v>
      </c>
      <c r="J100">
        <f t="shared" si="8"/>
        <v>1.06</v>
      </c>
      <c r="N100" s="3">
        <f t="shared" si="5"/>
        <v>1099.1600000000001</v>
      </c>
      <c r="O100" s="1" t="s">
        <v>77</v>
      </c>
      <c r="P100" s="1"/>
    </row>
    <row r="101" spans="5:17" x14ac:dyDescent="0.25">
      <c r="E101" s="21">
        <v>47488</v>
      </c>
      <c r="F101">
        <v>97</v>
      </c>
      <c r="G101" s="7"/>
      <c r="H101" s="7">
        <f t="shared" si="6"/>
        <v>988.90000000000009</v>
      </c>
      <c r="I101" s="3">
        <f t="shared" si="7"/>
        <v>109.2</v>
      </c>
      <c r="J101">
        <f t="shared" si="8"/>
        <v>1.06</v>
      </c>
      <c r="N101" s="3">
        <f t="shared" si="5"/>
        <v>1099.1600000000001</v>
      </c>
      <c r="O101" s="1" t="s">
        <v>77</v>
      </c>
      <c r="P101" s="1"/>
    </row>
    <row r="102" spans="5:17" x14ac:dyDescent="0.25">
      <c r="E102" s="21">
        <v>47519</v>
      </c>
      <c r="F102">
        <v>98</v>
      </c>
      <c r="G102" s="7"/>
      <c r="H102" s="7">
        <f t="shared" si="6"/>
        <v>988.90000000000009</v>
      </c>
      <c r="I102" s="3">
        <f t="shared" si="7"/>
        <v>109.2</v>
      </c>
      <c r="J102">
        <f t="shared" si="8"/>
        <v>1.06</v>
      </c>
      <c r="N102" s="3">
        <f t="shared" si="5"/>
        <v>1099.1600000000001</v>
      </c>
      <c r="O102" s="1" t="s">
        <v>77</v>
      </c>
      <c r="P102" s="1"/>
    </row>
    <row r="103" spans="5:17" x14ac:dyDescent="0.25">
      <c r="E103" s="21">
        <v>47547</v>
      </c>
      <c r="F103">
        <v>99</v>
      </c>
      <c r="G103" s="7"/>
      <c r="H103" s="7">
        <f t="shared" si="6"/>
        <v>988.90000000000009</v>
      </c>
      <c r="I103" s="3">
        <f t="shared" si="7"/>
        <v>109.2</v>
      </c>
      <c r="J103">
        <f t="shared" si="8"/>
        <v>1.06</v>
      </c>
      <c r="N103" s="3">
        <f t="shared" si="5"/>
        <v>1099.1600000000001</v>
      </c>
      <c r="O103" s="1" t="s">
        <v>77</v>
      </c>
      <c r="P103" s="1"/>
    </row>
    <row r="104" spans="5:17" x14ac:dyDescent="0.25">
      <c r="E104" s="32">
        <v>47578</v>
      </c>
      <c r="F104" s="33">
        <v>100</v>
      </c>
      <c r="G104" s="35"/>
      <c r="H104" s="35">
        <f t="shared" si="6"/>
        <v>988.90000000000009</v>
      </c>
      <c r="I104" s="36">
        <f t="shared" si="7"/>
        <v>109.2</v>
      </c>
      <c r="J104" s="33">
        <f t="shared" si="8"/>
        <v>1.06</v>
      </c>
      <c r="K104" s="33">
        <f>ROUND((((H104/$B$20)*$B$22)-H104),2)</f>
        <v>33.46</v>
      </c>
      <c r="L104" s="33">
        <f>ROUND(((((SUM(I104:J104))/$B$20)*$B$22)-(SUM(I104:J104))),2)</f>
        <v>3.73</v>
      </c>
      <c r="M104" s="36">
        <f>ROUND((SUM(G104:L104))-PV($B$15,Q104,0,-(SUM(G104:L104))),2)</f>
        <v>166.53</v>
      </c>
      <c r="N104" s="36">
        <f t="shared" si="5"/>
        <v>1302.8800000000001</v>
      </c>
      <c r="O104" s="1" t="s">
        <v>76</v>
      </c>
      <c r="P104" s="20">
        <v>44637</v>
      </c>
      <c r="Q104">
        <f>DATEDIF(P104,E104,"m")</f>
        <v>96</v>
      </c>
    </row>
    <row r="105" spans="5:17" x14ac:dyDescent="0.25">
      <c r="E105" s="21">
        <v>47608</v>
      </c>
      <c r="F105">
        <v>101</v>
      </c>
      <c r="G105" s="7"/>
      <c r="H105" s="7">
        <f t="shared" si="6"/>
        <v>988.90000000000009</v>
      </c>
      <c r="I105" s="3">
        <f t="shared" si="7"/>
        <v>109.2</v>
      </c>
      <c r="J105">
        <f t="shared" si="8"/>
        <v>1.06</v>
      </c>
      <c r="K105" s="16">
        <f t="shared" ref="K105:K124" si="9">ROUND((((H105/$B$20)*$B$22)-H105),2)</f>
        <v>33.46</v>
      </c>
      <c r="L105" s="16">
        <f t="shared" ref="L105:L124" si="10">ROUND(((((SUM(I105:J105))/$B$20)*$B$22)-(SUM(I105:J105))),2)</f>
        <v>3.73</v>
      </c>
      <c r="M105" s="30">
        <f t="shared" ref="M105:M124" si="11">ROUND((SUM(G105:L105))-PV($B$15,Q105,0,-(SUM(G105:L105))),2)</f>
        <v>168.12</v>
      </c>
      <c r="N105" s="3">
        <f t="shared" si="5"/>
        <v>1304.4700000000003</v>
      </c>
      <c r="O105" s="1" t="s">
        <v>76</v>
      </c>
      <c r="P105" s="20">
        <v>44637</v>
      </c>
      <c r="Q105">
        <f t="shared" ref="Q105:Q124" si="12">DATEDIF(P105,E105,"m")</f>
        <v>97</v>
      </c>
    </row>
    <row r="106" spans="5:17" x14ac:dyDescent="0.25">
      <c r="E106" s="21">
        <v>47639</v>
      </c>
      <c r="F106">
        <v>102</v>
      </c>
      <c r="G106" s="7"/>
      <c r="H106" s="7">
        <f t="shared" si="6"/>
        <v>988.90000000000009</v>
      </c>
      <c r="I106" s="3">
        <f t="shared" si="7"/>
        <v>109.2</v>
      </c>
      <c r="J106">
        <f t="shared" si="8"/>
        <v>1.06</v>
      </c>
      <c r="K106" s="16">
        <f t="shared" si="9"/>
        <v>33.46</v>
      </c>
      <c r="L106" s="16">
        <f t="shared" si="10"/>
        <v>3.73</v>
      </c>
      <c r="M106" s="30">
        <f t="shared" si="11"/>
        <v>169.72</v>
      </c>
      <c r="N106" s="3">
        <f t="shared" si="5"/>
        <v>1306.0700000000002</v>
      </c>
      <c r="O106" s="1" t="s">
        <v>76</v>
      </c>
      <c r="P106" s="20">
        <v>44637</v>
      </c>
      <c r="Q106">
        <f t="shared" si="12"/>
        <v>98</v>
      </c>
    </row>
    <row r="107" spans="5:17" x14ac:dyDescent="0.25">
      <c r="E107" s="21">
        <v>47669</v>
      </c>
      <c r="F107">
        <v>103</v>
      </c>
      <c r="G107" s="7"/>
      <c r="H107" s="7">
        <f t="shared" si="6"/>
        <v>988.90000000000009</v>
      </c>
      <c r="I107" s="3">
        <f t="shared" si="7"/>
        <v>109.2</v>
      </c>
      <c r="J107">
        <f t="shared" si="8"/>
        <v>1.06</v>
      </c>
      <c r="K107" s="16">
        <f t="shared" si="9"/>
        <v>33.46</v>
      </c>
      <c r="L107" s="16">
        <f t="shared" si="10"/>
        <v>3.73</v>
      </c>
      <c r="M107" s="30">
        <f t="shared" si="11"/>
        <v>171.32</v>
      </c>
      <c r="N107" s="3">
        <f t="shared" si="5"/>
        <v>1307.67</v>
      </c>
      <c r="O107" s="1" t="s">
        <v>76</v>
      </c>
      <c r="P107" s="20">
        <v>44637</v>
      </c>
      <c r="Q107">
        <f t="shared" si="12"/>
        <v>99</v>
      </c>
    </row>
    <row r="108" spans="5:17" x14ac:dyDescent="0.25">
      <c r="E108" s="21">
        <v>47700</v>
      </c>
      <c r="F108">
        <v>104</v>
      </c>
      <c r="G108" s="7"/>
      <c r="H108" s="7">
        <f t="shared" si="6"/>
        <v>988.90000000000009</v>
      </c>
      <c r="I108" s="3">
        <f t="shared" si="7"/>
        <v>109.2</v>
      </c>
      <c r="J108">
        <f t="shared" si="8"/>
        <v>1.06</v>
      </c>
      <c r="K108" s="16">
        <f t="shared" si="9"/>
        <v>33.46</v>
      </c>
      <c r="L108" s="16">
        <f t="shared" si="10"/>
        <v>3.73</v>
      </c>
      <c r="M108" s="30">
        <f t="shared" si="11"/>
        <v>172.91</v>
      </c>
      <c r="N108" s="3">
        <f t="shared" si="5"/>
        <v>1309.2600000000002</v>
      </c>
      <c r="O108" s="1" t="s">
        <v>76</v>
      </c>
      <c r="P108" s="20">
        <v>44637</v>
      </c>
      <c r="Q108">
        <f t="shared" si="12"/>
        <v>100</v>
      </c>
    </row>
    <row r="109" spans="5:17" x14ac:dyDescent="0.25">
      <c r="E109" s="21">
        <v>47731</v>
      </c>
      <c r="F109">
        <v>105</v>
      </c>
      <c r="G109" s="7"/>
      <c r="H109" s="7">
        <f t="shared" si="6"/>
        <v>988.90000000000009</v>
      </c>
      <c r="I109" s="3">
        <f t="shared" si="7"/>
        <v>109.2</v>
      </c>
      <c r="J109">
        <f t="shared" si="8"/>
        <v>1.06</v>
      </c>
      <c r="K109" s="16">
        <f t="shared" si="9"/>
        <v>33.46</v>
      </c>
      <c r="L109" s="16">
        <f t="shared" si="10"/>
        <v>3.73</v>
      </c>
      <c r="M109" s="30">
        <f t="shared" si="11"/>
        <v>174.5</v>
      </c>
      <c r="N109" s="3">
        <f t="shared" si="5"/>
        <v>1310.8500000000001</v>
      </c>
      <c r="O109" s="1" t="s">
        <v>76</v>
      </c>
      <c r="P109" s="20">
        <v>44637</v>
      </c>
      <c r="Q109">
        <f t="shared" si="12"/>
        <v>101</v>
      </c>
    </row>
    <row r="110" spans="5:17" x14ac:dyDescent="0.25">
      <c r="E110" s="21">
        <v>47761</v>
      </c>
      <c r="F110">
        <v>106</v>
      </c>
      <c r="G110" s="7"/>
      <c r="H110" s="7">
        <f t="shared" si="6"/>
        <v>988.90000000000009</v>
      </c>
      <c r="I110" s="3">
        <f t="shared" si="7"/>
        <v>109.2</v>
      </c>
      <c r="J110">
        <f t="shared" si="8"/>
        <v>1.06</v>
      </c>
      <c r="K110" s="16">
        <f t="shared" si="9"/>
        <v>33.46</v>
      </c>
      <c r="L110" s="16">
        <f t="shared" si="10"/>
        <v>3.73</v>
      </c>
      <c r="M110" s="30">
        <f t="shared" si="11"/>
        <v>176.08</v>
      </c>
      <c r="N110" s="3">
        <f t="shared" si="5"/>
        <v>1312.43</v>
      </c>
      <c r="O110" s="1" t="s">
        <v>76</v>
      </c>
      <c r="P110" s="20">
        <v>44637</v>
      </c>
      <c r="Q110">
        <f t="shared" si="12"/>
        <v>102</v>
      </c>
    </row>
    <row r="111" spans="5:17" x14ac:dyDescent="0.25">
      <c r="E111" s="21">
        <v>47792</v>
      </c>
      <c r="F111">
        <v>107</v>
      </c>
      <c r="G111" s="7"/>
      <c r="H111" s="7">
        <f t="shared" si="6"/>
        <v>988.90000000000009</v>
      </c>
      <c r="I111" s="3">
        <f t="shared" si="7"/>
        <v>109.2</v>
      </c>
      <c r="J111">
        <f t="shared" si="8"/>
        <v>1.06</v>
      </c>
      <c r="K111" s="16">
        <f t="shared" si="9"/>
        <v>33.46</v>
      </c>
      <c r="L111" s="16">
        <f t="shared" si="10"/>
        <v>3.73</v>
      </c>
      <c r="M111" s="30">
        <f t="shared" si="11"/>
        <v>177.67</v>
      </c>
      <c r="N111" s="3">
        <f t="shared" si="5"/>
        <v>1314.0200000000002</v>
      </c>
      <c r="O111" s="1" t="s">
        <v>76</v>
      </c>
      <c r="P111" s="20">
        <v>44637</v>
      </c>
      <c r="Q111">
        <f t="shared" si="12"/>
        <v>103</v>
      </c>
    </row>
    <row r="112" spans="5:17" x14ac:dyDescent="0.25">
      <c r="E112" s="21">
        <v>47822</v>
      </c>
      <c r="F112">
        <v>108</v>
      </c>
      <c r="G112" s="7"/>
      <c r="H112" s="7">
        <f t="shared" si="6"/>
        <v>988.90000000000009</v>
      </c>
      <c r="I112" s="3">
        <f t="shared" si="7"/>
        <v>109.2</v>
      </c>
      <c r="J112">
        <f t="shared" si="8"/>
        <v>1.06</v>
      </c>
      <c r="K112" s="16">
        <f t="shared" si="9"/>
        <v>33.46</v>
      </c>
      <c r="L112" s="16">
        <f t="shared" si="10"/>
        <v>3.73</v>
      </c>
      <c r="M112" s="30">
        <f t="shared" si="11"/>
        <v>179.25</v>
      </c>
      <c r="N112" s="3">
        <f t="shared" si="5"/>
        <v>1315.6000000000001</v>
      </c>
      <c r="O112" s="1" t="s">
        <v>76</v>
      </c>
      <c r="P112" s="20">
        <v>44637</v>
      </c>
      <c r="Q112">
        <f t="shared" si="12"/>
        <v>104</v>
      </c>
    </row>
    <row r="113" spans="5:17" x14ac:dyDescent="0.25">
      <c r="E113" s="21">
        <v>47853</v>
      </c>
      <c r="F113">
        <v>109</v>
      </c>
      <c r="G113" s="7"/>
      <c r="H113" s="7">
        <f t="shared" si="6"/>
        <v>988.90000000000009</v>
      </c>
      <c r="I113" s="3">
        <f t="shared" si="7"/>
        <v>109.2</v>
      </c>
      <c r="J113">
        <f t="shared" si="8"/>
        <v>1.06</v>
      </c>
      <c r="K113" s="16">
        <f t="shared" si="9"/>
        <v>33.46</v>
      </c>
      <c r="L113" s="16">
        <f t="shared" si="10"/>
        <v>3.73</v>
      </c>
      <c r="M113" s="30">
        <f t="shared" si="11"/>
        <v>180.83</v>
      </c>
      <c r="N113" s="3">
        <f t="shared" si="5"/>
        <v>1317.18</v>
      </c>
      <c r="O113" s="1" t="s">
        <v>76</v>
      </c>
      <c r="P113" s="20">
        <v>44637</v>
      </c>
      <c r="Q113">
        <f t="shared" si="12"/>
        <v>105</v>
      </c>
    </row>
    <row r="114" spans="5:17" x14ac:dyDescent="0.25">
      <c r="E114" s="21">
        <v>47884</v>
      </c>
      <c r="F114">
        <v>110</v>
      </c>
      <c r="G114" s="7"/>
      <c r="H114" s="7">
        <f t="shared" si="6"/>
        <v>988.90000000000009</v>
      </c>
      <c r="I114" s="3">
        <f t="shared" si="7"/>
        <v>109.2</v>
      </c>
      <c r="J114">
        <f t="shared" si="8"/>
        <v>1.06</v>
      </c>
      <c r="K114" s="16">
        <f t="shared" si="9"/>
        <v>33.46</v>
      </c>
      <c r="L114" s="16">
        <f t="shared" si="10"/>
        <v>3.73</v>
      </c>
      <c r="M114" s="30">
        <f t="shared" si="11"/>
        <v>182.4</v>
      </c>
      <c r="N114" s="3">
        <f t="shared" si="5"/>
        <v>1318.7500000000002</v>
      </c>
      <c r="O114" s="1" t="s">
        <v>76</v>
      </c>
      <c r="P114" s="20">
        <v>44629</v>
      </c>
      <c r="Q114">
        <f t="shared" si="12"/>
        <v>106</v>
      </c>
    </row>
    <row r="115" spans="5:17" x14ac:dyDescent="0.25">
      <c r="E115" s="21">
        <v>47912</v>
      </c>
      <c r="F115">
        <v>111</v>
      </c>
      <c r="G115" s="7"/>
      <c r="H115" s="7">
        <f t="shared" si="6"/>
        <v>988.90000000000009</v>
      </c>
      <c r="I115" s="3">
        <f t="shared" si="7"/>
        <v>109.2</v>
      </c>
      <c r="J115">
        <f t="shared" si="8"/>
        <v>1.06</v>
      </c>
      <c r="K115" s="16">
        <f t="shared" si="9"/>
        <v>33.46</v>
      </c>
      <c r="L115" s="16">
        <f t="shared" si="10"/>
        <v>3.73</v>
      </c>
      <c r="M115" s="30">
        <f t="shared" si="11"/>
        <v>183.98</v>
      </c>
      <c r="N115" s="3">
        <f t="shared" si="5"/>
        <v>1320.3300000000002</v>
      </c>
      <c r="O115" s="1" t="s">
        <v>76</v>
      </c>
      <c r="P115" s="20">
        <v>44629</v>
      </c>
      <c r="Q115">
        <f t="shared" si="12"/>
        <v>107</v>
      </c>
    </row>
    <row r="116" spans="5:17" x14ac:dyDescent="0.25">
      <c r="E116" s="21">
        <v>47943</v>
      </c>
      <c r="F116">
        <v>112</v>
      </c>
      <c r="G116" s="7"/>
      <c r="H116" s="7">
        <f t="shared" si="6"/>
        <v>988.90000000000009</v>
      </c>
      <c r="I116" s="3">
        <f t="shared" si="7"/>
        <v>109.2</v>
      </c>
      <c r="J116">
        <f t="shared" si="8"/>
        <v>1.06</v>
      </c>
      <c r="K116" s="16">
        <f t="shared" si="9"/>
        <v>33.46</v>
      </c>
      <c r="L116" s="16">
        <f t="shared" si="10"/>
        <v>3.73</v>
      </c>
      <c r="M116" s="30">
        <f t="shared" si="11"/>
        <v>185.55</v>
      </c>
      <c r="N116" s="3">
        <f t="shared" si="5"/>
        <v>1321.9</v>
      </c>
      <c r="O116" s="1" t="s">
        <v>76</v>
      </c>
      <c r="P116" s="20">
        <v>44629</v>
      </c>
      <c r="Q116">
        <f t="shared" si="12"/>
        <v>108</v>
      </c>
    </row>
    <row r="117" spans="5:17" x14ac:dyDescent="0.25">
      <c r="E117" s="21">
        <v>47973</v>
      </c>
      <c r="F117">
        <v>113</v>
      </c>
      <c r="G117" s="7"/>
      <c r="H117" s="7">
        <f t="shared" si="6"/>
        <v>988.90000000000009</v>
      </c>
      <c r="I117" s="3">
        <f t="shared" si="7"/>
        <v>109.2</v>
      </c>
      <c r="J117">
        <f t="shared" si="8"/>
        <v>1.06</v>
      </c>
      <c r="K117" s="16">
        <f t="shared" si="9"/>
        <v>33.46</v>
      </c>
      <c r="L117" s="16">
        <f t="shared" si="10"/>
        <v>3.73</v>
      </c>
      <c r="M117" s="30">
        <f t="shared" si="11"/>
        <v>187.11</v>
      </c>
      <c r="N117" s="3">
        <f t="shared" si="5"/>
        <v>1323.46</v>
      </c>
      <c r="O117" s="1" t="s">
        <v>76</v>
      </c>
      <c r="P117" s="20">
        <v>44629</v>
      </c>
      <c r="Q117">
        <f t="shared" si="12"/>
        <v>109</v>
      </c>
    </row>
    <row r="118" spans="5:17" x14ac:dyDescent="0.25">
      <c r="E118" s="21">
        <v>48004</v>
      </c>
      <c r="F118">
        <v>114</v>
      </c>
      <c r="G118" s="7"/>
      <c r="H118" s="7">
        <f t="shared" si="6"/>
        <v>988.90000000000009</v>
      </c>
      <c r="I118" s="3">
        <f t="shared" si="7"/>
        <v>109.2</v>
      </c>
      <c r="J118">
        <f t="shared" si="8"/>
        <v>1.06</v>
      </c>
      <c r="K118" s="16">
        <f t="shared" si="9"/>
        <v>33.46</v>
      </c>
      <c r="L118" s="16">
        <f t="shared" si="10"/>
        <v>3.73</v>
      </c>
      <c r="M118" s="30">
        <f t="shared" si="11"/>
        <v>188.68</v>
      </c>
      <c r="N118" s="3">
        <f t="shared" si="5"/>
        <v>1325.0300000000002</v>
      </c>
      <c r="O118" s="1" t="s">
        <v>76</v>
      </c>
      <c r="P118" s="20">
        <v>44629</v>
      </c>
      <c r="Q118">
        <f t="shared" si="12"/>
        <v>110</v>
      </c>
    </row>
    <row r="119" spans="5:17" x14ac:dyDescent="0.25">
      <c r="E119" s="21">
        <v>48034</v>
      </c>
      <c r="F119">
        <v>115</v>
      </c>
      <c r="G119" s="7"/>
      <c r="H119" s="7">
        <f t="shared" si="6"/>
        <v>988.90000000000009</v>
      </c>
      <c r="I119" s="3">
        <f t="shared" si="7"/>
        <v>109.2</v>
      </c>
      <c r="J119">
        <f t="shared" si="8"/>
        <v>1.06</v>
      </c>
      <c r="K119" s="16">
        <f t="shared" si="9"/>
        <v>33.46</v>
      </c>
      <c r="L119" s="16">
        <f t="shared" si="10"/>
        <v>3.73</v>
      </c>
      <c r="M119" s="30">
        <f t="shared" si="11"/>
        <v>190.24</v>
      </c>
      <c r="N119" s="3">
        <f t="shared" si="5"/>
        <v>1326.5900000000001</v>
      </c>
      <c r="O119" s="1" t="s">
        <v>76</v>
      </c>
      <c r="P119" s="20">
        <v>44629</v>
      </c>
      <c r="Q119">
        <f t="shared" si="12"/>
        <v>111</v>
      </c>
    </row>
    <row r="120" spans="5:17" x14ac:dyDescent="0.25">
      <c r="E120" s="21">
        <v>48065</v>
      </c>
      <c r="F120">
        <v>116</v>
      </c>
      <c r="G120" s="7"/>
      <c r="H120" s="7">
        <f t="shared" si="6"/>
        <v>988.90000000000009</v>
      </c>
      <c r="I120" s="3">
        <f t="shared" si="7"/>
        <v>109.2</v>
      </c>
      <c r="J120">
        <f t="shared" si="8"/>
        <v>1.06</v>
      </c>
      <c r="K120" s="16">
        <f t="shared" si="9"/>
        <v>33.46</v>
      </c>
      <c r="L120" s="16">
        <f t="shared" si="10"/>
        <v>3.73</v>
      </c>
      <c r="M120" s="30">
        <f t="shared" si="11"/>
        <v>191.8</v>
      </c>
      <c r="N120" s="3">
        <f t="shared" si="5"/>
        <v>1328.15</v>
      </c>
      <c r="O120" s="1" t="s">
        <v>76</v>
      </c>
      <c r="P120" s="20">
        <v>44629</v>
      </c>
      <c r="Q120">
        <f t="shared" si="12"/>
        <v>112</v>
      </c>
    </row>
    <row r="121" spans="5:17" x14ac:dyDescent="0.25">
      <c r="E121" s="21">
        <v>48096</v>
      </c>
      <c r="F121">
        <v>117</v>
      </c>
      <c r="G121" s="7"/>
      <c r="H121" s="7">
        <f t="shared" si="6"/>
        <v>988.90000000000009</v>
      </c>
      <c r="I121" s="3">
        <f t="shared" si="7"/>
        <v>109.2</v>
      </c>
      <c r="J121">
        <f t="shared" si="8"/>
        <v>1.06</v>
      </c>
      <c r="K121" s="16">
        <f t="shared" si="9"/>
        <v>33.46</v>
      </c>
      <c r="L121" s="16">
        <f t="shared" si="10"/>
        <v>3.73</v>
      </c>
      <c r="M121" s="30">
        <f t="shared" si="11"/>
        <v>193.36</v>
      </c>
      <c r="N121" s="3">
        <f t="shared" si="5"/>
        <v>1329.71</v>
      </c>
      <c r="O121" s="1" t="s">
        <v>76</v>
      </c>
      <c r="P121" s="20">
        <v>44629</v>
      </c>
      <c r="Q121">
        <f t="shared" si="12"/>
        <v>113</v>
      </c>
    </row>
    <row r="122" spans="5:17" x14ac:dyDescent="0.25">
      <c r="E122" s="21">
        <v>48126</v>
      </c>
      <c r="F122">
        <v>118</v>
      </c>
      <c r="G122" s="7"/>
      <c r="H122" s="7">
        <f t="shared" si="6"/>
        <v>988.90000000000009</v>
      </c>
      <c r="I122" s="3">
        <f t="shared" si="7"/>
        <v>109.2</v>
      </c>
      <c r="J122">
        <f t="shared" si="8"/>
        <v>1.06</v>
      </c>
      <c r="K122" s="16">
        <f t="shared" si="9"/>
        <v>33.46</v>
      </c>
      <c r="L122" s="16">
        <f t="shared" si="10"/>
        <v>3.73</v>
      </c>
      <c r="M122" s="30">
        <f t="shared" si="11"/>
        <v>194.92</v>
      </c>
      <c r="N122" s="3">
        <f t="shared" si="5"/>
        <v>1331.2700000000002</v>
      </c>
      <c r="O122" s="1" t="s">
        <v>76</v>
      </c>
      <c r="P122" s="20">
        <v>44629</v>
      </c>
      <c r="Q122">
        <f t="shared" si="12"/>
        <v>114</v>
      </c>
    </row>
    <row r="123" spans="5:17" x14ac:dyDescent="0.25">
      <c r="E123" s="21">
        <v>48157</v>
      </c>
      <c r="F123">
        <v>119</v>
      </c>
      <c r="G123" s="7"/>
      <c r="H123" s="7">
        <f t="shared" si="6"/>
        <v>988.90000000000009</v>
      </c>
      <c r="I123" s="3">
        <f t="shared" si="7"/>
        <v>109.2</v>
      </c>
      <c r="J123">
        <f t="shared" si="8"/>
        <v>1.06</v>
      </c>
      <c r="K123" s="16">
        <f t="shared" si="9"/>
        <v>33.46</v>
      </c>
      <c r="L123" s="16">
        <f t="shared" si="10"/>
        <v>3.73</v>
      </c>
      <c r="M123" s="30">
        <f t="shared" si="11"/>
        <v>196.47</v>
      </c>
      <c r="N123" s="3">
        <f t="shared" si="5"/>
        <v>1332.8200000000002</v>
      </c>
      <c r="O123" s="1" t="s">
        <v>76</v>
      </c>
      <c r="P123" s="20">
        <v>44629</v>
      </c>
      <c r="Q123">
        <f t="shared" si="12"/>
        <v>115</v>
      </c>
    </row>
    <row r="124" spans="5:17" x14ac:dyDescent="0.25">
      <c r="E124" s="21">
        <v>48187</v>
      </c>
      <c r="F124">
        <v>120</v>
      </c>
      <c r="G124" s="7"/>
      <c r="H124" s="7">
        <f t="shared" si="6"/>
        <v>988.90000000000009</v>
      </c>
      <c r="I124" s="3">
        <f t="shared" si="7"/>
        <v>109.2</v>
      </c>
      <c r="J124">
        <f t="shared" si="8"/>
        <v>1.06</v>
      </c>
      <c r="K124" s="16">
        <f t="shared" si="9"/>
        <v>33.46</v>
      </c>
      <c r="L124" s="16">
        <f t="shared" si="10"/>
        <v>3.73</v>
      </c>
      <c r="M124" s="30">
        <f t="shared" si="11"/>
        <v>198.02</v>
      </c>
      <c r="N124" s="3">
        <f t="shared" si="5"/>
        <v>1334.3700000000001</v>
      </c>
      <c r="O124" s="1" t="s">
        <v>76</v>
      </c>
      <c r="P124" s="20">
        <v>44629</v>
      </c>
      <c r="Q124">
        <f t="shared" si="12"/>
        <v>116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B9AF-B084-4086-A55B-0505823CC003}">
  <dimension ref="A1:M123"/>
  <sheetViews>
    <sheetView workbookViewId="0">
      <selection activeCell="L37" sqref="L37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431138</v>
      </c>
      <c r="F1" s="26" t="s">
        <v>59</v>
      </c>
      <c r="G1" s="27">
        <f>SUBTOTAL(109,G4:G123)</f>
        <v>0</v>
      </c>
      <c r="H1" s="27">
        <f t="shared" ref="H1:M1" si="0">SUBTOTAL(109,H4:H123)</f>
        <v>149323.19999999984</v>
      </c>
      <c r="I1" s="27">
        <f t="shared" si="0"/>
        <v>15428.399999999976</v>
      </c>
      <c r="J1" s="27">
        <f t="shared" si="0"/>
        <v>150</v>
      </c>
      <c r="K1" s="27">
        <f t="shared" si="0"/>
        <v>0</v>
      </c>
      <c r="L1" s="27">
        <f t="shared" si="0"/>
        <v>0</v>
      </c>
      <c r="M1" s="27">
        <f t="shared" si="0"/>
        <v>164901.59999999951</v>
      </c>
    </row>
    <row r="2" spans="1:13" x14ac:dyDescent="0.25">
      <c r="A2" t="s">
        <v>1</v>
      </c>
      <c r="B2" s="1" t="s">
        <v>50</v>
      </c>
      <c r="H2" s="7"/>
    </row>
    <row r="3" spans="1:13" x14ac:dyDescent="0.25">
      <c r="A3" t="s">
        <v>53</v>
      </c>
      <c r="B3" s="20">
        <v>44530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44571</v>
      </c>
      <c r="F4">
        <v>1</v>
      </c>
      <c r="G4" s="8">
        <v>0</v>
      </c>
      <c r="H4" s="7">
        <f t="shared" ref="H4:H67" si="1">($B$17-(I4+J4))</f>
        <v>1244.3600000000001</v>
      </c>
      <c r="I4" s="3">
        <f>ROUND(($B$18/120),2)</f>
        <v>128.57</v>
      </c>
      <c r="J4" s="7">
        <f>ROUND(($B$11/120),2)</f>
        <v>1.25</v>
      </c>
      <c r="M4" s="3">
        <f t="shared" ref="M4:M35" si="2">SUM(G4:L4)</f>
        <v>1374.18</v>
      </c>
    </row>
    <row r="5" spans="1:13" x14ac:dyDescent="0.25">
      <c r="A5" t="s">
        <v>3</v>
      </c>
      <c r="B5" s="2">
        <v>154803.95000000001</v>
      </c>
      <c r="E5" s="21">
        <v>44602</v>
      </c>
      <c r="F5">
        <v>2</v>
      </c>
      <c r="G5" s="8">
        <v>0</v>
      </c>
      <c r="H5" s="7">
        <f t="shared" si="1"/>
        <v>1244.3600000000001</v>
      </c>
      <c r="I5" s="3">
        <f t="shared" ref="I5:I68" si="3">ROUND(($B$18/120),2)</f>
        <v>128.57</v>
      </c>
      <c r="J5" s="7">
        <f t="shared" ref="J5:J68" si="4">ROUND(($B$11/120),2)</f>
        <v>1.25</v>
      </c>
      <c r="M5" s="3">
        <f t="shared" si="2"/>
        <v>1374.18</v>
      </c>
    </row>
    <row r="6" spans="1:13" x14ac:dyDescent="0.25">
      <c r="A6" t="s">
        <v>4</v>
      </c>
      <c r="B6" s="2">
        <v>9288.24</v>
      </c>
      <c r="E6" s="21">
        <v>44630</v>
      </c>
      <c r="F6">
        <v>3</v>
      </c>
      <c r="G6" s="8">
        <v>0</v>
      </c>
      <c r="H6" s="7">
        <f t="shared" si="1"/>
        <v>1244.3600000000001</v>
      </c>
      <c r="I6" s="3">
        <f t="shared" si="3"/>
        <v>128.57</v>
      </c>
      <c r="J6" s="7">
        <f t="shared" si="4"/>
        <v>1.25</v>
      </c>
      <c r="M6" s="3">
        <f t="shared" si="2"/>
        <v>1374.18</v>
      </c>
    </row>
    <row r="7" spans="1:13" x14ac:dyDescent="0.25">
      <c r="A7" t="s">
        <v>6</v>
      </c>
      <c r="B7" s="2">
        <f>SUM(B5:B6)</f>
        <v>164092.19</v>
      </c>
      <c r="E7" s="21">
        <v>44661</v>
      </c>
      <c r="F7">
        <v>4</v>
      </c>
      <c r="G7" s="8">
        <v>0</v>
      </c>
      <c r="H7" s="7">
        <f t="shared" si="1"/>
        <v>1244.3600000000001</v>
      </c>
      <c r="I7" s="3">
        <f t="shared" si="3"/>
        <v>128.57</v>
      </c>
      <c r="J7" s="7">
        <f t="shared" si="4"/>
        <v>1.25</v>
      </c>
      <c r="M7" s="3">
        <f t="shared" si="2"/>
        <v>1374.18</v>
      </c>
    </row>
    <row r="8" spans="1:13" x14ac:dyDescent="0.25">
      <c r="A8" t="s">
        <v>5</v>
      </c>
      <c r="B8" s="2">
        <v>14768.3</v>
      </c>
      <c r="E8" s="21">
        <v>44691</v>
      </c>
      <c r="F8">
        <v>5</v>
      </c>
      <c r="G8" s="8">
        <v>0</v>
      </c>
      <c r="H8" s="7">
        <f t="shared" si="1"/>
        <v>1244.3600000000001</v>
      </c>
      <c r="I8" s="3">
        <f t="shared" si="3"/>
        <v>128.57</v>
      </c>
      <c r="J8" s="7">
        <f t="shared" si="4"/>
        <v>1.25</v>
      </c>
      <c r="M8" s="3">
        <f t="shared" si="2"/>
        <v>1374.18</v>
      </c>
    </row>
    <row r="9" spans="1:13" x14ac:dyDescent="0.25">
      <c r="B9" s="2"/>
      <c r="E9" s="21">
        <v>44722</v>
      </c>
      <c r="F9">
        <v>6</v>
      </c>
      <c r="G9" s="8">
        <v>0</v>
      </c>
      <c r="H9" s="7">
        <f t="shared" si="1"/>
        <v>1244.3600000000001</v>
      </c>
      <c r="I9" s="3">
        <f t="shared" si="3"/>
        <v>128.57</v>
      </c>
      <c r="J9" s="7">
        <f t="shared" si="4"/>
        <v>1.25</v>
      </c>
      <c r="M9" s="3">
        <f t="shared" si="2"/>
        <v>1374.18</v>
      </c>
    </row>
    <row r="10" spans="1:13" x14ac:dyDescent="0.25">
      <c r="A10" t="s">
        <v>7</v>
      </c>
      <c r="B10" s="2">
        <f xml:space="preserve"> B7-B8</f>
        <v>149323.89000000001</v>
      </c>
      <c r="E10" s="21">
        <v>44752</v>
      </c>
      <c r="F10">
        <v>7</v>
      </c>
      <c r="G10" s="8">
        <v>0</v>
      </c>
      <c r="H10" s="7">
        <f t="shared" si="1"/>
        <v>1244.3600000000001</v>
      </c>
      <c r="I10" s="3">
        <f t="shared" si="3"/>
        <v>128.57</v>
      </c>
      <c r="J10" s="7">
        <f t="shared" si="4"/>
        <v>1.25</v>
      </c>
      <c r="M10" s="3">
        <f t="shared" si="2"/>
        <v>1374.18</v>
      </c>
    </row>
    <row r="11" spans="1:13" x14ac:dyDescent="0.25">
      <c r="A11" t="s">
        <v>8</v>
      </c>
      <c r="B11" s="2">
        <f>ROUND(B10/999,2)</f>
        <v>149.47</v>
      </c>
      <c r="E11" s="21">
        <v>44783</v>
      </c>
      <c r="F11">
        <v>8</v>
      </c>
      <c r="G11" s="8">
        <v>0</v>
      </c>
      <c r="H11" s="7">
        <f t="shared" si="1"/>
        <v>1244.3600000000001</v>
      </c>
      <c r="I11" s="3">
        <f t="shared" si="3"/>
        <v>128.57</v>
      </c>
      <c r="J11" s="7">
        <f t="shared" si="4"/>
        <v>1.25</v>
      </c>
      <c r="M11" s="3">
        <f t="shared" si="2"/>
        <v>1374.18</v>
      </c>
    </row>
    <row r="12" spans="1:13" x14ac:dyDescent="0.25">
      <c r="A12" t="s">
        <v>9</v>
      </c>
      <c r="B12" s="2">
        <f>B10+B11</f>
        <v>149473.36000000002</v>
      </c>
      <c r="C12" s="16"/>
      <c r="E12" s="21">
        <v>44814</v>
      </c>
      <c r="F12">
        <v>9</v>
      </c>
      <c r="G12" s="8">
        <v>0</v>
      </c>
      <c r="H12" s="7">
        <f t="shared" si="1"/>
        <v>1244.3600000000001</v>
      </c>
      <c r="I12" s="3">
        <f t="shared" si="3"/>
        <v>128.57</v>
      </c>
      <c r="J12" s="7">
        <f t="shared" si="4"/>
        <v>1.25</v>
      </c>
      <c r="M12" s="3">
        <f t="shared" si="2"/>
        <v>1374.18</v>
      </c>
    </row>
    <row r="13" spans="1:13" x14ac:dyDescent="0.25">
      <c r="B13" s="3"/>
      <c r="E13" s="21">
        <v>44844</v>
      </c>
      <c r="F13">
        <v>10</v>
      </c>
      <c r="G13" s="8">
        <v>0</v>
      </c>
      <c r="H13" s="7">
        <f t="shared" si="1"/>
        <v>1244.3600000000001</v>
      </c>
      <c r="I13" s="3">
        <f t="shared" si="3"/>
        <v>128.57</v>
      </c>
      <c r="J13" s="7">
        <f t="shared" si="4"/>
        <v>1.25</v>
      </c>
      <c r="M13" s="3">
        <f t="shared" si="2"/>
        <v>1374.18</v>
      </c>
    </row>
    <row r="14" spans="1:13" x14ac:dyDescent="0.25">
      <c r="A14" t="s">
        <v>10</v>
      </c>
      <c r="B14" s="4">
        <v>120</v>
      </c>
      <c r="E14" s="21">
        <v>44875</v>
      </c>
      <c r="F14">
        <v>11</v>
      </c>
      <c r="G14" s="8">
        <v>0</v>
      </c>
      <c r="H14" s="7">
        <f t="shared" si="1"/>
        <v>1244.3600000000001</v>
      </c>
      <c r="I14" s="3">
        <f t="shared" si="3"/>
        <v>128.57</v>
      </c>
      <c r="J14" s="7">
        <f t="shared" si="4"/>
        <v>1.25</v>
      </c>
      <c r="M14" s="3">
        <f t="shared" si="2"/>
        <v>1374.18</v>
      </c>
    </row>
    <row r="15" spans="1:13" x14ac:dyDescent="0.25">
      <c r="A15" t="s">
        <v>11</v>
      </c>
      <c r="B15" s="5">
        <v>1.652E-3</v>
      </c>
      <c r="E15" s="21">
        <v>44905</v>
      </c>
      <c r="F15">
        <v>12</v>
      </c>
      <c r="G15" s="8">
        <v>0</v>
      </c>
      <c r="H15" s="7">
        <f t="shared" si="1"/>
        <v>1244.3600000000001</v>
      </c>
      <c r="I15" s="3">
        <f t="shared" si="3"/>
        <v>128.57</v>
      </c>
      <c r="J15" s="7">
        <f t="shared" si="4"/>
        <v>1.25</v>
      </c>
      <c r="M15" s="3">
        <f t="shared" si="2"/>
        <v>1374.18</v>
      </c>
    </row>
    <row r="16" spans="1:13" x14ac:dyDescent="0.25">
      <c r="B16" s="3"/>
      <c r="E16" s="21">
        <v>44936</v>
      </c>
      <c r="F16">
        <v>13</v>
      </c>
      <c r="G16" s="8">
        <v>0</v>
      </c>
      <c r="H16" s="7">
        <f t="shared" si="1"/>
        <v>1244.3600000000001</v>
      </c>
      <c r="I16" s="3">
        <f t="shared" si="3"/>
        <v>128.57</v>
      </c>
      <c r="J16" s="7">
        <f t="shared" si="4"/>
        <v>1.25</v>
      </c>
      <c r="M16" s="3">
        <f t="shared" si="2"/>
        <v>1374.18</v>
      </c>
    </row>
    <row r="17" spans="1:13" x14ac:dyDescent="0.25">
      <c r="A17" t="s">
        <v>12</v>
      </c>
      <c r="B17" s="6">
        <f>ROUND(PMT(B15,B14,-B12),2)</f>
        <v>1374.18</v>
      </c>
      <c r="E17" s="21">
        <v>44967</v>
      </c>
      <c r="F17">
        <v>14</v>
      </c>
      <c r="G17" s="8">
        <v>0</v>
      </c>
      <c r="H17" s="7">
        <f t="shared" si="1"/>
        <v>1244.3600000000001</v>
      </c>
      <c r="I17" s="3">
        <f t="shared" si="3"/>
        <v>128.57</v>
      </c>
      <c r="J17" s="7">
        <f t="shared" si="4"/>
        <v>1.25</v>
      </c>
      <c r="M17" s="3">
        <f t="shared" si="2"/>
        <v>1374.18</v>
      </c>
    </row>
    <row r="18" spans="1:13" x14ac:dyDescent="0.25">
      <c r="A18" t="s">
        <v>15</v>
      </c>
      <c r="B18" s="3">
        <f>ROUND((B14*B17)-B12,2)</f>
        <v>15428.24</v>
      </c>
      <c r="E18" s="21">
        <v>44995</v>
      </c>
      <c r="F18">
        <v>15</v>
      </c>
      <c r="G18" s="8">
        <v>0</v>
      </c>
      <c r="H18" s="7">
        <f t="shared" si="1"/>
        <v>1244.3600000000001</v>
      </c>
      <c r="I18" s="3">
        <f t="shared" si="3"/>
        <v>128.57</v>
      </c>
      <c r="J18" s="7">
        <f t="shared" si="4"/>
        <v>1.25</v>
      </c>
      <c r="M18" s="3">
        <f t="shared" si="2"/>
        <v>1374.18</v>
      </c>
    </row>
    <row r="19" spans="1:13" x14ac:dyDescent="0.25">
      <c r="B19" s="3"/>
      <c r="E19" s="21">
        <v>45026</v>
      </c>
      <c r="F19">
        <v>16</v>
      </c>
      <c r="G19" s="8">
        <v>0</v>
      </c>
      <c r="H19" s="7">
        <f t="shared" si="1"/>
        <v>1244.3600000000001</v>
      </c>
      <c r="I19" s="3">
        <f t="shared" si="3"/>
        <v>128.57</v>
      </c>
      <c r="J19" s="7">
        <f t="shared" si="4"/>
        <v>1.25</v>
      </c>
      <c r="M19" s="3">
        <f t="shared" si="2"/>
        <v>1374.18</v>
      </c>
    </row>
    <row r="20" spans="1:13" x14ac:dyDescent="0.25">
      <c r="A20" t="s">
        <v>73</v>
      </c>
      <c r="B20" s="3">
        <v>1085.28</v>
      </c>
      <c r="E20" s="21">
        <v>45056</v>
      </c>
      <c r="F20">
        <v>17</v>
      </c>
      <c r="G20" s="8">
        <v>0</v>
      </c>
      <c r="H20" s="7">
        <f t="shared" si="1"/>
        <v>1244.3600000000001</v>
      </c>
      <c r="I20" s="3">
        <f t="shared" si="3"/>
        <v>128.57</v>
      </c>
      <c r="J20" s="7">
        <f t="shared" si="4"/>
        <v>1.25</v>
      </c>
      <c r="M20" s="3">
        <f t="shared" si="2"/>
        <v>1374.18</v>
      </c>
    </row>
    <row r="21" spans="1:13" x14ac:dyDescent="0.25">
      <c r="A21" t="s">
        <v>74</v>
      </c>
      <c r="B21" s="3">
        <v>0</v>
      </c>
      <c r="E21" s="21">
        <v>45087</v>
      </c>
      <c r="F21">
        <v>18</v>
      </c>
      <c r="G21" s="8">
        <v>0</v>
      </c>
      <c r="H21" s="7">
        <f t="shared" si="1"/>
        <v>1244.3600000000001</v>
      </c>
      <c r="I21" s="3">
        <f t="shared" si="3"/>
        <v>128.57</v>
      </c>
      <c r="J21" s="7">
        <f t="shared" si="4"/>
        <v>1.25</v>
      </c>
      <c r="M21" s="3">
        <f t="shared" si="2"/>
        <v>1374.18</v>
      </c>
    </row>
    <row r="22" spans="1:13" x14ac:dyDescent="0.25">
      <c r="B22" s="3"/>
      <c r="E22" s="21">
        <v>45117</v>
      </c>
      <c r="F22">
        <v>19</v>
      </c>
      <c r="G22" s="8">
        <v>0</v>
      </c>
      <c r="H22" s="7">
        <f t="shared" si="1"/>
        <v>1244.3600000000001</v>
      </c>
      <c r="I22" s="3">
        <f t="shared" si="3"/>
        <v>128.57</v>
      </c>
      <c r="J22" s="7">
        <f t="shared" si="4"/>
        <v>1.25</v>
      </c>
      <c r="M22" s="3">
        <f t="shared" si="2"/>
        <v>1374.18</v>
      </c>
    </row>
    <row r="23" spans="1:13" x14ac:dyDescent="0.25">
      <c r="B23" s="3"/>
      <c r="E23" s="21">
        <v>45148</v>
      </c>
      <c r="F23">
        <v>20</v>
      </c>
      <c r="G23" s="8">
        <v>0</v>
      </c>
      <c r="H23" s="7">
        <f t="shared" si="1"/>
        <v>1244.3600000000001</v>
      </c>
      <c r="I23" s="3">
        <f t="shared" si="3"/>
        <v>128.57</v>
      </c>
      <c r="J23" s="7">
        <f t="shared" si="4"/>
        <v>1.25</v>
      </c>
      <c r="M23" s="3">
        <f t="shared" si="2"/>
        <v>1374.18</v>
      </c>
    </row>
    <row r="24" spans="1:13" x14ac:dyDescent="0.25">
      <c r="B24" s="3"/>
      <c r="E24" s="21">
        <v>45179</v>
      </c>
      <c r="F24">
        <v>21</v>
      </c>
      <c r="G24" s="8">
        <v>0</v>
      </c>
      <c r="H24" s="7">
        <f t="shared" si="1"/>
        <v>1244.3600000000001</v>
      </c>
      <c r="I24" s="3">
        <f t="shared" si="3"/>
        <v>128.57</v>
      </c>
      <c r="J24" s="7">
        <f t="shared" si="4"/>
        <v>1.25</v>
      </c>
      <c r="M24" s="3">
        <f t="shared" si="2"/>
        <v>1374.18</v>
      </c>
    </row>
    <row r="25" spans="1:13" x14ac:dyDescent="0.25">
      <c r="B25" s="3"/>
      <c r="E25" s="21">
        <v>45209</v>
      </c>
      <c r="F25">
        <v>22</v>
      </c>
      <c r="G25" s="8">
        <v>0</v>
      </c>
      <c r="H25" s="7">
        <f t="shared" si="1"/>
        <v>1244.3600000000001</v>
      </c>
      <c r="I25" s="3">
        <f t="shared" si="3"/>
        <v>128.57</v>
      </c>
      <c r="J25" s="7">
        <f t="shared" si="4"/>
        <v>1.25</v>
      </c>
      <c r="M25" s="3">
        <f t="shared" si="2"/>
        <v>1374.18</v>
      </c>
    </row>
    <row r="26" spans="1:13" x14ac:dyDescent="0.25">
      <c r="B26" s="3"/>
      <c r="E26" s="21">
        <v>45240</v>
      </c>
      <c r="F26">
        <v>23</v>
      </c>
      <c r="G26" s="8">
        <v>0</v>
      </c>
      <c r="H26" s="7">
        <f t="shared" si="1"/>
        <v>1244.3600000000001</v>
      </c>
      <c r="I26" s="3">
        <f t="shared" si="3"/>
        <v>128.57</v>
      </c>
      <c r="J26" s="7">
        <f t="shared" si="4"/>
        <v>1.25</v>
      </c>
      <c r="M26" s="3">
        <f t="shared" si="2"/>
        <v>1374.18</v>
      </c>
    </row>
    <row r="27" spans="1:13" x14ac:dyDescent="0.25">
      <c r="B27" s="3"/>
      <c r="E27" s="21">
        <v>45270</v>
      </c>
      <c r="F27">
        <v>24</v>
      </c>
      <c r="G27" s="8">
        <v>0</v>
      </c>
      <c r="H27" s="7">
        <f t="shared" si="1"/>
        <v>1244.3600000000001</v>
      </c>
      <c r="I27" s="3">
        <f t="shared" si="3"/>
        <v>128.57</v>
      </c>
      <c r="J27" s="7">
        <f t="shared" si="4"/>
        <v>1.25</v>
      </c>
      <c r="M27" s="3">
        <f t="shared" si="2"/>
        <v>1374.18</v>
      </c>
    </row>
    <row r="28" spans="1:13" x14ac:dyDescent="0.25">
      <c r="B28" s="3"/>
      <c r="E28" s="21">
        <v>45301</v>
      </c>
      <c r="F28">
        <v>25</v>
      </c>
      <c r="G28" s="8">
        <v>0</v>
      </c>
      <c r="H28" s="7">
        <f t="shared" si="1"/>
        <v>1244.3600000000001</v>
      </c>
      <c r="I28" s="3">
        <f t="shared" si="3"/>
        <v>128.57</v>
      </c>
      <c r="J28" s="7">
        <f t="shared" si="4"/>
        <v>1.25</v>
      </c>
      <c r="M28" s="3">
        <f t="shared" si="2"/>
        <v>1374.18</v>
      </c>
    </row>
    <row r="29" spans="1:13" x14ac:dyDescent="0.25">
      <c r="B29" s="3"/>
      <c r="E29" s="21">
        <v>45332</v>
      </c>
      <c r="F29">
        <v>26</v>
      </c>
      <c r="G29" s="8">
        <v>0</v>
      </c>
      <c r="H29" s="7">
        <f t="shared" si="1"/>
        <v>1244.3600000000001</v>
      </c>
      <c r="I29" s="3">
        <f t="shared" si="3"/>
        <v>128.57</v>
      </c>
      <c r="J29" s="7">
        <f t="shared" si="4"/>
        <v>1.25</v>
      </c>
      <c r="M29" s="3">
        <f t="shared" si="2"/>
        <v>1374.18</v>
      </c>
    </row>
    <row r="30" spans="1:13" x14ac:dyDescent="0.25">
      <c r="B30" s="3"/>
      <c r="E30" s="21">
        <v>45361</v>
      </c>
      <c r="F30">
        <v>27</v>
      </c>
      <c r="G30" s="8">
        <v>0</v>
      </c>
      <c r="H30" s="7">
        <f t="shared" si="1"/>
        <v>1244.3600000000001</v>
      </c>
      <c r="I30" s="3">
        <f t="shared" si="3"/>
        <v>128.57</v>
      </c>
      <c r="J30" s="7">
        <f t="shared" si="4"/>
        <v>1.25</v>
      </c>
      <c r="M30" s="3">
        <f t="shared" si="2"/>
        <v>1374.18</v>
      </c>
    </row>
    <row r="31" spans="1:13" x14ac:dyDescent="0.25">
      <c r="B31" s="3"/>
      <c r="E31" s="21">
        <v>45392</v>
      </c>
      <c r="F31">
        <v>28</v>
      </c>
      <c r="G31" s="8">
        <v>0</v>
      </c>
      <c r="H31" s="7">
        <f t="shared" si="1"/>
        <v>1244.3600000000001</v>
      </c>
      <c r="I31" s="3">
        <f t="shared" si="3"/>
        <v>128.57</v>
      </c>
      <c r="J31" s="7">
        <f t="shared" si="4"/>
        <v>1.25</v>
      </c>
      <c r="M31" s="3">
        <f t="shared" si="2"/>
        <v>1374.18</v>
      </c>
    </row>
    <row r="32" spans="1:13" x14ac:dyDescent="0.25">
      <c r="B32" s="3"/>
      <c r="E32" s="21">
        <v>45422</v>
      </c>
      <c r="F32">
        <v>29</v>
      </c>
      <c r="G32" s="8">
        <v>0</v>
      </c>
      <c r="H32" s="7">
        <f t="shared" si="1"/>
        <v>1244.3600000000001</v>
      </c>
      <c r="I32" s="3">
        <f t="shared" si="3"/>
        <v>128.57</v>
      </c>
      <c r="J32" s="7">
        <f t="shared" si="4"/>
        <v>1.25</v>
      </c>
      <c r="M32" s="3">
        <f t="shared" si="2"/>
        <v>1374.18</v>
      </c>
    </row>
    <row r="33" spans="2:13" x14ac:dyDescent="0.25">
      <c r="B33" s="3"/>
      <c r="E33" s="21">
        <v>45453</v>
      </c>
      <c r="F33">
        <v>30</v>
      </c>
      <c r="G33" s="8">
        <v>0</v>
      </c>
      <c r="H33" s="7">
        <f t="shared" si="1"/>
        <v>1244.3600000000001</v>
      </c>
      <c r="I33" s="3">
        <f t="shared" si="3"/>
        <v>128.57</v>
      </c>
      <c r="J33" s="7">
        <f t="shared" si="4"/>
        <v>1.25</v>
      </c>
      <c r="M33" s="3">
        <f t="shared" si="2"/>
        <v>1374.18</v>
      </c>
    </row>
    <row r="34" spans="2:13" x14ac:dyDescent="0.25">
      <c r="B34" s="3"/>
      <c r="E34" s="21">
        <v>45483</v>
      </c>
      <c r="F34">
        <v>31</v>
      </c>
      <c r="G34" s="8">
        <v>0</v>
      </c>
      <c r="H34" s="7">
        <f t="shared" si="1"/>
        <v>1244.3600000000001</v>
      </c>
      <c r="I34" s="3">
        <f t="shared" si="3"/>
        <v>128.57</v>
      </c>
      <c r="J34" s="7">
        <f t="shared" si="4"/>
        <v>1.25</v>
      </c>
      <c r="M34" s="3">
        <f t="shared" si="2"/>
        <v>1374.18</v>
      </c>
    </row>
    <row r="35" spans="2:13" x14ac:dyDescent="0.25">
      <c r="B35" s="3"/>
      <c r="E35" s="21">
        <v>45514</v>
      </c>
      <c r="F35">
        <v>32</v>
      </c>
      <c r="G35" s="8">
        <v>0</v>
      </c>
      <c r="H35" s="7">
        <f t="shared" si="1"/>
        <v>1244.3600000000001</v>
      </c>
      <c r="I35" s="3">
        <f t="shared" si="3"/>
        <v>128.57</v>
      </c>
      <c r="J35" s="7">
        <f t="shared" si="4"/>
        <v>1.25</v>
      </c>
      <c r="M35" s="3">
        <f t="shared" si="2"/>
        <v>1374.18</v>
      </c>
    </row>
    <row r="36" spans="2:13" x14ac:dyDescent="0.25">
      <c r="B36" s="3"/>
      <c r="E36" s="21">
        <v>45545</v>
      </c>
      <c r="F36">
        <v>33</v>
      </c>
      <c r="G36" s="8">
        <v>0</v>
      </c>
      <c r="H36" s="7">
        <f t="shared" si="1"/>
        <v>1244.3600000000001</v>
      </c>
      <c r="I36" s="3">
        <f t="shared" si="3"/>
        <v>128.57</v>
      </c>
      <c r="J36" s="7">
        <f t="shared" si="4"/>
        <v>1.25</v>
      </c>
      <c r="M36" s="3">
        <f t="shared" ref="M36:M67" si="5">SUM(G36:L36)</f>
        <v>1374.18</v>
      </c>
    </row>
    <row r="37" spans="2:13" x14ac:dyDescent="0.25">
      <c r="B37" s="3"/>
      <c r="E37" s="21">
        <v>45575</v>
      </c>
      <c r="F37">
        <v>34</v>
      </c>
      <c r="G37" s="8">
        <v>0</v>
      </c>
      <c r="H37" s="7">
        <f t="shared" si="1"/>
        <v>1244.3600000000001</v>
      </c>
      <c r="I37" s="3">
        <f t="shared" si="3"/>
        <v>128.57</v>
      </c>
      <c r="J37" s="7">
        <f t="shared" si="4"/>
        <v>1.25</v>
      </c>
      <c r="M37" s="3">
        <f t="shared" si="5"/>
        <v>1374.18</v>
      </c>
    </row>
    <row r="38" spans="2:13" x14ac:dyDescent="0.25">
      <c r="B38" s="3"/>
      <c r="E38" s="21">
        <v>45606</v>
      </c>
      <c r="F38">
        <v>35</v>
      </c>
      <c r="G38" s="8">
        <v>0</v>
      </c>
      <c r="H38" s="7">
        <f t="shared" si="1"/>
        <v>1244.3600000000001</v>
      </c>
      <c r="I38" s="3">
        <f t="shared" si="3"/>
        <v>128.57</v>
      </c>
      <c r="J38" s="7">
        <f t="shared" si="4"/>
        <v>1.25</v>
      </c>
      <c r="M38" s="3">
        <f t="shared" si="5"/>
        <v>1374.18</v>
      </c>
    </row>
    <row r="39" spans="2:13" x14ac:dyDescent="0.25">
      <c r="B39" s="3"/>
      <c r="E39" s="21">
        <v>45636</v>
      </c>
      <c r="F39">
        <v>36</v>
      </c>
      <c r="G39" s="8">
        <v>0</v>
      </c>
      <c r="H39" s="7">
        <f t="shared" si="1"/>
        <v>1244.3600000000001</v>
      </c>
      <c r="I39" s="3">
        <f t="shared" si="3"/>
        <v>128.57</v>
      </c>
      <c r="J39" s="7">
        <f t="shared" si="4"/>
        <v>1.25</v>
      </c>
      <c r="M39" s="3">
        <f t="shared" si="5"/>
        <v>1374.18</v>
      </c>
    </row>
    <row r="40" spans="2:13" x14ac:dyDescent="0.25">
      <c r="B40" s="3"/>
      <c r="E40" s="21">
        <v>45667</v>
      </c>
      <c r="F40">
        <v>37</v>
      </c>
      <c r="G40" s="8">
        <v>0</v>
      </c>
      <c r="H40" s="7">
        <f t="shared" si="1"/>
        <v>1244.3600000000001</v>
      </c>
      <c r="I40" s="3">
        <f t="shared" si="3"/>
        <v>128.57</v>
      </c>
      <c r="J40" s="7">
        <f t="shared" si="4"/>
        <v>1.25</v>
      </c>
      <c r="M40" s="3">
        <f t="shared" si="5"/>
        <v>1374.18</v>
      </c>
    </row>
    <row r="41" spans="2:13" x14ac:dyDescent="0.25">
      <c r="B41" s="3"/>
      <c r="E41" s="21">
        <v>45698</v>
      </c>
      <c r="F41">
        <v>38</v>
      </c>
      <c r="G41" s="8">
        <v>0</v>
      </c>
      <c r="H41" s="7">
        <f t="shared" si="1"/>
        <v>1244.3600000000001</v>
      </c>
      <c r="I41" s="3">
        <f t="shared" si="3"/>
        <v>128.57</v>
      </c>
      <c r="J41" s="7">
        <f t="shared" si="4"/>
        <v>1.25</v>
      </c>
      <c r="M41" s="3">
        <f t="shared" si="5"/>
        <v>1374.18</v>
      </c>
    </row>
    <row r="42" spans="2:13" x14ac:dyDescent="0.25">
      <c r="B42" s="3"/>
      <c r="E42" s="21">
        <v>45726</v>
      </c>
      <c r="F42">
        <v>39</v>
      </c>
      <c r="G42" s="8">
        <v>0</v>
      </c>
      <c r="H42" s="7">
        <f t="shared" si="1"/>
        <v>1244.3600000000001</v>
      </c>
      <c r="I42" s="3">
        <f t="shared" si="3"/>
        <v>128.57</v>
      </c>
      <c r="J42" s="7">
        <f t="shared" si="4"/>
        <v>1.25</v>
      </c>
      <c r="M42" s="3">
        <f t="shared" si="5"/>
        <v>1374.18</v>
      </c>
    </row>
    <row r="43" spans="2:13" x14ac:dyDescent="0.25">
      <c r="B43" s="3"/>
      <c r="E43" s="21">
        <v>45757</v>
      </c>
      <c r="F43">
        <v>40</v>
      </c>
      <c r="G43" s="8">
        <v>0</v>
      </c>
      <c r="H43" s="7">
        <f t="shared" si="1"/>
        <v>1244.3600000000001</v>
      </c>
      <c r="I43" s="3">
        <f t="shared" si="3"/>
        <v>128.57</v>
      </c>
      <c r="J43" s="7">
        <f t="shared" si="4"/>
        <v>1.25</v>
      </c>
      <c r="M43" s="3">
        <f t="shared" si="5"/>
        <v>1374.18</v>
      </c>
    </row>
    <row r="44" spans="2:13" x14ac:dyDescent="0.25">
      <c r="B44" s="3"/>
      <c r="E44" s="21">
        <v>45787</v>
      </c>
      <c r="F44">
        <v>41</v>
      </c>
      <c r="G44" s="8">
        <v>0</v>
      </c>
      <c r="H44" s="7">
        <f t="shared" si="1"/>
        <v>1244.3600000000001</v>
      </c>
      <c r="I44" s="3">
        <f t="shared" si="3"/>
        <v>128.57</v>
      </c>
      <c r="J44" s="7">
        <f t="shared" si="4"/>
        <v>1.25</v>
      </c>
      <c r="M44" s="3">
        <f t="shared" si="5"/>
        <v>1374.18</v>
      </c>
    </row>
    <row r="45" spans="2:13" x14ac:dyDescent="0.25">
      <c r="E45" s="21">
        <v>45818</v>
      </c>
      <c r="F45">
        <v>42</v>
      </c>
      <c r="G45" s="8">
        <v>0</v>
      </c>
      <c r="H45" s="7">
        <f t="shared" si="1"/>
        <v>1244.3600000000001</v>
      </c>
      <c r="I45" s="3">
        <f t="shared" si="3"/>
        <v>128.57</v>
      </c>
      <c r="J45" s="7">
        <f t="shared" si="4"/>
        <v>1.25</v>
      </c>
      <c r="M45" s="3">
        <f t="shared" si="5"/>
        <v>1374.18</v>
      </c>
    </row>
    <row r="46" spans="2:13" x14ac:dyDescent="0.25">
      <c r="E46" s="21">
        <v>45848</v>
      </c>
      <c r="F46">
        <v>43</v>
      </c>
      <c r="G46" s="8">
        <v>0</v>
      </c>
      <c r="H46" s="7">
        <f t="shared" si="1"/>
        <v>1244.3600000000001</v>
      </c>
      <c r="I46" s="3">
        <f t="shared" si="3"/>
        <v>128.57</v>
      </c>
      <c r="J46" s="7">
        <f t="shared" si="4"/>
        <v>1.25</v>
      </c>
      <c r="M46" s="3">
        <f t="shared" si="5"/>
        <v>1374.18</v>
      </c>
    </row>
    <row r="47" spans="2:13" x14ac:dyDescent="0.25">
      <c r="E47" s="21">
        <v>45879</v>
      </c>
      <c r="F47">
        <v>44</v>
      </c>
      <c r="G47" s="8">
        <v>0</v>
      </c>
      <c r="H47" s="7">
        <f t="shared" si="1"/>
        <v>1244.3600000000001</v>
      </c>
      <c r="I47" s="3">
        <f t="shared" si="3"/>
        <v>128.57</v>
      </c>
      <c r="J47" s="7">
        <f t="shared" si="4"/>
        <v>1.25</v>
      </c>
      <c r="M47" s="3">
        <f t="shared" si="5"/>
        <v>1374.18</v>
      </c>
    </row>
    <row r="48" spans="2:13" x14ac:dyDescent="0.25">
      <c r="E48" s="21">
        <v>45910</v>
      </c>
      <c r="F48">
        <v>45</v>
      </c>
      <c r="G48" s="8">
        <v>0</v>
      </c>
      <c r="H48" s="7">
        <f t="shared" si="1"/>
        <v>1244.3600000000001</v>
      </c>
      <c r="I48" s="3">
        <f t="shared" si="3"/>
        <v>128.57</v>
      </c>
      <c r="J48" s="7">
        <f t="shared" si="4"/>
        <v>1.25</v>
      </c>
      <c r="M48" s="3">
        <f t="shared" si="5"/>
        <v>1374.18</v>
      </c>
    </row>
    <row r="49" spans="5:13" x14ac:dyDescent="0.25">
      <c r="E49" s="21">
        <v>45940</v>
      </c>
      <c r="F49">
        <v>46</v>
      </c>
      <c r="G49" s="8">
        <v>0</v>
      </c>
      <c r="H49" s="7">
        <f t="shared" si="1"/>
        <v>1244.3600000000001</v>
      </c>
      <c r="I49" s="3">
        <f t="shared" si="3"/>
        <v>128.57</v>
      </c>
      <c r="J49" s="7">
        <f t="shared" si="4"/>
        <v>1.25</v>
      </c>
      <c r="M49" s="3">
        <f t="shared" si="5"/>
        <v>1374.18</v>
      </c>
    </row>
    <row r="50" spans="5:13" x14ac:dyDescent="0.25">
      <c r="E50" s="21">
        <v>45971</v>
      </c>
      <c r="F50">
        <v>47</v>
      </c>
      <c r="G50" s="8">
        <v>0</v>
      </c>
      <c r="H50" s="7">
        <f t="shared" si="1"/>
        <v>1244.3600000000001</v>
      </c>
      <c r="I50" s="3">
        <f t="shared" si="3"/>
        <v>128.57</v>
      </c>
      <c r="J50" s="7">
        <f t="shared" si="4"/>
        <v>1.25</v>
      </c>
      <c r="M50" s="3">
        <f t="shared" si="5"/>
        <v>1374.18</v>
      </c>
    </row>
    <row r="51" spans="5:13" x14ac:dyDescent="0.25">
      <c r="E51" s="21">
        <v>46001</v>
      </c>
      <c r="F51">
        <v>48</v>
      </c>
      <c r="G51" s="8">
        <v>0</v>
      </c>
      <c r="H51" s="7">
        <f t="shared" si="1"/>
        <v>1244.3600000000001</v>
      </c>
      <c r="I51" s="3">
        <f t="shared" si="3"/>
        <v>128.57</v>
      </c>
      <c r="J51" s="7">
        <f t="shared" si="4"/>
        <v>1.25</v>
      </c>
      <c r="M51" s="3">
        <f t="shared" si="5"/>
        <v>1374.18</v>
      </c>
    </row>
    <row r="52" spans="5:13" x14ac:dyDescent="0.25">
      <c r="E52" s="21">
        <v>46032</v>
      </c>
      <c r="F52">
        <v>49</v>
      </c>
      <c r="G52" s="8">
        <v>0</v>
      </c>
      <c r="H52" s="7">
        <f t="shared" si="1"/>
        <v>1244.3600000000001</v>
      </c>
      <c r="I52" s="3">
        <f t="shared" si="3"/>
        <v>128.57</v>
      </c>
      <c r="J52" s="7">
        <f t="shared" si="4"/>
        <v>1.25</v>
      </c>
      <c r="M52" s="3">
        <f t="shared" si="5"/>
        <v>1374.18</v>
      </c>
    </row>
    <row r="53" spans="5:13" x14ac:dyDescent="0.25">
      <c r="E53" s="21">
        <v>46063</v>
      </c>
      <c r="F53">
        <v>50</v>
      </c>
      <c r="G53" s="8">
        <v>0</v>
      </c>
      <c r="H53" s="7">
        <f t="shared" si="1"/>
        <v>1244.3600000000001</v>
      </c>
      <c r="I53" s="3">
        <f t="shared" si="3"/>
        <v>128.57</v>
      </c>
      <c r="J53" s="7">
        <f t="shared" si="4"/>
        <v>1.25</v>
      </c>
      <c r="M53" s="3">
        <f t="shared" si="5"/>
        <v>1374.18</v>
      </c>
    </row>
    <row r="54" spans="5:13" x14ac:dyDescent="0.25">
      <c r="E54" s="21">
        <v>46091</v>
      </c>
      <c r="F54">
        <v>51</v>
      </c>
      <c r="G54" s="8">
        <v>0</v>
      </c>
      <c r="H54" s="7">
        <f t="shared" si="1"/>
        <v>1244.3600000000001</v>
      </c>
      <c r="I54" s="3">
        <f t="shared" si="3"/>
        <v>128.57</v>
      </c>
      <c r="J54" s="7">
        <f t="shared" si="4"/>
        <v>1.25</v>
      </c>
      <c r="M54" s="3">
        <f t="shared" si="5"/>
        <v>1374.18</v>
      </c>
    </row>
    <row r="55" spans="5:13" x14ac:dyDescent="0.25">
      <c r="E55" s="21">
        <v>46122</v>
      </c>
      <c r="F55">
        <v>52</v>
      </c>
      <c r="G55" s="8">
        <v>0</v>
      </c>
      <c r="H55" s="7">
        <f t="shared" si="1"/>
        <v>1244.3600000000001</v>
      </c>
      <c r="I55" s="3">
        <f t="shared" si="3"/>
        <v>128.57</v>
      </c>
      <c r="J55" s="7">
        <f t="shared" si="4"/>
        <v>1.25</v>
      </c>
      <c r="M55" s="3">
        <f t="shared" si="5"/>
        <v>1374.18</v>
      </c>
    </row>
    <row r="56" spans="5:13" x14ac:dyDescent="0.25">
      <c r="E56" s="21">
        <v>46152</v>
      </c>
      <c r="F56">
        <v>53</v>
      </c>
      <c r="G56" s="8">
        <v>0</v>
      </c>
      <c r="H56" s="7">
        <f t="shared" si="1"/>
        <v>1244.3600000000001</v>
      </c>
      <c r="I56" s="3">
        <f t="shared" si="3"/>
        <v>128.57</v>
      </c>
      <c r="J56" s="7">
        <f t="shared" si="4"/>
        <v>1.25</v>
      </c>
      <c r="M56" s="3">
        <f t="shared" si="5"/>
        <v>1374.18</v>
      </c>
    </row>
    <row r="57" spans="5:13" x14ac:dyDescent="0.25">
      <c r="E57" s="21">
        <v>46183</v>
      </c>
      <c r="F57">
        <v>54</v>
      </c>
      <c r="G57" s="8">
        <v>0</v>
      </c>
      <c r="H57" s="7">
        <f t="shared" si="1"/>
        <v>1244.3600000000001</v>
      </c>
      <c r="I57" s="3">
        <f t="shared" si="3"/>
        <v>128.57</v>
      </c>
      <c r="J57" s="7">
        <f t="shared" si="4"/>
        <v>1.25</v>
      </c>
      <c r="M57" s="3">
        <f t="shared" si="5"/>
        <v>1374.18</v>
      </c>
    </row>
    <row r="58" spans="5:13" x14ac:dyDescent="0.25">
      <c r="E58" s="21">
        <v>46213</v>
      </c>
      <c r="F58">
        <v>55</v>
      </c>
      <c r="G58" s="8">
        <v>0</v>
      </c>
      <c r="H58" s="7">
        <f t="shared" si="1"/>
        <v>1244.3600000000001</v>
      </c>
      <c r="I58" s="3">
        <f t="shared" si="3"/>
        <v>128.57</v>
      </c>
      <c r="J58" s="7">
        <f t="shared" si="4"/>
        <v>1.25</v>
      </c>
      <c r="M58" s="3">
        <f t="shared" si="5"/>
        <v>1374.18</v>
      </c>
    </row>
    <row r="59" spans="5:13" x14ac:dyDescent="0.25">
      <c r="E59" s="21">
        <v>46244</v>
      </c>
      <c r="F59">
        <v>56</v>
      </c>
      <c r="G59" s="8">
        <v>0</v>
      </c>
      <c r="H59" s="7">
        <f t="shared" si="1"/>
        <v>1244.3600000000001</v>
      </c>
      <c r="I59" s="3">
        <f t="shared" si="3"/>
        <v>128.57</v>
      </c>
      <c r="J59" s="7">
        <f t="shared" si="4"/>
        <v>1.25</v>
      </c>
      <c r="M59" s="3">
        <f t="shared" si="5"/>
        <v>1374.18</v>
      </c>
    </row>
    <row r="60" spans="5:13" x14ac:dyDescent="0.25">
      <c r="E60" s="21">
        <v>46275</v>
      </c>
      <c r="F60">
        <v>57</v>
      </c>
      <c r="G60" s="8">
        <v>0</v>
      </c>
      <c r="H60" s="7">
        <f t="shared" si="1"/>
        <v>1244.3600000000001</v>
      </c>
      <c r="I60" s="3">
        <f t="shared" si="3"/>
        <v>128.57</v>
      </c>
      <c r="J60" s="7">
        <f t="shared" si="4"/>
        <v>1.25</v>
      </c>
      <c r="M60" s="3">
        <f t="shared" si="5"/>
        <v>1374.18</v>
      </c>
    </row>
    <row r="61" spans="5:13" x14ac:dyDescent="0.25">
      <c r="E61" s="21">
        <v>46305</v>
      </c>
      <c r="F61">
        <v>58</v>
      </c>
      <c r="G61" s="8">
        <v>0</v>
      </c>
      <c r="H61" s="7">
        <f t="shared" si="1"/>
        <v>1244.3600000000001</v>
      </c>
      <c r="I61" s="3">
        <f t="shared" si="3"/>
        <v>128.57</v>
      </c>
      <c r="J61" s="7">
        <f t="shared" si="4"/>
        <v>1.25</v>
      </c>
      <c r="M61" s="3">
        <f t="shared" si="5"/>
        <v>1374.18</v>
      </c>
    </row>
    <row r="62" spans="5:13" x14ac:dyDescent="0.25">
      <c r="E62" s="21">
        <v>46336</v>
      </c>
      <c r="F62">
        <v>59</v>
      </c>
      <c r="G62" s="8">
        <v>0</v>
      </c>
      <c r="H62" s="7">
        <f t="shared" si="1"/>
        <v>1244.3600000000001</v>
      </c>
      <c r="I62" s="3">
        <f t="shared" si="3"/>
        <v>128.57</v>
      </c>
      <c r="J62" s="7">
        <f t="shared" si="4"/>
        <v>1.25</v>
      </c>
      <c r="M62" s="3">
        <f t="shared" si="5"/>
        <v>1374.18</v>
      </c>
    </row>
    <row r="63" spans="5:13" x14ac:dyDescent="0.25">
      <c r="E63" s="21">
        <v>46366</v>
      </c>
      <c r="F63">
        <v>60</v>
      </c>
      <c r="G63" s="8">
        <v>0</v>
      </c>
      <c r="H63" s="7">
        <f t="shared" si="1"/>
        <v>1244.3600000000001</v>
      </c>
      <c r="I63" s="3">
        <f t="shared" si="3"/>
        <v>128.57</v>
      </c>
      <c r="J63" s="7">
        <f t="shared" si="4"/>
        <v>1.25</v>
      </c>
      <c r="M63" s="3">
        <f t="shared" si="5"/>
        <v>1374.18</v>
      </c>
    </row>
    <row r="64" spans="5:13" x14ac:dyDescent="0.25">
      <c r="E64" s="21">
        <v>46397</v>
      </c>
      <c r="F64">
        <v>61</v>
      </c>
      <c r="G64" s="8">
        <v>0</v>
      </c>
      <c r="H64" s="7">
        <f t="shared" si="1"/>
        <v>1244.3600000000001</v>
      </c>
      <c r="I64" s="3">
        <f t="shared" si="3"/>
        <v>128.57</v>
      </c>
      <c r="J64" s="7">
        <f t="shared" si="4"/>
        <v>1.25</v>
      </c>
      <c r="M64" s="3">
        <f t="shared" si="5"/>
        <v>1374.18</v>
      </c>
    </row>
    <row r="65" spans="5:13" x14ac:dyDescent="0.25">
      <c r="E65" s="21">
        <v>46428</v>
      </c>
      <c r="F65">
        <v>62</v>
      </c>
      <c r="G65" s="8">
        <v>0</v>
      </c>
      <c r="H65" s="7">
        <f t="shared" si="1"/>
        <v>1244.3600000000001</v>
      </c>
      <c r="I65" s="3">
        <f t="shared" si="3"/>
        <v>128.57</v>
      </c>
      <c r="J65" s="7">
        <f t="shared" si="4"/>
        <v>1.25</v>
      </c>
      <c r="M65" s="3">
        <f t="shared" si="5"/>
        <v>1374.18</v>
      </c>
    </row>
    <row r="66" spans="5:13" x14ac:dyDescent="0.25">
      <c r="E66" s="21">
        <v>46456</v>
      </c>
      <c r="F66">
        <v>63</v>
      </c>
      <c r="G66" s="8">
        <v>0</v>
      </c>
      <c r="H66" s="7">
        <f t="shared" si="1"/>
        <v>1244.3600000000001</v>
      </c>
      <c r="I66" s="3">
        <f t="shared" si="3"/>
        <v>128.57</v>
      </c>
      <c r="J66" s="7">
        <f t="shared" si="4"/>
        <v>1.25</v>
      </c>
      <c r="M66" s="3">
        <f t="shared" si="5"/>
        <v>1374.18</v>
      </c>
    </row>
    <row r="67" spans="5:13" x14ac:dyDescent="0.25">
      <c r="E67" s="21">
        <v>46487</v>
      </c>
      <c r="F67">
        <v>64</v>
      </c>
      <c r="G67" s="8">
        <v>0</v>
      </c>
      <c r="H67" s="7">
        <f t="shared" si="1"/>
        <v>1244.3600000000001</v>
      </c>
      <c r="I67" s="3">
        <f t="shared" si="3"/>
        <v>128.57</v>
      </c>
      <c r="J67" s="7">
        <f t="shared" si="4"/>
        <v>1.25</v>
      </c>
      <c r="M67" s="3">
        <f t="shared" si="5"/>
        <v>1374.18</v>
      </c>
    </row>
    <row r="68" spans="5:13" x14ac:dyDescent="0.25">
      <c r="E68" s="21">
        <v>46517</v>
      </c>
      <c r="F68">
        <v>65</v>
      </c>
      <c r="G68" s="8">
        <v>0</v>
      </c>
      <c r="H68" s="7">
        <f t="shared" ref="H68:H123" si="6">($B$17-(I68+J68))</f>
        <v>1244.3600000000001</v>
      </c>
      <c r="I68" s="3">
        <f t="shared" si="3"/>
        <v>128.57</v>
      </c>
      <c r="J68" s="7">
        <f t="shared" si="4"/>
        <v>1.25</v>
      </c>
      <c r="M68" s="3">
        <f t="shared" ref="M68:M99" si="7">SUM(G68:L68)</f>
        <v>1374.18</v>
      </c>
    </row>
    <row r="69" spans="5:13" x14ac:dyDescent="0.25">
      <c r="E69" s="21">
        <v>46548</v>
      </c>
      <c r="F69">
        <v>66</v>
      </c>
      <c r="G69" s="8">
        <v>0</v>
      </c>
      <c r="H69" s="7">
        <f t="shared" si="6"/>
        <v>1244.3600000000001</v>
      </c>
      <c r="I69" s="3">
        <f t="shared" ref="I69:I123" si="8">ROUND(($B$18/120),2)</f>
        <v>128.57</v>
      </c>
      <c r="J69" s="7">
        <f t="shared" ref="J69:J123" si="9">ROUND(($B$11/120),2)</f>
        <v>1.25</v>
      </c>
      <c r="M69" s="3">
        <f t="shared" si="7"/>
        <v>1374.18</v>
      </c>
    </row>
    <row r="70" spans="5:13" x14ac:dyDescent="0.25">
      <c r="E70" s="21">
        <v>46578</v>
      </c>
      <c r="F70">
        <v>67</v>
      </c>
      <c r="G70" s="8">
        <v>0</v>
      </c>
      <c r="H70" s="7">
        <f t="shared" si="6"/>
        <v>1244.3600000000001</v>
      </c>
      <c r="I70" s="3">
        <f t="shared" si="8"/>
        <v>128.57</v>
      </c>
      <c r="J70" s="7">
        <f t="shared" si="9"/>
        <v>1.25</v>
      </c>
      <c r="M70" s="3">
        <f t="shared" si="7"/>
        <v>1374.18</v>
      </c>
    </row>
    <row r="71" spans="5:13" x14ac:dyDescent="0.25">
      <c r="E71" s="21">
        <v>46609</v>
      </c>
      <c r="F71">
        <v>68</v>
      </c>
      <c r="G71" s="8">
        <v>0</v>
      </c>
      <c r="H71" s="7">
        <f t="shared" si="6"/>
        <v>1244.3600000000001</v>
      </c>
      <c r="I71" s="3">
        <f t="shared" si="8"/>
        <v>128.57</v>
      </c>
      <c r="J71" s="7">
        <f t="shared" si="9"/>
        <v>1.25</v>
      </c>
      <c r="M71" s="3">
        <f t="shared" si="7"/>
        <v>1374.18</v>
      </c>
    </row>
    <row r="72" spans="5:13" x14ac:dyDescent="0.25">
      <c r="E72" s="21">
        <v>46640</v>
      </c>
      <c r="F72">
        <v>69</v>
      </c>
      <c r="G72" s="8">
        <v>0</v>
      </c>
      <c r="H72" s="7">
        <f t="shared" si="6"/>
        <v>1244.3600000000001</v>
      </c>
      <c r="I72" s="3">
        <f t="shared" si="8"/>
        <v>128.57</v>
      </c>
      <c r="J72" s="7">
        <f t="shared" si="9"/>
        <v>1.25</v>
      </c>
      <c r="M72" s="3">
        <f t="shared" si="7"/>
        <v>1374.18</v>
      </c>
    </row>
    <row r="73" spans="5:13" x14ac:dyDescent="0.25">
      <c r="E73" s="21">
        <v>46670</v>
      </c>
      <c r="F73">
        <v>70</v>
      </c>
      <c r="G73" s="8">
        <v>0</v>
      </c>
      <c r="H73" s="7">
        <f t="shared" si="6"/>
        <v>1244.3600000000001</v>
      </c>
      <c r="I73" s="3">
        <f t="shared" si="8"/>
        <v>128.57</v>
      </c>
      <c r="J73" s="7">
        <f t="shared" si="9"/>
        <v>1.25</v>
      </c>
      <c r="M73" s="3">
        <f t="shared" si="7"/>
        <v>1374.18</v>
      </c>
    </row>
    <row r="74" spans="5:13" x14ac:dyDescent="0.25">
      <c r="E74" s="21">
        <v>46701</v>
      </c>
      <c r="F74">
        <v>71</v>
      </c>
      <c r="G74" s="8">
        <v>0</v>
      </c>
      <c r="H74" s="7">
        <f t="shared" si="6"/>
        <v>1244.3600000000001</v>
      </c>
      <c r="I74" s="3">
        <f t="shared" si="8"/>
        <v>128.57</v>
      </c>
      <c r="J74" s="7">
        <f t="shared" si="9"/>
        <v>1.25</v>
      </c>
      <c r="M74" s="3">
        <f t="shared" si="7"/>
        <v>1374.18</v>
      </c>
    </row>
    <row r="75" spans="5:13" x14ac:dyDescent="0.25">
      <c r="E75" s="21">
        <v>46731</v>
      </c>
      <c r="F75">
        <v>72</v>
      </c>
      <c r="G75" s="8">
        <v>0</v>
      </c>
      <c r="H75" s="7">
        <f t="shared" si="6"/>
        <v>1244.3600000000001</v>
      </c>
      <c r="I75" s="3">
        <f t="shared" si="8"/>
        <v>128.57</v>
      </c>
      <c r="J75" s="7">
        <f t="shared" si="9"/>
        <v>1.25</v>
      </c>
      <c r="M75" s="3">
        <f t="shared" si="7"/>
        <v>1374.18</v>
      </c>
    </row>
    <row r="76" spans="5:13" x14ac:dyDescent="0.25">
      <c r="E76" s="21">
        <v>46762</v>
      </c>
      <c r="F76">
        <v>73</v>
      </c>
      <c r="G76" s="8">
        <v>0</v>
      </c>
      <c r="H76" s="7">
        <f t="shared" si="6"/>
        <v>1244.3600000000001</v>
      </c>
      <c r="I76" s="3">
        <f t="shared" si="8"/>
        <v>128.57</v>
      </c>
      <c r="J76" s="7">
        <f t="shared" si="9"/>
        <v>1.25</v>
      </c>
      <c r="M76" s="3">
        <f t="shared" si="7"/>
        <v>1374.18</v>
      </c>
    </row>
    <row r="77" spans="5:13" x14ac:dyDescent="0.25">
      <c r="E77" s="21">
        <v>46793</v>
      </c>
      <c r="F77">
        <v>74</v>
      </c>
      <c r="G77" s="8">
        <v>0</v>
      </c>
      <c r="H77" s="7">
        <f t="shared" si="6"/>
        <v>1244.3600000000001</v>
      </c>
      <c r="I77" s="3">
        <f t="shared" si="8"/>
        <v>128.57</v>
      </c>
      <c r="J77" s="7">
        <f t="shared" si="9"/>
        <v>1.25</v>
      </c>
      <c r="M77" s="3">
        <f t="shared" si="7"/>
        <v>1374.18</v>
      </c>
    </row>
    <row r="78" spans="5:13" x14ac:dyDescent="0.25">
      <c r="E78" s="21">
        <v>46822</v>
      </c>
      <c r="F78">
        <v>75</v>
      </c>
      <c r="G78" s="8">
        <v>0</v>
      </c>
      <c r="H78" s="7">
        <f t="shared" si="6"/>
        <v>1244.3600000000001</v>
      </c>
      <c r="I78" s="3">
        <f t="shared" si="8"/>
        <v>128.57</v>
      </c>
      <c r="J78" s="7">
        <f t="shared" si="9"/>
        <v>1.25</v>
      </c>
      <c r="M78" s="3">
        <f t="shared" si="7"/>
        <v>1374.18</v>
      </c>
    </row>
    <row r="79" spans="5:13" x14ac:dyDescent="0.25">
      <c r="E79" s="21">
        <v>46853</v>
      </c>
      <c r="F79">
        <v>76</v>
      </c>
      <c r="G79" s="8">
        <v>0</v>
      </c>
      <c r="H79" s="7">
        <f t="shared" si="6"/>
        <v>1244.3600000000001</v>
      </c>
      <c r="I79" s="3">
        <f t="shared" si="8"/>
        <v>128.57</v>
      </c>
      <c r="J79" s="7">
        <f t="shared" si="9"/>
        <v>1.25</v>
      </c>
      <c r="M79" s="3">
        <f t="shared" si="7"/>
        <v>1374.18</v>
      </c>
    </row>
    <row r="80" spans="5:13" x14ac:dyDescent="0.25">
      <c r="E80" s="21">
        <v>46883</v>
      </c>
      <c r="F80">
        <v>77</v>
      </c>
      <c r="G80" s="8">
        <v>0</v>
      </c>
      <c r="H80" s="7">
        <f t="shared" si="6"/>
        <v>1244.3600000000001</v>
      </c>
      <c r="I80" s="3">
        <f t="shared" si="8"/>
        <v>128.57</v>
      </c>
      <c r="J80" s="7">
        <f t="shared" si="9"/>
        <v>1.25</v>
      </c>
      <c r="M80" s="3">
        <f t="shared" si="7"/>
        <v>1374.18</v>
      </c>
    </row>
    <row r="81" spans="5:13" x14ac:dyDescent="0.25">
      <c r="E81" s="21">
        <v>46914</v>
      </c>
      <c r="F81">
        <v>78</v>
      </c>
      <c r="G81" s="8">
        <v>0</v>
      </c>
      <c r="H81" s="7">
        <f t="shared" si="6"/>
        <v>1244.3600000000001</v>
      </c>
      <c r="I81" s="3">
        <f t="shared" si="8"/>
        <v>128.57</v>
      </c>
      <c r="J81" s="7">
        <f t="shared" si="9"/>
        <v>1.25</v>
      </c>
      <c r="M81" s="3">
        <f t="shared" si="7"/>
        <v>1374.18</v>
      </c>
    </row>
    <row r="82" spans="5:13" x14ac:dyDescent="0.25">
      <c r="E82" s="21">
        <v>46944</v>
      </c>
      <c r="F82">
        <v>79</v>
      </c>
      <c r="G82" s="8">
        <v>0</v>
      </c>
      <c r="H82" s="7">
        <f t="shared" si="6"/>
        <v>1244.3600000000001</v>
      </c>
      <c r="I82" s="3">
        <f t="shared" si="8"/>
        <v>128.57</v>
      </c>
      <c r="J82" s="7">
        <f t="shared" si="9"/>
        <v>1.25</v>
      </c>
      <c r="M82" s="3">
        <f t="shared" si="7"/>
        <v>1374.18</v>
      </c>
    </row>
    <row r="83" spans="5:13" x14ac:dyDescent="0.25">
      <c r="E83" s="21">
        <v>46975</v>
      </c>
      <c r="F83">
        <v>80</v>
      </c>
      <c r="G83" s="8">
        <v>0</v>
      </c>
      <c r="H83" s="7">
        <f t="shared" si="6"/>
        <v>1244.3600000000001</v>
      </c>
      <c r="I83" s="3">
        <f t="shared" si="8"/>
        <v>128.57</v>
      </c>
      <c r="J83" s="7">
        <f t="shared" si="9"/>
        <v>1.25</v>
      </c>
      <c r="M83" s="3">
        <f t="shared" si="7"/>
        <v>1374.18</v>
      </c>
    </row>
    <row r="84" spans="5:13" x14ac:dyDescent="0.25">
      <c r="E84" s="21">
        <v>47006</v>
      </c>
      <c r="F84">
        <v>81</v>
      </c>
      <c r="G84" s="8">
        <v>0</v>
      </c>
      <c r="H84" s="7">
        <f t="shared" si="6"/>
        <v>1244.3600000000001</v>
      </c>
      <c r="I84" s="3">
        <f t="shared" si="8"/>
        <v>128.57</v>
      </c>
      <c r="J84" s="7">
        <f t="shared" si="9"/>
        <v>1.25</v>
      </c>
      <c r="M84" s="3">
        <f t="shared" si="7"/>
        <v>1374.18</v>
      </c>
    </row>
    <row r="85" spans="5:13" x14ac:dyDescent="0.25">
      <c r="E85" s="21">
        <v>47036</v>
      </c>
      <c r="F85">
        <v>82</v>
      </c>
      <c r="G85" s="8">
        <v>0</v>
      </c>
      <c r="H85" s="7">
        <f t="shared" si="6"/>
        <v>1244.3600000000001</v>
      </c>
      <c r="I85" s="3">
        <f t="shared" si="8"/>
        <v>128.57</v>
      </c>
      <c r="J85" s="7">
        <f t="shared" si="9"/>
        <v>1.25</v>
      </c>
      <c r="M85" s="3">
        <f t="shared" si="7"/>
        <v>1374.18</v>
      </c>
    </row>
    <row r="86" spans="5:13" x14ac:dyDescent="0.25">
      <c r="E86" s="21">
        <v>47067</v>
      </c>
      <c r="F86">
        <v>83</v>
      </c>
      <c r="G86" s="8">
        <v>0</v>
      </c>
      <c r="H86" s="7">
        <f t="shared" si="6"/>
        <v>1244.3600000000001</v>
      </c>
      <c r="I86" s="3">
        <f t="shared" si="8"/>
        <v>128.57</v>
      </c>
      <c r="J86" s="7">
        <f t="shared" si="9"/>
        <v>1.25</v>
      </c>
      <c r="M86" s="3">
        <f t="shared" si="7"/>
        <v>1374.18</v>
      </c>
    </row>
    <row r="87" spans="5:13" x14ac:dyDescent="0.25">
      <c r="E87" s="21">
        <v>47097</v>
      </c>
      <c r="F87">
        <v>84</v>
      </c>
      <c r="G87" s="8">
        <v>0</v>
      </c>
      <c r="H87" s="7">
        <f t="shared" si="6"/>
        <v>1244.3600000000001</v>
      </c>
      <c r="I87" s="3">
        <f t="shared" si="8"/>
        <v>128.57</v>
      </c>
      <c r="J87" s="7">
        <f t="shared" si="9"/>
        <v>1.25</v>
      </c>
      <c r="M87" s="3">
        <f t="shared" si="7"/>
        <v>1374.18</v>
      </c>
    </row>
    <row r="88" spans="5:13" x14ac:dyDescent="0.25">
      <c r="E88" s="21">
        <v>47128</v>
      </c>
      <c r="F88">
        <v>85</v>
      </c>
      <c r="G88" s="8">
        <v>0</v>
      </c>
      <c r="H88" s="7">
        <f t="shared" si="6"/>
        <v>1244.3600000000001</v>
      </c>
      <c r="I88" s="3">
        <f t="shared" si="8"/>
        <v>128.57</v>
      </c>
      <c r="J88" s="7">
        <f t="shared" si="9"/>
        <v>1.25</v>
      </c>
      <c r="M88" s="3">
        <f t="shared" si="7"/>
        <v>1374.18</v>
      </c>
    </row>
    <row r="89" spans="5:13" x14ac:dyDescent="0.25">
      <c r="E89" s="21">
        <v>47159</v>
      </c>
      <c r="F89">
        <v>86</v>
      </c>
      <c r="G89" s="8">
        <v>0</v>
      </c>
      <c r="H89" s="7">
        <f t="shared" si="6"/>
        <v>1244.3600000000001</v>
      </c>
      <c r="I89" s="3">
        <f t="shared" si="8"/>
        <v>128.57</v>
      </c>
      <c r="J89" s="7">
        <f t="shared" si="9"/>
        <v>1.25</v>
      </c>
      <c r="M89" s="3">
        <f t="shared" si="7"/>
        <v>1374.18</v>
      </c>
    </row>
    <row r="90" spans="5:13" x14ac:dyDescent="0.25">
      <c r="E90" s="21">
        <v>47187</v>
      </c>
      <c r="F90">
        <v>87</v>
      </c>
      <c r="G90" s="8">
        <v>0</v>
      </c>
      <c r="H90" s="7">
        <f t="shared" si="6"/>
        <v>1244.3600000000001</v>
      </c>
      <c r="I90" s="3">
        <f t="shared" si="8"/>
        <v>128.57</v>
      </c>
      <c r="J90" s="7">
        <f t="shared" si="9"/>
        <v>1.25</v>
      </c>
      <c r="M90" s="3">
        <f t="shared" si="7"/>
        <v>1374.18</v>
      </c>
    </row>
    <row r="91" spans="5:13" x14ac:dyDescent="0.25">
      <c r="E91" s="21">
        <v>47218</v>
      </c>
      <c r="F91">
        <v>88</v>
      </c>
      <c r="G91" s="8">
        <v>0</v>
      </c>
      <c r="H91" s="7">
        <f t="shared" si="6"/>
        <v>1244.3600000000001</v>
      </c>
      <c r="I91" s="3">
        <f t="shared" si="8"/>
        <v>128.57</v>
      </c>
      <c r="J91" s="7">
        <f t="shared" si="9"/>
        <v>1.25</v>
      </c>
      <c r="M91" s="3">
        <f t="shared" si="7"/>
        <v>1374.18</v>
      </c>
    </row>
    <row r="92" spans="5:13" x14ac:dyDescent="0.25">
      <c r="E92" s="21">
        <v>47248</v>
      </c>
      <c r="F92">
        <v>89</v>
      </c>
      <c r="G92" s="8">
        <v>0</v>
      </c>
      <c r="H92" s="7">
        <f t="shared" si="6"/>
        <v>1244.3600000000001</v>
      </c>
      <c r="I92" s="3">
        <f t="shared" si="8"/>
        <v>128.57</v>
      </c>
      <c r="J92" s="7">
        <f t="shared" si="9"/>
        <v>1.25</v>
      </c>
      <c r="M92" s="3">
        <f t="shared" si="7"/>
        <v>1374.18</v>
      </c>
    </row>
    <row r="93" spans="5:13" x14ac:dyDescent="0.25">
      <c r="E93" s="21">
        <v>47279</v>
      </c>
      <c r="F93">
        <v>90</v>
      </c>
      <c r="G93" s="8">
        <v>0</v>
      </c>
      <c r="H93" s="7">
        <f t="shared" si="6"/>
        <v>1244.3600000000001</v>
      </c>
      <c r="I93" s="3">
        <f t="shared" si="8"/>
        <v>128.57</v>
      </c>
      <c r="J93" s="7">
        <f t="shared" si="9"/>
        <v>1.25</v>
      </c>
      <c r="M93" s="3">
        <f t="shared" si="7"/>
        <v>1374.18</v>
      </c>
    </row>
    <row r="94" spans="5:13" x14ac:dyDescent="0.25">
      <c r="E94" s="21">
        <v>47309</v>
      </c>
      <c r="F94">
        <v>91</v>
      </c>
      <c r="G94" s="8">
        <v>0</v>
      </c>
      <c r="H94" s="7">
        <f t="shared" si="6"/>
        <v>1244.3600000000001</v>
      </c>
      <c r="I94" s="3">
        <f t="shared" si="8"/>
        <v>128.57</v>
      </c>
      <c r="J94" s="7">
        <f t="shared" si="9"/>
        <v>1.25</v>
      </c>
      <c r="M94" s="3">
        <f t="shared" si="7"/>
        <v>1374.18</v>
      </c>
    </row>
    <row r="95" spans="5:13" x14ac:dyDescent="0.25">
      <c r="E95" s="21">
        <v>47340</v>
      </c>
      <c r="F95">
        <v>92</v>
      </c>
      <c r="G95" s="8">
        <v>0</v>
      </c>
      <c r="H95" s="7">
        <f t="shared" si="6"/>
        <v>1244.3600000000001</v>
      </c>
      <c r="I95" s="3">
        <f t="shared" si="8"/>
        <v>128.57</v>
      </c>
      <c r="J95" s="7">
        <f t="shared" si="9"/>
        <v>1.25</v>
      </c>
      <c r="M95" s="3">
        <f t="shared" si="7"/>
        <v>1374.18</v>
      </c>
    </row>
    <row r="96" spans="5:13" x14ac:dyDescent="0.25">
      <c r="E96" s="21">
        <v>47371</v>
      </c>
      <c r="F96">
        <v>93</v>
      </c>
      <c r="G96" s="8">
        <v>0</v>
      </c>
      <c r="H96" s="7">
        <f t="shared" si="6"/>
        <v>1244.3600000000001</v>
      </c>
      <c r="I96" s="3">
        <f t="shared" si="8"/>
        <v>128.57</v>
      </c>
      <c r="J96" s="7">
        <f t="shared" si="9"/>
        <v>1.25</v>
      </c>
      <c r="M96" s="3">
        <f t="shared" si="7"/>
        <v>1374.18</v>
      </c>
    </row>
    <row r="97" spans="5:13" x14ac:dyDescent="0.25">
      <c r="E97" s="21">
        <v>47401</v>
      </c>
      <c r="F97">
        <v>94</v>
      </c>
      <c r="G97" s="8">
        <v>0</v>
      </c>
      <c r="H97" s="7">
        <f t="shared" si="6"/>
        <v>1244.3600000000001</v>
      </c>
      <c r="I97" s="3">
        <f t="shared" si="8"/>
        <v>128.57</v>
      </c>
      <c r="J97" s="7">
        <f t="shared" si="9"/>
        <v>1.25</v>
      </c>
      <c r="M97" s="3">
        <f t="shared" si="7"/>
        <v>1374.18</v>
      </c>
    </row>
    <row r="98" spans="5:13" x14ac:dyDescent="0.25">
      <c r="E98" s="21">
        <v>47432</v>
      </c>
      <c r="F98">
        <v>95</v>
      </c>
      <c r="G98" s="8">
        <v>0</v>
      </c>
      <c r="H98" s="7">
        <f t="shared" si="6"/>
        <v>1244.3600000000001</v>
      </c>
      <c r="I98" s="3">
        <f t="shared" si="8"/>
        <v>128.57</v>
      </c>
      <c r="J98" s="7">
        <f t="shared" si="9"/>
        <v>1.25</v>
      </c>
      <c r="M98" s="3">
        <f t="shared" si="7"/>
        <v>1374.18</v>
      </c>
    </row>
    <row r="99" spans="5:13" x14ac:dyDescent="0.25">
      <c r="E99" s="21">
        <v>47462</v>
      </c>
      <c r="F99">
        <v>96</v>
      </c>
      <c r="G99" s="8">
        <v>0</v>
      </c>
      <c r="H99" s="7">
        <f t="shared" si="6"/>
        <v>1244.3600000000001</v>
      </c>
      <c r="I99" s="3">
        <f t="shared" si="8"/>
        <v>128.57</v>
      </c>
      <c r="J99" s="7">
        <f t="shared" si="9"/>
        <v>1.25</v>
      </c>
      <c r="M99" s="3">
        <f t="shared" si="7"/>
        <v>1374.18</v>
      </c>
    </row>
    <row r="100" spans="5:13" x14ac:dyDescent="0.25">
      <c r="E100" s="21">
        <v>47493</v>
      </c>
      <c r="F100">
        <v>97</v>
      </c>
      <c r="G100" s="8">
        <v>0</v>
      </c>
      <c r="H100" s="7">
        <f t="shared" si="6"/>
        <v>1244.3600000000001</v>
      </c>
      <c r="I100" s="3">
        <f t="shared" si="8"/>
        <v>128.57</v>
      </c>
      <c r="J100" s="7">
        <f t="shared" si="9"/>
        <v>1.25</v>
      </c>
      <c r="M100" s="3">
        <f t="shared" ref="M100:M123" si="10">SUM(G100:L100)</f>
        <v>1374.18</v>
      </c>
    </row>
    <row r="101" spans="5:13" x14ac:dyDescent="0.25">
      <c r="E101" s="21">
        <v>47524</v>
      </c>
      <c r="F101">
        <v>98</v>
      </c>
      <c r="G101" s="8">
        <v>0</v>
      </c>
      <c r="H101" s="7">
        <f t="shared" si="6"/>
        <v>1244.3600000000001</v>
      </c>
      <c r="I101" s="3">
        <f t="shared" si="8"/>
        <v>128.57</v>
      </c>
      <c r="J101" s="7">
        <f t="shared" si="9"/>
        <v>1.25</v>
      </c>
      <c r="M101" s="3">
        <f t="shared" si="10"/>
        <v>1374.18</v>
      </c>
    </row>
    <row r="102" spans="5:13" x14ac:dyDescent="0.25">
      <c r="E102" s="21">
        <v>47552</v>
      </c>
      <c r="F102">
        <v>99</v>
      </c>
      <c r="G102" s="8">
        <v>0</v>
      </c>
      <c r="H102" s="7">
        <f t="shared" si="6"/>
        <v>1244.3600000000001</v>
      </c>
      <c r="I102" s="3">
        <f t="shared" si="8"/>
        <v>128.57</v>
      </c>
      <c r="J102" s="7">
        <f t="shared" si="9"/>
        <v>1.25</v>
      </c>
      <c r="M102" s="3">
        <f t="shared" si="10"/>
        <v>1374.18</v>
      </c>
    </row>
    <row r="103" spans="5:13" x14ac:dyDescent="0.25">
      <c r="E103" s="21">
        <v>47583</v>
      </c>
      <c r="F103">
        <v>100</v>
      </c>
      <c r="G103" s="8">
        <v>0</v>
      </c>
      <c r="H103" s="7">
        <f t="shared" si="6"/>
        <v>1244.3600000000001</v>
      </c>
      <c r="I103" s="3">
        <f t="shared" si="8"/>
        <v>128.57</v>
      </c>
      <c r="J103" s="7">
        <f t="shared" si="9"/>
        <v>1.25</v>
      </c>
      <c r="M103" s="3">
        <f t="shared" si="10"/>
        <v>1374.18</v>
      </c>
    </row>
    <row r="104" spans="5:13" x14ac:dyDescent="0.25">
      <c r="E104" s="21">
        <v>47613</v>
      </c>
      <c r="F104">
        <v>101</v>
      </c>
      <c r="G104" s="8">
        <v>0</v>
      </c>
      <c r="H104" s="7">
        <f t="shared" si="6"/>
        <v>1244.3600000000001</v>
      </c>
      <c r="I104" s="3">
        <f t="shared" si="8"/>
        <v>128.57</v>
      </c>
      <c r="J104" s="7">
        <f t="shared" si="9"/>
        <v>1.25</v>
      </c>
      <c r="M104" s="3">
        <f t="shared" si="10"/>
        <v>1374.18</v>
      </c>
    </row>
    <row r="105" spans="5:13" x14ac:dyDescent="0.25">
      <c r="E105" s="21">
        <v>47644</v>
      </c>
      <c r="F105">
        <v>102</v>
      </c>
      <c r="G105" s="8">
        <v>0</v>
      </c>
      <c r="H105" s="7">
        <f t="shared" si="6"/>
        <v>1244.3600000000001</v>
      </c>
      <c r="I105" s="3">
        <f t="shared" si="8"/>
        <v>128.57</v>
      </c>
      <c r="J105" s="7">
        <f t="shared" si="9"/>
        <v>1.25</v>
      </c>
      <c r="M105" s="3">
        <f t="shared" si="10"/>
        <v>1374.18</v>
      </c>
    </row>
    <row r="106" spans="5:13" x14ac:dyDescent="0.25">
      <c r="E106" s="21">
        <v>47674</v>
      </c>
      <c r="F106">
        <v>103</v>
      </c>
      <c r="G106" s="8">
        <v>0</v>
      </c>
      <c r="H106" s="7">
        <f t="shared" si="6"/>
        <v>1244.3600000000001</v>
      </c>
      <c r="I106" s="3">
        <f t="shared" si="8"/>
        <v>128.57</v>
      </c>
      <c r="J106" s="7">
        <f t="shared" si="9"/>
        <v>1.25</v>
      </c>
      <c r="M106" s="3">
        <f t="shared" si="10"/>
        <v>1374.18</v>
      </c>
    </row>
    <row r="107" spans="5:13" x14ac:dyDescent="0.25">
      <c r="E107" s="21">
        <v>47705</v>
      </c>
      <c r="F107">
        <v>104</v>
      </c>
      <c r="G107" s="8">
        <v>0</v>
      </c>
      <c r="H107" s="7">
        <f t="shared" si="6"/>
        <v>1244.3600000000001</v>
      </c>
      <c r="I107" s="3">
        <f t="shared" si="8"/>
        <v>128.57</v>
      </c>
      <c r="J107" s="7">
        <f t="shared" si="9"/>
        <v>1.25</v>
      </c>
      <c r="M107" s="3">
        <f t="shared" si="10"/>
        <v>1374.18</v>
      </c>
    </row>
    <row r="108" spans="5:13" x14ac:dyDescent="0.25">
      <c r="E108" s="21">
        <v>47736</v>
      </c>
      <c r="F108">
        <v>105</v>
      </c>
      <c r="G108" s="8">
        <v>0</v>
      </c>
      <c r="H108" s="7">
        <f t="shared" si="6"/>
        <v>1244.3600000000001</v>
      </c>
      <c r="I108" s="3">
        <f t="shared" si="8"/>
        <v>128.57</v>
      </c>
      <c r="J108" s="7">
        <f t="shared" si="9"/>
        <v>1.25</v>
      </c>
      <c r="M108" s="3">
        <f t="shared" si="10"/>
        <v>1374.18</v>
      </c>
    </row>
    <row r="109" spans="5:13" x14ac:dyDescent="0.25">
      <c r="E109" s="21">
        <v>47766</v>
      </c>
      <c r="F109">
        <v>106</v>
      </c>
      <c r="G109" s="8">
        <v>0</v>
      </c>
      <c r="H109" s="7">
        <f t="shared" si="6"/>
        <v>1244.3600000000001</v>
      </c>
      <c r="I109" s="3">
        <f t="shared" si="8"/>
        <v>128.57</v>
      </c>
      <c r="J109" s="7">
        <f t="shared" si="9"/>
        <v>1.25</v>
      </c>
      <c r="M109" s="3">
        <f t="shared" si="10"/>
        <v>1374.18</v>
      </c>
    </row>
    <row r="110" spans="5:13" x14ac:dyDescent="0.25">
      <c r="E110" s="21">
        <v>47797</v>
      </c>
      <c r="F110">
        <v>107</v>
      </c>
      <c r="G110" s="8">
        <v>0</v>
      </c>
      <c r="H110" s="7">
        <f t="shared" si="6"/>
        <v>1244.3600000000001</v>
      </c>
      <c r="I110" s="3">
        <f t="shared" si="8"/>
        <v>128.57</v>
      </c>
      <c r="J110" s="7">
        <f t="shared" si="9"/>
        <v>1.25</v>
      </c>
      <c r="M110" s="3">
        <f t="shared" si="10"/>
        <v>1374.18</v>
      </c>
    </row>
    <row r="111" spans="5:13" x14ac:dyDescent="0.25">
      <c r="E111" s="21">
        <v>47827</v>
      </c>
      <c r="F111">
        <v>108</v>
      </c>
      <c r="G111" s="8">
        <v>0</v>
      </c>
      <c r="H111" s="7">
        <f t="shared" si="6"/>
        <v>1244.3600000000001</v>
      </c>
      <c r="I111" s="3">
        <f t="shared" si="8"/>
        <v>128.57</v>
      </c>
      <c r="J111" s="7">
        <f t="shared" si="9"/>
        <v>1.25</v>
      </c>
      <c r="M111" s="3">
        <f t="shared" si="10"/>
        <v>1374.18</v>
      </c>
    </row>
    <row r="112" spans="5:13" x14ac:dyDescent="0.25">
      <c r="E112" s="21">
        <v>47858</v>
      </c>
      <c r="F112">
        <v>109</v>
      </c>
      <c r="G112" s="8">
        <v>0</v>
      </c>
      <c r="H112" s="7">
        <f t="shared" si="6"/>
        <v>1244.3600000000001</v>
      </c>
      <c r="I112" s="3">
        <f t="shared" si="8"/>
        <v>128.57</v>
      </c>
      <c r="J112" s="7">
        <f t="shared" si="9"/>
        <v>1.25</v>
      </c>
      <c r="M112" s="3">
        <f t="shared" si="10"/>
        <v>1374.18</v>
      </c>
    </row>
    <row r="113" spans="5:13" x14ac:dyDescent="0.25">
      <c r="E113" s="21">
        <v>47889</v>
      </c>
      <c r="F113">
        <v>110</v>
      </c>
      <c r="G113" s="8">
        <v>0</v>
      </c>
      <c r="H113" s="7">
        <f t="shared" si="6"/>
        <v>1244.3600000000001</v>
      </c>
      <c r="I113" s="3">
        <f t="shared" si="8"/>
        <v>128.57</v>
      </c>
      <c r="J113" s="7">
        <f t="shared" si="9"/>
        <v>1.25</v>
      </c>
      <c r="M113" s="3">
        <f t="shared" si="10"/>
        <v>1374.18</v>
      </c>
    </row>
    <row r="114" spans="5:13" x14ac:dyDescent="0.25">
      <c r="E114" s="21">
        <v>47917</v>
      </c>
      <c r="F114">
        <v>111</v>
      </c>
      <c r="G114" s="8">
        <v>0</v>
      </c>
      <c r="H114" s="7">
        <f t="shared" si="6"/>
        <v>1244.3600000000001</v>
      </c>
      <c r="I114" s="3">
        <f t="shared" si="8"/>
        <v>128.57</v>
      </c>
      <c r="J114" s="7">
        <f t="shared" si="9"/>
        <v>1.25</v>
      </c>
      <c r="M114" s="3">
        <f t="shared" si="10"/>
        <v>1374.18</v>
      </c>
    </row>
    <row r="115" spans="5:13" x14ac:dyDescent="0.25">
      <c r="E115" s="21">
        <v>47948</v>
      </c>
      <c r="F115">
        <v>112</v>
      </c>
      <c r="G115" s="8">
        <v>0</v>
      </c>
      <c r="H115" s="7">
        <f t="shared" si="6"/>
        <v>1244.3600000000001</v>
      </c>
      <c r="I115" s="3">
        <f t="shared" si="8"/>
        <v>128.57</v>
      </c>
      <c r="J115" s="7">
        <f t="shared" si="9"/>
        <v>1.25</v>
      </c>
      <c r="M115" s="3">
        <f t="shared" si="10"/>
        <v>1374.18</v>
      </c>
    </row>
    <row r="116" spans="5:13" x14ac:dyDescent="0.25">
      <c r="E116" s="21">
        <v>47978</v>
      </c>
      <c r="F116">
        <v>113</v>
      </c>
      <c r="G116" s="8">
        <v>0</v>
      </c>
      <c r="H116" s="7">
        <f t="shared" si="6"/>
        <v>1244.3600000000001</v>
      </c>
      <c r="I116" s="3">
        <f t="shared" si="8"/>
        <v>128.57</v>
      </c>
      <c r="J116" s="7">
        <f t="shared" si="9"/>
        <v>1.25</v>
      </c>
      <c r="M116" s="3">
        <f t="shared" si="10"/>
        <v>1374.18</v>
      </c>
    </row>
    <row r="117" spans="5:13" x14ac:dyDescent="0.25">
      <c r="E117" s="21">
        <v>48009</v>
      </c>
      <c r="F117">
        <v>114</v>
      </c>
      <c r="G117" s="8">
        <v>0</v>
      </c>
      <c r="H117" s="7">
        <f t="shared" si="6"/>
        <v>1244.3600000000001</v>
      </c>
      <c r="I117" s="3">
        <f t="shared" si="8"/>
        <v>128.57</v>
      </c>
      <c r="J117" s="7">
        <f t="shared" si="9"/>
        <v>1.25</v>
      </c>
      <c r="M117" s="3">
        <f t="shared" si="10"/>
        <v>1374.18</v>
      </c>
    </row>
    <row r="118" spans="5:13" x14ac:dyDescent="0.25">
      <c r="E118" s="21">
        <v>48039</v>
      </c>
      <c r="F118">
        <v>115</v>
      </c>
      <c r="G118" s="8">
        <v>0</v>
      </c>
      <c r="H118" s="7">
        <f t="shared" si="6"/>
        <v>1244.3600000000001</v>
      </c>
      <c r="I118" s="3">
        <f t="shared" si="8"/>
        <v>128.57</v>
      </c>
      <c r="J118" s="7">
        <f t="shared" si="9"/>
        <v>1.25</v>
      </c>
      <c r="M118" s="3">
        <f t="shared" si="10"/>
        <v>1374.18</v>
      </c>
    </row>
    <row r="119" spans="5:13" x14ac:dyDescent="0.25">
      <c r="E119" s="21">
        <v>48070</v>
      </c>
      <c r="F119">
        <v>116</v>
      </c>
      <c r="G119" s="8">
        <v>0</v>
      </c>
      <c r="H119" s="7">
        <f t="shared" si="6"/>
        <v>1244.3600000000001</v>
      </c>
      <c r="I119" s="3">
        <f t="shared" si="8"/>
        <v>128.57</v>
      </c>
      <c r="J119" s="7">
        <f t="shared" si="9"/>
        <v>1.25</v>
      </c>
      <c r="M119" s="3">
        <f t="shared" si="10"/>
        <v>1374.18</v>
      </c>
    </row>
    <row r="120" spans="5:13" x14ac:dyDescent="0.25">
      <c r="E120" s="21">
        <v>48101</v>
      </c>
      <c r="F120">
        <v>117</v>
      </c>
      <c r="G120" s="8">
        <v>0</v>
      </c>
      <c r="H120" s="7">
        <f t="shared" si="6"/>
        <v>1244.3600000000001</v>
      </c>
      <c r="I120" s="3">
        <f t="shared" si="8"/>
        <v>128.57</v>
      </c>
      <c r="J120" s="7">
        <f t="shared" si="9"/>
        <v>1.25</v>
      </c>
      <c r="M120" s="3">
        <f t="shared" si="10"/>
        <v>1374.18</v>
      </c>
    </row>
    <row r="121" spans="5:13" x14ac:dyDescent="0.25">
      <c r="E121" s="21">
        <v>48131</v>
      </c>
      <c r="F121">
        <v>118</v>
      </c>
      <c r="G121" s="8">
        <v>0</v>
      </c>
      <c r="H121" s="7">
        <f t="shared" si="6"/>
        <v>1244.3600000000001</v>
      </c>
      <c r="I121" s="3">
        <f t="shared" si="8"/>
        <v>128.57</v>
      </c>
      <c r="J121" s="7">
        <f t="shared" si="9"/>
        <v>1.25</v>
      </c>
      <c r="M121" s="3">
        <f t="shared" si="10"/>
        <v>1374.18</v>
      </c>
    </row>
    <row r="122" spans="5:13" x14ac:dyDescent="0.25">
      <c r="E122" s="21">
        <v>48162</v>
      </c>
      <c r="F122">
        <v>119</v>
      </c>
      <c r="G122" s="8">
        <v>0</v>
      </c>
      <c r="H122" s="7">
        <f t="shared" si="6"/>
        <v>1244.3600000000001</v>
      </c>
      <c r="I122" s="3">
        <f t="shared" si="8"/>
        <v>128.57</v>
      </c>
      <c r="J122" s="7">
        <f t="shared" si="9"/>
        <v>1.25</v>
      </c>
      <c r="M122" s="3">
        <f t="shared" si="10"/>
        <v>1374.18</v>
      </c>
    </row>
    <row r="123" spans="5:13" x14ac:dyDescent="0.25">
      <c r="E123" s="21">
        <v>48192</v>
      </c>
      <c r="F123">
        <v>120</v>
      </c>
      <c r="G123" s="8">
        <v>0</v>
      </c>
      <c r="H123" s="7">
        <f t="shared" si="6"/>
        <v>1244.3600000000001</v>
      </c>
      <c r="I123" s="3">
        <f t="shared" si="8"/>
        <v>128.57</v>
      </c>
      <c r="J123" s="7">
        <f t="shared" si="9"/>
        <v>1.25</v>
      </c>
      <c r="M123" s="3">
        <f t="shared" si="10"/>
        <v>1374.18</v>
      </c>
    </row>
  </sheetData>
  <autoFilter ref="E3:M3" xr:uid="{3283B9AF-B084-4086-A55B-0505823CC003}"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26CA9-72EF-4411-A9FA-8BCE902D0FA3}">
  <dimension ref="A1:N123"/>
  <sheetViews>
    <sheetView workbookViewId="0">
      <selection activeCell="K15" sqref="K15:L15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1.8554687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2.5703125" bestFit="1" customWidth="1"/>
    <col min="14" max="14" width="38.7109375" bestFit="1" customWidth="1"/>
  </cols>
  <sheetData>
    <row r="1" spans="1:14" x14ac:dyDescent="0.25">
      <c r="A1" t="s">
        <v>0</v>
      </c>
      <c r="B1" s="17">
        <v>412753</v>
      </c>
      <c r="F1" s="26" t="s">
        <v>59</v>
      </c>
      <c r="G1" s="27">
        <f>SUBTOTAL(109,G4:G123)</f>
        <v>4596.68</v>
      </c>
      <c r="H1" s="27">
        <f t="shared" ref="H1:M1" si="0">SUBTOTAL(109,H4:H123)</f>
        <v>99611.170000000202</v>
      </c>
      <c r="I1" s="27">
        <f t="shared" si="0"/>
        <v>10766.300000000014</v>
      </c>
      <c r="J1" s="27">
        <f t="shared" si="0"/>
        <v>104.64999999999974</v>
      </c>
      <c r="K1" s="27">
        <f t="shared" si="0"/>
        <v>15942.34000000002</v>
      </c>
      <c r="L1" s="27">
        <f t="shared" si="0"/>
        <v>1742.9100000000008</v>
      </c>
      <c r="M1" s="27">
        <f t="shared" si="0"/>
        <v>132764.05000000025</v>
      </c>
    </row>
    <row r="2" spans="1:14" x14ac:dyDescent="0.25">
      <c r="A2" t="s">
        <v>1</v>
      </c>
      <c r="B2" s="1" t="s">
        <v>38</v>
      </c>
      <c r="H2" s="7"/>
    </row>
    <row r="3" spans="1:14" x14ac:dyDescent="0.25">
      <c r="A3" t="s">
        <v>53</v>
      </c>
      <c r="B3" s="20">
        <v>44264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4" x14ac:dyDescent="0.25">
      <c r="B4" s="1"/>
      <c r="E4" s="21">
        <v>44296</v>
      </c>
      <c r="F4">
        <v>1</v>
      </c>
      <c r="G4" s="8">
        <v>958.99</v>
      </c>
      <c r="H4" s="7">
        <f>$B$17-G4</f>
        <v>0</v>
      </c>
      <c r="I4" s="3">
        <v>0</v>
      </c>
      <c r="J4" s="7">
        <v>0</v>
      </c>
      <c r="M4" s="3">
        <f t="shared" ref="M4:M35" si="1">SUM(G4:L4)</f>
        <v>958.99</v>
      </c>
    </row>
    <row r="5" spans="1:14" x14ac:dyDescent="0.25">
      <c r="A5" t="s">
        <v>3</v>
      </c>
      <c r="B5" s="2">
        <v>99611.32</v>
      </c>
      <c r="E5" s="21">
        <v>44326</v>
      </c>
      <c r="F5">
        <v>2</v>
      </c>
      <c r="G5" s="8">
        <v>958.99</v>
      </c>
      <c r="H5" s="7">
        <f t="shared" ref="H5:H8" si="2">$B$17-G5</f>
        <v>0</v>
      </c>
      <c r="I5" s="3">
        <v>0</v>
      </c>
      <c r="J5" s="7">
        <v>0</v>
      </c>
      <c r="M5" s="3">
        <f t="shared" si="1"/>
        <v>958.99</v>
      </c>
    </row>
    <row r="6" spans="1:14" x14ac:dyDescent="0.25">
      <c r="A6" t="s">
        <v>4</v>
      </c>
      <c r="B6" s="2">
        <v>5976.68</v>
      </c>
      <c r="E6" s="21">
        <v>44357</v>
      </c>
      <c r="F6">
        <v>3</v>
      </c>
      <c r="G6" s="8">
        <v>958.99</v>
      </c>
      <c r="H6" s="7">
        <f t="shared" si="2"/>
        <v>0</v>
      </c>
      <c r="I6" s="3">
        <v>0</v>
      </c>
      <c r="J6" s="7">
        <v>0</v>
      </c>
      <c r="M6" s="3">
        <f t="shared" si="1"/>
        <v>958.99</v>
      </c>
    </row>
    <row r="7" spans="1:14" x14ac:dyDescent="0.25">
      <c r="A7" t="s">
        <v>6</v>
      </c>
      <c r="B7" s="2">
        <f>SUM(B5:B6)</f>
        <v>105588</v>
      </c>
      <c r="E7" s="21">
        <v>44387</v>
      </c>
      <c r="F7">
        <v>4</v>
      </c>
      <c r="G7" s="8">
        <v>958.99</v>
      </c>
      <c r="H7" s="7">
        <f t="shared" si="2"/>
        <v>0</v>
      </c>
      <c r="I7" s="3">
        <v>0</v>
      </c>
      <c r="J7" s="7">
        <v>0</v>
      </c>
      <c r="M7" s="3">
        <f t="shared" si="1"/>
        <v>958.99</v>
      </c>
    </row>
    <row r="8" spans="1:14" x14ac:dyDescent="0.25">
      <c r="A8" t="s">
        <v>5</v>
      </c>
      <c r="B8" s="2">
        <v>1380</v>
      </c>
      <c r="E8" s="21">
        <v>44418</v>
      </c>
      <c r="F8">
        <v>5</v>
      </c>
      <c r="G8" s="8">
        <v>760.72</v>
      </c>
      <c r="H8" s="7">
        <f t="shared" si="2"/>
        <v>198.26999999999998</v>
      </c>
      <c r="I8" s="3">
        <v>0</v>
      </c>
      <c r="J8" s="7">
        <v>0</v>
      </c>
      <c r="M8" s="3">
        <f t="shared" si="1"/>
        <v>958.99</v>
      </c>
    </row>
    <row r="9" spans="1:14" x14ac:dyDescent="0.25">
      <c r="B9" s="2"/>
      <c r="E9" s="21">
        <v>44449</v>
      </c>
      <c r="F9">
        <v>6</v>
      </c>
      <c r="G9" s="8">
        <v>0</v>
      </c>
      <c r="H9" s="7">
        <f t="shared" ref="H9:H73" si="3">($B$17-(I9+J9))</f>
        <v>864.46</v>
      </c>
      <c r="I9" s="3">
        <f>ROUND(($B$18/115),2)</f>
        <v>93.62</v>
      </c>
      <c r="J9" s="7">
        <f>ROUND(($B$11/115),2)</f>
        <v>0.91</v>
      </c>
      <c r="M9" s="3">
        <f t="shared" si="1"/>
        <v>958.99</v>
      </c>
    </row>
    <row r="10" spans="1:14" x14ac:dyDescent="0.25">
      <c r="A10" t="s">
        <v>7</v>
      </c>
      <c r="B10" s="2">
        <f xml:space="preserve"> B7-B8</f>
        <v>104208</v>
      </c>
      <c r="E10" s="21">
        <v>44479</v>
      </c>
      <c r="F10">
        <v>7</v>
      </c>
      <c r="G10" s="8">
        <v>0</v>
      </c>
      <c r="H10" s="7">
        <f t="shared" si="3"/>
        <v>864.46</v>
      </c>
      <c r="I10" s="3">
        <f t="shared" ref="I10:I73" si="4">ROUND(($B$18/115),2)</f>
        <v>93.62</v>
      </c>
      <c r="J10" s="7">
        <f t="shared" ref="J10:J73" si="5">ROUND(($B$11/115),2)</f>
        <v>0.91</v>
      </c>
      <c r="M10" s="3">
        <f t="shared" si="1"/>
        <v>958.99</v>
      </c>
    </row>
    <row r="11" spans="1:14" x14ac:dyDescent="0.25">
      <c r="A11" t="s">
        <v>8</v>
      </c>
      <c r="B11" s="2">
        <f>ROUND(B10/999,2)</f>
        <v>104.31</v>
      </c>
      <c r="E11" s="21">
        <v>44510</v>
      </c>
      <c r="F11">
        <v>8</v>
      </c>
      <c r="G11" s="8">
        <v>0</v>
      </c>
      <c r="H11" s="7">
        <f t="shared" si="3"/>
        <v>864.46</v>
      </c>
      <c r="I11" s="3">
        <f t="shared" si="4"/>
        <v>93.62</v>
      </c>
      <c r="J11" s="7">
        <f t="shared" si="5"/>
        <v>0.91</v>
      </c>
      <c r="M11" s="3">
        <f t="shared" si="1"/>
        <v>958.99</v>
      </c>
    </row>
    <row r="12" spans="1:14" x14ac:dyDescent="0.25">
      <c r="A12" t="s">
        <v>9</v>
      </c>
      <c r="B12" s="2">
        <f>B10+B11</f>
        <v>104312.31</v>
      </c>
      <c r="C12" s="16"/>
      <c r="E12" s="21">
        <v>44540</v>
      </c>
      <c r="F12">
        <v>9</v>
      </c>
      <c r="G12" s="8">
        <v>0</v>
      </c>
      <c r="H12" s="7">
        <f t="shared" si="3"/>
        <v>864.46</v>
      </c>
      <c r="I12" s="3">
        <f t="shared" si="4"/>
        <v>93.62</v>
      </c>
      <c r="J12" s="7">
        <f t="shared" si="5"/>
        <v>0.91</v>
      </c>
      <c r="M12" s="3">
        <f t="shared" si="1"/>
        <v>958.99</v>
      </c>
    </row>
    <row r="13" spans="1:14" x14ac:dyDescent="0.25">
      <c r="B13" s="3"/>
      <c r="E13" s="21">
        <v>44571</v>
      </c>
      <c r="F13">
        <v>10</v>
      </c>
      <c r="G13" s="8">
        <v>0</v>
      </c>
      <c r="H13" s="7">
        <f t="shared" si="3"/>
        <v>864.46</v>
      </c>
      <c r="I13" s="3">
        <f t="shared" si="4"/>
        <v>93.62</v>
      </c>
      <c r="J13" s="7">
        <f t="shared" si="5"/>
        <v>0.91</v>
      </c>
      <c r="M13" s="3">
        <f t="shared" si="1"/>
        <v>958.99</v>
      </c>
    </row>
    <row r="14" spans="1:14" x14ac:dyDescent="0.25">
      <c r="A14" t="s">
        <v>10</v>
      </c>
      <c r="B14" s="4">
        <v>120</v>
      </c>
      <c r="E14" s="21">
        <v>44602</v>
      </c>
      <c r="F14">
        <v>11</v>
      </c>
      <c r="G14" s="8">
        <v>0</v>
      </c>
      <c r="H14" s="7">
        <f t="shared" si="3"/>
        <v>864.46</v>
      </c>
      <c r="I14" s="3">
        <f t="shared" si="4"/>
        <v>93.62</v>
      </c>
      <c r="J14" s="7">
        <f t="shared" si="5"/>
        <v>0.91</v>
      </c>
      <c r="M14" s="3">
        <f t="shared" si="1"/>
        <v>958.99</v>
      </c>
    </row>
    <row r="15" spans="1:14" x14ac:dyDescent="0.25">
      <c r="A15" t="s">
        <v>11</v>
      </c>
      <c r="B15" s="5">
        <v>1.652E-3</v>
      </c>
      <c r="E15" s="21">
        <v>44630</v>
      </c>
      <c r="F15" s="15">
        <v>12</v>
      </c>
      <c r="G15" s="23">
        <v>0</v>
      </c>
      <c r="H15" s="24">
        <f t="shared" si="3"/>
        <v>864.46</v>
      </c>
      <c r="I15" s="25">
        <f t="shared" si="4"/>
        <v>93.62</v>
      </c>
      <c r="J15" s="24">
        <f t="shared" si="5"/>
        <v>0.91</v>
      </c>
      <c r="K15" s="25">
        <f>ROUND(((H15/B20)*B21)-H15,2)</f>
        <v>146.26</v>
      </c>
      <c r="L15" s="25">
        <f>ROUND(((((I15+J15)/B20)*B21)-(I15+J15)),2)</f>
        <v>15.99</v>
      </c>
      <c r="M15" s="25">
        <f t="shared" si="1"/>
        <v>1121.24</v>
      </c>
      <c r="N15" t="s">
        <v>63</v>
      </c>
    </row>
    <row r="16" spans="1:14" x14ac:dyDescent="0.25">
      <c r="B16" s="3"/>
      <c r="E16" s="21">
        <v>44661</v>
      </c>
      <c r="F16">
        <v>13</v>
      </c>
      <c r="G16" s="8">
        <v>0</v>
      </c>
      <c r="H16" s="7">
        <f t="shared" si="3"/>
        <v>864.46</v>
      </c>
      <c r="I16" s="3">
        <f t="shared" si="4"/>
        <v>93.62</v>
      </c>
      <c r="J16" s="7">
        <f t="shared" si="5"/>
        <v>0.91</v>
      </c>
      <c r="K16">
        <v>146.26</v>
      </c>
      <c r="L16">
        <v>15.99</v>
      </c>
      <c r="M16" s="3">
        <f t="shared" si="1"/>
        <v>1121.24</v>
      </c>
    </row>
    <row r="17" spans="1:13" x14ac:dyDescent="0.25">
      <c r="A17" t="s">
        <v>12</v>
      </c>
      <c r="B17" s="6">
        <f>ROUND(PMT(B15,B14,-B12),2)</f>
        <v>958.99</v>
      </c>
      <c r="E17" s="21">
        <v>44691</v>
      </c>
      <c r="F17">
        <v>14</v>
      </c>
      <c r="G17" s="8">
        <v>0</v>
      </c>
      <c r="H17" s="7">
        <f t="shared" si="3"/>
        <v>864.46</v>
      </c>
      <c r="I17" s="3">
        <f t="shared" si="4"/>
        <v>93.62</v>
      </c>
      <c r="J17" s="7">
        <f t="shared" si="5"/>
        <v>0.91</v>
      </c>
      <c r="K17">
        <v>146.26</v>
      </c>
      <c r="L17">
        <v>15.99</v>
      </c>
      <c r="M17" s="3">
        <f t="shared" si="1"/>
        <v>1121.24</v>
      </c>
    </row>
    <row r="18" spans="1:13" x14ac:dyDescent="0.25">
      <c r="A18" t="s">
        <v>15</v>
      </c>
      <c r="B18" s="3">
        <f>ROUND((B14*B17)-B12,2)</f>
        <v>10766.49</v>
      </c>
      <c r="E18" s="21">
        <v>44722</v>
      </c>
      <c r="F18">
        <v>15</v>
      </c>
      <c r="G18" s="8">
        <v>0</v>
      </c>
      <c r="H18" s="7">
        <f t="shared" si="3"/>
        <v>864.46</v>
      </c>
      <c r="I18" s="3">
        <f t="shared" si="4"/>
        <v>93.62</v>
      </c>
      <c r="J18" s="7">
        <f t="shared" si="5"/>
        <v>0.91</v>
      </c>
      <c r="K18">
        <v>146.26</v>
      </c>
      <c r="L18">
        <v>15.99</v>
      </c>
      <c r="M18" s="3">
        <f t="shared" si="1"/>
        <v>1121.24</v>
      </c>
    </row>
    <row r="19" spans="1:13" x14ac:dyDescent="0.25">
      <c r="B19" s="3"/>
      <c r="E19" s="21">
        <v>44752</v>
      </c>
      <c r="F19">
        <v>16</v>
      </c>
      <c r="G19" s="8">
        <v>0</v>
      </c>
      <c r="H19" s="7">
        <f t="shared" si="3"/>
        <v>864.46</v>
      </c>
      <c r="I19" s="3">
        <f t="shared" si="4"/>
        <v>93.62</v>
      </c>
      <c r="J19" s="7">
        <f t="shared" si="5"/>
        <v>0.91</v>
      </c>
      <c r="K19">
        <v>146.26</v>
      </c>
      <c r="L19">
        <v>15.99</v>
      </c>
      <c r="M19" s="3">
        <f t="shared" si="1"/>
        <v>1121.24</v>
      </c>
    </row>
    <row r="20" spans="1:13" x14ac:dyDescent="0.25">
      <c r="A20" t="s">
        <v>61</v>
      </c>
      <c r="B20" s="3">
        <v>973.08</v>
      </c>
      <c r="E20" s="21">
        <v>44783</v>
      </c>
      <c r="F20">
        <v>17</v>
      </c>
      <c r="G20" s="8">
        <v>0</v>
      </c>
      <c r="H20" s="7">
        <f t="shared" si="3"/>
        <v>864.46</v>
      </c>
      <c r="I20" s="3">
        <f t="shared" si="4"/>
        <v>93.62</v>
      </c>
      <c r="J20" s="7">
        <f t="shared" si="5"/>
        <v>0.91</v>
      </c>
      <c r="K20">
        <v>146.26</v>
      </c>
      <c r="L20">
        <v>15.99</v>
      </c>
      <c r="M20" s="3">
        <f t="shared" si="1"/>
        <v>1121.24</v>
      </c>
    </row>
    <row r="21" spans="1:13" x14ac:dyDescent="0.25">
      <c r="A21" t="s">
        <v>62</v>
      </c>
      <c r="B21" s="3">
        <v>1137.72</v>
      </c>
      <c r="E21" s="21">
        <v>44814</v>
      </c>
      <c r="F21">
        <v>18</v>
      </c>
      <c r="G21" s="8">
        <v>0</v>
      </c>
      <c r="H21" s="7">
        <f t="shared" si="3"/>
        <v>864.46</v>
      </c>
      <c r="I21" s="3">
        <f t="shared" si="4"/>
        <v>93.62</v>
      </c>
      <c r="J21" s="7">
        <f t="shared" si="5"/>
        <v>0.91</v>
      </c>
      <c r="K21">
        <v>146.26</v>
      </c>
      <c r="L21">
        <v>15.99</v>
      </c>
      <c r="M21" s="3">
        <f t="shared" si="1"/>
        <v>1121.24</v>
      </c>
    </row>
    <row r="22" spans="1:13" x14ac:dyDescent="0.25">
      <c r="B22" s="3"/>
      <c r="E22" s="21">
        <v>44844</v>
      </c>
      <c r="F22">
        <v>19</v>
      </c>
      <c r="G22" s="8">
        <v>0</v>
      </c>
      <c r="H22" s="7">
        <f t="shared" si="3"/>
        <v>864.46</v>
      </c>
      <c r="I22" s="3">
        <f t="shared" si="4"/>
        <v>93.62</v>
      </c>
      <c r="J22" s="7">
        <f t="shared" si="5"/>
        <v>0.91</v>
      </c>
      <c r="K22">
        <v>146.26</v>
      </c>
      <c r="L22">
        <v>15.99</v>
      </c>
      <c r="M22" s="3">
        <f t="shared" si="1"/>
        <v>1121.24</v>
      </c>
    </row>
    <row r="23" spans="1:13" x14ac:dyDescent="0.25">
      <c r="B23" s="3"/>
      <c r="E23" s="21">
        <v>44875</v>
      </c>
      <c r="F23">
        <v>20</v>
      </c>
      <c r="G23" s="8">
        <v>0</v>
      </c>
      <c r="H23" s="7">
        <f t="shared" si="3"/>
        <v>864.46</v>
      </c>
      <c r="I23" s="3">
        <f t="shared" si="4"/>
        <v>93.62</v>
      </c>
      <c r="J23" s="7">
        <f t="shared" si="5"/>
        <v>0.91</v>
      </c>
      <c r="K23">
        <v>146.26</v>
      </c>
      <c r="L23">
        <v>15.99</v>
      </c>
      <c r="M23" s="3">
        <f t="shared" si="1"/>
        <v>1121.24</v>
      </c>
    </row>
    <row r="24" spans="1:13" x14ac:dyDescent="0.25">
      <c r="B24" s="3"/>
      <c r="E24" s="21">
        <v>44905</v>
      </c>
      <c r="F24">
        <v>21</v>
      </c>
      <c r="G24" s="8">
        <v>0</v>
      </c>
      <c r="H24" s="7">
        <f t="shared" si="3"/>
        <v>864.46</v>
      </c>
      <c r="I24" s="3">
        <f t="shared" si="4"/>
        <v>93.62</v>
      </c>
      <c r="J24" s="7">
        <f t="shared" si="5"/>
        <v>0.91</v>
      </c>
      <c r="K24">
        <v>146.26</v>
      </c>
      <c r="L24">
        <v>15.99</v>
      </c>
      <c r="M24" s="3">
        <f t="shared" si="1"/>
        <v>1121.24</v>
      </c>
    </row>
    <row r="25" spans="1:13" x14ac:dyDescent="0.25">
      <c r="B25" s="3"/>
      <c r="E25" s="21">
        <v>44936</v>
      </c>
      <c r="F25">
        <v>22</v>
      </c>
      <c r="G25" s="8">
        <v>0</v>
      </c>
      <c r="H25" s="7">
        <f t="shared" si="3"/>
        <v>864.46</v>
      </c>
      <c r="I25" s="3">
        <f t="shared" si="4"/>
        <v>93.62</v>
      </c>
      <c r="J25" s="7">
        <f t="shared" si="5"/>
        <v>0.91</v>
      </c>
      <c r="K25">
        <v>146.26</v>
      </c>
      <c r="L25">
        <v>15.99</v>
      </c>
      <c r="M25" s="3">
        <f t="shared" si="1"/>
        <v>1121.24</v>
      </c>
    </row>
    <row r="26" spans="1:13" x14ac:dyDescent="0.25">
      <c r="B26" s="3"/>
      <c r="E26" s="21">
        <v>44967</v>
      </c>
      <c r="F26">
        <v>23</v>
      </c>
      <c r="G26" s="8">
        <v>0</v>
      </c>
      <c r="H26" s="7">
        <f t="shared" si="3"/>
        <v>864.46</v>
      </c>
      <c r="I26" s="3">
        <f t="shared" si="4"/>
        <v>93.62</v>
      </c>
      <c r="J26" s="7">
        <f t="shared" si="5"/>
        <v>0.91</v>
      </c>
      <c r="K26">
        <v>146.26</v>
      </c>
      <c r="L26">
        <v>15.99</v>
      </c>
      <c r="M26" s="3">
        <f t="shared" si="1"/>
        <v>1121.24</v>
      </c>
    </row>
    <row r="27" spans="1:13" x14ac:dyDescent="0.25">
      <c r="B27" s="3"/>
      <c r="E27" s="21">
        <v>44995</v>
      </c>
      <c r="F27">
        <v>24</v>
      </c>
      <c r="G27" s="8">
        <v>0</v>
      </c>
      <c r="H27" s="7">
        <f t="shared" si="3"/>
        <v>864.46</v>
      </c>
      <c r="I27" s="3">
        <f t="shared" si="4"/>
        <v>93.62</v>
      </c>
      <c r="J27" s="7">
        <f t="shared" si="5"/>
        <v>0.91</v>
      </c>
      <c r="K27">
        <v>146.26</v>
      </c>
      <c r="L27">
        <v>15.99</v>
      </c>
      <c r="M27" s="3">
        <f t="shared" si="1"/>
        <v>1121.24</v>
      </c>
    </row>
    <row r="28" spans="1:13" x14ac:dyDescent="0.25">
      <c r="B28" s="3"/>
      <c r="E28" s="21">
        <v>45026</v>
      </c>
      <c r="F28">
        <v>25</v>
      </c>
      <c r="G28" s="8">
        <v>0</v>
      </c>
      <c r="H28" s="7">
        <f t="shared" si="3"/>
        <v>864.46</v>
      </c>
      <c r="I28" s="3">
        <f t="shared" si="4"/>
        <v>93.62</v>
      </c>
      <c r="J28" s="7">
        <f t="shared" si="5"/>
        <v>0.91</v>
      </c>
      <c r="K28">
        <v>146.26</v>
      </c>
      <c r="L28">
        <v>15.99</v>
      </c>
      <c r="M28" s="3">
        <f t="shared" si="1"/>
        <v>1121.24</v>
      </c>
    </row>
    <row r="29" spans="1:13" x14ac:dyDescent="0.25">
      <c r="B29" s="3"/>
      <c r="E29" s="21">
        <v>45056</v>
      </c>
      <c r="F29">
        <v>26</v>
      </c>
      <c r="G29" s="8">
        <v>0</v>
      </c>
      <c r="H29" s="7">
        <f t="shared" si="3"/>
        <v>864.46</v>
      </c>
      <c r="I29" s="3">
        <f t="shared" si="4"/>
        <v>93.62</v>
      </c>
      <c r="J29" s="7">
        <f t="shared" si="5"/>
        <v>0.91</v>
      </c>
      <c r="K29">
        <v>146.26</v>
      </c>
      <c r="L29">
        <v>15.99</v>
      </c>
      <c r="M29" s="3">
        <f t="shared" si="1"/>
        <v>1121.24</v>
      </c>
    </row>
    <row r="30" spans="1:13" x14ac:dyDescent="0.25">
      <c r="B30" s="3"/>
      <c r="E30" s="21">
        <v>45087</v>
      </c>
      <c r="F30">
        <v>27</v>
      </c>
      <c r="G30" s="8">
        <v>0</v>
      </c>
      <c r="H30" s="7">
        <f t="shared" si="3"/>
        <v>864.46</v>
      </c>
      <c r="I30" s="3">
        <f t="shared" si="4"/>
        <v>93.62</v>
      </c>
      <c r="J30" s="7">
        <f t="shared" si="5"/>
        <v>0.91</v>
      </c>
      <c r="K30">
        <v>146.26</v>
      </c>
      <c r="L30">
        <v>15.99</v>
      </c>
      <c r="M30" s="3">
        <f t="shared" si="1"/>
        <v>1121.24</v>
      </c>
    </row>
    <row r="31" spans="1:13" x14ac:dyDescent="0.25">
      <c r="B31" s="3"/>
      <c r="E31" s="21">
        <v>45117</v>
      </c>
      <c r="F31">
        <v>28</v>
      </c>
      <c r="G31" s="8">
        <v>0</v>
      </c>
      <c r="H31" s="7">
        <f t="shared" si="3"/>
        <v>864.46</v>
      </c>
      <c r="I31" s="3">
        <f t="shared" si="4"/>
        <v>93.62</v>
      </c>
      <c r="J31" s="7">
        <f t="shared" si="5"/>
        <v>0.91</v>
      </c>
      <c r="K31">
        <v>146.26</v>
      </c>
      <c r="L31">
        <v>15.99</v>
      </c>
      <c r="M31" s="3">
        <f t="shared" si="1"/>
        <v>1121.24</v>
      </c>
    </row>
    <row r="32" spans="1:13" x14ac:dyDescent="0.25">
      <c r="B32" s="3"/>
      <c r="E32" s="21">
        <v>45148</v>
      </c>
      <c r="F32">
        <v>29</v>
      </c>
      <c r="G32" s="8">
        <v>0</v>
      </c>
      <c r="H32" s="7">
        <f t="shared" si="3"/>
        <v>864.46</v>
      </c>
      <c r="I32" s="3">
        <f t="shared" si="4"/>
        <v>93.62</v>
      </c>
      <c r="J32" s="7">
        <f t="shared" si="5"/>
        <v>0.91</v>
      </c>
      <c r="K32">
        <v>146.26</v>
      </c>
      <c r="L32">
        <v>15.99</v>
      </c>
      <c r="M32" s="3">
        <f t="shared" si="1"/>
        <v>1121.24</v>
      </c>
    </row>
    <row r="33" spans="2:13" x14ac:dyDescent="0.25">
      <c r="B33" s="3"/>
      <c r="E33" s="21">
        <v>45179</v>
      </c>
      <c r="F33">
        <v>30</v>
      </c>
      <c r="G33" s="8">
        <v>0</v>
      </c>
      <c r="H33" s="7">
        <f t="shared" si="3"/>
        <v>864.46</v>
      </c>
      <c r="I33" s="3">
        <f t="shared" si="4"/>
        <v>93.62</v>
      </c>
      <c r="J33" s="7">
        <f t="shared" si="5"/>
        <v>0.91</v>
      </c>
      <c r="K33">
        <v>146.26</v>
      </c>
      <c r="L33">
        <v>15.99</v>
      </c>
      <c r="M33" s="3">
        <f t="shared" si="1"/>
        <v>1121.24</v>
      </c>
    </row>
    <row r="34" spans="2:13" x14ac:dyDescent="0.25">
      <c r="B34" s="3"/>
      <c r="E34" s="21">
        <v>45209</v>
      </c>
      <c r="F34">
        <v>31</v>
      </c>
      <c r="G34" s="8">
        <v>0</v>
      </c>
      <c r="H34" s="7">
        <f t="shared" si="3"/>
        <v>864.46</v>
      </c>
      <c r="I34" s="3">
        <f t="shared" si="4"/>
        <v>93.62</v>
      </c>
      <c r="J34" s="7">
        <f t="shared" si="5"/>
        <v>0.91</v>
      </c>
      <c r="K34">
        <v>146.26</v>
      </c>
      <c r="L34">
        <v>15.99</v>
      </c>
      <c r="M34" s="3">
        <f t="shared" si="1"/>
        <v>1121.24</v>
      </c>
    </row>
    <row r="35" spans="2:13" x14ac:dyDescent="0.25">
      <c r="B35" s="3"/>
      <c r="E35" s="21">
        <v>45240</v>
      </c>
      <c r="F35">
        <v>32</v>
      </c>
      <c r="G35" s="8">
        <v>0</v>
      </c>
      <c r="H35" s="7">
        <f t="shared" si="3"/>
        <v>864.46</v>
      </c>
      <c r="I35" s="3">
        <f t="shared" si="4"/>
        <v>93.62</v>
      </c>
      <c r="J35" s="7">
        <f t="shared" si="5"/>
        <v>0.91</v>
      </c>
      <c r="K35">
        <v>146.26</v>
      </c>
      <c r="L35">
        <v>15.99</v>
      </c>
      <c r="M35" s="3">
        <f t="shared" si="1"/>
        <v>1121.24</v>
      </c>
    </row>
    <row r="36" spans="2:13" x14ac:dyDescent="0.25">
      <c r="B36" s="3"/>
      <c r="E36" s="21">
        <v>45270</v>
      </c>
      <c r="F36">
        <v>33</v>
      </c>
      <c r="G36" s="8">
        <v>0</v>
      </c>
      <c r="H36" s="7">
        <f t="shared" si="3"/>
        <v>864.46</v>
      </c>
      <c r="I36" s="3">
        <f t="shared" si="4"/>
        <v>93.62</v>
      </c>
      <c r="J36" s="7">
        <f t="shared" si="5"/>
        <v>0.91</v>
      </c>
      <c r="K36">
        <v>146.26</v>
      </c>
      <c r="L36">
        <v>15.99</v>
      </c>
      <c r="M36" s="3">
        <f t="shared" ref="M36:M67" si="6">SUM(G36:L36)</f>
        <v>1121.24</v>
      </c>
    </row>
    <row r="37" spans="2:13" x14ac:dyDescent="0.25">
      <c r="B37" s="3"/>
      <c r="E37" s="21">
        <v>45301</v>
      </c>
      <c r="F37">
        <v>34</v>
      </c>
      <c r="G37" s="8">
        <v>0</v>
      </c>
      <c r="H37" s="7">
        <f t="shared" si="3"/>
        <v>864.46</v>
      </c>
      <c r="I37" s="3">
        <f t="shared" si="4"/>
        <v>93.62</v>
      </c>
      <c r="J37" s="7">
        <f t="shared" si="5"/>
        <v>0.91</v>
      </c>
      <c r="K37">
        <v>146.26</v>
      </c>
      <c r="L37">
        <v>15.99</v>
      </c>
      <c r="M37" s="3">
        <f t="shared" si="6"/>
        <v>1121.24</v>
      </c>
    </row>
    <row r="38" spans="2:13" x14ac:dyDescent="0.25">
      <c r="B38" s="3"/>
      <c r="E38" s="21">
        <v>45332</v>
      </c>
      <c r="F38">
        <v>35</v>
      </c>
      <c r="G38" s="8">
        <v>0</v>
      </c>
      <c r="H38" s="7">
        <f t="shared" si="3"/>
        <v>864.46</v>
      </c>
      <c r="I38" s="3">
        <f t="shared" si="4"/>
        <v>93.62</v>
      </c>
      <c r="J38" s="7">
        <f t="shared" si="5"/>
        <v>0.91</v>
      </c>
      <c r="K38">
        <v>146.26</v>
      </c>
      <c r="L38">
        <v>15.99</v>
      </c>
      <c r="M38" s="3">
        <f t="shared" si="6"/>
        <v>1121.24</v>
      </c>
    </row>
    <row r="39" spans="2:13" x14ac:dyDescent="0.25">
      <c r="B39" s="3"/>
      <c r="E39" s="21">
        <v>45361</v>
      </c>
      <c r="F39">
        <v>36</v>
      </c>
      <c r="G39" s="8">
        <v>0</v>
      </c>
      <c r="H39" s="7">
        <f t="shared" si="3"/>
        <v>864.46</v>
      </c>
      <c r="I39" s="3">
        <f t="shared" si="4"/>
        <v>93.62</v>
      </c>
      <c r="J39" s="7">
        <f t="shared" si="5"/>
        <v>0.91</v>
      </c>
      <c r="K39">
        <v>146.26</v>
      </c>
      <c r="L39">
        <v>15.99</v>
      </c>
      <c r="M39" s="3">
        <f t="shared" si="6"/>
        <v>1121.24</v>
      </c>
    </row>
    <row r="40" spans="2:13" x14ac:dyDescent="0.25">
      <c r="B40" s="3"/>
      <c r="E40" s="21">
        <v>45392</v>
      </c>
      <c r="F40">
        <v>37</v>
      </c>
      <c r="G40" s="8">
        <v>0</v>
      </c>
      <c r="H40" s="7">
        <f t="shared" si="3"/>
        <v>864.46</v>
      </c>
      <c r="I40" s="3">
        <f t="shared" si="4"/>
        <v>93.62</v>
      </c>
      <c r="J40" s="7">
        <f t="shared" si="5"/>
        <v>0.91</v>
      </c>
      <c r="K40">
        <v>146.26</v>
      </c>
      <c r="L40">
        <v>15.99</v>
      </c>
      <c r="M40" s="3">
        <f t="shared" si="6"/>
        <v>1121.24</v>
      </c>
    </row>
    <row r="41" spans="2:13" x14ac:dyDescent="0.25">
      <c r="B41" s="3"/>
      <c r="E41" s="21">
        <v>45422</v>
      </c>
      <c r="F41">
        <v>38</v>
      </c>
      <c r="G41" s="8">
        <v>0</v>
      </c>
      <c r="H41" s="7">
        <f t="shared" si="3"/>
        <v>864.46</v>
      </c>
      <c r="I41" s="3">
        <f t="shared" si="4"/>
        <v>93.62</v>
      </c>
      <c r="J41" s="7">
        <f t="shared" si="5"/>
        <v>0.91</v>
      </c>
      <c r="K41">
        <v>146.26</v>
      </c>
      <c r="L41">
        <v>15.99</v>
      </c>
      <c r="M41" s="3">
        <f t="shared" si="6"/>
        <v>1121.24</v>
      </c>
    </row>
    <row r="42" spans="2:13" x14ac:dyDescent="0.25">
      <c r="B42" s="3"/>
      <c r="E42" s="21">
        <v>45453</v>
      </c>
      <c r="F42">
        <v>39</v>
      </c>
      <c r="G42" s="8">
        <v>0</v>
      </c>
      <c r="H42" s="7">
        <f t="shared" si="3"/>
        <v>864.46</v>
      </c>
      <c r="I42" s="3">
        <f t="shared" si="4"/>
        <v>93.62</v>
      </c>
      <c r="J42" s="7">
        <f t="shared" si="5"/>
        <v>0.91</v>
      </c>
      <c r="K42">
        <v>146.26</v>
      </c>
      <c r="L42">
        <v>15.99</v>
      </c>
      <c r="M42" s="3">
        <f t="shared" si="6"/>
        <v>1121.24</v>
      </c>
    </row>
    <row r="43" spans="2:13" x14ac:dyDescent="0.25">
      <c r="B43" s="3"/>
      <c r="E43" s="21">
        <v>45483</v>
      </c>
      <c r="F43">
        <v>40</v>
      </c>
      <c r="G43" s="8">
        <v>0</v>
      </c>
      <c r="H43" s="7">
        <f t="shared" si="3"/>
        <v>864.46</v>
      </c>
      <c r="I43" s="3">
        <f t="shared" si="4"/>
        <v>93.62</v>
      </c>
      <c r="J43" s="7">
        <f t="shared" si="5"/>
        <v>0.91</v>
      </c>
      <c r="K43">
        <v>146.26</v>
      </c>
      <c r="L43">
        <v>15.99</v>
      </c>
      <c r="M43" s="3">
        <f t="shared" si="6"/>
        <v>1121.24</v>
      </c>
    </row>
    <row r="44" spans="2:13" x14ac:dyDescent="0.25">
      <c r="B44" s="3"/>
      <c r="E44" s="21">
        <v>45514</v>
      </c>
      <c r="F44">
        <v>41</v>
      </c>
      <c r="G44" s="8">
        <v>0</v>
      </c>
      <c r="H44" s="7">
        <f t="shared" si="3"/>
        <v>864.46</v>
      </c>
      <c r="I44" s="3">
        <f t="shared" si="4"/>
        <v>93.62</v>
      </c>
      <c r="J44" s="7">
        <f t="shared" si="5"/>
        <v>0.91</v>
      </c>
      <c r="K44">
        <v>146.26</v>
      </c>
      <c r="L44">
        <v>15.99</v>
      </c>
      <c r="M44" s="3">
        <f t="shared" si="6"/>
        <v>1121.24</v>
      </c>
    </row>
    <row r="45" spans="2:13" x14ac:dyDescent="0.25">
      <c r="E45" s="21">
        <v>45545</v>
      </c>
      <c r="F45">
        <v>42</v>
      </c>
      <c r="G45" s="8">
        <v>0</v>
      </c>
      <c r="H45" s="7">
        <f t="shared" si="3"/>
        <v>864.46</v>
      </c>
      <c r="I45" s="3">
        <f t="shared" si="4"/>
        <v>93.62</v>
      </c>
      <c r="J45" s="7">
        <f t="shared" si="5"/>
        <v>0.91</v>
      </c>
      <c r="K45">
        <v>146.26</v>
      </c>
      <c r="L45">
        <v>15.99</v>
      </c>
      <c r="M45" s="3">
        <f t="shared" si="6"/>
        <v>1121.24</v>
      </c>
    </row>
    <row r="46" spans="2:13" x14ac:dyDescent="0.25">
      <c r="E46" s="21">
        <v>45575</v>
      </c>
      <c r="F46">
        <v>43</v>
      </c>
      <c r="G46" s="8">
        <v>0</v>
      </c>
      <c r="H46" s="7">
        <f t="shared" si="3"/>
        <v>864.46</v>
      </c>
      <c r="I46" s="3">
        <f t="shared" si="4"/>
        <v>93.62</v>
      </c>
      <c r="J46" s="7">
        <f t="shared" si="5"/>
        <v>0.91</v>
      </c>
      <c r="K46">
        <v>146.26</v>
      </c>
      <c r="L46">
        <v>15.99</v>
      </c>
      <c r="M46" s="3">
        <f t="shared" si="6"/>
        <v>1121.24</v>
      </c>
    </row>
    <row r="47" spans="2:13" x14ac:dyDescent="0.25">
      <c r="E47" s="21">
        <v>45606</v>
      </c>
      <c r="F47">
        <v>44</v>
      </c>
      <c r="G47" s="8">
        <v>0</v>
      </c>
      <c r="H47" s="7">
        <f t="shared" si="3"/>
        <v>864.46</v>
      </c>
      <c r="I47" s="3">
        <f t="shared" si="4"/>
        <v>93.62</v>
      </c>
      <c r="J47" s="7">
        <f t="shared" si="5"/>
        <v>0.91</v>
      </c>
      <c r="K47">
        <v>146.26</v>
      </c>
      <c r="L47">
        <v>15.99</v>
      </c>
      <c r="M47" s="3">
        <f t="shared" si="6"/>
        <v>1121.24</v>
      </c>
    </row>
    <row r="48" spans="2:13" x14ac:dyDescent="0.25">
      <c r="E48" s="21">
        <v>45636</v>
      </c>
      <c r="F48">
        <v>45</v>
      </c>
      <c r="G48" s="8">
        <v>0</v>
      </c>
      <c r="H48" s="7">
        <f t="shared" si="3"/>
        <v>864.46</v>
      </c>
      <c r="I48" s="3">
        <f t="shared" si="4"/>
        <v>93.62</v>
      </c>
      <c r="J48" s="7">
        <f t="shared" si="5"/>
        <v>0.91</v>
      </c>
      <c r="K48">
        <v>146.26</v>
      </c>
      <c r="L48">
        <v>15.99</v>
      </c>
      <c r="M48" s="3">
        <f t="shared" si="6"/>
        <v>1121.24</v>
      </c>
    </row>
    <row r="49" spans="5:13" x14ac:dyDescent="0.25">
      <c r="E49" s="21">
        <v>45667</v>
      </c>
      <c r="F49">
        <v>46</v>
      </c>
      <c r="G49" s="8">
        <v>0</v>
      </c>
      <c r="H49" s="7">
        <f t="shared" si="3"/>
        <v>864.46</v>
      </c>
      <c r="I49" s="3">
        <f t="shared" si="4"/>
        <v>93.62</v>
      </c>
      <c r="J49" s="7">
        <f t="shared" si="5"/>
        <v>0.91</v>
      </c>
      <c r="K49">
        <v>146.26</v>
      </c>
      <c r="L49">
        <v>15.99</v>
      </c>
      <c r="M49" s="3">
        <f t="shared" si="6"/>
        <v>1121.24</v>
      </c>
    </row>
    <row r="50" spans="5:13" x14ac:dyDescent="0.25">
      <c r="E50" s="21">
        <v>45698</v>
      </c>
      <c r="F50">
        <v>47</v>
      </c>
      <c r="G50" s="8">
        <v>0</v>
      </c>
      <c r="H50" s="7">
        <f t="shared" si="3"/>
        <v>864.46</v>
      </c>
      <c r="I50" s="3">
        <f t="shared" si="4"/>
        <v>93.62</v>
      </c>
      <c r="J50" s="7">
        <f t="shared" si="5"/>
        <v>0.91</v>
      </c>
      <c r="K50">
        <v>146.26</v>
      </c>
      <c r="L50">
        <v>15.99</v>
      </c>
      <c r="M50" s="3">
        <f t="shared" si="6"/>
        <v>1121.24</v>
      </c>
    </row>
    <row r="51" spans="5:13" x14ac:dyDescent="0.25">
      <c r="E51" s="21">
        <v>45726</v>
      </c>
      <c r="F51">
        <v>48</v>
      </c>
      <c r="G51" s="8">
        <v>0</v>
      </c>
      <c r="H51" s="7">
        <f t="shared" si="3"/>
        <v>864.46</v>
      </c>
      <c r="I51" s="3">
        <f t="shared" si="4"/>
        <v>93.62</v>
      </c>
      <c r="J51" s="7">
        <f t="shared" si="5"/>
        <v>0.91</v>
      </c>
      <c r="K51">
        <v>146.26</v>
      </c>
      <c r="L51">
        <v>15.99</v>
      </c>
      <c r="M51" s="3">
        <f t="shared" si="6"/>
        <v>1121.24</v>
      </c>
    </row>
    <row r="52" spans="5:13" x14ac:dyDescent="0.25">
      <c r="E52" s="21">
        <v>45757</v>
      </c>
      <c r="F52">
        <v>49</v>
      </c>
      <c r="G52" s="8">
        <v>0</v>
      </c>
      <c r="H52" s="7">
        <f t="shared" si="3"/>
        <v>864.46</v>
      </c>
      <c r="I52" s="3">
        <f t="shared" si="4"/>
        <v>93.62</v>
      </c>
      <c r="J52" s="7">
        <f t="shared" si="5"/>
        <v>0.91</v>
      </c>
      <c r="K52">
        <v>146.26</v>
      </c>
      <c r="L52">
        <v>15.99</v>
      </c>
      <c r="M52" s="3">
        <f t="shared" si="6"/>
        <v>1121.24</v>
      </c>
    </row>
    <row r="53" spans="5:13" x14ac:dyDescent="0.25">
      <c r="E53" s="21">
        <v>45787</v>
      </c>
      <c r="F53">
        <v>50</v>
      </c>
      <c r="G53" s="8">
        <v>0</v>
      </c>
      <c r="H53" s="7">
        <f t="shared" si="3"/>
        <v>864.46</v>
      </c>
      <c r="I53" s="3">
        <f t="shared" si="4"/>
        <v>93.62</v>
      </c>
      <c r="J53" s="7">
        <f t="shared" si="5"/>
        <v>0.91</v>
      </c>
      <c r="K53">
        <v>146.26</v>
      </c>
      <c r="L53">
        <v>15.99</v>
      </c>
      <c r="M53" s="3">
        <f t="shared" si="6"/>
        <v>1121.24</v>
      </c>
    </row>
    <row r="54" spans="5:13" x14ac:dyDescent="0.25">
      <c r="E54" s="21">
        <v>45818</v>
      </c>
      <c r="F54">
        <v>51</v>
      </c>
      <c r="G54" s="8">
        <v>0</v>
      </c>
      <c r="H54" s="7">
        <f t="shared" si="3"/>
        <v>864.46</v>
      </c>
      <c r="I54" s="3">
        <f t="shared" si="4"/>
        <v>93.62</v>
      </c>
      <c r="J54" s="7">
        <f t="shared" si="5"/>
        <v>0.91</v>
      </c>
      <c r="K54">
        <v>146.26</v>
      </c>
      <c r="L54">
        <v>15.99</v>
      </c>
      <c r="M54" s="3">
        <f t="shared" si="6"/>
        <v>1121.24</v>
      </c>
    </row>
    <row r="55" spans="5:13" x14ac:dyDescent="0.25">
      <c r="E55" s="21">
        <v>45848</v>
      </c>
      <c r="F55">
        <v>52</v>
      </c>
      <c r="G55" s="8">
        <v>0</v>
      </c>
      <c r="H55" s="7">
        <f t="shared" si="3"/>
        <v>864.46</v>
      </c>
      <c r="I55" s="3">
        <f t="shared" si="4"/>
        <v>93.62</v>
      </c>
      <c r="J55" s="7">
        <f t="shared" si="5"/>
        <v>0.91</v>
      </c>
      <c r="K55">
        <v>146.26</v>
      </c>
      <c r="L55">
        <v>15.99</v>
      </c>
      <c r="M55" s="3">
        <f t="shared" si="6"/>
        <v>1121.24</v>
      </c>
    </row>
    <row r="56" spans="5:13" x14ac:dyDescent="0.25">
      <c r="E56" s="21">
        <v>45879</v>
      </c>
      <c r="F56">
        <v>53</v>
      </c>
      <c r="G56" s="8">
        <v>0</v>
      </c>
      <c r="H56" s="7">
        <f t="shared" si="3"/>
        <v>864.46</v>
      </c>
      <c r="I56" s="3">
        <f t="shared" si="4"/>
        <v>93.62</v>
      </c>
      <c r="J56" s="7">
        <f t="shared" si="5"/>
        <v>0.91</v>
      </c>
      <c r="K56">
        <v>146.26</v>
      </c>
      <c r="L56">
        <v>15.99</v>
      </c>
      <c r="M56" s="3">
        <f t="shared" si="6"/>
        <v>1121.24</v>
      </c>
    </row>
    <row r="57" spans="5:13" x14ac:dyDescent="0.25">
      <c r="E57" s="21">
        <v>45910</v>
      </c>
      <c r="F57">
        <v>54</v>
      </c>
      <c r="G57" s="8">
        <v>0</v>
      </c>
      <c r="H57" s="7">
        <f t="shared" si="3"/>
        <v>864.46</v>
      </c>
      <c r="I57" s="3">
        <f t="shared" si="4"/>
        <v>93.62</v>
      </c>
      <c r="J57" s="7">
        <f t="shared" si="5"/>
        <v>0.91</v>
      </c>
      <c r="K57">
        <v>146.26</v>
      </c>
      <c r="L57">
        <v>15.99</v>
      </c>
      <c r="M57" s="3">
        <f t="shared" si="6"/>
        <v>1121.24</v>
      </c>
    </row>
    <row r="58" spans="5:13" x14ac:dyDescent="0.25">
      <c r="E58" s="21">
        <v>45940</v>
      </c>
      <c r="F58">
        <v>55</v>
      </c>
      <c r="G58" s="8">
        <v>0</v>
      </c>
      <c r="H58" s="7">
        <f t="shared" si="3"/>
        <v>864.46</v>
      </c>
      <c r="I58" s="3">
        <f t="shared" si="4"/>
        <v>93.62</v>
      </c>
      <c r="J58" s="7">
        <f t="shared" si="5"/>
        <v>0.91</v>
      </c>
      <c r="K58">
        <v>146.26</v>
      </c>
      <c r="L58">
        <v>15.99</v>
      </c>
      <c r="M58" s="3">
        <f t="shared" si="6"/>
        <v>1121.24</v>
      </c>
    </row>
    <row r="59" spans="5:13" x14ac:dyDescent="0.25">
      <c r="E59" s="21">
        <v>45971</v>
      </c>
      <c r="F59">
        <v>56</v>
      </c>
      <c r="G59" s="8">
        <v>0</v>
      </c>
      <c r="H59" s="7">
        <f t="shared" si="3"/>
        <v>864.46</v>
      </c>
      <c r="I59" s="3">
        <f t="shared" si="4"/>
        <v>93.62</v>
      </c>
      <c r="J59" s="7">
        <f t="shared" si="5"/>
        <v>0.91</v>
      </c>
      <c r="K59">
        <v>146.26</v>
      </c>
      <c r="L59">
        <v>15.99</v>
      </c>
      <c r="M59" s="3">
        <f t="shared" si="6"/>
        <v>1121.24</v>
      </c>
    </row>
    <row r="60" spans="5:13" x14ac:dyDescent="0.25">
      <c r="E60" s="21">
        <v>46001</v>
      </c>
      <c r="F60">
        <v>57</v>
      </c>
      <c r="G60" s="8">
        <v>0</v>
      </c>
      <c r="H60" s="7">
        <f t="shared" si="3"/>
        <v>864.46</v>
      </c>
      <c r="I60" s="3">
        <f t="shared" si="4"/>
        <v>93.62</v>
      </c>
      <c r="J60" s="7">
        <f t="shared" si="5"/>
        <v>0.91</v>
      </c>
      <c r="K60">
        <v>146.26</v>
      </c>
      <c r="L60">
        <v>15.99</v>
      </c>
      <c r="M60" s="3">
        <f t="shared" si="6"/>
        <v>1121.24</v>
      </c>
    </row>
    <row r="61" spans="5:13" x14ac:dyDescent="0.25">
      <c r="E61" s="21">
        <v>46032</v>
      </c>
      <c r="F61">
        <v>58</v>
      </c>
      <c r="G61" s="8">
        <v>0</v>
      </c>
      <c r="H61" s="7">
        <f t="shared" si="3"/>
        <v>864.46</v>
      </c>
      <c r="I61" s="3">
        <f t="shared" si="4"/>
        <v>93.62</v>
      </c>
      <c r="J61" s="7">
        <f t="shared" si="5"/>
        <v>0.91</v>
      </c>
      <c r="K61">
        <v>146.26</v>
      </c>
      <c r="L61">
        <v>15.99</v>
      </c>
      <c r="M61" s="3">
        <f t="shared" si="6"/>
        <v>1121.24</v>
      </c>
    </row>
    <row r="62" spans="5:13" x14ac:dyDescent="0.25">
      <c r="E62" s="21">
        <v>46063</v>
      </c>
      <c r="F62">
        <v>59</v>
      </c>
      <c r="G62" s="8">
        <v>0</v>
      </c>
      <c r="H62" s="7">
        <f t="shared" si="3"/>
        <v>864.46</v>
      </c>
      <c r="I62" s="3">
        <f t="shared" si="4"/>
        <v>93.62</v>
      </c>
      <c r="J62" s="7">
        <f t="shared" si="5"/>
        <v>0.91</v>
      </c>
      <c r="K62">
        <v>146.26</v>
      </c>
      <c r="L62">
        <v>15.99</v>
      </c>
      <c r="M62" s="3">
        <f t="shared" si="6"/>
        <v>1121.24</v>
      </c>
    </row>
    <row r="63" spans="5:13" x14ac:dyDescent="0.25">
      <c r="E63" s="21">
        <v>46091</v>
      </c>
      <c r="F63">
        <v>60</v>
      </c>
      <c r="G63" s="8">
        <v>0</v>
      </c>
      <c r="H63" s="7">
        <f t="shared" si="3"/>
        <v>864.46</v>
      </c>
      <c r="I63" s="3">
        <f t="shared" si="4"/>
        <v>93.62</v>
      </c>
      <c r="J63" s="7">
        <f t="shared" si="5"/>
        <v>0.91</v>
      </c>
      <c r="K63">
        <v>146.26</v>
      </c>
      <c r="L63">
        <v>15.99</v>
      </c>
      <c r="M63" s="3">
        <f t="shared" si="6"/>
        <v>1121.24</v>
      </c>
    </row>
    <row r="64" spans="5:13" x14ac:dyDescent="0.25">
      <c r="E64" s="21">
        <v>46122</v>
      </c>
      <c r="F64">
        <v>61</v>
      </c>
      <c r="G64" s="8">
        <v>0</v>
      </c>
      <c r="H64" s="7">
        <f t="shared" si="3"/>
        <v>864.46</v>
      </c>
      <c r="I64" s="3">
        <f t="shared" si="4"/>
        <v>93.62</v>
      </c>
      <c r="J64" s="7">
        <f t="shared" si="5"/>
        <v>0.91</v>
      </c>
      <c r="K64">
        <v>146.26</v>
      </c>
      <c r="L64">
        <v>15.99</v>
      </c>
      <c r="M64" s="3">
        <f t="shared" si="6"/>
        <v>1121.24</v>
      </c>
    </row>
    <row r="65" spans="5:13" x14ac:dyDescent="0.25">
      <c r="E65" s="21">
        <v>46152</v>
      </c>
      <c r="F65">
        <v>62</v>
      </c>
      <c r="G65" s="8">
        <v>0</v>
      </c>
      <c r="H65" s="7">
        <f t="shared" si="3"/>
        <v>864.46</v>
      </c>
      <c r="I65" s="3">
        <f t="shared" si="4"/>
        <v>93.62</v>
      </c>
      <c r="J65" s="7">
        <f t="shared" si="5"/>
        <v>0.91</v>
      </c>
      <c r="K65">
        <v>146.26</v>
      </c>
      <c r="L65">
        <v>15.99</v>
      </c>
      <c r="M65" s="3">
        <f t="shared" si="6"/>
        <v>1121.24</v>
      </c>
    </row>
    <row r="66" spans="5:13" x14ac:dyDescent="0.25">
      <c r="E66" s="21">
        <v>46183</v>
      </c>
      <c r="F66">
        <v>63</v>
      </c>
      <c r="G66" s="8">
        <v>0</v>
      </c>
      <c r="H66" s="7">
        <f t="shared" si="3"/>
        <v>864.46</v>
      </c>
      <c r="I66" s="3">
        <f t="shared" si="4"/>
        <v>93.62</v>
      </c>
      <c r="J66" s="7">
        <f t="shared" si="5"/>
        <v>0.91</v>
      </c>
      <c r="K66">
        <v>146.26</v>
      </c>
      <c r="L66">
        <v>15.99</v>
      </c>
      <c r="M66" s="3">
        <f t="shared" si="6"/>
        <v>1121.24</v>
      </c>
    </row>
    <row r="67" spans="5:13" x14ac:dyDescent="0.25">
      <c r="E67" s="21">
        <v>46213</v>
      </c>
      <c r="F67">
        <v>64</v>
      </c>
      <c r="G67" s="8">
        <v>0</v>
      </c>
      <c r="H67" s="7">
        <f t="shared" si="3"/>
        <v>864.46</v>
      </c>
      <c r="I67" s="3">
        <f t="shared" si="4"/>
        <v>93.62</v>
      </c>
      <c r="J67" s="7">
        <f t="shared" si="5"/>
        <v>0.91</v>
      </c>
      <c r="K67">
        <v>146.26</v>
      </c>
      <c r="L67">
        <v>15.99</v>
      </c>
      <c r="M67" s="3">
        <f t="shared" si="6"/>
        <v>1121.24</v>
      </c>
    </row>
    <row r="68" spans="5:13" x14ac:dyDescent="0.25">
      <c r="E68" s="21">
        <v>46244</v>
      </c>
      <c r="F68">
        <v>65</v>
      </c>
      <c r="G68" s="8">
        <v>0</v>
      </c>
      <c r="H68" s="7">
        <f t="shared" si="3"/>
        <v>864.46</v>
      </c>
      <c r="I68" s="3">
        <f t="shared" si="4"/>
        <v>93.62</v>
      </c>
      <c r="J68" s="7">
        <f t="shared" si="5"/>
        <v>0.91</v>
      </c>
      <c r="K68">
        <v>146.26</v>
      </c>
      <c r="L68">
        <v>15.99</v>
      </c>
      <c r="M68" s="3">
        <f t="shared" ref="M68:M99" si="7">SUM(G68:L68)</f>
        <v>1121.24</v>
      </c>
    </row>
    <row r="69" spans="5:13" x14ac:dyDescent="0.25">
      <c r="E69" s="21">
        <v>46275</v>
      </c>
      <c r="F69">
        <v>66</v>
      </c>
      <c r="G69" s="8">
        <v>0</v>
      </c>
      <c r="H69" s="7">
        <f t="shared" si="3"/>
        <v>864.46</v>
      </c>
      <c r="I69" s="3">
        <f t="shared" si="4"/>
        <v>93.62</v>
      </c>
      <c r="J69" s="7">
        <f t="shared" si="5"/>
        <v>0.91</v>
      </c>
      <c r="K69">
        <v>146.26</v>
      </c>
      <c r="L69">
        <v>15.99</v>
      </c>
      <c r="M69" s="3">
        <f t="shared" si="7"/>
        <v>1121.24</v>
      </c>
    </row>
    <row r="70" spans="5:13" x14ac:dyDescent="0.25">
      <c r="E70" s="21">
        <v>46305</v>
      </c>
      <c r="F70">
        <v>67</v>
      </c>
      <c r="G70" s="8">
        <v>0</v>
      </c>
      <c r="H70" s="7">
        <f t="shared" si="3"/>
        <v>864.46</v>
      </c>
      <c r="I70" s="3">
        <f t="shared" si="4"/>
        <v>93.62</v>
      </c>
      <c r="J70" s="7">
        <f t="shared" si="5"/>
        <v>0.91</v>
      </c>
      <c r="K70">
        <v>146.26</v>
      </c>
      <c r="L70">
        <v>15.99</v>
      </c>
      <c r="M70" s="3">
        <f t="shared" si="7"/>
        <v>1121.24</v>
      </c>
    </row>
    <row r="71" spans="5:13" x14ac:dyDescent="0.25">
      <c r="E71" s="21">
        <v>46336</v>
      </c>
      <c r="F71">
        <v>68</v>
      </c>
      <c r="G71" s="8">
        <v>0</v>
      </c>
      <c r="H71" s="7">
        <f t="shared" si="3"/>
        <v>864.46</v>
      </c>
      <c r="I71" s="3">
        <f t="shared" si="4"/>
        <v>93.62</v>
      </c>
      <c r="J71" s="7">
        <f t="shared" si="5"/>
        <v>0.91</v>
      </c>
      <c r="K71">
        <v>146.26</v>
      </c>
      <c r="L71">
        <v>15.99</v>
      </c>
      <c r="M71" s="3">
        <f t="shared" si="7"/>
        <v>1121.24</v>
      </c>
    </row>
    <row r="72" spans="5:13" x14ac:dyDescent="0.25">
      <c r="E72" s="21">
        <v>46366</v>
      </c>
      <c r="F72">
        <v>69</v>
      </c>
      <c r="G72" s="8">
        <v>0</v>
      </c>
      <c r="H72" s="7">
        <f t="shared" si="3"/>
        <v>864.46</v>
      </c>
      <c r="I72" s="3">
        <f t="shared" si="4"/>
        <v>93.62</v>
      </c>
      <c r="J72" s="7">
        <f t="shared" si="5"/>
        <v>0.91</v>
      </c>
      <c r="K72">
        <v>146.26</v>
      </c>
      <c r="L72">
        <v>15.99</v>
      </c>
      <c r="M72" s="3">
        <f t="shared" si="7"/>
        <v>1121.24</v>
      </c>
    </row>
    <row r="73" spans="5:13" x14ac:dyDescent="0.25">
      <c r="E73" s="21">
        <v>46397</v>
      </c>
      <c r="F73">
        <v>70</v>
      </c>
      <c r="G73" s="8">
        <v>0</v>
      </c>
      <c r="H73" s="7">
        <f t="shared" si="3"/>
        <v>864.46</v>
      </c>
      <c r="I73" s="3">
        <f t="shared" si="4"/>
        <v>93.62</v>
      </c>
      <c r="J73" s="7">
        <f t="shared" si="5"/>
        <v>0.91</v>
      </c>
      <c r="K73">
        <v>146.26</v>
      </c>
      <c r="L73">
        <v>15.99</v>
      </c>
      <c r="M73" s="3">
        <f t="shared" si="7"/>
        <v>1121.24</v>
      </c>
    </row>
    <row r="74" spans="5:13" x14ac:dyDescent="0.25">
      <c r="E74" s="21">
        <v>46428</v>
      </c>
      <c r="F74">
        <v>71</v>
      </c>
      <c r="G74" s="8">
        <v>0</v>
      </c>
      <c r="H74" s="7">
        <f t="shared" ref="H74:H123" si="8">($B$17-(I74+J74))</f>
        <v>864.46</v>
      </c>
      <c r="I74" s="3">
        <f t="shared" ref="I74:I123" si="9">ROUND(($B$18/115),2)</f>
        <v>93.62</v>
      </c>
      <c r="J74" s="7">
        <f t="shared" ref="J74:J123" si="10">ROUND(($B$11/115),2)</f>
        <v>0.91</v>
      </c>
      <c r="K74">
        <v>146.26</v>
      </c>
      <c r="L74">
        <v>15.99</v>
      </c>
      <c r="M74" s="3">
        <f t="shared" si="7"/>
        <v>1121.24</v>
      </c>
    </row>
    <row r="75" spans="5:13" x14ac:dyDescent="0.25">
      <c r="E75" s="21">
        <v>46456</v>
      </c>
      <c r="F75">
        <v>72</v>
      </c>
      <c r="G75" s="8">
        <v>0</v>
      </c>
      <c r="H75" s="7">
        <f t="shared" si="8"/>
        <v>864.46</v>
      </c>
      <c r="I75" s="3">
        <f t="shared" si="9"/>
        <v>93.62</v>
      </c>
      <c r="J75" s="7">
        <f t="shared" si="10"/>
        <v>0.91</v>
      </c>
      <c r="K75">
        <v>146.26</v>
      </c>
      <c r="L75">
        <v>15.99</v>
      </c>
      <c r="M75" s="3">
        <f t="shared" si="7"/>
        <v>1121.24</v>
      </c>
    </row>
    <row r="76" spans="5:13" x14ac:dyDescent="0.25">
      <c r="E76" s="21">
        <v>46487</v>
      </c>
      <c r="F76">
        <v>73</v>
      </c>
      <c r="G76" s="8">
        <v>0</v>
      </c>
      <c r="H76" s="7">
        <f t="shared" si="8"/>
        <v>864.46</v>
      </c>
      <c r="I76" s="3">
        <f t="shared" si="9"/>
        <v>93.62</v>
      </c>
      <c r="J76" s="7">
        <f t="shared" si="10"/>
        <v>0.91</v>
      </c>
      <c r="K76">
        <v>146.26</v>
      </c>
      <c r="L76">
        <v>15.99</v>
      </c>
      <c r="M76" s="3">
        <f t="shared" si="7"/>
        <v>1121.24</v>
      </c>
    </row>
    <row r="77" spans="5:13" x14ac:dyDescent="0.25">
      <c r="E77" s="21">
        <v>46517</v>
      </c>
      <c r="F77">
        <v>74</v>
      </c>
      <c r="G77" s="8">
        <v>0</v>
      </c>
      <c r="H77" s="7">
        <f t="shared" si="8"/>
        <v>864.46</v>
      </c>
      <c r="I77" s="3">
        <f t="shared" si="9"/>
        <v>93.62</v>
      </c>
      <c r="J77" s="7">
        <f t="shared" si="10"/>
        <v>0.91</v>
      </c>
      <c r="K77">
        <v>146.26</v>
      </c>
      <c r="L77">
        <v>15.99</v>
      </c>
      <c r="M77" s="3">
        <f t="shared" si="7"/>
        <v>1121.24</v>
      </c>
    </row>
    <row r="78" spans="5:13" x14ac:dyDescent="0.25">
      <c r="E78" s="21">
        <v>46548</v>
      </c>
      <c r="F78">
        <v>75</v>
      </c>
      <c r="G78" s="8">
        <v>0</v>
      </c>
      <c r="H78" s="7">
        <f t="shared" si="8"/>
        <v>864.46</v>
      </c>
      <c r="I78" s="3">
        <f t="shared" si="9"/>
        <v>93.62</v>
      </c>
      <c r="J78" s="7">
        <f t="shared" si="10"/>
        <v>0.91</v>
      </c>
      <c r="K78">
        <v>146.26</v>
      </c>
      <c r="L78">
        <v>15.99</v>
      </c>
      <c r="M78" s="3">
        <f t="shared" si="7"/>
        <v>1121.24</v>
      </c>
    </row>
    <row r="79" spans="5:13" x14ac:dyDescent="0.25">
      <c r="E79" s="21">
        <v>46578</v>
      </c>
      <c r="F79">
        <v>76</v>
      </c>
      <c r="G79" s="8">
        <v>0</v>
      </c>
      <c r="H79" s="7">
        <f t="shared" si="8"/>
        <v>864.46</v>
      </c>
      <c r="I79" s="3">
        <f t="shared" si="9"/>
        <v>93.62</v>
      </c>
      <c r="J79" s="7">
        <f t="shared" si="10"/>
        <v>0.91</v>
      </c>
      <c r="K79">
        <v>146.26</v>
      </c>
      <c r="L79">
        <v>15.99</v>
      </c>
      <c r="M79" s="3">
        <f t="shared" si="7"/>
        <v>1121.24</v>
      </c>
    </row>
    <row r="80" spans="5:13" x14ac:dyDescent="0.25">
      <c r="E80" s="21">
        <v>46609</v>
      </c>
      <c r="F80">
        <v>77</v>
      </c>
      <c r="G80" s="8">
        <v>0</v>
      </c>
      <c r="H80" s="7">
        <f t="shared" si="8"/>
        <v>864.46</v>
      </c>
      <c r="I80" s="3">
        <f t="shared" si="9"/>
        <v>93.62</v>
      </c>
      <c r="J80" s="7">
        <f t="shared" si="10"/>
        <v>0.91</v>
      </c>
      <c r="K80">
        <v>146.26</v>
      </c>
      <c r="L80">
        <v>15.99</v>
      </c>
      <c r="M80" s="3">
        <f t="shared" si="7"/>
        <v>1121.24</v>
      </c>
    </row>
    <row r="81" spans="5:13" x14ac:dyDescent="0.25">
      <c r="E81" s="21">
        <v>46640</v>
      </c>
      <c r="F81">
        <v>78</v>
      </c>
      <c r="G81" s="8">
        <v>0</v>
      </c>
      <c r="H81" s="7">
        <f t="shared" si="8"/>
        <v>864.46</v>
      </c>
      <c r="I81" s="3">
        <f t="shared" si="9"/>
        <v>93.62</v>
      </c>
      <c r="J81" s="7">
        <f t="shared" si="10"/>
        <v>0.91</v>
      </c>
      <c r="K81">
        <v>146.26</v>
      </c>
      <c r="L81">
        <v>15.99</v>
      </c>
      <c r="M81" s="3">
        <f t="shared" si="7"/>
        <v>1121.24</v>
      </c>
    </row>
    <row r="82" spans="5:13" x14ac:dyDescent="0.25">
      <c r="E82" s="21">
        <v>46670</v>
      </c>
      <c r="F82">
        <v>79</v>
      </c>
      <c r="G82" s="8">
        <v>0</v>
      </c>
      <c r="H82" s="7">
        <f t="shared" si="8"/>
        <v>864.46</v>
      </c>
      <c r="I82" s="3">
        <f t="shared" si="9"/>
        <v>93.62</v>
      </c>
      <c r="J82" s="7">
        <f t="shared" si="10"/>
        <v>0.91</v>
      </c>
      <c r="K82">
        <v>146.26</v>
      </c>
      <c r="L82">
        <v>15.99</v>
      </c>
      <c r="M82" s="3">
        <f t="shared" si="7"/>
        <v>1121.24</v>
      </c>
    </row>
    <row r="83" spans="5:13" x14ac:dyDescent="0.25">
      <c r="E83" s="21">
        <v>46701</v>
      </c>
      <c r="F83">
        <v>80</v>
      </c>
      <c r="G83" s="8">
        <v>0</v>
      </c>
      <c r="H83" s="7">
        <f t="shared" si="8"/>
        <v>864.46</v>
      </c>
      <c r="I83" s="3">
        <f t="shared" si="9"/>
        <v>93.62</v>
      </c>
      <c r="J83" s="7">
        <f t="shared" si="10"/>
        <v>0.91</v>
      </c>
      <c r="K83">
        <v>146.26</v>
      </c>
      <c r="L83">
        <v>15.99</v>
      </c>
      <c r="M83" s="3">
        <f t="shared" si="7"/>
        <v>1121.24</v>
      </c>
    </row>
    <row r="84" spans="5:13" x14ac:dyDescent="0.25">
      <c r="E84" s="21">
        <v>46731</v>
      </c>
      <c r="F84">
        <v>81</v>
      </c>
      <c r="G84" s="8">
        <v>0</v>
      </c>
      <c r="H84" s="7">
        <f t="shared" si="8"/>
        <v>864.46</v>
      </c>
      <c r="I84" s="3">
        <f t="shared" si="9"/>
        <v>93.62</v>
      </c>
      <c r="J84" s="7">
        <f t="shared" si="10"/>
        <v>0.91</v>
      </c>
      <c r="K84">
        <v>146.26</v>
      </c>
      <c r="L84">
        <v>15.99</v>
      </c>
      <c r="M84" s="3">
        <f t="shared" si="7"/>
        <v>1121.24</v>
      </c>
    </row>
    <row r="85" spans="5:13" x14ac:dyDescent="0.25">
      <c r="E85" s="21">
        <v>46762</v>
      </c>
      <c r="F85">
        <v>82</v>
      </c>
      <c r="G85" s="8">
        <v>0</v>
      </c>
      <c r="H85" s="7">
        <f t="shared" si="8"/>
        <v>864.46</v>
      </c>
      <c r="I85" s="3">
        <f t="shared" si="9"/>
        <v>93.62</v>
      </c>
      <c r="J85" s="7">
        <f t="shared" si="10"/>
        <v>0.91</v>
      </c>
      <c r="K85">
        <v>146.26</v>
      </c>
      <c r="L85">
        <v>15.99</v>
      </c>
      <c r="M85" s="3">
        <f t="shared" si="7"/>
        <v>1121.24</v>
      </c>
    </row>
    <row r="86" spans="5:13" x14ac:dyDescent="0.25">
      <c r="E86" s="21">
        <v>46793</v>
      </c>
      <c r="F86">
        <v>83</v>
      </c>
      <c r="G86" s="8">
        <v>0</v>
      </c>
      <c r="H86" s="7">
        <f t="shared" si="8"/>
        <v>864.46</v>
      </c>
      <c r="I86" s="3">
        <f t="shared" si="9"/>
        <v>93.62</v>
      </c>
      <c r="J86" s="7">
        <f t="shared" si="10"/>
        <v>0.91</v>
      </c>
      <c r="K86">
        <v>146.26</v>
      </c>
      <c r="L86">
        <v>15.99</v>
      </c>
      <c r="M86" s="3">
        <f t="shared" si="7"/>
        <v>1121.24</v>
      </c>
    </row>
    <row r="87" spans="5:13" x14ac:dyDescent="0.25">
      <c r="E87" s="21">
        <v>46822</v>
      </c>
      <c r="F87">
        <v>84</v>
      </c>
      <c r="G87" s="8">
        <v>0</v>
      </c>
      <c r="H87" s="7">
        <f t="shared" si="8"/>
        <v>864.46</v>
      </c>
      <c r="I87" s="3">
        <f t="shared" si="9"/>
        <v>93.62</v>
      </c>
      <c r="J87" s="7">
        <f t="shared" si="10"/>
        <v>0.91</v>
      </c>
      <c r="K87">
        <v>146.26</v>
      </c>
      <c r="L87">
        <v>15.99</v>
      </c>
      <c r="M87" s="3">
        <f t="shared" si="7"/>
        <v>1121.24</v>
      </c>
    </row>
    <row r="88" spans="5:13" x14ac:dyDescent="0.25">
      <c r="E88" s="21">
        <v>46853</v>
      </c>
      <c r="F88">
        <v>85</v>
      </c>
      <c r="G88" s="8">
        <v>0</v>
      </c>
      <c r="H88" s="7">
        <f t="shared" si="8"/>
        <v>864.46</v>
      </c>
      <c r="I88" s="3">
        <f t="shared" si="9"/>
        <v>93.62</v>
      </c>
      <c r="J88" s="7">
        <f t="shared" si="10"/>
        <v>0.91</v>
      </c>
      <c r="K88">
        <v>146.26</v>
      </c>
      <c r="L88">
        <v>15.99</v>
      </c>
      <c r="M88" s="3">
        <f t="shared" si="7"/>
        <v>1121.24</v>
      </c>
    </row>
    <row r="89" spans="5:13" x14ac:dyDescent="0.25">
      <c r="E89" s="21">
        <v>46883</v>
      </c>
      <c r="F89">
        <v>86</v>
      </c>
      <c r="G89" s="8">
        <v>0</v>
      </c>
      <c r="H89" s="7">
        <f t="shared" si="8"/>
        <v>864.46</v>
      </c>
      <c r="I89" s="3">
        <f t="shared" si="9"/>
        <v>93.62</v>
      </c>
      <c r="J89" s="7">
        <f t="shared" si="10"/>
        <v>0.91</v>
      </c>
      <c r="K89">
        <v>146.26</v>
      </c>
      <c r="L89">
        <v>15.99</v>
      </c>
      <c r="M89" s="3">
        <f t="shared" si="7"/>
        <v>1121.24</v>
      </c>
    </row>
    <row r="90" spans="5:13" x14ac:dyDescent="0.25">
      <c r="E90" s="21">
        <v>46914</v>
      </c>
      <c r="F90">
        <v>87</v>
      </c>
      <c r="G90" s="8">
        <v>0</v>
      </c>
      <c r="H90" s="7">
        <f t="shared" si="8"/>
        <v>864.46</v>
      </c>
      <c r="I90" s="3">
        <f t="shared" si="9"/>
        <v>93.62</v>
      </c>
      <c r="J90" s="7">
        <f t="shared" si="10"/>
        <v>0.91</v>
      </c>
      <c r="K90">
        <v>146.26</v>
      </c>
      <c r="L90">
        <v>15.99</v>
      </c>
      <c r="M90" s="3">
        <f t="shared" si="7"/>
        <v>1121.24</v>
      </c>
    </row>
    <row r="91" spans="5:13" x14ac:dyDescent="0.25">
      <c r="E91" s="21">
        <v>46944</v>
      </c>
      <c r="F91">
        <v>88</v>
      </c>
      <c r="G91" s="8">
        <v>0</v>
      </c>
      <c r="H91" s="7">
        <f t="shared" si="8"/>
        <v>864.46</v>
      </c>
      <c r="I91" s="3">
        <f t="shared" si="9"/>
        <v>93.62</v>
      </c>
      <c r="J91" s="7">
        <f t="shared" si="10"/>
        <v>0.91</v>
      </c>
      <c r="K91">
        <v>146.26</v>
      </c>
      <c r="L91">
        <v>15.99</v>
      </c>
      <c r="M91" s="3">
        <f t="shared" si="7"/>
        <v>1121.24</v>
      </c>
    </row>
    <row r="92" spans="5:13" x14ac:dyDescent="0.25">
      <c r="E92" s="21">
        <v>46975</v>
      </c>
      <c r="F92">
        <v>89</v>
      </c>
      <c r="G92" s="8">
        <v>0</v>
      </c>
      <c r="H92" s="7">
        <f t="shared" si="8"/>
        <v>864.46</v>
      </c>
      <c r="I92" s="3">
        <f t="shared" si="9"/>
        <v>93.62</v>
      </c>
      <c r="J92" s="7">
        <f t="shared" si="10"/>
        <v>0.91</v>
      </c>
      <c r="K92">
        <v>146.26</v>
      </c>
      <c r="L92">
        <v>15.99</v>
      </c>
      <c r="M92" s="3">
        <f t="shared" si="7"/>
        <v>1121.24</v>
      </c>
    </row>
    <row r="93" spans="5:13" x14ac:dyDescent="0.25">
      <c r="E93" s="21">
        <v>47006</v>
      </c>
      <c r="F93">
        <v>90</v>
      </c>
      <c r="G93" s="8">
        <v>0</v>
      </c>
      <c r="H93" s="7">
        <f t="shared" si="8"/>
        <v>864.46</v>
      </c>
      <c r="I93" s="3">
        <f t="shared" si="9"/>
        <v>93.62</v>
      </c>
      <c r="J93" s="7">
        <f t="shared" si="10"/>
        <v>0.91</v>
      </c>
      <c r="K93">
        <v>146.26</v>
      </c>
      <c r="L93">
        <v>15.99</v>
      </c>
      <c r="M93" s="3">
        <f t="shared" si="7"/>
        <v>1121.24</v>
      </c>
    </row>
    <row r="94" spans="5:13" x14ac:dyDescent="0.25">
      <c r="E94" s="21">
        <v>47036</v>
      </c>
      <c r="F94">
        <v>91</v>
      </c>
      <c r="G94" s="8">
        <v>0</v>
      </c>
      <c r="H94" s="7">
        <f t="shared" si="8"/>
        <v>864.46</v>
      </c>
      <c r="I94" s="3">
        <f t="shared" si="9"/>
        <v>93.62</v>
      </c>
      <c r="J94" s="7">
        <f t="shared" si="10"/>
        <v>0.91</v>
      </c>
      <c r="K94">
        <v>146.26</v>
      </c>
      <c r="L94">
        <v>15.99</v>
      </c>
      <c r="M94" s="3">
        <f t="shared" si="7"/>
        <v>1121.24</v>
      </c>
    </row>
    <row r="95" spans="5:13" x14ac:dyDescent="0.25">
      <c r="E95" s="21">
        <v>47067</v>
      </c>
      <c r="F95">
        <v>92</v>
      </c>
      <c r="G95" s="8">
        <v>0</v>
      </c>
      <c r="H95" s="7">
        <f t="shared" si="8"/>
        <v>864.46</v>
      </c>
      <c r="I95" s="3">
        <f t="shared" si="9"/>
        <v>93.62</v>
      </c>
      <c r="J95" s="7">
        <f t="shared" si="10"/>
        <v>0.91</v>
      </c>
      <c r="K95">
        <v>146.26</v>
      </c>
      <c r="L95">
        <v>15.99</v>
      </c>
      <c r="M95" s="3">
        <f t="shared" si="7"/>
        <v>1121.24</v>
      </c>
    </row>
    <row r="96" spans="5:13" x14ac:dyDescent="0.25">
      <c r="E96" s="21">
        <v>47097</v>
      </c>
      <c r="F96">
        <v>93</v>
      </c>
      <c r="G96" s="8">
        <v>0</v>
      </c>
      <c r="H96" s="7">
        <f t="shared" si="8"/>
        <v>864.46</v>
      </c>
      <c r="I96" s="3">
        <f t="shared" si="9"/>
        <v>93.62</v>
      </c>
      <c r="J96" s="7">
        <f t="shared" si="10"/>
        <v>0.91</v>
      </c>
      <c r="K96">
        <v>146.26</v>
      </c>
      <c r="L96">
        <v>15.99</v>
      </c>
      <c r="M96" s="3">
        <f t="shared" si="7"/>
        <v>1121.24</v>
      </c>
    </row>
    <row r="97" spans="5:13" x14ac:dyDescent="0.25">
      <c r="E97" s="21">
        <v>47128</v>
      </c>
      <c r="F97">
        <v>94</v>
      </c>
      <c r="G97" s="8">
        <v>0</v>
      </c>
      <c r="H97" s="7">
        <f t="shared" si="8"/>
        <v>864.46</v>
      </c>
      <c r="I97" s="3">
        <f t="shared" si="9"/>
        <v>93.62</v>
      </c>
      <c r="J97" s="7">
        <f t="shared" si="10"/>
        <v>0.91</v>
      </c>
      <c r="K97">
        <v>146.26</v>
      </c>
      <c r="L97">
        <v>15.99</v>
      </c>
      <c r="M97" s="3">
        <f t="shared" si="7"/>
        <v>1121.24</v>
      </c>
    </row>
    <row r="98" spans="5:13" x14ac:dyDescent="0.25">
      <c r="E98" s="21">
        <v>47159</v>
      </c>
      <c r="F98">
        <v>95</v>
      </c>
      <c r="G98" s="8">
        <v>0</v>
      </c>
      <c r="H98" s="7">
        <f t="shared" si="8"/>
        <v>864.46</v>
      </c>
      <c r="I98" s="3">
        <f t="shared" si="9"/>
        <v>93.62</v>
      </c>
      <c r="J98" s="7">
        <f t="shared" si="10"/>
        <v>0.91</v>
      </c>
      <c r="K98">
        <v>146.26</v>
      </c>
      <c r="L98">
        <v>15.99</v>
      </c>
      <c r="M98" s="3">
        <f t="shared" si="7"/>
        <v>1121.24</v>
      </c>
    </row>
    <row r="99" spans="5:13" x14ac:dyDescent="0.25">
      <c r="E99" s="21">
        <v>47187</v>
      </c>
      <c r="F99">
        <v>96</v>
      </c>
      <c r="G99" s="8">
        <v>0</v>
      </c>
      <c r="H99" s="7">
        <f t="shared" si="8"/>
        <v>864.46</v>
      </c>
      <c r="I99" s="3">
        <f t="shared" si="9"/>
        <v>93.62</v>
      </c>
      <c r="J99" s="7">
        <f t="shared" si="10"/>
        <v>0.91</v>
      </c>
      <c r="K99">
        <v>146.26</v>
      </c>
      <c r="L99">
        <v>15.99</v>
      </c>
      <c r="M99" s="3">
        <f t="shared" si="7"/>
        <v>1121.24</v>
      </c>
    </row>
    <row r="100" spans="5:13" x14ac:dyDescent="0.25">
      <c r="E100" s="21">
        <v>47218</v>
      </c>
      <c r="F100">
        <v>97</v>
      </c>
      <c r="G100" s="8">
        <v>0</v>
      </c>
      <c r="H100" s="7">
        <f t="shared" si="8"/>
        <v>864.46</v>
      </c>
      <c r="I100" s="3">
        <f t="shared" si="9"/>
        <v>93.62</v>
      </c>
      <c r="J100" s="7">
        <f t="shared" si="10"/>
        <v>0.91</v>
      </c>
      <c r="K100">
        <v>146.26</v>
      </c>
      <c r="L100">
        <v>15.99</v>
      </c>
      <c r="M100" s="3">
        <f t="shared" ref="M100:M123" si="11">SUM(G100:L100)</f>
        <v>1121.24</v>
      </c>
    </row>
    <row r="101" spans="5:13" x14ac:dyDescent="0.25">
      <c r="E101" s="21">
        <v>47248</v>
      </c>
      <c r="F101">
        <v>98</v>
      </c>
      <c r="G101" s="8">
        <v>0</v>
      </c>
      <c r="H101" s="7">
        <f t="shared" si="8"/>
        <v>864.46</v>
      </c>
      <c r="I101" s="3">
        <f t="shared" si="9"/>
        <v>93.62</v>
      </c>
      <c r="J101" s="7">
        <f t="shared" si="10"/>
        <v>0.91</v>
      </c>
      <c r="K101">
        <v>146.26</v>
      </c>
      <c r="L101">
        <v>15.99</v>
      </c>
      <c r="M101" s="3">
        <f t="shared" si="11"/>
        <v>1121.24</v>
      </c>
    </row>
    <row r="102" spans="5:13" x14ac:dyDescent="0.25">
      <c r="E102" s="21">
        <v>47279</v>
      </c>
      <c r="F102">
        <v>99</v>
      </c>
      <c r="G102" s="8">
        <v>0</v>
      </c>
      <c r="H102" s="7">
        <f t="shared" si="8"/>
        <v>864.46</v>
      </c>
      <c r="I102" s="3">
        <f t="shared" si="9"/>
        <v>93.62</v>
      </c>
      <c r="J102" s="7">
        <f t="shared" si="10"/>
        <v>0.91</v>
      </c>
      <c r="K102">
        <v>146.26</v>
      </c>
      <c r="L102">
        <v>15.99</v>
      </c>
      <c r="M102" s="3">
        <f t="shared" si="11"/>
        <v>1121.24</v>
      </c>
    </row>
    <row r="103" spans="5:13" x14ac:dyDescent="0.25">
      <c r="E103" s="21">
        <v>47309</v>
      </c>
      <c r="F103">
        <v>100</v>
      </c>
      <c r="G103" s="8">
        <v>0</v>
      </c>
      <c r="H103" s="7">
        <f t="shared" si="8"/>
        <v>864.46</v>
      </c>
      <c r="I103" s="3">
        <f t="shared" si="9"/>
        <v>93.62</v>
      </c>
      <c r="J103" s="7">
        <f t="shared" si="10"/>
        <v>0.91</v>
      </c>
      <c r="K103">
        <v>146.26</v>
      </c>
      <c r="L103">
        <v>15.99</v>
      </c>
      <c r="M103" s="3">
        <f t="shared" si="11"/>
        <v>1121.24</v>
      </c>
    </row>
    <row r="104" spans="5:13" x14ac:dyDescent="0.25">
      <c r="E104" s="21">
        <v>47340</v>
      </c>
      <c r="F104">
        <v>101</v>
      </c>
      <c r="G104" s="8">
        <v>0</v>
      </c>
      <c r="H104" s="7">
        <f t="shared" si="8"/>
        <v>864.46</v>
      </c>
      <c r="I104" s="3">
        <f t="shared" si="9"/>
        <v>93.62</v>
      </c>
      <c r="J104" s="7">
        <f t="shared" si="10"/>
        <v>0.91</v>
      </c>
      <c r="K104">
        <v>146.26</v>
      </c>
      <c r="L104">
        <v>15.99</v>
      </c>
      <c r="M104" s="3">
        <f t="shared" si="11"/>
        <v>1121.24</v>
      </c>
    </row>
    <row r="105" spans="5:13" x14ac:dyDescent="0.25">
      <c r="E105" s="21">
        <v>47371</v>
      </c>
      <c r="F105">
        <v>102</v>
      </c>
      <c r="G105" s="8">
        <v>0</v>
      </c>
      <c r="H105" s="7">
        <f t="shared" si="8"/>
        <v>864.46</v>
      </c>
      <c r="I105" s="3">
        <f t="shared" si="9"/>
        <v>93.62</v>
      </c>
      <c r="J105" s="7">
        <f t="shared" si="10"/>
        <v>0.91</v>
      </c>
      <c r="K105">
        <v>146.26</v>
      </c>
      <c r="L105">
        <v>15.99</v>
      </c>
      <c r="M105" s="3">
        <f t="shared" si="11"/>
        <v>1121.24</v>
      </c>
    </row>
    <row r="106" spans="5:13" x14ac:dyDescent="0.25">
      <c r="E106" s="21">
        <v>47401</v>
      </c>
      <c r="F106">
        <v>103</v>
      </c>
      <c r="G106" s="8">
        <v>0</v>
      </c>
      <c r="H106" s="7">
        <f t="shared" si="8"/>
        <v>864.46</v>
      </c>
      <c r="I106" s="3">
        <f t="shared" si="9"/>
        <v>93.62</v>
      </c>
      <c r="J106" s="7">
        <f t="shared" si="10"/>
        <v>0.91</v>
      </c>
      <c r="K106">
        <v>146.26</v>
      </c>
      <c r="L106">
        <v>15.99</v>
      </c>
      <c r="M106" s="3">
        <f t="shared" si="11"/>
        <v>1121.24</v>
      </c>
    </row>
    <row r="107" spans="5:13" x14ac:dyDescent="0.25">
      <c r="E107" s="21">
        <v>47432</v>
      </c>
      <c r="F107">
        <v>104</v>
      </c>
      <c r="G107" s="8">
        <v>0</v>
      </c>
      <c r="H107" s="7">
        <f t="shared" si="8"/>
        <v>864.46</v>
      </c>
      <c r="I107" s="3">
        <f t="shared" si="9"/>
        <v>93.62</v>
      </c>
      <c r="J107" s="7">
        <f t="shared" si="10"/>
        <v>0.91</v>
      </c>
      <c r="K107">
        <v>146.26</v>
      </c>
      <c r="L107">
        <v>15.99</v>
      </c>
      <c r="M107" s="3">
        <f t="shared" si="11"/>
        <v>1121.24</v>
      </c>
    </row>
    <row r="108" spans="5:13" x14ac:dyDescent="0.25">
      <c r="E108" s="21">
        <v>47462</v>
      </c>
      <c r="F108">
        <v>105</v>
      </c>
      <c r="G108" s="8">
        <v>0</v>
      </c>
      <c r="H108" s="7">
        <f t="shared" si="8"/>
        <v>864.46</v>
      </c>
      <c r="I108" s="3">
        <f t="shared" si="9"/>
        <v>93.62</v>
      </c>
      <c r="J108" s="7">
        <f t="shared" si="10"/>
        <v>0.91</v>
      </c>
      <c r="K108">
        <v>146.26</v>
      </c>
      <c r="L108">
        <v>15.99</v>
      </c>
      <c r="M108" s="3">
        <f t="shared" si="11"/>
        <v>1121.24</v>
      </c>
    </row>
    <row r="109" spans="5:13" x14ac:dyDescent="0.25">
      <c r="E109" s="21">
        <v>47493</v>
      </c>
      <c r="F109">
        <v>106</v>
      </c>
      <c r="G109" s="8">
        <v>0</v>
      </c>
      <c r="H109" s="7">
        <f t="shared" si="8"/>
        <v>864.46</v>
      </c>
      <c r="I109" s="3">
        <f t="shared" si="9"/>
        <v>93.62</v>
      </c>
      <c r="J109" s="7">
        <f t="shared" si="10"/>
        <v>0.91</v>
      </c>
      <c r="K109">
        <v>146.26</v>
      </c>
      <c r="L109">
        <v>15.99</v>
      </c>
      <c r="M109" s="3">
        <f t="shared" si="11"/>
        <v>1121.24</v>
      </c>
    </row>
    <row r="110" spans="5:13" x14ac:dyDescent="0.25">
      <c r="E110" s="21">
        <v>47524</v>
      </c>
      <c r="F110">
        <v>107</v>
      </c>
      <c r="G110" s="8">
        <v>0</v>
      </c>
      <c r="H110" s="7">
        <f t="shared" si="8"/>
        <v>864.46</v>
      </c>
      <c r="I110" s="3">
        <f t="shared" si="9"/>
        <v>93.62</v>
      </c>
      <c r="J110" s="7">
        <f t="shared" si="10"/>
        <v>0.91</v>
      </c>
      <c r="K110">
        <v>146.26</v>
      </c>
      <c r="L110">
        <v>15.99</v>
      </c>
      <c r="M110" s="3">
        <f t="shared" si="11"/>
        <v>1121.24</v>
      </c>
    </row>
    <row r="111" spans="5:13" x14ac:dyDescent="0.25">
      <c r="E111" s="21">
        <v>47552</v>
      </c>
      <c r="F111">
        <v>108</v>
      </c>
      <c r="G111" s="8">
        <v>0</v>
      </c>
      <c r="H111" s="7">
        <f t="shared" si="8"/>
        <v>864.46</v>
      </c>
      <c r="I111" s="3">
        <f t="shared" si="9"/>
        <v>93.62</v>
      </c>
      <c r="J111" s="7">
        <f t="shared" si="10"/>
        <v>0.91</v>
      </c>
      <c r="K111">
        <v>146.26</v>
      </c>
      <c r="L111">
        <v>15.99</v>
      </c>
      <c r="M111" s="3">
        <f t="shared" si="11"/>
        <v>1121.24</v>
      </c>
    </row>
    <row r="112" spans="5:13" x14ac:dyDescent="0.25">
      <c r="E112" s="21">
        <v>47583</v>
      </c>
      <c r="F112">
        <v>109</v>
      </c>
      <c r="G112" s="8">
        <v>0</v>
      </c>
      <c r="H112" s="7">
        <f t="shared" si="8"/>
        <v>864.46</v>
      </c>
      <c r="I112" s="3">
        <f t="shared" si="9"/>
        <v>93.62</v>
      </c>
      <c r="J112" s="7">
        <f t="shared" si="10"/>
        <v>0.91</v>
      </c>
      <c r="K112">
        <v>146.26</v>
      </c>
      <c r="L112">
        <v>15.99</v>
      </c>
      <c r="M112" s="3">
        <f t="shared" si="11"/>
        <v>1121.24</v>
      </c>
    </row>
    <row r="113" spans="5:13" x14ac:dyDescent="0.25">
      <c r="E113" s="21">
        <v>47613</v>
      </c>
      <c r="F113">
        <v>110</v>
      </c>
      <c r="G113" s="8">
        <v>0</v>
      </c>
      <c r="H113" s="7">
        <f t="shared" si="8"/>
        <v>864.46</v>
      </c>
      <c r="I113" s="3">
        <f t="shared" si="9"/>
        <v>93.62</v>
      </c>
      <c r="J113" s="7">
        <f t="shared" si="10"/>
        <v>0.91</v>
      </c>
      <c r="K113">
        <v>146.26</v>
      </c>
      <c r="L113">
        <v>15.99</v>
      </c>
      <c r="M113" s="3">
        <f t="shared" si="11"/>
        <v>1121.24</v>
      </c>
    </row>
    <row r="114" spans="5:13" x14ac:dyDescent="0.25">
      <c r="E114" s="21">
        <v>47644</v>
      </c>
      <c r="F114">
        <v>111</v>
      </c>
      <c r="G114" s="8">
        <v>0</v>
      </c>
      <c r="H114" s="7">
        <f t="shared" si="8"/>
        <v>864.46</v>
      </c>
      <c r="I114" s="3">
        <f t="shared" si="9"/>
        <v>93.62</v>
      </c>
      <c r="J114" s="7">
        <f t="shared" si="10"/>
        <v>0.91</v>
      </c>
      <c r="K114">
        <v>146.26</v>
      </c>
      <c r="L114">
        <v>15.99</v>
      </c>
      <c r="M114" s="3">
        <f t="shared" si="11"/>
        <v>1121.24</v>
      </c>
    </row>
    <row r="115" spans="5:13" x14ac:dyDescent="0.25">
      <c r="E115" s="21">
        <v>47674</v>
      </c>
      <c r="F115">
        <v>112</v>
      </c>
      <c r="G115" s="8">
        <v>0</v>
      </c>
      <c r="H115" s="7">
        <f t="shared" si="8"/>
        <v>864.46</v>
      </c>
      <c r="I115" s="3">
        <f t="shared" si="9"/>
        <v>93.62</v>
      </c>
      <c r="J115" s="7">
        <f t="shared" si="10"/>
        <v>0.91</v>
      </c>
      <c r="K115">
        <v>146.26</v>
      </c>
      <c r="L115">
        <v>15.99</v>
      </c>
      <c r="M115" s="3">
        <f t="shared" si="11"/>
        <v>1121.24</v>
      </c>
    </row>
    <row r="116" spans="5:13" x14ac:dyDescent="0.25">
      <c r="E116" s="21">
        <v>47705</v>
      </c>
      <c r="F116">
        <v>113</v>
      </c>
      <c r="G116" s="8">
        <v>0</v>
      </c>
      <c r="H116" s="7">
        <f t="shared" si="8"/>
        <v>864.46</v>
      </c>
      <c r="I116" s="3">
        <f t="shared" si="9"/>
        <v>93.62</v>
      </c>
      <c r="J116" s="7">
        <f t="shared" si="10"/>
        <v>0.91</v>
      </c>
      <c r="K116">
        <v>146.26</v>
      </c>
      <c r="L116">
        <v>15.99</v>
      </c>
      <c r="M116" s="3">
        <f t="shared" si="11"/>
        <v>1121.24</v>
      </c>
    </row>
    <row r="117" spans="5:13" x14ac:dyDescent="0.25">
      <c r="E117" s="21">
        <v>47736</v>
      </c>
      <c r="F117">
        <v>114</v>
      </c>
      <c r="G117" s="8">
        <v>0</v>
      </c>
      <c r="H117" s="7">
        <f t="shared" si="8"/>
        <v>864.46</v>
      </c>
      <c r="I117" s="3">
        <f t="shared" si="9"/>
        <v>93.62</v>
      </c>
      <c r="J117" s="7">
        <f t="shared" si="10"/>
        <v>0.91</v>
      </c>
      <c r="K117">
        <v>146.26</v>
      </c>
      <c r="L117">
        <v>15.99</v>
      </c>
      <c r="M117" s="3">
        <f t="shared" si="11"/>
        <v>1121.24</v>
      </c>
    </row>
    <row r="118" spans="5:13" x14ac:dyDescent="0.25">
      <c r="E118" s="21">
        <v>47766</v>
      </c>
      <c r="F118">
        <v>115</v>
      </c>
      <c r="G118" s="8">
        <v>0</v>
      </c>
      <c r="H118" s="7">
        <f t="shared" si="8"/>
        <v>864.46</v>
      </c>
      <c r="I118" s="3">
        <f t="shared" si="9"/>
        <v>93.62</v>
      </c>
      <c r="J118" s="7">
        <f t="shared" si="10"/>
        <v>0.91</v>
      </c>
      <c r="K118">
        <v>146.26</v>
      </c>
      <c r="L118">
        <v>15.99</v>
      </c>
      <c r="M118" s="3">
        <f t="shared" si="11"/>
        <v>1121.24</v>
      </c>
    </row>
    <row r="119" spans="5:13" x14ac:dyDescent="0.25">
      <c r="E119" s="21">
        <v>47797</v>
      </c>
      <c r="F119">
        <v>116</v>
      </c>
      <c r="G119" s="8">
        <v>0</v>
      </c>
      <c r="H119" s="7">
        <f t="shared" si="8"/>
        <v>864.46</v>
      </c>
      <c r="I119" s="3">
        <f t="shared" si="9"/>
        <v>93.62</v>
      </c>
      <c r="J119" s="7">
        <f t="shared" si="10"/>
        <v>0.91</v>
      </c>
      <c r="K119">
        <v>146.26</v>
      </c>
      <c r="L119">
        <v>15.99</v>
      </c>
      <c r="M119" s="3">
        <f t="shared" si="11"/>
        <v>1121.24</v>
      </c>
    </row>
    <row r="120" spans="5:13" x14ac:dyDescent="0.25">
      <c r="E120" s="21">
        <v>47827</v>
      </c>
      <c r="F120">
        <v>117</v>
      </c>
      <c r="G120" s="8">
        <v>0</v>
      </c>
      <c r="H120" s="7">
        <f t="shared" si="8"/>
        <v>864.46</v>
      </c>
      <c r="I120" s="3">
        <f t="shared" si="9"/>
        <v>93.62</v>
      </c>
      <c r="J120" s="7">
        <f t="shared" si="10"/>
        <v>0.91</v>
      </c>
      <c r="K120">
        <v>146.26</v>
      </c>
      <c r="L120">
        <v>15.99</v>
      </c>
      <c r="M120" s="3">
        <f t="shared" si="11"/>
        <v>1121.24</v>
      </c>
    </row>
    <row r="121" spans="5:13" x14ac:dyDescent="0.25">
      <c r="E121" s="21">
        <v>47858</v>
      </c>
      <c r="F121">
        <v>118</v>
      </c>
      <c r="G121" s="8">
        <v>0</v>
      </c>
      <c r="H121" s="7">
        <f t="shared" si="8"/>
        <v>864.46</v>
      </c>
      <c r="I121" s="3">
        <f t="shared" si="9"/>
        <v>93.62</v>
      </c>
      <c r="J121" s="7">
        <f t="shared" si="10"/>
        <v>0.91</v>
      </c>
      <c r="K121">
        <v>146.26</v>
      </c>
      <c r="L121">
        <v>15.99</v>
      </c>
      <c r="M121" s="3">
        <f t="shared" si="11"/>
        <v>1121.24</v>
      </c>
    </row>
    <row r="122" spans="5:13" x14ac:dyDescent="0.25">
      <c r="E122" s="21">
        <v>47889</v>
      </c>
      <c r="F122">
        <v>119</v>
      </c>
      <c r="G122" s="8">
        <v>0</v>
      </c>
      <c r="H122" s="7">
        <f t="shared" si="8"/>
        <v>864.46</v>
      </c>
      <c r="I122" s="3">
        <f t="shared" si="9"/>
        <v>93.62</v>
      </c>
      <c r="J122" s="7">
        <f t="shared" si="10"/>
        <v>0.91</v>
      </c>
      <c r="K122">
        <v>146.26</v>
      </c>
      <c r="L122">
        <v>15.99</v>
      </c>
      <c r="M122" s="3">
        <f t="shared" si="11"/>
        <v>1121.24</v>
      </c>
    </row>
    <row r="123" spans="5:13" x14ac:dyDescent="0.25">
      <c r="E123" s="21">
        <v>47917</v>
      </c>
      <c r="F123">
        <v>120</v>
      </c>
      <c r="G123" s="8">
        <v>0</v>
      </c>
      <c r="H123" s="7">
        <f t="shared" si="8"/>
        <v>864.46</v>
      </c>
      <c r="I123" s="3">
        <f t="shared" si="9"/>
        <v>93.62</v>
      </c>
      <c r="J123" s="7">
        <f t="shared" si="10"/>
        <v>0.91</v>
      </c>
      <c r="K123">
        <v>146.26</v>
      </c>
      <c r="L123">
        <v>15.99</v>
      </c>
      <c r="M123" s="3">
        <f t="shared" si="11"/>
        <v>1121.24</v>
      </c>
    </row>
  </sheetData>
  <autoFilter ref="E3:M3" xr:uid="{E5126CA9-72EF-4411-A9FA-8BCE902D0FA3}"/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EB6A-01E3-4A2A-91D4-C06785F7045B}">
  <dimension ref="A1:M123"/>
  <sheetViews>
    <sheetView workbookViewId="0">
      <selection activeCell="K15" sqref="K15:L15"/>
    </sheetView>
  </sheetViews>
  <sheetFormatPr defaultRowHeight="15" x14ac:dyDescent="0.25"/>
  <cols>
    <col min="1" max="1" width="23.5703125" bestFit="1" customWidth="1"/>
    <col min="2" max="2" width="14.28515625" bestFit="1" customWidth="1"/>
    <col min="5" max="5" width="16.4257812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416682</v>
      </c>
      <c r="F1" s="26" t="s">
        <v>59</v>
      </c>
      <c r="G1" s="27">
        <f>SUBTOTAL(109,G4:G123)</f>
        <v>6475.5</v>
      </c>
      <c r="H1" s="27">
        <f t="shared" ref="H1:M1" si="0">SUBTOTAL(109,H4:H123)</f>
        <v>131083.37999999992</v>
      </c>
      <c r="I1" s="27">
        <f t="shared" si="0"/>
        <v>14212.380000000006</v>
      </c>
      <c r="J1" s="27">
        <f t="shared" si="0"/>
        <v>137.93999999999977</v>
      </c>
      <c r="K1" s="27">
        <f t="shared" si="0"/>
        <v>18351.240000000027</v>
      </c>
      <c r="L1" s="27">
        <f t="shared" si="0"/>
        <v>2026.3099999999961</v>
      </c>
      <c r="M1" s="27">
        <f t="shared" si="0"/>
        <v>172286.74999999965</v>
      </c>
    </row>
    <row r="2" spans="1:13" x14ac:dyDescent="0.25">
      <c r="A2" t="s">
        <v>1</v>
      </c>
      <c r="B2" s="1" t="s">
        <v>39</v>
      </c>
      <c r="H2" s="7"/>
    </row>
    <row r="3" spans="1:13" x14ac:dyDescent="0.25">
      <c r="A3" t="s">
        <v>53</v>
      </c>
      <c r="B3" s="20">
        <v>44324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44362</v>
      </c>
      <c r="F4">
        <v>1</v>
      </c>
      <c r="G4" s="8">
        <v>1265.9100000000001</v>
      </c>
      <c r="H4" s="7">
        <f>$B$17-G4</f>
        <v>0</v>
      </c>
      <c r="I4" s="3">
        <v>0</v>
      </c>
      <c r="J4" s="7">
        <v>0</v>
      </c>
      <c r="M4" s="3">
        <f t="shared" ref="M4:M35" si="1">SUM(G4:L4)</f>
        <v>1265.9100000000001</v>
      </c>
    </row>
    <row r="5" spans="1:13" x14ac:dyDescent="0.25">
      <c r="A5" t="s">
        <v>3</v>
      </c>
      <c r="B5" s="2">
        <v>131083.15</v>
      </c>
      <c r="E5" s="21">
        <v>44392</v>
      </c>
      <c r="F5">
        <v>2</v>
      </c>
      <c r="G5" s="8">
        <v>1265.9100000000001</v>
      </c>
      <c r="H5" s="7">
        <f t="shared" ref="H5:H9" si="2">$B$17-G5</f>
        <v>0</v>
      </c>
      <c r="I5" s="3">
        <v>0</v>
      </c>
      <c r="J5" s="7">
        <v>0</v>
      </c>
      <c r="M5" s="3">
        <f t="shared" si="1"/>
        <v>1265.9100000000001</v>
      </c>
    </row>
    <row r="6" spans="1:13" x14ac:dyDescent="0.25">
      <c r="A6" t="s">
        <v>4</v>
      </c>
      <c r="B6" s="2">
        <v>7864.99</v>
      </c>
      <c r="E6" s="21">
        <v>44423</v>
      </c>
      <c r="F6">
        <v>3</v>
      </c>
      <c r="G6" s="8">
        <v>1265.9100000000001</v>
      </c>
      <c r="H6" s="7">
        <f t="shared" si="2"/>
        <v>0</v>
      </c>
      <c r="I6" s="3">
        <v>0</v>
      </c>
      <c r="J6" s="7">
        <v>0</v>
      </c>
      <c r="M6" s="3">
        <f t="shared" si="1"/>
        <v>1265.9100000000001</v>
      </c>
    </row>
    <row r="7" spans="1:13" x14ac:dyDescent="0.25">
      <c r="A7" t="s">
        <v>6</v>
      </c>
      <c r="B7" s="2">
        <f>SUM(B5:B6)</f>
        <v>138948.13999999998</v>
      </c>
      <c r="E7" s="21">
        <v>44454</v>
      </c>
      <c r="F7">
        <v>4</v>
      </c>
      <c r="G7" s="8">
        <v>1265.9100000000001</v>
      </c>
      <c r="H7" s="7">
        <f t="shared" si="2"/>
        <v>0</v>
      </c>
      <c r="I7" s="3">
        <v>0</v>
      </c>
      <c r="J7" s="7">
        <v>0</v>
      </c>
      <c r="M7" s="3">
        <f t="shared" si="1"/>
        <v>1265.9100000000001</v>
      </c>
    </row>
    <row r="8" spans="1:13" x14ac:dyDescent="0.25">
      <c r="A8" t="s">
        <v>5</v>
      </c>
      <c r="B8" s="2">
        <v>1389.49</v>
      </c>
      <c r="E8" s="21">
        <v>44484</v>
      </c>
      <c r="F8">
        <v>5</v>
      </c>
      <c r="G8" s="8">
        <v>1265.9100000000001</v>
      </c>
      <c r="H8" s="7">
        <f t="shared" si="2"/>
        <v>0</v>
      </c>
      <c r="I8" s="3">
        <v>0</v>
      </c>
      <c r="J8" s="7">
        <v>0</v>
      </c>
      <c r="M8" s="3">
        <f t="shared" si="1"/>
        <v>1265.9100000000001</v>
      </c>
    </row>
    <row r="9" spans="1:13" x14ac:dyDescent="0.25">
      <c r="B9" s="2"/>
      <c r="E9" s="21">
        <v>44515</v>
      </c>
      <c r="F9">
        <v>6</v>
      </c>
      <c r="G9" s="8">
        <v>145.94999999999999</v>
      </c>
      <c r="H9" s="7">
        <f t="shared" si="2"/>
        <v>1119.96</v>
      </c>
      <c r="I9" s="3">
        <v>0</v>
      </c>
      <c r="J9" s="7">
        <v>0</v>
      </c>
      <c r="M9" s="3">
        <f t="shared" si="1"/>
        <v>1265.9100000000001</v>
      </c>
    </row>
    <row r="10" spans="1:13" x14ac:dyDescent="0.25">
      <c r="A10" t="s">
        <v>7</v>
      </c>
      <c r="B10" s="2">
        <f xml:space="preserve"> B7-B8</f>
        <v>137558.65</v>
      </c>
      <c r="E10" s="21">
        <v>44545</v>
      </c>
      <c r="F10">
        <v>7</v>
      </c>
      <c r="G10" s="8">
        <v>0</v>
      </c>
      <c r="H10" s="7">
        <f t="shared" ref="H10:H72" si="3">($B$17-(I10+J10))</f>
        <v>1140.0300000000002</v>
      </c>
      <c r="I10" s="3">
        <f>ROUND(($B$18/114),2)</f>
        <v>124.67</v>
      </c>
      <c r="J10" s="7">
        <f>ROUND(($B$11/114),2)</f>
        <v>1.21</v>
      </c>
      <c r="M10" s="3">
        <f t="shared" si="1"/>
        <v>1265.9100000000003</v>
      </c>
    </row>
    <row r="11" spans="1:13" x14ac:dyDescent="0.25">
      <c r="A11" t="s">
        <v>8</v>
      </c>
      <c r="B11" s="2">
        <f>ROUND(B10/999,2)</f>
        <v>137.69999999999999</v>
      </c>
      <c r="E11" s="21">
        <v>44576</v>
      </c>
      <c r="F11">
        <v>8</v>
      </c>
      <c r="G11" s="8">
        <v>0</v>
      </c>
      <c r="H11" s="7">
        <f t="shared" si="3"/>
        <v>1140.0300000000002</v>
      </c>
      <c r="I11" s="3">
        <f t="shared" ref="I11:I74" si="4">ROUND(($B$18/114),2)</f>
        <v>124.67</v>
      </c>
      <c r="J11" s="7">
        <f t="shared" ref="J11:J74" si="5">ROUND(($B$11/114),2)</f>
        <v>1.21</v>
      </c>
      <c r="M11" s="3">
        <f t="shared" si="1"/>
        <v>1265.9100000000003</v>
      </c>
    </row>
    <row r="12" spans="1:13" x14ac:dyDescent="0.25">
      <c r="A12" t="s">
        <v>9</v>
      </c>
      <c r="B12" s="2">
        <f>B10+B11</f>
        <v>137696.35</v>
      </c>
      <c r="C12" s="16"/>
      <c r="E12" s="21">
        <v>44607</v>
      </c>
      <c r="F12">
        <v>9</v>
      </c>
      <c r="G12" s="8">
        <v>0</v>
      </c>
      <c r="H12" s="7">
        <f t="shared" si="3"/>
        <v>1140.0300000000002</v>
      </c>
      <c r="I12" s="3">
        <f t="shared" si="4"/>
        <v>124.67</v>
      </c>
      <c r="J12" s="7">
        <f t="shared" si="5"/>
        <v>1.21</v>
      </c>
      <c r="M12" s="3">
        <f t="shared" si="1"/>
        <v>1265.9100000000003</v>
      </c>
    </row>
    <row r="13" spans="1:13" x14ac:dyDescent="0.25">
      <c r="B13" s="3"/>
      <c r="E13" s="21">
        <v>44635</v>
      </c>
      <c r="F13">
        <v>10</v>
      </c>
      <c r="G13" s="8">
        <v>0</v>
      </c>
      <c r="H13" s="7">
        <f t="shared" si="3"/>
        <v>1140.0300000000002</v>
      </c>
      <c r="I13" s="3">
        <f t="shared" si="4"/>
        <v>124.67</v>
      </c>
      <c r="J13" s="7">
        <f t="shared" si="5"/>
        <v>1.21</v>
      </c>
      <c r="M13" s="3">
        <f t="shared" si="1"/>
        <v>1265.9100000000003</v>
      </c>
    </row>
    <row r="14" spans="1:13" x14ac:dyDescent="0.25">
      <c r="A14" t="s">
        <v>10</v>
      </c>
      <c r="B14" s="4">
        <v>120</v>
      </c>
      <c r="E14" s="21">
        <v>44666</v>
      </c>
      <c r="F14">
        <v>11</v>
      </c>
      <c r="G14" s="8">
        <v>0</v>
      </c>
      <c r="H14" s="7">
        <f t="shared" si="3"/>
        <v>1140.0300000000002</v>
      </c>
      <c r="I14" s="3">
        <f t="shared" si="4"/>
        <v>124.67</v>
      </c>
      <c r="J14" s="7">
        <f t="shared" si="5"/>
        <v>1.21</v>
      </c>
      <c r="M14" s="3">
        <f t="shared" si="1"/>
        <v>1265.9100000000003</v>
      </c>
    </row>
    <row r="15" spans="1:13" x14ac:dyDescent="0.25">
      <c r="A15" t="s">
        <v>11</v>
      </c>
      <c r="B15" s="5">
        <v>1.652E-3</v>
      </c>
      <c r="E15" s="22">
        <v>44696</v>
      </c>
      <c r="F15" s="15">
        <v>12</v>
      </c>
      <c r="G15" s="23">
        <v>0</v>
      </c>
      <c r="H15" s="24">
        <f t="shared" si="3"/>
        <v>1140.0300000000002</v>
      </c>
      <c r="I15" s="25">
        <f t="shared" si="4"/>
        <v>124.67</v>
      </c>
      <c r="J15" s="24">
        <f t="shared" si="5"/>
        <v>1.21</v>
      </c>
      <c r="K15" s="25">
        <f>ROUND(((H15/B20)*B21)-H15,2)</f>
        <v>168.36</v>
      </c>
      <c r="L15" s="25">
        <f>ROUND(((((I15+J15)/B20)*B21)-(I15+J15)),2)</f>
        <v>18.59</v>
      </c>
      <c r="M15" s="25">
        <f t="shared" si="1"/>
        <v>1452.8600000000004</v>
      </c>
    </row>
    <row r="16" spans="1:13" x14ac:dyDescent="0.25">
      <c r="B16" s="3"/>
      <c r="E16" s="21">
        <v>44727</v>
      </c>
      <c r="F16">
        <v>13</v>
      </c>
      <c r="G16" s="8">
        <v>0</v>
      </c>
      <c r="H16" s="7">
        <f t="shared" si="3"/>
        <v>1140.0300000000002</v>
      </c>
      <c r="I16" s="3">
        <f t="shared" si="4"/>
        <v>124.67</v>
      </c>
      <c r="J16" s="7">
        <f t="shared" si="5"/>
        <v>1.21</v>
      </c>
      <c r="K16">
        <v>168.36</v>
      </c>
      <c r="L16">
        <v>18.59</v>
      </c>
      <c r="M16" s="3">
        <f t="shared" si="1"/>
        <v>1452.8600000000004</v>
      </c>
    </row>
    <row r="17" spans="1:13" x14ac:dyDescent="0.25">
      <c r="A17" t="s">
        <v>12</v>
      </c>
      <c r="B17" s="6">
        <f>ROUND(PMT(B15,B14,-B12),2)</f>
        <v>1265.9100000000001</v>
      </c>
      <c r="E17" s="21">
        <v>44757</v>
      </c>
      <c r="F17">
        <v>14</v>
      </c>
      <c r="G17" s="8">
        <v>0</v>
      </c>
      <c r="H17" s="7">
        <f t="shared" si="3"/>
        <v>1140.0300000000002</v>
      </c>
      <c r="I17" s="3">
        <f t="shared" si="4"/>
        <v>124.67</v>
      </c>
      <c r="J17" s="7">
        <f t="shared" si="5"/>
        <v>1.21</v>
      </c>
      <c r="K17">
        <v>168.36</v>
      </c>
      <c r="L17">
        <v>18.59</v>
      </c>
      <c r="M17" s="3">
        <f t="shared" si="1"/>
        <v>1452.8600000000004</v>
      </c>
    </row>
    <row r="18" spans="1:13" x14ac:dyDescent="0.25">
      <c r="A18" t="s">
        <v>15</v>
      </c>
      <c r="B18" s="3">
        <f>ROUND((B14*B17)-B12,2)</f>
        <v>14212.85</v>
      </c>
      <c r="E18" s="21">
        <v>44788</v>
      </c>
      <c r="F18">
        <v>15</v>
      </c>
      <c r="G18" s="8">
        <v>0</v>
      </c>
      <c r="H18" s="7">
        <f t="shared" si="3"/>
        <v>1140.0300000000002</v>
      </c>
      <c r="I18" s="3">
        <f t="shared" si="4"/>
        <v>124.67</v>
      </c>
      <c r="J18" s="7">
        <f t="shared" si="5"/>
        <v>1.21</v>
      </c>
      <c r="K18">
        <v>168.36</v>
      </c>
      <c r="L18">
        <v>18.59</v>
      </c>
      <c r="M18" s="3">
        <f t="shared" si="1"/>
        <v>1452.8600000000004</v>
      </c>
    </row>
    <row r="19" spans="1:13" x14ac:dyDescent="0.25">
      <c r="B19" s="3"/>
      <c r="E19" s="21">
        <v>44819</v>
      </c>
      <c r="F19">
        <v>16</v>
      </c>
      <c r="G19" s="8">
        <v>0</v>
      </c>
      <c r="H19" s="7">
        <f t="shared" si="3"/>
        <v>1140.0300000000002</v>
      </c>
      <c r="I19" s="3">
        <f t="shared" si="4"/>
        <v>124.67</v>
      </c>
      <c r="J19" s="7">
        <f t="shared" si="5"/>
        <v>1.21</v>
      </c>
      <c r="K19">
        <v>168.36</v>
      </c>
      <c r="L19">
        <v>18.59</v>
      </c>
      <c r="M19" s="3">
        <f t="shared" si="1"/>
        <v>1452.8600000000004</v>
      </c>
    </row>
    <row r="20" spans="1:13" x14ac:dyDescent="0.25">
      <c r="A20" t="s">
        <v>54</v>
      </c>
      <c r="B20" s="3">
        <v>1027.03</v>
      </c>
      <c r="E20" s="21">
        <v>44849</v>
      </c>
      <c r="F20">
        <v>17</v>
      </c>
      <c r="G20" s="8">
        <v>0</v>
      </c>
      <c r="H20" s="7">
        <f t="shared" si="3"/>
        <v>1140.0300000000002</v>
      </c>
      <c r="I20" s="3">
        <f t="shared" si="4"/>
        <v>124.67</v>
      </c>
      <c r="J20" s="7">
        <f t="shared" si="5"/>
        <v>1.21</v>
      </c>
      <c r="K20">
        <v>168.36</v>
      </c>
      <c r="L20">
        <v>18.59</v>
      </c>
      <c r="M20" s="3">
        <f t="shared" si="1"/>
        <v>1452.8600000000004</v>
      </c>
    </row>
    <row r="21" spans="1:13" x14ac:dyDescent="0.25">
      <c r="A21" t="s">
        <v>55</v>
      </c>
      <c r="B21" s="3">
        <v>1178.7</v>
      </c>
      <c r="E21" s="21">
        <v>44880</v>
      </c>
      <c r="F21">
        <v>18</v>
      </c>
      <c r="G21" s="8">
        <v>0</v>
      </c>
      <c r="H21" s="7">
        <f t="shared" si="3"/>
        <v>1140.0300000000002</v>
      </c>
      <c r="I21" s="3">
        <f t="shared" si="4"/>
        <v>124.67</v>
      </c>
      <c r="J21" s="7">
        <f t="shared" si="5"/>
        <v>1.21</v>
      </c>
      <c r="K21">
        <v>168.36</v>
      </c>
      <c r="L21">
        <v>18.59</v>
      </c>
      <c r="M21" s="3">
        <f t="shared" si="1"/>
        <v>1452.8600000000004</v>
      </c>
    </row>
    <row r="22" spans="1:13" x14ac:dyDescent="0.25">
      <c r="B22" s="3"/>
      <c r="E22" s="21">
        <v>44910</v>
      </c>
      <c r="F22">
        <v>19</v>
      </c>
      <c r="G22" s="8">
        <v>0</v>
      </c>
      <c r="H22" s="7">
        <f t="shared" si="3"/>
        <v>1140.0300000000002</v>
      </c>
      <c r="I22" s="3">
        <f t="shared" si="4"/>
        <v>124.67</v>
      </c>
      <c r="J22" s="7">
        <f t="shared" si="5"/>
        <v>1.21</v>
      </c>
      <c r="K22">
        <v>168.36</v>
      </c>
      <c r="L22">
        <v>18.59</v>
      </c>
      <c r="M22" s="3">
        <f t="shared" si="1"/>
        <v>1452.8600000000004</v>
      </c>
    </row>
    <row r="23" spans="1:13" x14ac:dyDescent="0.25">
      <c r="B23" s="3"/>
      <c r="E23" s="21">
        <v>44941</v>
      </c>
      <c r="F23">
        <v>20</v>
      </c>
      <c r="G23" s="8">
        <v>0</v>
      </c>
      <c r="H23" s="7">
        <f t="shared" si="3"/>
        <v>1140.0300000000002</v>
      </c>
      <c r="I23" s="3">
        <f t="shared" si="4"/>
        <v>124.67</v>
      </c>
      <c r="J23" s="7">
        <f t="shared" si="5"/>
        <v>1.21</v>
      </c>
      <c r="K23">
        <v>168.36</v>
      </c>
      <c r="L23">
        <v>18.59</v>
      </c>
      <c r="M23" s="3">
        <f t="shared" si="1"/>
        <v>1452.8600000000004</v>
      </c>
    </row>
    <row r="24" spans="1:13" x14ac:dyDescent="0.25">
      <c r="B24" s="3"/>
      <c r="E24" s="21">
        <v>44972</v>
      </c>
      <c r="F24">
        <v>21</v>
      </c>
      <c r="G24" s="8">
        <v>0</v>
      </c>
      <c r="H24" s="7">
        <f t="shared" si="3"/>
        <v>1140.0300000000002</v>
      </c>
      <c r="I24" s="3">
        <f t="shared" si="4"/>
        <v>124.67</v>
      </c>
      <c r="J24" s="7">
        <f t="shared" si="5"/>
        <v>1.21</v>
      </c>
      <c r="K24">
        <v>168.36</v>
      </c>
      <c r="L24">
        <v>18.59</v>
      </c>
      <c r="M24" s="3">
        <f t="shared" si="1"/>
        <v>1452.8600000000004</v>
      </c>
    </row>
    <row r="25" spans="1:13" x14ac:dyDescent="0.25">
      <c r="B25" s="3"/>
      <c r="E25" s="21">
        <v>45000</v>
      </c>
      <c r="F25">
        <v>22</v>
      </c>
      <c r="G25" s="8">
        <v>0</v>
      </c>
      <c r="H25" s="7">
        <f t="shared" si="3"/>
        <v>1140.0300000000002</v>
      </c>
      <c r="I25" s="3">
        <f t="shared" si="4"/>
        <v>124.67</v>
      </c>
      <c r="J25" s="7">
        <f t="shared" si="5"/>
        <v>1.21</v>
      </c>
      <c r="K25">
        <v>168.36</v>
      </c>
      <c r="L25">
        <v>18.59</v>
      </c>
      <c r="M25" s="3">
        <f t="shared" si="1"/>
        <v>1452.8600000000004</v>
      </c>
    </row>
    <row r="26" spans="1:13" x14ac:dyDescent="0.25">
      <c r="B26" s="3"/>
      <c r="E26" s="21">
        <v>45031</v>
      </c>
      <c r="F26">
        <v>23</v>
      </c>
      <c r="G26" s="8">
        <v>0</v>
      </c>
      <c r="H26" s="7">
        <f t="shared" si="3"/>
        <v>1140.0300000000002</v>
      </c>
      <c r="I26" s="3">
        <f t="shared" si="4"/>
        <v>124.67</v>
      </c>
      <c r="J26" s="7">
        <f t="shared" si="5"/>
        <v>1.21</v>
      </c>
      <c r="K26">
        <v>168.36</v>
      </c>
      <c r="L26">
        <v>18.59</v>
      </c>
      <c r="M26" s="3">
        <f t="shared" si="1"/>
        <v>1452.8600000000004</v>
      </c>
    </row>
    <row r="27" spans="1:13" x14ac:dyDescent="0.25">
      <c r="B27" s="3"/>
      <c r="E27" s="21">
        <v>45061</v>
      </c>
      <c r="F27">
        <v>24</v>
      </c>
      <c r="G27" s="8">
        <v>0</v>
      </c>
      <c r="H27" s="7">
        <f t="shared" si="3"/>
        <v>1140.0300000000002</v>
      </c>
      <c r="I27" s="3">
        <f t="shared" si="4"/>
        <v>124.67</v>
      </c>
      <c r="J27" s="7">
        <f t="shared" si="5"/>
        <v>1.21</v>
      </c>
      <c r="K27">
        <v>168.36</v>
      </c>
      <c r="L27">
        <v>18.59</v>
      </c>
      <c r="M27" s="3">
        <f t="shared" si="1"/>
        <v>1452.8600000000004</v>
      </c>
    </row>
    <row r="28" spans="1:13" x14ac:dyDescent="0.25">
      <c r="B28" s="3"/>
      <c r="E28" s="21">
        <v>45092</v>
      </c>
      <c r="F28">
        <v>25</v>
      </c>
      <c r="G28" s="8">
        <v>0</v>
      </c>
      <c r="H28" s="7">
        <f t="shared" si="3"/>
        <v>1140.0300000000002</v>
      </c>
      <c r="I28" s="3">
        <f t="shared" si="4"/>
        <v>124.67</v>
      </c>
      <c r="J28" s="7">
        <f t="shared" si="5"/>
        <v>1.21</v>
      </c>
      <c r="K28">
        <v>168.36</v>
      </c>
      <c r="L28">
        <v>18.59</v>
      </c>
      <c r="M28" s="3">
        <f t="shared" si="1"/>
        <v>1452.8600000000004</v>
      </c>
    </row>
    <row r="29" spans="1:13" x14ac:dyDescent="0.25">
      <c r="B29" s="3"/>
      <c r="E29" s="21">
        <v>45122</v>
      </c>
      <c r="F29">
        <v>26</v>
      </c>
      <c r="G29" s="8">
        <v>0</v>
      </c>
      <c r="H29" s="7">
        <f t="shared" si="3"/>
        <v>1140.0300000000002</v>
      </c>
      <c r="I29" s="3">
        <f t="shared" si="4"/>
        <v>124.67</v>
      </c>
      <c r="J29" s="7">
        <f t="shared" si="5"/>
        <v>1.21</v>
      </c>
      <c r="K29">
        <v>168.36</v>
      </c>
      <c r="L29">
        <v>18.59</v>
      </c>
      <c r="M29" s="3">
        <f t="shared" si="1"/>
        <v>1452.8600000000004</v>
      </c>
    </row>
    <row r="30" spans="1:13" x14ac:dyDescent="0.25">
      <c r="B30" s="3"/>
      <c r="E30" s="21">
        <v>45153</v>
      </c>
      <c r="F30">
        <v>27</v>
      </c>
      <c r="G30" s="8">
        <v>0</v>
      </c>
      <c r="H30" s="7">
        <f t="shared" si="3"/>
        <v>1140.0300000000002</v>
      </c>
      <c r="I30" s="3">
        <f t="shared" si="4"/>
        <v>124.67</v>
      </c>
      <c r="J30" s="7">
        <f t="shared" si="5"/>
        <v>1.21</v>
      </c>
      <c r="K30">
        <v>168.36</v>
      </c>
      <c r="L30">
        <v>18.59</v>
      </c>
      <c r="M30" s="3">
        <f t="shared" si="1"/>
        <v>1452.8600000000004</v>
      </c>
    </row>
    <row r="31" spans="1:13" x14ac:dyDescent="0.25">
      <c r="B31" s="3"/>
      <c r="E31" s="21">
        <v>45184</v>
      </c>
      <c r="F31">
        <v>28</v>
      </c>
      <c r="G31" s="8">
        <v>0</v>
      </c>
      <c r="H31" s="7">
        <f t="shared" si="3"/>
        <v>1140.0300000000002</v>
      </c>
      <c r="I31" s="3">
        <f t="shared" si="4"/>
        <v>124.67</v>
      </c>
      <c r="J31" s="7">
        <f t="shared" si="5"/>
        <v>1.21</v>
      </c>
      <c r="K31">
        <v>168.36</v>
      </c>
      <c r="L31">
        <v>18.59</v>
      </c>
      <c r="M31" s="3">
        <f t="shared" si="1"/>
        <v>1452.8600000000004</v>
      </c>
    </row>
    <row r="32" spans="1:13" x14ac:dyDescent="0.25">
      <c r="B32" s="3"/>
      <c r="E32" s="21">
        <v>45214</v>
      </c>
      <c r="F32">
        <v>29</v>
      </c>
      <c r="G32" s="8">
        <v>0</v>
      </c>
      <c r="H32" s="7">
        <f t="shared" si="3"/>
        <v>1140.0300000000002</v>
      </c>
      <c r="I32" s="3">
        <f t="shared" si="4"/>
        <v>124.67</v>
      </c>
      <c r="J32" s="7">
        <f t="shared" si="5"/>
        <v>1.21</v>
      </c>
      <c r="K32">
        <v>168.36</v>
      </c>
      <c r="L32">
        <v>18.59</v>
      </c>
      <c r="M32" s="3">
        <f t="shared" si="1"/>
        <v>1452.8600000000004</v>
      </c>
    </row>
    <row r="33" spans="2:13" x14ac:dyDescent="0.25">
      <c r="B33" s="3"/>
      <c r="E33" s="21">
        <v>45245</v>
      </c>
      <c r="F33">
        <v>30</v>
      </c>
      <c r="G33" s="8">
        <v>0</v>
      </c>
      <c r="H33" s="7">
        <f t="shared" si="3"/>
        <v>1140.0300000000002</v>
      </c>
      <c r="I33" s="3">
        <f t="shared" si="4"/>
        <v>124.67</v>
      </c>
      <c r="J33" s="7">
        <f t="shared" si="5"/>
        <v>1.21</v>
      </c>
      <c r="K33">
        <v>168.36</v>
      </c>
      <c r="L33">
        <v>18.59</v>
      </c>
      <c r="M33" s="3">
        <f t="shared" si="1"/>
        <v>1452.8600000000004</v>
      </c>
    </row>
    <row r="34" spans="2:13" x14ac:dyDescent="0.25">
      <c r="B34" s="3"/>
      <c r="E34" s="21">
        <v>45275</v>
      </c>
      <c r="F34">
        <v>31</v>
      </c>
      <c r="G34" s="8">
        <v>0</v>
      </c>
      <c r="H34" s="7">
        <f t="shared" si="3"/>
        <v>1140.0300000000002</v>
      </c>
      <c r="I34" s="3">
        <f t="shared" si="4"/>
        <v>124.67</v>
      </c>
      <c r="J34" s="7">
        <f t="shared" si="5"/>
        <v>1.21</v>
      </c>
      <c r="K34">
        <v>168.36</v>
      </c>
      <c r="L34">
        <v>18.59</v>
      </c>
      <c r="M34" s="3">
        <f t="shared" si="1"/>
        <v>1452.8600000000004</v>
      </c>
    </row>
    <row r="35" spans="2:13" x14ac:dyDescent="0.25">
      <c r="B35" s="3"/>
      <c r="E35" s="21">
        <v>45306</v>
      </c>
      <c r="F35">
        <v>32</v>
      </c>
      <c r="G35" s="8">
        <v>0</v>
      </c>
      <c r="H35" s="7">
        <f t="shared" si="3"/>
        <v>1140.0300000000002</v>
      </c>
      <c r="I35" s="3">
        <f t="shared" si="4"/>
        <v>124.67</v>
      </c>
      <c r="J35" s="7">
        <f t="shared" si="5"/>
        <v>1.21</v>
      </c>
      <c r="K35">
        <v>168.36</v>
      </c>
      <c r="L35">
        <v>18.59</v>
      </c>
      <c r="M35" s="3">
        <f t="shared" si="1"/>
        <v>1452.8600000000004</v>
      </c>
    </row>
    <row r="36" spans="2:13" x14ac:dyDescent="0.25">
      <c r="B36" s="3"/>
      <c r="E36" s="21">
        <v>45337</v>
      </c>
      <c r="F36">
        <v>33</v>
      </c>
      <c r="G36" s="8">
        <v>0</v>
      </c>
      <c r="H36" s="7">
        <f t="shared" si="3"/>
        <v>1140.0300000000002</v>
      </c>
      <c r="I36" s="3">
        <f t="shared" si="4"/>
        <v>124.67</v>
      </c>
      <c r="J36" s="7">
        <f t="shared" si="5"/>
        <v>1.21</v>
      </c>
      <c r="K36">
        <v>168.36</v>
      </c>
      <c r="L36">
        <v>18.59</v>
      </c>
      <c r="M36" s="3">
        <f t="shared" ref="M36:M67" si="6">SUM(G36:L36)</f>
        <v>1452.8600000000004</v>
      </c>
    </row>
    <row r="37" spans="2:13" x14ac:dyDescent="0.25">
      <c r="B37" s="3"/>
      <c r="E37" s="21">
        <v>45366</v>
      </c>
      <c r="F37">
        <v>34</v>
      </c>
      <c r="G37" s="8">
        <v>0</v>
      </c>
      <c r="H37" s="7">
        <f t="shared" si="3"/>
        <v>1140.0300000000002</v>
      </c>
      <c r="I37" s="3">
        <f t="shared" si="4"/>
        <v>124.67</v>
      </c>
      <c r="J37" s="7">
        <f t="shared" si="5"/>
        <v>1.21</v>
      </c>
      <c r="K37">
        <v>168.36</v>
      </c>
      <c r="L37">
        <v>18.59</v>
      </c>
      <c r="M37" s="3">
        <f t="shared" si="6"/>
        <v>1452.8600000000004</v>
      </c>
    </row>
    <row r="38" spans="2:13" x14ac:dyDescent="0.25">
      <c r="B38" s="3"/>
      <c r="E38" s="21">
        <v>45397</v>
      </c>
      <c r="F38">
        <v>35</v>
      </c>
      <c r="G38" s="8">
        <v>0</v>
      </c>
      <c r="H38" s="7">
        <f t="shared" si="3"/>
        <v>1140.0300000000002</v>
      </c>
      <c r="I38" s="3">
        <f t="shared" si="4"/>
        <v>124.67</v>
      </c>
      <c r="J38" s="7">
        <f t="shared" si="5"/>
        <v>1.21</v>
      </c>
      <c r="K38">
        <v>168.36</v>
      </c>
      <c r="L38">
        <v>18.59</v>
      </c>
      <c r="M38" s="3">
        <f t="shared" si="6"/>
        <v>1452.8600000000004</v>
      </c>
    </row>
    <row r="39" spans="2:13" x14ac:dyDescent="0.25">
      <c r="B39" s="3"/>
      <c r="E39" s="21">
        <v>45427</v>
      </c>
      <c r="F39">
        <v>36</v>
      </c>
      <c r="G39" s="8">
        <v>0</v>
      </c>
      <c r="H39" s="7">
        <f t="shared" si="3"/>
        <v>1140.0300000000002</v>
      </c>
      <c r="I39" s="3">
        <f t="shared" si="4"/>
        <v>124.67</v>
      </c>
      <c r="J39" s="7">
        <f t="shared" si="5"/>
        <v>1.21</v>
      </c>
      <c r="K39">
        <v>168.36</v>
      </c>
      <c r="L39">
        <v>18.59</v>
      </c>
      <c r="M39" s="3">
        <f t="shared" si="6"/>
        <v>1452.8600000000004</v>
      </c>
    </row>
    <row r="40" spans="2:13" x14ac:dyDescent="0.25">
      <c r="B40" s="3"/>
      <c r="E40" s="21">
        <v>45458</v>
      </c>
      <c r="F40">
        <v>37</v>
      </c>
      <c r="G40" s="8">
        <v>0</v>
      </c>
      <c r="H40" s="7">
        <f t="shared" si="3"/>
        <v>1140.0300000000002</v>
      </c>
      <c r="I40" s="3">
        <f t="shared" si="4"/>
        <v>124.67</v>
      </c>
      <c r="J40" s="7">
        <f t="shared" si="5"/>
        <v>1.21</v>
      </c>
      <c r="K40">
        <v>168.36</v>
      </c>
      <c r="L40">
        <v>18.59</v>
      </c>
      <c r="M40" s="3">
        <f t="shared" si="6"/>
        <v>1452.8600000000004</v>
      </c>
    </row>
    <row r="41" spans="2:13" x14ac:dyDescent="0.25">
      <c r="B41" s="3"/>
      <c r="E41" s="21">
        <v>45488</v>
      </c>
      <c r="F41">
        <v>38</v>
      </c>
      <c r="G41" s="8">
        <v>0</v>
      </c>
      <c r="H41" s="7">
        <f t="shared" si="3"/>
        <v>1140.0300000000002</v>
      </c>
      <c r="I41" s="3">
        <f t="shared" si="4"/>
        <v>124.67</v>
      </c>
      <c r="J41" s="7">
        <f t="shared" si="5"/>
        <v>1.21</v>
      </c>
      <c r="K41">
        <v>168.36</v>
      </c>
      <c r="L41">
        <v>18.59</v>
      </c>
      <c r="M41" s="3">
        <f t="shared" si="6"/>
        <v>1452.8600000000004</v>
      </c>
    </row>
    <row r="42" spans="2:13" x14ac:dyDescent="0.25">
      <c r="B42" s="3"/>
      <c r="E42" s="21">
        <v>45519</v>
      </c>
      <c r="F42">
        <v>39</v>
      </c>
      <c r="G42" s="8">
        <v>0</v>
      </c>
      <c r="H42" s="7">
        <f t="shared" si="3"/>
        <v>1140.0300000000002</v>
      </c>
      <c r="I42" s="3">
        <f t="shared" si="4"/>
        <v>124.67</v>
      </c>
      <c r="J42" s="7">
        <f t="shared" si="5"/>
        <v>1.21</v>
      </c>
      <c r="K42">
        <v>168.36</v>
      </c>
      <c r="L42">
        <v>18.59</v>
      </c>
      <c r="M42" s="3">
        <f t="shared" si="6"/>
        <v>1452.8600000000004</v>
      </c>
    </row>
    <row r="43" spans="2:13" x14ac:dyDescent="0.25">
      <c r="B43" s="3"/>
      <c r="E43" s="21">
        <v>45550</v>
      </c>
      <c r="F43">
        <v>40</v>
      </c>
      <c r="G43" s="8">
        <v>0</v>
      </c>
      <c r="H43" s="7">
        <f t="shared" si="3"/>
        <v>1140.0300000000002</v>
      </c>
      <c r="I43" s="3">
        <f t="shared" si="4"/>
        <v>124.67</v>
      </c>
      <c r="J43" s="7">
        <f t="shared" si="5"/>
        <v>1.21</v>
      </c>
      <c r="K43">
        <v>168.36</v>
      </c>
      <c r="L43">
        <v>18.59</v>
      </c>
      <c r="M43" s="3">
        <f t="shared" si="6"/>
        <v>1452.8600000000004</v>
      </c>
    </row>
    <row r="44" spans="2:13" x14ac:dyDescent="0.25">
      <c r="B44" s="3"/>
      <c r="E44" s="21">
        <v>45580</v>
      </c>
      <c r="F44">
        <v>41</v>
      </c>
      <c r="G44" s="8">
        <v>0</v>
      </c>
      <c r="H44" s="7">
        <f t="shared" si="3"/>
        <v>1140.0300000000002</v>
      </c>
      <c r="I44" s="3">
        <f t="shared" si="4"/>
        <v>124.67</v>
      </c>
      <c r="J44" s="7">
        <f t="shared" si="5"/>
        <v>1.21</v>
      </c>
      <c r="K44">
        <v>168.36</v>
      </c>
      <c r="L44">
        <v>18.59</v>
      </c>
      <c r="M44" s="3">
        <f t="shared" si="6"/>
        <v>1452.8600000000004</v>
      </c>
    </row>
    <row r="45" spans="2:13" x14ac:dyDescent="0.25">
      <c r="E45" s="21">
        <v>45611</v>
      </c>
      <c r="F45">
        <v>42</v>
      </c>
      <c r="G45" s="8">
        <v>0</v>
      </c>
      <c r="H45" s="7">
        <f t="shared" si="3"/>
        <v>1140.0300000000002</v>
      </c>
      <c r="I45" s="3">
        <f t="shared" si="4"/>
        <v>124.67</v>
      </c>
      <c r="J45" s="7">
        <f t="shared" si="5"/>
        <v>1.21</v>
      </c>
      <c r="K45">
        <v>168.36</v>
      </c>
      <c r="L45">
        <v>18.59</v>
      </c>
      <c r="M45" s="3">
        <f t="shared" si="6"/>
        <v>1452.8600000000004</v>
      </c>
    </row>
    <row r="46" spans="2:13" x14ac:dyDescent="0.25">
      <c r="E46" s="21">
        <v>45641</v>
      </c>
      <c r="F46">
        <v>43</v>
      </c>
      <c r="G46" s="8">
        <v>0</v>
      </c>
      <c r="H46" s="7">
        <f t="shared" si="3"/>
        <v>1140.0300000000002</v>
      </c>
      <c r="I46" s="3">
        <f t="shared" si="4"/>
        <v>124.67</v>
      </c>
      <c r="J46" s="7">
        <f t="shared" si="5"/>
        <v>1.21</v>
      </c>
      <c r="K46">
        <v>168.36</v>
      </c>
      <c r="L46">
        <v>18.59</v>
      </c>
      <c r="M46" s="3">
        <f t="shared" si="6"/>
        <v>1452.8600000000004</v>
      </c>
    </row>
    <row r="47" spans="2:13" x14ac:dyDescent="0.25">
      <c r="E47" s="21">
        <v>45672</v>
      </c>
      <c r="F47">
        <v>44</v>
      </c>
      <c r="G47" s="8">
        <v>0</v>
      </c>
      <c r="H47" s="7">
        <f t="shared" si="3"/>
        <v>1140.0300000000002</v>
      </c>
      <c r="I47" s="3">
        <f t="shared" si="4"/>
        <v>124.67</v>
      </c>
      <c r="J47" s="7">
        <f t="shared" si="5"/>
        <v>1.21</v>
      </c>
      <c r="K47">
        <v>168.36</v>
      </c>
      <c r="L47">
        <v>18.59</v>
      </c>
      <c r="M47" s="3">
        <f t="shared" si="6"/>
        <v>1452.8600000000004</v>
      </c>
    </row>
    <row r="48" spans="2:13" x14ac:dyDescent="0.25">
      <c r="E48" s="21">
        <v>45703</v>
      </c>
      <c r="F48">
        <v>45</v>
      </c>
      <c r="G48" s="8">
        <v>0</v>
      </c>
      <c r="H48" s="7">
        <f t="shared" si="3"/>
        <v>1140.0300000000002</v>
      </c>
      <c r="I48" s="3">
        <f t="shared" si="4"/>
        <v>124.67</v>
      </c>
      <c r="J48" s="7">
        <f t="shared" si="5"/>
        <v>1.21</v>
      </c>
      <c r="K48">
        <v>168.36</v>
      </c>
      <c r="L48">
        <v>18.59</v>
      </c>
      <c r="M48" s="3">
        <f t="shared" si="6"/>
        <v>1452.8600000000004</v>
      </c>
    </row>
    <row r="49" spans="5:13" x14ac:dyDescent="0.25">
      <c r="E49" s="21">
        <v>45731</v>
      </c>
      <c r="F49">
        <v>46</v>
      </c>
      <c r="G49" s="8">
        <v>0</v>
      </c>
      <c r="H49" s="7">
        <f t="shared" si="3"/>
        <v>1140.0300000000002</v>
      </c>
      <c r="I49" s="3">
        <f t="shared" si="4"/>
        <v>124.67</v>
      </c>
      <c r="J49" s="7">
        <f t="shared" si="5"/>
        <v>1.21</v>
      </c>
      <c r="K49">
        <v>168.36</v>
      </c>
      <c r="L49">
        <v>18.59</v>
      </c>
      <c r="M49" s="3">
        <f t="shared" si="6"/>
        <v>1452.8600000000004</v>
      </c>
    </row>
    <row r="50" spans="5:13" x14ac:dyDescent="0.25">
      <c r="E50" s="21">
        <v>45762</v>
      </c>
      <c r="F50">
        <v>47</v>
      </c>
      <c r="G50" s="8">
        <v>0</v>
      </c>
      <c r="H50" s="7">
        <f t="shared" si="3"/>
        <v>1140.0300000000002</v>
      </c>
      <c r="I50" s="3">
        <f t="shared" si="4"/>
        <v>124.67</v>
      </c>
      <c r="J50" s="7">
        <f t="shared" si="5"/>
        <v>1.21</v>
      </c>
      <c r="K50">
        <v>168.36</v>
      </c>
      <c r="L50">
        <v>18.59</v>
      </c>
      <c r="M50" s="3">
        <f t="shared" si="6"/>
        <v>1452.8600000000004</v>
      </c>
    </row>
    <row r="51" spans="5:13" x14ac:dyDescent="0.25">
      <c r="E51" s="21">
        <v>45792</v>
      </c>
      <c r="F51">
        <v>48</v>
      </c>
      <c r="G51" s="8">
        <v>0</v>
      </c>
      <c r="H51" s="7">
        <f t="shared" si="3"/>
        <v>1140.0300000000002</v>
      </c>
      <c r="I51" s="3">
        <f t="shared" si="4"/>
        <v>124.67</v>
      </c>
      <c r="J51" s="7">
        <f t="shared" si="5"/>
        <v>1.21</v>
      </c>
      <c r="K51">
        <v>168.36</v>
      </c>
      <c r="L51">
        <v>18.59</v>
      </c>
      <c r="M51" s="3">
        <f t="shared" si="6"/>
        <v>1452.8600000000004</v>
      </c>
    </row>
    <row r="52" spans="5:13" x14ac:dyDescent="0.25">
      <c r="E52" s="21">
        <v>45823</v>
      </c>
      <c r="F52">
        <v>49</v>
      </c>
      <c r="G52" s="8">
        <v>0</v>
      </c>
      <c r="H52" s="7">
        <f t="shared" si="3"/>
        <v>1140.0300000000002</v>
      </c>
      <c r="I52" s="3">
        <f t="shared" si="4"/>
        <v>124.67</v>
      </c>
      <c r="J52" s="7">
        <f t="shared" si="5"/>
        <v>1.21</v>
      </c>
      <c r="K52">
        <v>168.36</v>
      </c>
      <c r="L52">
        <v>18.59</v>
      </c>
      <c r="M52" s="3">
        <f t="shared" si="6"/>
        <v>1452.8600000000004</v>
      </c>
    </row>
    <row r="53" spans="5:13" x14ac:dyDescent="0.25">
      <c r="E53" s="21">
        <v>45853</v>
      </c>
      <c r="F53">
        <v>50</v>
      </c>
      <c r="G53" s="8">
        <v>0</v>
      </c>
      <c r="H53" s="7">
        <f t="shared" si="3"/>
        <v>1140.0300000000002</v>
      </c>
      <c r="I53" s="3">
        <f t="shared" si="4"/>
        <v>124.67</v>
      </c>
      <c r="J53" s="7">
        <f t="shared" si="5"/>
        <v>1.21</v>
      </c>
      <c r="K53">
        <v>168.36</v>
      </c>
      <c r="L53">
        <v>18.59</v>
      </c>
      <c r="M53" s="3">
        <f t="shared" si="6"/>
        <v>1452.8600000000004</v>
      </c>
    </row>
    <row r="54" spans="5:13" x14ac:dyDescent="0.25">
      <c r="E54" s="21">
        <v>45884</v>
      </c>
      <c r="F54">
        <v>51</v>
      </c>
      <c r="G54" s="8">
        <v>0</v>
      </c>
      <c r="H54" s="7">
        <f t="shared" si="3"/>
        <v>1140.0300000000002</v>
      </c>
      <c r="I54" s="3">
        <f t="shared" si="4"/>
        <v>124.67</v>
      </c>
      <c r="J54" s="7">
        <f t="shared" si="5"/>
        <v>1.21</v>
      </c>
      <c r="K54">
        <v>168.36</v>
      </c>
      <c r="L54">
        <v>18.59</v>
      </c>
      <c r="M54" s="3">
        <f t="shared" si="6"/>
        <v>1452.8600000000004</v>
      </c>
    </row>
    <row r="55" spans="5:13" x14ac:dyDescent="0.25">
      <c r="E55" s="21">
        <v>45915</v>
      </c>
      <c r="F55">
        <v>52</v>
      </c>
      <c r="G55" s="8">
        <v>0</v>
      </c>
      <c r="H55" s="7">
        <f t="shared" si="3"/>
        <v>1140.0300000000002</v>
      </c>
      <c r="I55" s="3">
        <f t="shared" si="4"/>
        <v>124.67</v>
      </c>
      <c r="J55" s="7">
        <f t="shared" si="5"/>
        <v>1.21</v>
      </c>
      <c r="K55">
        <v>168.36</v>
      </c>
      <c r="L55">
        <v>18.59</v>
      </c>
      <c r="M55" s="3">
        <f t="shared" si="6"/>
        <v>1452.8600000000004</v>
      </c>
    </row>
    <row r="56" spans="5:13" x14ac:dyDescent="0.25">
      <c r="E56" s="21">
        <v>45945</v>
      </c>
      <c r="F56">
        <v>53</v>
      </c>
      <c r="G56" s="8">
        <v>0</v>
      </c>
      <c r="H56" s="7">
        <f t="shared" si="3"/>
        <v>1140.0300000000002</v>
      </c>
      <c r="I56" s="3">
        <f t="shared" si="4"/>
        <v>124.67</v>
      </c>
      <c r="J56" s="7">
        <f t="shared" si="5"/>
        <v>1.21</v>
      </c>
      <c r="K56">
        <v>168.36</v>
      </c>
      <c r="L56">
        <v>18.59</v>
      </c>
      <c r="M56" s="3">
        <f t="shared" si="6"/>
        <v>1452.8600000000004</v>
      </c>
    </row>
    <row r="57" spans="5:13" x14ac:dyDescent="0.25">
      <c r="E57" s="21">
        <v>45976</v>
      </c>
      <c r="F57">
        <v>54</v>
      </c>
      <c r="G57" s="8">
        <v>0</v>
      </c>
      <c r="H57" s="7">
        <f t="shared" si="3"/>
        <v>1140.0300000000002</v>
      </c>
      <c r="I57" s="3">
        <f t="shared" si="4"/>
        <v>124.67</v>
      </c>
      <c r="J57" s="7">
        <f t="shared" si="5"/>
        <v>1.21</v>
      </c>
      <c r="K57">
        <v>168.36</v>
      </c>
      <c r="L57">
        <v>18.59</v>
      </c>
      <c r="M57" s="3">
        <f t="shared" si="6"/>
        <v>1452.8600000000004</v>
      </c>
    </row>
    <row r="58" spans="5:13" x14ac:dyDescent="0.25">
      <c r="E58" s="21">
        <v>46006</v>
      </c>
      <c r="F58">
        <v>55</v>
      </c>
      <c r="G58" s="8">
        <v>0</v>
      </c>
      <c r="H58" s="7">
        <f t="shared" si="3"/>
        <v>1140.0300000000002</v>
      </c>
      <c r="I58" s="3">
        <f t="shared" si="4"/>
        <v>124.67</v>
      </c>
      <c r="J58" s="7">
        <f t="shared" si="5"/>
        <v>1.21</v>
      </c>
      <c r="K58">
        <v>168.36</v>
      </c>
      <c r="L58">
        <v>18.59</v>
      </c>
      <c r="M58" s="3">
        <f t="shared" si="6"/>
        <v>1452.8600000000004</v>
      </c>
    </row>
    <row r="59" spans="5:13" x14ac:dyDescent="0.25">
      <c r="E59" s="21">
        <v>46037</v>
      </c>
      <c r="F59">
        <v>56</v>
      </c>
      <c r="G59" s="8">
        <v>0</v>
      </c>
      <c r="H59" s="7">
        <f t="shared" si="3"/>
        <v>1140.0300000000002</v>
      </c>
      <c r="I59" s="3">
        <f t="shared" si="4"/>
        <v>124.67</v>
      </c>
      <c r="J59" s="7">
        <f t="shared" si="5"/>
        <v>1.21</v>
      </c>
      <c r="K59">
        <v>168.36</v>
      </c>
      <c r="L59">
        <v>18.59</v>
      </c>
      <c r="M59" s="3">
        <f t="shared" si="6"/>
        <v>1452.8600000000004</v>
      </c>
    </row>
    <row r="60" spans="5:13" x14ac:dyDescent="0.25">
      <c r="E60" s="21">
        <v>46068</v>
      </c>
      <c r="F60">
        <v>57</v>
      </c>
      <c r="G60" s="8">
        <v>0</v>
      </c>
      <c r="H60" s="7">
        <f t="shared" si="3"/>
        <v>1140.0300000000002</v>
      </c>
      <c r="I60" s="3">
        <f t="shared" si="4"/>
        <v>124.67</v>
      </c>
      <c r="J60" s="7">
        <f t="shared" si="5"/>
        <v>1.21</v>
      </c>
      <c r="K60">
        <v>168.36</v>
      </c>
      <c r="L60">
        <v>18.59</v>
      </c>
      <c r="M60" s="3">
        <f t="shared" si="6"/>
        <v>1452.8600000000004</v>
      </c>
    </row>
    <row r="61" spans="5:13" x14ac:dyDescent="0.25">
      <c r="E61" s="21">
        <v>46096</v>
      </c>
      <c r="F61">
        <v>58</v>
      </c>
      <c r="G61" s="8">
        <v>0</v>
      </c>
      <c r="H61" s="7">
        <f t="shared" si="3"/>
        <v>1140.0300000000002</v>
      </c>
      <c r="I61" s="3">
        <f t="shared" si="4"/>
        <v>124.67</v>
      </c>
      <c r="J61" s="7">
        <f t="shared" si="5"/>
        <v>1.21</v>
      </c>
      <c r="K61">
        <v>168.36</v>
      </c>
      <c r="L61">
        <v>18.59</v>
      </c>
      <c r="M61" s="3">
        <f t="shared" si="6"/>
        <v>1452.8600000000004</v>
      </c>
    </row>
    <row r="62" spans="5:13" x14ac:dyDescent="0.25">
      <c r="E62" s="21">
        <v>46127</v>
      </c>
      <c r="F62">
        <v>59</v>
      </c>
      <c r="G62" s="8">
        <v>0</v>
      </c>
      <c r="H62" s="7">
        <f t="shared" si="3"/>
        <v>1140.0300000000002</v>
      </c>
      <c r="I62" s="3">
        <f t="shared" si="4"/>
        <v>124.67</v>
      </c>
      <c r="J62" s="7">
        <f t="shared" si="5"/>
        <v>1.21</v>
      </c>
      <c r="K62">
        <v>168.36</v>
      </c>
      <c r="L62">
        <v>18.59</v>
      </c>
      <c r="M62" s="3">
        <f t="shared" si="6"/>
        <v>1452.8600000000004</v>
      </c>
    </row>
    <row r="63" spans="5:13" x14ac:dyDescent="0.25">
      <c r="E63" s="21">
        <v>46157</v>
      </c>
      <c r="F63">
        <v>60</v>
      </c>
      <c r="G63" s="8">
        <v>0</v>
      </c>
      <c r="H63" s="7">
        <f t="shared" si="3"/>
        <v>1140.0300000000002</v>
      </c>
      <c r="I63" s="3">
        <f t="shared" si="4"/>
        <v>124.67</v>
      </c>
      <c r="J63" s="7">
        <f t="shared" si="5"/>
        <v>1.21</v>
      </c>
      <c r="K63">
        <v>168.36</v>
      </c>
      <c r="L63">
        <v>18.59</v>
      </c>
      <c r="M63" s="3">
        <f t="shared" si="6"/>
        <v>1452.8600000000004</v>
      </c>
    </row>
    <row r="64" spans="5:13" x14ac:dyDescent="0.25">
      <c r="E64" s="21">
        <v>46188</v>
      </c>
      <c r="F64">
        <v>61</v>
      </c>
      <c r="G64" s="8">
        <v>0</v>
      </c>
      <c r="H64" s="7">
        <f t="shared" si="3"/>
        <v>1140.0300000000002</v>
      </c>
      <c r="I64" s="3">
        <f t="shared" si="4"/>
        <v>124.67</v>
      </c>
      <c r="J64" s="7">
        <f t="shared" si="5"/>
        <v>1.21</v>
      </c>
      <c r="K64">
        <v>168.36</v>
      </c>
      <c r="L64">
        <v>18.59</v>
      </c>
      <c r="M64" s="3">
        <f t="shared" si="6"/>
        <v>1452.8600000000004</v>
      </c>
    </row>
    <row r="65" spans="5:13" x14ac:dyDescent="0.25">
      <c r="E65" s="21">
        <v>46218</v>
      </c>
      <c r="F65">
        <v>62</v>
      </c>
      <c r="G65" s="8">
        <v>0</v>
      </c>
      <c r="H65" s="7">
        <f t="shared" si="3"/>
        <v>1140.0300000000002</v>
      </c>
      <c r="I65" s="3">
        <f t="shared" si="4"/>
        <v>124.67</v>
      </c>
      <c r="J65" s="7">
        <f t="shared" si="5"/>
        <v>1.21</v>
      </c>
      <c r="K65">
        <v>168.36</v>
      </c>
      <c r="L65">
        <v>18.59</v>
      </c>
      <c r="M65" s="3">
        <f t="shared" si="6"/>
        <v>1452.8600000000004</v>
      </c>
    </row>
    <row r="66" spans="5:13" x14ac:dyDescent="0.25">
      <c r="E66" s="21">
        <v>46249</v>
      </c>
      <c r="F66">
        <v>63</v>
      </c>
      <c r="G66" s="8">
        <v>0</v>
      </c>
      <c r="H66" s="7">
        <f t="shared" si="3"/>
        <v>1140.0300000000002</v>
      </c>
      <c r="I66" s="3">
        <f t="shared" si="4"/>
        <v>124.67</v>
      </c>
      <c r="J66" s="7">
        <f t="shared" si="5"/>
        <v>1.21</v>
      </c>
      <c r="K66">
        <v>168.36</v>
      </c>
      <c r="L66">
        <v>18.59</v>
      </c>
      <c r="M66" s="3">
        <f t="shared" si="6"/>
        <v>1452.8600000000004</v>
      </c>
    </row>
    <row r="67" spans="5:13" x14ac:dyDescent="0.25">
      <c r="E67" s="21">
        <v>46280</v>
      </c>
      <c r="F67">
        <v>64</v>
      </c>
      <c r="G67" s="8">
        <v>0</v>
      </c>
      <c r="H67" s="7">
        <f t="shared" si="3"/>
        <v>1140.0300000000002</v>
      </c>
      <c r="I67" s="3">
        <f t="shared" si="4"/>
        <v>124.67</v>
      </c>
      <c r="J67" s="7">
        <f t="shared" si="5"/>
        <v>1.21</v>
      </c>
      <c r="K67">
        <v>168.36</v>
      </c>
      <c r="L67">
        <v>18.59</v>
      </c>
      <c r="M67" s="3">
        <f t="shared" si="6"/>
        <v>1452.8600000000004</v>
      </c>
    </row>
    <row r="68" spans="5:13" x14ac:dyDescent="0.25">
      <c r="E68" s="21">
        <v>46310</v>
      </c>
      <c r="F68">
        <v>65</v>
      </c>
      <c r="G68" s="8">
        <v>0</v>
      </c>
      <c r="H68" s="7">
        <f t="shared" si="3"/>
        <v>1140.0300000000002</v>
      </c>
      <c r="I68" s="3">
        <f t="shared" si="4"/>
        <v>124.67</v>
      </c>
      <c r="J68" s="7">
        <f t="shared" si="5"/>
        <v>1.21</v>
      </c>
      <c r="K68">
        <v>168.36</v>
      </c>
      <c r="L68">
        <v>18.59</v>
      </c>
      <c r="M68" s="3">
        <f t="shared" ref="M68:M99" si="7">SUM(G68:L68)</f>
        <v>1452.8600000000004</v>
      </c>
    </row>
    <row r="69" spans="5:13" x14ac:dyDescent="0.25">
      <c r="E69" s="21">
        <v>46341</v>
      </c>
      <c r="F69">
        <v>66</v>
      </c>
      <c r="G69" s="8">
        <v>0</v>
      </c>
      <c r="H69" s="7">
        <f t="shared" si="3"/>
        <v>1140.0300000000002</v>
      </c>
      <c r="I69" s="3">
        <f t="shared" si="4"/>
        <v>124.67</v>
      </c>
      <c r="J69" s="7">
        <f t="shared" si="5"/>
        <v>1.21</v>
      </c>
      <c r="K69">
        <v>168.36</v>
      </c>
      <c r="L69">
        <v>18.59</v>
      </c>
      <c r="M69" s="3">
        <f t="shared" si="7"/>
        <v>1452.8600000000004</v>
      </c>
    </row>
    <row r="70" spans="5:13" x14ac:dyDescent="0.25">
      <c r="E70" s="21">
        <v>46371</v>
      </c>
      <c r="F70">
        <v>67</v>
      </c>
      <c r="G70" s="8">
        <v>0</v>
      </c>
      <c r="H70" s="7">
        <f t="shared" si="3"/>
        <v>1140.0300000000002</v>
      </c>
      <c r="I70" s="3">
        <f t="shared" si="4"/>
        <v>124.67</v>
      </c>
      <c r="J70" s="7">
        <f t="shared" si="5"/>
        <v>1.21</v>
      </c>
      <c r="K70">
        <v>168.36</v>
      </c>
      <c r="L70">
        <v>18.59</v>
      </c>
      <c r="M70" s="3">
        <f t="shared" si="7"/>
        <v>1452.8600000000004</v>
      </c>
    </row>
    <row r="71" spans="5:13" x14ac:dyDescent="0.25">
      <c r="E71" s="21">
        <v>46402</v>
      </c>
      <c r="F71">
        <v>68</v>
      </c>
      <c r="G71" s="8">
        <v>0</v>
      </c>
      <c r="H71" s="7">
        <f t="shared" si="3"/>
        <v>1140.0300000000002</v>
      </c>
      <c r="I71" s="3">
        <f t="shared" si="4"/>
        <v>124.67</v>
      </c>
      <c r="J71" s="7">
        <f t="shared" si="5"/>
        <v>1.21</v>
      </c>
      <c r="K71">
        <v>168.36</v>
      </c>
      <c r="L71">
        <v>18.59</v>
      </c>
      <c r="M71" s="3">
        <f t="shared" si="7"/>
        <v>1452.8600000000004</v>
      </c>
    </row>
    <row r="72" spans="5:13" x14ac:dyDescent="0.25">
      <c r="E72" s="21">
        <v>46433</v>
      </c>
      <c r="F72">
        <v>69</v>
      </c>
      <c r="G72" s="8">
        <v>0</v>
      </c>
      <c r="H72" s="7">
        <f t="shared" si="3"/>
        <v>1140.0300000000002</v>
      </c>
      <c r="I72" s="3">
        <f t="shared" si="4"/>
        <v>124.67</v>
      </c>
      <c r="J72" s="7">
        <f t="shared" si="5"/>
        <v>1.21</v>
      </c>
      <c r="K72">
        <v>168.36</v>
      </c>
      <c r="L72">
        <v>18.59</v>
      </c>
      <c r="M72" s="3">
        <f t="shared" si="7"/>
        <v>1452.8600000000004</v>
      </c>
    </row>
    <row r="73" spans="5:13" x14ac:dyDescent="0.25">
      <c r="E73" s="21">
        <v>46461</v>
      </c>
      <c r="F73">
        <v>70</v>
      </c>
      <c r="G73" s="8">
        <v>0</v>
      </c>
      <c r="H73" s="7">
        <f t="shared" ref="H73:H123" si="8">($B$17-(I73+J73))</f>
        <v>1140.0300000000002</v>
      </c>
      <c r="I73" s="3">
        <f t="shared" si="4"/>
        <v>124.67</v>
      </c>
      <c r="J73" s="7">
        <f t="shared" si="5"/>
        <v>1.21</v>
      </c>
      <c r="K73">
        <v>168.36</v>
      </c>
      <c r="L73">
        <v>18.59</v>
      </c>
      <c r="M73" s="3">
        <f t="shared" si="7"/>
        <v>1452.8600000000004</v>
      </c>
    </row>
    <row r="74" spans="5:13" x14ac:dyDescent="0.25">
      <c r="E74" s="21">
        <v>46492</v>
      </c>
      <c r="F74">
        <v>71</v>
      </c>
      <c r="G74" s="8">
        <v>0</v>
      </c>
      <c r="H74" s="7">
        <f t="shared" si="8"/>
        <v>1140.0300000000002</v>
      </c>
      <c r="I74" s="3">
        <f t="shared" si="4"/>
        <v>124.67</v>
      </c>
      <c r="J74" s="7">
        <f t="shared" si="5"/>
        <v>1.21</v>
      </c>
      <c r="K74">
        <v>168.36</v>
      </c>
      <c r="L74">
        <v>18.59</v>
      </c>
      <c r="M74" s="3">
        <f t="shared" si="7"/>
        <v>1452.8600000000004</v>
      </c>
    </row>
    <row r="75" spans="5:13" x14ac:dyDescent="0.25">
      <c r="E75" s="21">
        <v>46522</v>
      </c>
      <c r="F75">
        <v>72</v>
      </c>
      <c r="G75" s="8">
        <v>0</v>
      </c>
      <c r="H75" s="7">
        <f t="shared" si="8"/>
        <v>1140.0300000000002</v>
      </c>
      <c r="I75" s="3">
        <f t="shared" ref="I75:I123" si="9">ROUND(($B$18/114),2)</f>
        <v>124.67</v>
      </c>
      <c r="J75" s="7">
        <f t="shared" ref="J75:J123" si="10">ROUND(($B$11/114),2)</f>
        <v>1.21</v>
      </c>
      <c r="K75">
        <v>168.36</v>
      </c>
      <c r="L75">
        <v>18.59</v>
      </c>
      <c r="M75" s="3">
        <f t="shared" si="7"/>
        <v>1452.8600000000004</v>
      </c>
    </row>
    <row r="76" spans="5:13" x14ac:dyDescent="0.25">
      <c r="E76" s="21">
        <v>46553</v>
      </c>
      <c r="F76">
        <v>73</v>
      </c>
      <c r="G76" s="8">
        <v>0</v>
      </c>
      <c r="H76" s="7">
        <f t="shared" si="8"/>
        <v>1140.0300000000002</v>
      </c>
      <c r="I76" s="3">
        <f t="shared" si="9"/>
        <v>124.67</v>
      </c>
      <c r="J76" s="7">
        <f t="shared" si="10"/>
        <v>1.21</v>
      </c>
      <c r="K76">
        <v>168.36</v>
      </c>
      <c r="L76">
        <v>18.59</v>
      </c>
      <c r="M76" s="3">
        <f t="shared" si="7"/>
        <v>1452.8600000000004</v>
      </c>
    </row>
    <row r="77" spans="5:13" x14ac:dyDescent="0.25">
      <c r="E77" s="21">
        <v>46583</v>
      </c>
      <c r="F77">
        <v>74</v>
      </c>
      <c r="G77" s="8">
        <v>0</v>
      </c>
      <c r="H77" s="7">
        <f t="shared" si="8"/>
        <v>1140.0300000000002</v>
      </c>
      <c r="I77" s="3">
        <f t="shared" si="9"/>
        <v>124.67</v>
      </c>
      <c r="J77" s="7">
        <f t="shared" si="10"/>
        <v>1.21</v>
      </c>
      <c r="K77">
        <v>168.36</v>
      </c>
      <c r="L77">
        <v>18.59</v>
      </c>
      <c r="M77" s="3">
        <f t="shared" si="7"/>
        <v>1452.8600000000004</v>
      </c>
    </row>
    <row r="78" spans="5:13" x14ac:dyDescent="0.25">
      <c r="E78" s="21">
        <v>46614</v>
      </c>
      <c r="F78">
        <v>75</v>
      </c>
      <c r="G78" s="8">
        <v>0</v>
      </c>
      <c r="H78" s="7">
        <f t="shared" si="8"/>
        <v>1140.0300000000002</v>
      </c>
      <c r="I78" s="3">
        <f t="shared" si="9"/>
        <v>124.67</v>
      </c>
      <c r="J78" s="7">
        <f t="shared" si="10"/>
        <v>1.21</v>
      </c>
      <c r="K78">
        <v>168.36</v>
      </c>
      <c r="L78">
        <v>18.59</v>
      </c>
      <c r="M78" s="3">
        <f t="shared" si="7"/>
        <v>1452.8600000000004</v>
      </c>
    </row>
    <row r="79" spans="5:13" x14ac:dyDescent="0.25">
      <c r="E79" s="21">
        <v>46645</v>
      </c>
      <c r="F79">
        <v>76</v>
      </c>
      <c r="G79" s="8">
        <v>0</v>
      </c>
      <c r="H79" s="7">
        <f t="shared" si="8"/>
        <v>1140.0300000000002</v>
      </c>
      <c r="I79" s="3">
        <f t="shared" si="9"/>
        <v>124.67</v>
      </c>
      <c r="J79" s="7">
        <f t="shared" si="10"/>
        <v>1.21</v>
      </c>
      <c r="K79">
        <v>168.36</v>
      </c>
      <c r="L79">
        <v>18.59</v>
      </c>
      <c r="M79" s="3">
        <f t="shared" si="7"/>
        <v>1452.8600000000004</v>
      </c>
    </row>
    <row r="80" spans="5:13" x14ac:dyDescent="0.25">
      <c r="E80" s="21">
        <v>46675</v>
      </c>
      <c r="F80">
        <v>77</v>
      </c>
      <c r="G80" s="8">
        <v>0</v>
      </c>
      <c r="H80" s="7">
        <f t="shared" si="8"/>
        <v>1140.0300000000002</v>
      </c>
      <c r="I80" s="3">
        <f t="shared" si="9"/>
        <v>124.67</v>
      </c>
      <c r="J80" s="7">
        <f t="shared" si="10"/>
        <v>1.21</v>
      </c>
      <c r="K80">
        <v>168.36</v>
      </c>
      <c r="L80">
        <v>18.59</v>
      </c>
      <c r="M80" s="3">
        <f t="shared" si="7"/>
        <v>1452.8600000000004</v>
      </c>
    </row>
    <row r="81" spans="5:13" x14ac:dyDescent="0.25">
      <c r="E81" s="21">
        <v>46706</v>
      </c>
      <c r="F81">
        <v>78</v>
      </c>
      <c r="G81" s="8">
        <v>0</v>
      </c>
      <c r="H81" s="7">
        <f t="shared" si="8"/>
        <v>1140.0300000000002</v>
      </c>
      <c r="I81" s="3">
        <f t="shared" si="9"/>
        <v>124.67</v>
      </c>
      <c r="J81" s="7">
        <f t="shared" si="10"/>
        <v>1.21</v>
      </c>
      <c r="K81">
        <v>168.36</v>
      </c>
      <c r="L81">
        <v>18.59</v>
      </c>
      <c r="M81" s="3">
        <f t="shared" si="7"/>
        <v>1452.8600000000004</v>
      </c>
    </row>
    <row r="82" spans="5:13" x14ac:dyDescent="0.25">
      <c r="E82" s="21">
        <v>46736</v>
      </c>
      <c r="F82">
        <v>79</v>
      </c>
      <c r="G82" s="8">
        <v>0</v>
      </c>
      <c r="H82" s="7">
        <f t="shared" si="8"/>
        <v>1140.0300000000002</v>
      </c>
      <c r="I82" s="3">
        <f t="shared" si="9"/>
        <v>124.67</v>
      </c>
      <c r="J82" s="7">
        <f t="shared" si="10"/>
        <v>1.21</v>
      </c>
      <c r="K82">
        <v>168.36</v>
      </c>
      <c r="L82">
        <v>18.59</v>
      </c>
      <c r="M82" s="3">
        <f t="shared" si="7"/>
        <v>1452.8600000000004</v>
      </c>
    </row>
    <row r="83" spans="5:13" x14ac:dyDescent="0.25">
      <c r="E83" s="21">
        <v>46767</v>
      </c>
      <c r="F83">
        <v>80</v>
      </c>
      <c r="G83" s="8">
        <v>0</v>
      </c>
      <c r="H83" s="7">
        <f t="shared" si="8"/>
        <v>1140.0300000000002</v>
      </c>
      <c r="I83" s="3">
        <f t="shared" si="9"/>
        <v>124.67</v>
      </c>
      <c r="J83" s="7">
        <f t="shared" si="10"/>
        <v>1.21</v>
      </c>
      <c r="K83">
        <v>168.36</v>
      </c>
      <c r="L83">
        <v>18.59</v>
      </c>
      <c r="M83" s="3">
        <f t="shared" si="7"/>
        <v>1452.8600000000004</v>
      </c>
    </row>
    <row r="84" spans="5:13" x14ac:dyDescent="0.25">
      <c r="E84" s="21">
        <v>46798</v>
      </c>
      <c r="F84">
        <v>81</v>
      </c>
      <c r="G84" s="8">
        <v>0</v>
      </c>
      <c r="H84" s="7">
        <f t="shared" si="8"/>
        <v>1140.0300000000002</v>
      </c>
      <c r="I84" s="3">
        <f t="shared" si="9"/>
        <v>124.67</v>
      </c>
      <c r="J84" s="7">
        <f t="shared" si="10"/>
        <v>1.21</v>
      </c>
      <c r="K84">
        <v>168.36</v>
      </c>
      <c r="L84">
        <v>18.59</v>
      </c>
      <c r="M84" s="3">
        <f t="shared" si="7"/>
        <v>1452.8600000000004</v>
      </c>
    </row>
    <row r="85" spans="5:13" x14ac:dyDescent="0.25">
      <c r="E85" s="21">
        <v>46827</v>
      </c>
      <c r="F85">
        <v>82</v>
      </c>
      <c r="G85" s="8">
        <v>0</v>
      </c>
      <c r="H85" s="7">
        <f t="shared" si="8"/>
        <v>1140.0300000000002</v>
      </c>
      <c r="I85" s="3">
        <f t="shared" si="9"/>
        <v>124.67</v>
      </c>
      <c r="J85" s="7">
        <f t="shared" si="10"/>
        <v>1.21</v>
      </c>
      <c r="K85">
        <v>168.36</v>
      </c>
      <c r="L85">
        <v>18.59</v>
      </c>
      <c r="M85" s="3">
        <f t="shared" si="7"/>
        <v>1452.8600000000004</v>
      </c>
    </row>
    <row r="86" spans="5:13" x14ac:dyDescent="0.25">
      <c r="E86" s="21">
        <v>46858</v>
      </c>
      <c r="F86">
        <v>83</v>
      </c>
      <c r="G86" s="8">
        <v>0</v>
      </c>
      <c r="H86" s="7">
        <f t="shared" si="8"/>
        <v>1140.0300000000002</v>
      </c>
      <c r="I86" s="3">
        <f t="shared" si="9"/>
        <v>124.67</v>
      </c>
      <c r="J86" s="7">
        <f t="shared" si="10"/>
        <v>1.21</v>
      </c>
      <c r="K86">
        <v>168.36</v>
      </c>
      <c r="L86">
        <v>18.59</v>
      </c>
      <c r="M86" s="3">
        <f t="shared" si="7"/>
        <v>1452.8600000000004</v>
      </c>
    </row>
    <row r="87" spans="5:13" x14ac:dyDescent="0.25">
      <c r="E87" s="21">
        <v>46888</v>
      </c>
      <c r="F87">
        <v>84</v>
      </c>
      <c r="G87" s="8">
        <v>0</v>
      </c>
      <c r="H87" s="7">
        <f t="shared" si="8"/>
        <v>1140.0300000000002</v>
      </c>
      <c r="I87" s="3">
        <f t="shared" si="9"/>
        <v>124.67</v>
      </c>
      <c r="J87" s="7">
        <f t="shared" si="10"/>
        <v>1.21</v>
      </c>
      <c r="K87">
        <v>168.36</v>
      </c>
      <c r="L87">
        <v>18.59</v>
      </c>
      <c r="M87" s="3">
        <f t="shared" si="7"/>
        <v>1452.8600000000004</v>
      </c>
    </row>
    <row r="88" spans="5:13" x14ac:dyDescent="0.25">
      <c r="E88" s="21">
        <v>46919</v>
      </c>
      <c r="F88">
        <v>85</v>
      </c>
      <c r="G88" s="8">
        <v>0</v>
      </c>
      <c r="H88" s="7">
        <f t="shared" si="8"/>
        <v>1140.0300000000002</v>
      </c>
      <c r="I88" s="3">
        <f t="shared" si="9"/>
        <v>124.67</v>
      </c>
      <c r="J88" s="7">
        <f t="shared" si="10"/>
        <v>1.21</v>
      </c>
      <c r="K88">
        <v>168.36</v>
      </c>
      <c r="L88">
        <v>18.59</v>
      </c>
      <c r="M88" s="3">
        <f t="shared" si="7"/>
        <v>1452.8600000000004</v>
      </c>
    </row>
    <row r="89" spans="5:13" x14ac:dyDescent="0.25">
      <c r="E89" s="21">
        <v>46949</v>
      </c>
      <c r="F89">
        <v>86</v>
      </c>
      <c r="G89" s="8">
        <v>0</v>
      </c>
      <c r="H89" s="7">
        <f t="shared" si="8"/>
        <v>1140.0300000000002</v>
      </c>
      <c r="I89" s="3">
        <f t="shared" si="9"/>
        <v>124.67</v>
      </c>
      <c r="J89" s="7">
        <f t="shared" si="10"/>
        <v>1.21</v>
      </c>
      <c r="K89">
        <v>168.36</v>
      </c>
      <c r="L89">
        <v>18.59</v>
      </c>
      <c r="M89" s="3">
        <f t="shared" si="7"/>
        <v>1452.8600000000004</v>
      </c>
    </row>
    <row r="90" spans="5:13" x14ac:dyDescent="0.25">
      <c r="E90" s="21">
        <v>46980</v>
      </c>
      <c r="F90">
        <v>87</v>
      </c>
      <c r="G90" s="8">
        <v>0</v>
      </c>
      <c r="H90" s="7">
        <f t="shared" si="8"/>
        <v>1140.0300000000002</v>
      </c>
      <c r="I90" s="3">
        <f t="shared" si="9"/>
        <v>124.67</v>
      </c>
      <c r="J90" s="7">
        <f t="shared" si="10"/>
        <v>1.21</v>
      </c>
      <c r="K90">
        <v>168.36</v>
      </c>
      <c r="L90">
        <v>18.59</v>
      </c>
      <c r="M90" s="3">
        <f t="shared" si="7"/>
        <v>1452.8600000000004</v>
      </c>
    </row>
    <row r="91" spans="5:13" x14ac:dyDescent="0.25">
      <c r="E91" s="21">
        <v>47011</v>
      </c>
      <c r="F91">
        <v>88</v>
      </c>
      <c r="G91" s="8">
        <v>0</v>
      </c>
      <c r="H91" s="7">
        <f t="shared" si="8"/>
        <v>1140.0300000000002</v>
      </c>
      <c r="I91" s="3">
        <f t="shared" si="9"/>
        <v>124.67</v>
      </c>
      <c r="J91" s="7">
        <f t="shared" si="10"/>
        <v>1.21</v>
      </c>
      <c r="K91">
        <v>168.36</v>
      </c>
      <c r="L91">
        <v>18.59</v>
      </c>
      <c r="M91" s="3">
        <f t="shared" si="7"/>
        <v>1452.8600000000004</v>
      </c>
    </row>
    <row r="92" spans="5:13" x14ac:dyDescent="0.25">
      <c r="E92" s="21">
        <v>47041</v>
      </c>
      <c r="F92">
        <v>89</v>
      </c>
      <c r="G92" s="8">
        <v>0</v>
      </c>
      <c r="H92" s="7">
        <f t="shared" si="8"/>
        <v>1140.0300000000002</v>
      </c>
      <c r="I92" s="3">
        <f t="shared" si="9"/>
        <v>124.67</v>
      </c>
      <c r="J92" s="7">
        <f t="shared" si="10"/>
        <v>1.21</v>
      </c>
      <c r="K92">
        <v>168.36</v>
      </c>
      <c r="L92">
        <v>18.59</v>
      </c>
      <c r="M92" s="3">
        <f t="shared" si="7"/>
        <v>1452.8600000000004</v>
      </c>
    </row>
    <row r="93" spans="5:13" x14ac:dyDescent="0.25">
      <c r="E93" s="21">
        <v>47072</v>
      </c>
      <c r="F93">
        <v>90</v>
      </c>
      <c r="G93" s="8">
        <v>0</v>
      </c>
      <c r="H93" s="7">
        <f t="shared" si="8"/>
        <v>1140.0300000000002</v>
      </c>
      <c r="I93" s="3">
        <f t="shared" si="9"/>
        <v>124.67</v>
      </c>
      <c r="J93" s="7">
        <f t="shared" si="10"/>
        <v>1.21</v>
      </c>
      <c r="K93">
        <v>168.36</v>
      </c>
      <c r="L93">
        <v>18.59</v>
      </c>
      <c r="M93" s="3">
        <f t="shared" si="7"/>
        <v>1452.8600000000004</v>
      </c>
    </row>
    <row r="94" spans="5:13" x14ac:dyDescent="0.25">
      <c r="E94" s="21">
        <v>47102</v>
      </c>
      <c r="F94">
        <v>91</v>
      </c>
      <c r="G94" s="8">
        <v>0</v>
      </c>
      <c r="H94" s="7">
        <f t="shared" si="8"/>
        <v>1140.0300000000002</v>
      </c>
      <c r="I94" s="3">
        <f t="shared" si="9"/>
        <v>124.67</v>
      </c>
      <c r="J94" s="7">
        <f t="shared" si="10"/>
        <v>1.21</v>
      </c>
      <c r="K94">
        <v>168.36</v>
      </c>
      <c r="L94">
        <v>18.59</v>
      </c>
      <c r="M94" s="3">
        <f t="shared" si="7"/>
        <v>1452.8600000000004</v>
      </c>
    </row>
    <row r="95" spans="5:13" x14ac:dyDescent="0.25">
      <c r="E95" s="21">
        <v>47133</v>
      </c>
      <c r="F95">
        <v>92</v>
      </c>
      <c r="G95" s="8">
        <v>0</v>
      </c>
      <c r="H95" s="7">
        <f t="shared" si="8"/>
        <v>1140.0300000000002</v>
      </c>
      <c r="I95" s="3">
        <f t="shared" si="9"/>
        <v>124.67</v>
      </c>
      <c r="J95" s="7">
        <f t="shared" si="10"/>
        <v>1.21</v>
      </c>
      <c r="K95">
        <v>168.36</v>
      </c>
      <c r="L95">
        <v>18.59</v>
      </c>
      <c r="M95" s="3">
        <f t="shared" si="7"/>
        <v>1452.8600000000004</v>
      </c>
    </row>
    <row r="96" spans="5:13" x14ac:dyDescent="0.25">
      <c r="E96" s="21">
        <v>47164</v>
      </c>
      <c r="F96">
        <v>93</v>
      </c>
      <c r="G96" s="8">
        <v>0</v>
      </c>
      <c r="H96" s="7">
        <f t="shared" si="8"/>
        <v>1140.0300000000002</v>
      </c>
      <c r="I96" s="3">
        <f t="shared" si="9"/>
        <v>124.67</v>
      </c>
      <c r="J96" s="7">
        <f t="shared" si="10"/>
        <v>1.21</v>
      </c>
      <c r="K96">
        <v>168.36</v>
      </c>
      <c r="L96">
        <v>18.59</v>
      </c>
      <c r="M96" s="3">
        <f t="shared" si="7"/>
        <v>1452.8600000000004</v>
      </c>
    </row>
    <row r="97" spans="5:13" x14ac:dyDescent="0.25">
      <c r="E97" s="21">
        <v>47192</v>
      </c>
      <c r="F97">
        <v>94</v>
      </c>
      <c r="G97" s="8">
        <v>0</v>
      </c>
      <c r="H97" s="7">
        <f t="shared" si="8"/>
        <v>1140.0300000000002</v>
      </c>
      <c r="I97" s="3">
        <f t="shared" si="9"/>
        <v>124.67</v>
      </c>
      <c r="J97" s="7">
        <f t="shared" si="10"/>
        <v>1.21</v>
      </c>
      <c r="K97">
        <v>168.36</v>
      </c>
      <c r="L97">
        <v>18.59</v>
      </c>
      <c r="M97" s="3">
        <f t="shared" si="7"/>
        <v>1452.8600000000004</v>
      </c>
    </row>
    <row r="98" spans="5:13" x14ac:dyDescent="0.25">
      <c r="E98" s="21">
        <v>47223</v>
      </c>
      <c r="F98">
        <v>95</v>
      </c>
      <c r="G98" s="8">
        <v>0</v>
      </c>
      <c r="H98" s="7">
        <f t="shared" si="8"/>
        <v>1140.0300000000002</v>
      </c>
      <c r="I98" s="3">
        <f t="shared" si="9"/>
        <v>124.67</v>
      </c>
      <c r="J98" s="7">
        <f t="shared" si="10"/>
        <v>1.21</v>
      </c>
      <c r="K98">
        <v>168.36</v>
      </c>
      <c r="L98">
        <v>18.59</v>
      </c>
      <c r="M98" s="3">
        <f t="shared" si="7"/>
        <v>1452.8600000000004</v>
      </c>
    </row>
    <row r="99" spans="5:13" x14ac:dyDescent="0.25">
      <c r="E99" s="21">
        <v>47253</v>
      </c>
      <c r="F99">
        <v>96</v>
      </c>
      <c r="G99" s="8">
        <v>0</v>
      </c>
      <c r="H99" s="7">
        <f t="shared" si="8"/>
        <v>1140.0300000000002</v>
      </c>
      <c r="I99" s="3">
        <f t="shared" si="9"/>
        <v>124.67</v>
      </c>
      <c r="J99" s="7">
        <f t="shared" si="10"/>
        <v>1.21</v>
      </c>
      <c r="K99">
        <v>168.36</v>
      </c>
      <c r="L99">
        <v>18.59</v>
      </c>
      <c r="M99" s="3">
        <f t="shared" si="7"/>
        <v>1452.8600000000004</v>
      </c>
    </row>
    <row r="100" spans="5:13" x14ac:dyDescent="0.25">
      <c r="E100" s="21">
        <v>47284</v>
      </c>
      <c r="F100">
        <v>97</v>
      </c>
      <c r="G100" s="8">
        <v>0</v>
      </c>
      <c r="H100" s="7">
        <f t="shared" si="8"/>
        <v>1140.0300000000002</v>
      </c>
      <c r="I100" s="3">
        <f t="shared" si="9"/>
        <v>124.67</v>
      </c>
      <c r="J100" s="7">
        <f t="shared" si="10"/>
        <v>1.21</v>
      </c>
      <c r="K100">
        <v>168.36</v>
      </c>
      <c r="L100">
        <v>18.59</v>
      </c>
      <c r="M100" s="3">
        <f t="shared" ref="M100:M123" si="11">SUM(G100:L100)</f>
        <v>1452.8600000000004</v>
      </c>
    </row>
    <row r="101" spans="5:13" x14ac:dyDescent="0.25">
      <c r="E101" s="21">
        <v>47314</v>
      </c>
      <c r="F101">
        <v>98</v>
      </c>
      <c r="G101" s="8">
        <v>0</v>
      </c>
      <c r="H101" s="7">
        <f t="shared" si="8"/>
        <v>1140.0300000000002</v>
      </c>
      <c r="I101" s="3">
        <f t="shared" si="9"/>
        <v>124.67</v>
      </c>
      <c r="J101" s="7">
        <f t="shared" si="10"/>
        <v>1.21</v>
      </c>
      <c r="K101">
        <v>168.36</v>
      </c>
      <c r="L101">
        <v>18.59</v>
      </c>
      <c r="M101" s="3">
        <f t="shared" si="11"/>
        <v>1452.8600000000004</v>
      </c>
    </row>
    <row r="102" spans="5:13" x14ac:dyDescent="0.25">
      <c r="E102" s="21">
        <v>47345</v>
      </c>
      <c r="F102">
        <v>99</v>
      </c>
      <c r="G102" s="8">
        <v>0</v>
      </c>
      <c r="H102" s="7">
        <f t="shared" si="8"/>
        <v>1140.0300000000002</v>
      </c>
      <c r="I102" s="3">
        <f t="shared" si="9"/>
        <v>124.67</v>
      </c>
      <c r="J102" s="7">
        <f t="shared" si="10"/>
        <v>1.21</v>
      </c>
      <c r="K102">
        <v>168.36</v>
      </c>
      <c r="L102">
        <v>18.59</v>
      </c>
      <c r="M102" s="3">
        <f t="shared" si="11"/>
        <v>1452.8600000000004</v>
      </c>
    </row>
    <row r="103" spans="5:13" x14ac:dyDescent="0.25">
      <c r="E103" s="21">
        <v>47376</v>
      </c>
      <c r="F103">
        <v>100</v>
      </c>
      <c r="G103" s="8">
        <v>0</v>
      </c>
      <c r="H103" s="7">
        <f t="shared" si="8"/>
        <v>1140.0300000000002</v>
      </c>
      <c r="I103" s="3">
        <f t="shared" si="9"/>
        <v>124.67</v>
      </c>
      <c r="J103" s="7">
        <f t="shared" si="10"/>
        <v>1.21</v>
      </c>
      <c r="K103">
        <v>168.36</v>
      </c>
      <c r="L103">
        <v>18.59</v>
      </c>
      <c r="M103" s="3">
        <f t="shared" si="11"/>
        <v>1452.8600000000004</v>
      </c>
    </row>
    <row r="104" spans="5:13" x14ac:dyDescent="0.25">
      <c r="E104" s="21">
        <v>47406</v>
      </c>
      <c r="F104">
        <v>101</v>
      </c>
      <c r="G104" s="8">
        <v>0</v>
      </c>
      <c r="H104" s="7">
        <f t="shared" si="8"/>
        <v>1140.0300000000002</v>
      </c>
      <c r="I104" s="3">
        <f t="shared" si="9"/>
        <v>124.67</v>
      </c>
      <c r="J104" s="7">
        <f t="shared" si="10"/>
        <v>1.21</v>
      </c>
      <c r="K104">
        <v>168.36</v>
      </c>
      <c r="L104">
        <v>18.59</v>
      </c>
      <c r="M104" s="3">
        <f t="shared" si="11"/>
        <v>1452.8600000000004</v>
      </c>
    </row>
    <row r="105" spans="5:13" x14ac:dyDescent="0.25">
      <c r="E105" s="21">
        <v>47437</v>
      </c>
      <c r="F105">
        <v>102</v>
      </c>
      <c r="G105" s="8">
        <v>0</v>
      </c>
      <c r="H105" s="7">
        <f t="shared" si="8"/>
        <v>1140.0300000000002</v>
      </c>
      <c r="I105" s="3">
        <f t="shared" si="9"/>
        <v>124.67</v>
      </c>
      <c r="J105" s="7">
        <f t="shared" si="10"/>
        <v>1.21</v>
      </c>
      <c r="K105">
        <v>168.36</v>
      </c>
      <c r="L105">
        <v>18.59</v>
      </c>
      <c r="M105" s="3">
        <f t="shared" si="11"/>
        <v>1452.8600000000004</v>
      </c>
    </row>
    <row r="106" spans="5:13" x14ac:dyDescent="0.25">
      <c r="E106" s="21">
        <v>47467</v>
      </c>
      <c r="F106">
        <v>103</v>
      </c>
      <c r="G106" s="8">
        <v>0</v>
      </c>
      <c r="H106" s="7">
        <f t="shared" si="8"/>
        <v>1140.0300000000002</v>
      </c>
      <c r="I106" s="3">
        <f t="shared" si="9"/>
        <v>124.67</v>
      </c>
      <c r="J106" s="7">
        <f t="shared" si="10"/>
        <v>1.21</v>
      </c>
      <c r="K106">
        <v>168.36</v>
      </c>
      <c r="L106">
        <v>18.59</v>
      </c>
      <c r="M106" s="3">
        <f t="shared" si="11"/>
        <v>1452.8600000000004</v>
      </c>
    </row>
    <row r="107" spans="5:13" x14ac:dyDescent="0.25">
      <c r="E107" s="21">
        <v>47498</v>
      </c>
      <c r="F107">
        <v>104</v>
      </c>
      <c r="G107" s="8">
        <v>0</v>
      </c>
      <c r="H107" s="7">
        <f t="shared" si="8"/>
        <v>1140.0300000000002</v>
      </c>
      <c r="I107" s="3">
        <f t="shared" si="9"/>
        <v>124.67</v>
      </c>
      <c r="J107" s="7">
        <f t="shared" si="10"/>
        <v>1.21</v>
      </c>
      <c r="K107">
        <v>168.36</v>
      </c>
      <c r="L107">
        <v>18.59</v>
      </c>
      <c r="M107" s="3">
        <f t="shared" si="11"/>
        <v>1452.8600000000004</v>
      </c>
    </row>
    <row r="108" spans="5:13" x14ac:dyDescent="0.25">
      <c r="E108" s="21">
        <v>47529</v>
      </c>
      <c r="F108">
        <v>105</v>
      </c>
      <c r="G108" s="8">
        <v>0</v>
      </c>
      <c r="H108" s="7">
        <f t="shared" si="8"/>
        <v>1140.0300000000002</v>
      </c>
      <c r="I108" s="3">
        <f t="shared" si="9"/>
        <v>124.67</v>
      </c>
      <c r="J108" s="7">
        <f t="shared" si="10"/>
        <v>1.21</v>
      </c>
      <c r="K108">
        <v>168.36</v>
      </c>
      <c r="L108">
        <v>18.59</v>
      </c>
      <c r="M108" s="3">
        <f t="shared" si="11"/>
        <v>1452.8600000000004</v>
      </c>
    </row>
    <row r="109" spans="5:13" x14ac:dyDescent="0.25">
      <c r="E109" s="21">
        <v>47557</v>
      </c>
      <c r="F109">
        <v>106</v>
      </c>
      <c r="G109" s="8">
        <v>0</v>
      </c>
      <c r="H109" s="7">
        <f t="shared" si="8"/>
        <v>1140.0300000000002</v>
      </c>
      <c r="I109" s="3">
        <f t="shared" si="9"/>
        <v>124.67</v>
      </c>
      <c r="J109" s="7">
        <f t="shared" si="10"/>
        <v>1.21</v>
      </c>
      <c r="K109">
        <v>168.36</v>
      </c>
      <c r="L109">
        <v>18.59</v>
      </c>
      <c r="M109" s="3">
        <f t="shared" si="11"/>
        <v>1452.8600000000004</v>
      </c>
    </row>
    <row r="110" spans="5:13" x14ac:dyDescent="0.25">
      <c r="E110" s="21">
        <v>47588</v>
      </c>
      <c r="F110">
        <v>107</v>
      </c>
      <c r="G110" s="8">
        <v>0</v>
      </c>
      <c r="H110" s="7">
        <f t="shared" si="8"/>
        <v>1140.0300000000002</v>
      </c>
      <c r="I110" s="3">
        <f t="shared" si="9"/>
        <v>124.67</v>
      </c>
      <c r="J110" s="7">
        <f t="shared" si="10"/>
        <v>1.21</v>
      </c>
      <c r="K110">
        <v>168.36</v>
      </c>
      <c r="L110">
        <v>18.59</v>
      </c>
      <c r="M110" s="3">
        <f t="shared" si="11"/>
        <v>1452.8600000000004</v>
      </c>
    </row>
    <row r="111" spans="5:13" x14ac:dyDescent="0.25">
      <c r="E111" s="21">
        <v>47618</v>
      </c>
      <c r="F111">
        <v>108</v>
      </c>
      <c r="G111" s="8">
        <v>0</v>
      </c>
      <c r="H111" s="7">
        <f t="shared" si="8"/>
        <v>1140.0300000000002</v>
      </c>
      <c r="I111" s="3">
        <f t="shared" si="9"/>
        <v>124.67</v>
      </c>
      <c r="J111" s="7">
        <f t="shared" si="10"/>
        <v>1.21</v>
      </c>
      <c r="K111">
        <v>168.36</v>
      </c>
      <c r="L111">
        <v>18.59</v>
      </c>
      <c r="M111" s="3">
        <f t="shared" si="11"/>
        <v>1452.8600000000004</v>
      </c>
    </row>
    <row r="112" spans="5:13" x14ac:dyDescent="0.25">
      <c r="E112" s="21">
        <v>47649</v>
      </c>
      <c r="F112">
        <v>109</v>
      </c>
      <c r="G112" s="8">
        <v>0</v>
      </c>
      <c r="H112" s="7">
        <f t="shared" si="8"/>
        <v>1140.0300000000002</v>
      </c>
      <c r="I112" s="3">
        <f t="shared" si="9"/>
        <v>124.67</v>
      </c>
      <c r="J112" s="7">
        <f t="shared" si="10"/>
        <v>1.21</v>
      </c>
      <c r="K112">
        <v>168.36</v>
      </c>
      <c r="L112">
        <v>18.59</v>
      </c>
      <c r="M112" s="3">
        <f t="shared" si="11"/>
        <v>1452.8600000000004</v>
      </c>
    </row>
    <row r="113" spans="5:13" x14ac:dyDescent="0.25">
      <c r="E113" s="21">
        <v>47679</v>
      </c>
      <c r="F113">
        <v>110</v>
      </c>
      <c r="G113" s="8">
        <v>0</v>
      </c>
      <c r="H113" s="7">
        <f t="shared" si="8"/>
        <v>1140.0300000000002</v>
      </c>
      <c r="I113" s="3">
        <f t="shared" si="9"/>
        <v>124.67</v>
      </c>
      <c r="J113" s="7">
        <f t="shared" si="10"/>
        <v>1.21</v>
      </c>
      <c r="K113">
        <v>168.36</v>
      </c>
      <c r="L113">
        <v>18.59</v>
      </c>
      <c r="M113" s="3">
        <f t="shared" si="11"/>
        <v>1452.8600000000004</v>
      </c>
    </row>
    <row r="114" spans="5:13" x14ac:dyDescent="0.25">
      <c r="E114" s="21">
        <v>47710</v>
      </c>
      <c r="F114">
        <v>111</v>
      </c>
      <c r="G114" s="8">
        <v>0</v>
      </c>
      <c r="H114" s="7">
        <f t="shared" si="8"/>
        <v>1140.0300000000002</v>
      </c>
      <c r="I114" s="3">
        <f t="shared" si="9"/>
        <v>124.67</v>
      </c>
      <c r="J114" s="7">
        <f t="shared" si="10"/>
        <v>1.21</v>
      </c>
      <c r="K114">
        <v>168.36</v>
      </c>
      <c r="L114">
        <v>18.59</v>
      </c>
      <c r="M114" s="3">
        <f t="shared" si="11"/>
        <v>1452.8600000000004</v>
      </c>
    </row>
    <row r="115" spans="5:13" x14ac:dyDescent="0.25">
      <c r="E115" s="21">
        <v>47741</v>
      </c>
      <c r="F115">
        <v>112</v>
      </c>
      <c r="G115" s="8">
        <v>0</v>
      </c>
      <c r="H115" s="7">
        <f t="shared" si="8"/>
        <v>1140.0300000000002</v>
      </c>
      <c r="I115" s="3">
        <f t="shared" si="9"/>
        <v>124.67</v>
      </c>
      <c r="J115" s="7">
        <f t="shared" si="10"/>
        <v>1.21</v>
      </c>
      <c r="K115">
        <v>168.36</v>
      </c>
      <c r="L115">
        <v>18.59</v>
      </c>
      <c r="M115" s="3">
        <f t="shared" si="11"/>
        <v>1452.8600000000004</v>
      </c>
    </row>
    <row r="116" spans="5:13" x14ac:dyDescent="0.25">
      <c r="E116" s="21">
        <v>47771</v>
      </c>
      <c r="F116">
        <v>113</v>
      </c>
      <c r="G116" s="8">
        <v>0</v>
      </c>
      <c r="H116" s="7">
        <f t="shared" si="8"/>
        <v>1140.0300000000002</v>
      </c>
      <c r="I116" s="3">
        <f t="shared" si="9"/>
        <v>124.67</v>
      </c>
      <c r="J116" s="7">
        <f t="shared" si="10"/>
        <v>1.21</v>
      </c>
      <c r="K116">
        <v>168.36</v>
      </c>
      <c r="L116">
        <v>18.59</v>
      </c>
      <c r="M116" s="3">
        <f t="shared" si="11"/>
        <v>1452.8600000000004</v>
      </c>
    </row>
    <row r="117" spans="5:13" x14ac:dyDescent="0.25">
      <c r="E117" s="21">
        <v>47802</v>
      </c>
      <c r="F117">
        <v>114</v>
      </c>
      <c r="G117" s="8">
        <v>0</v>
      </c>
      <c r="H117" s="7">
        <f t="shared" si="8"/>
        <v>1140.0300000000002</v>
      </c>
      <c r="I117" s="3">
        <f t="shared" si="9"/>
        <v>124.67</v>
      </c>
      <c r="J117" s="7">
        <f t="shared" si="10"/>
        <v>1.21</v>
      </c>
      <c r="K117">
        <v>168.36</v>
      </c>
      <c r="L117">
        <v>18.59</v>
      </c>
      <c r="M117" s="3">
        <f t="shared" si="11"/>
        <v>1452.8600000000004</v>
      </c>
    </row>
    <row r="118" spans="5:13" x14ac:dyDescent="0.25">
      <c r="E118" s="21">
        <v>47832</v>
      </c>
      <c r="F118">
        <v>115</v>
      </c>
      <c r="G118" s="8">
        <v>0</v>
      </c>
      <c r="H118" s="7">
        <f t="shared" si="8"/>
        <v>1140.0300000000002</v>
      </c>
      <c r="I118" s="3">
        <f t="shared" si="9"/>
        <v>124.67</v>
      </c>
      <c r="J118" s="7">
        <f t="shared" si="10"/>
        <v>1.21</v>
      </c>
      <c r="K118">
        <v>168.36</v>
      </c>
      <c r="L118">
        <v>18.59</v>
      </c>
      <c r="M118" s="3">
        <f t="shared" si="11"/>
        <v>1452.8600000000004</v>
      </c>
    </row>
    <row r="119" spans="5:13" x14ac:dyDescent="0.25">
      <c r="E119" s="21">
        <v>47863</v>
      </c>
      <c r="F119">
        <v>116</v>
      </c>
      <c r="G119" s="8">
        <v>0</v>
      </c>
      <c r="H119" s="7">
        <f t="shared" si="8"/>
        <v>1140.0300000000002</v>
      </c>
      <c r="I119" s="3">
        <f t="shared" si="9"/>
        <v>124.67</v>
      </c>
      <c r="J119" s="7">
        <f t="shared" si="10"/>
        <v>1.21</v>
      </c>
      <c r="K119">
        <v>168.36</v>
      </c>
      <c r="L119">
        <v>18.59</v>
      </c>
      <c r="M119" s="3">
        <f t="shared" si="11"/>
        <v>1452.8600000000004</v>
      </c>
    </row>
    <row r="120" spans="5:13" x14ac:dyDescent="0.25">
      <c r="E120" s="21">
        <v>47894</v>
      </c>
      <c r="F120">
        <v>117</v>
      </c>
      <c r="G120" s="8">
        <v>0</v>
      </c>
      <c r="H120" s="7">
        <f t="shared" si="8"/>
        <v>1140.0300000000002</v>
      </c>
      <c r="I120" s="3">
        <f t="shared" si="9"/>
        <v>124.67</v>
      </c>
      <c r="J120" s="7">
        <f t="shared" si="10"/>
        <v>1.21</v>
      </c>
      <c r="K120">
        <v>168.36</v>
      </c>
      <c r="L120">
        <v>18.59</v>
      </c>
      <c r="M120" s="3">
        <f t="shared" si="11"/>
        <v>1452.8600000000004</v>
      </c>
    </row>
    <row r="121" spans="5:13" x14ac:dyDescent="0.25">
      <c r="E121" s="21">
        <v>47922</v>
      </c>
      <c r="F121">
        <v>118</v>
      </c>
      <c r="G121" s="8">
        <v>0</v>
      </c>
      <c r="H121" s="7">
        <f t="shared" si="8"/>
        <v>1140.0300000000002</v>
      </c>
      <c r="I121" s="3">
        <f t="shared" si="9"/>
        <v>124.67</v>
      </c>
      <c r="J121" s="7">
        <f t="shared" si="10"/>
        <v>1.21</v>
      </c>
      <c r="K121">
        <v>168.36</v>
      </c>
      <c r="L121">
        <v>18.59</v>
      </c>
      <c r="M121" s="3">
        <f t="shared" si="11"/>
        <v>1452.8600000000004</v>
      </c>
    </row>
    <row r="122" spans="5:13" x14ac:dyDescent="0.25">
      <c r="E122" s="21">
        <v>47953</v>
      </c>
      <c r="F122">
        <v>119</v>
      </c>
      <c r="G122" s="8">
        <v>0</v>
      </c>
      <c r="H122" s="7">
        <f t="shared" si="8"/>
        <v>1140.0300000000002</v>
      </c>
      <c r="I122" s="3">
        <f t="shared" si="9"/>
        <v>124.67</v>
      </c>
      <c r="J122" s="7">
        <f t="shared" si="10"/>
        <v>1.21</v>
      </c>
      <c r="K122">
        <v>168.36</v>
      </c>
      <c r="L122">
        <v>18.59</v>
      </c>
      <c r="M122" s="3">
        <f t="shared" si="11"/>
        <v>1452.8600000000004</v>
      </c>
    </row>
    <row r="123" spans="5:13" x14ac:dyDescent="0.25">
      <c r="E123" s="21">
        <v>47983</v>
      </c>
      <c r="F123">
        <v>120</v>
      </c>
      <c r="G123" s="8">
        <v>0</v>
      </c>
      <c r="H123" s="7">
        <f t="shared" si="8"/>
        <v>1140.0300000000002</v>
      </c>
      <c r="I123" s="3">
        <f t="shared" si="9"/>
        <v>124.67</v>
      </c>
      <c r="J123" s="7">
        <f t="shared" si="10"/>
        <v>1.21</v>
      </c>
      <c r="K123">
        <v>168.36</v>
      </c>
      <c r="L123">
        <v>18.59</v>
      </c>
      <c r="M123" s="3">
        <f t="shared" si="11"/>
        <v>1452.8600000000004</v>
      </c>
    </row>
  </sheetData>
  <autoFilter ref="E3:M123" xr:uid="{6B62EB6A-01E3-4A2A-91D4-C06785F7045B}"/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0A85-4E34-4F5D-A6D3-9ED96C32C70F}">
  <dimension ref="A1:M123"/>
  <sheetViews>
    <sheetView workbookViewId="0">
      <selection activeCell="K15" sqref="K15:L15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1.8554687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416806</v>
      </c>
      <c r="F1" s="26" t="s">
        <v>59</v>
      </c>
      <c r="G1" s="27">
        <f>SUBTOTAL(109,G4:G123)</f>
        <v>4778.91</v>
      </c>
      <c r="H1" s="27">
        <f t="shared" ref="H1:M1" si="0">SUBTOTAL(109,H4:H123)</f>
        <v>96739.289999999746</v>
      </c>
      <c r="I1" s="27">
        <f t="shared" si="0"/>
        <v>10489.140000000019</v>
      </c>
      <c r="J1" s="27">
        <f t="shared" si="0"/>
        <v>101.46000000000005</v>
      </c>
      <c r="K1" s="27">
        <f t="shared" si="0"/>
        <v>13543.25</v>
      </c>
      <c r="L1" s="27">
        <f t="shared" si="0"/>
        <v>1495.4800000000023</v>
      </c>
      <c r="M1" s="27">
        <f t="shared" si="0"/>
        <v>127147.53000000032</v>
      </c>
    </row>
    <row r="2" spans="1:13" x14ac:dyDescent="0.25">
      <c r="A2" t="s">
        <v>1</v>
      </c>
      <c r="B2" s="1" t="s">
        <v>40</v>
      </c>
      <c r="H2" s="7"/>
    </row>
    <row r="3" spans="1:13" x14ac:dyDescent="0.25">
      <c r="A3" t="s">
        <v>53</v>
      </c>
      <c r="B3" s="20">
        <v>44325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44357</v>
      </c>
      <c r="F4">
        <v>1</v>
      </c>
      <c r="G4" s="8">
        <v>934.24</v>
      </c>
      <c r="H4" s="7">
        <f>$B$17-G4</f>
        <v>0</v>
      </c>
      <c r="I4" s="3">
        <v>0</v>
      </c>
      <c r="J4" s="7">
        <v>0</v>
      </c>
      <c r="M4" s="3">
        <f t="shared" ref="M4:M35" si="1">SUM(G4:L4)</f>
        <v>934.24</v>
      </c>
    </row>
    <row r="5" spans="1:13" x14ac:dyDescent="0.25">
      <c r="A5" t="s">
        <v>3</v>
      </c>
      <c r="B5" s="2">
        <v>96739.15</v>
      </c>
      <c r="E5" s="21">
        <v>44387</v>
      </c>
      <c r="F5">
        <v>2</v>
      </c>
      <c r="G5" s="8">
        <v>934.24</v>
      </c>
      <c r="H5" s="7">
        <f t="shared" ref="H5:H9" si="2">$B$17-G5</f>
        <v>0</v>
      </c>
      <c r="I5" s="3">
        <v>0</v>
      </c>
      <c r="J5" s="7">
        <v>0</v>
      </c>
      <c r="M5" s="3">
        <f t="shared" si="1"/>
        <v>934.24</v>
      </c>
    </row>
    <row r="6" spans="1:13" x14ac:dyDescent="0.25">
      <c r="A6" t="s">
        <v>4</v>
      </c>
      <c r="B6" s="2">
        <v>5804.35</v>
      </c>
      <c r="E6" s="21">
        <v>44418</v>
      </c>
      <c r="F6">
        <v>3</v>
      </c>
      <c r="G6" s="8">
        <v>934.24</v>
      </c>
      <c r="H6" s="7">
        <f t="shared" si="2"/>
        <v>0</v>
      </c>
      <c r="I6" s="3">
        <v>0</v>
      </c>
      <c r="J6" s="7">
        <v>0</v>
      </c>
      <c r="M6" s="3">
        <f t="shared" si="1"/>
        <v>934.24</v>
      </c>
    </row>
    <row r="7" spans="1:13" x14ac:dyDescent="0.25">
      <c r="A7" t="s">
        <v>6</v>
      </c>
      <c r="B7" s="2">
        <f>SUM(B5:B6)</f>
        <v>102543.5</v>
      </c>
      <c r="E7" s="21">
        <v>44449</v>
      </c>
      <c r="F7">
        <v>4</v>
      </c>
      <c r="G7" s="8">
        <v>934.24</v>
      </c>
      <c r="H7" s="7">
        <f t="shared" si="2"/>
        <v>0</v>
      </c>
      <c r="I7" s="3">
        <v>0</v>
      </c>
      <c r="J7" s="7">
        <v>0</v>
      </c>
      <c r="M7" s="3">
        <f t="shared" si="1"/>
        <v>934.24</v>
      </c>
    </row>
    <row r="8" spans="1:13" x14ac:dyDescent="0.25">
      <c r="A8" t="s">
        <v>5</v>
      </c>
      <c r="B8" s="2">
        <v>1025.44</v>
      </c>
      <c r="E8" s="21">
        <v>44479</v>
      </c>
      <c r="F8">
        <v>5</v>
      </c>
      <c r="G8" s="8">
        <v>934.24</v>
      </c>
      <c r="H8" s="7">
        <f t="shared" si="2"/>
        <v>0</v>
      </c>
      <c r="I8" s="3">
        <v>0</v>
      </c>
      <c r="J8" s="7">
        <v>0</v>
      </c>
      <c r="M8" s="3">
        <f t="shared" si="1"/>
        <v>934.24</v>
      </c>
    </row>
    <row r="9" spans="1:13" x14ac:dyDescent="0.25">
      <c r="B9" s="2"/>
      <c r="E9" s="21">
        <v>44510</v>
      </c>
      <c r="F9">
        <v>6</v>
      </c>
      <c r="G9" s="8">
        <v>107.71</v>
      </c>
      <c r="H9" s="7">
        <f t="shared" si="2"/>
        <v>826.53</v>
      </c>
      <c r="I9" s="3">
        <v>0</v>
      </c>
      <c r="J9" s="7">
        <v>0</v>
      </c>
      <c r="M9" s="3">
        <f t="shared" si="1"/>
        <v>934.24</v>
      </c>
    </row>
    <row r="10" spans="1:13" x14ac:dyDescent="0.25">
      <c r="A10" t="s">
        <v>7</v>
      </c>
      <c r="B10" s="2">
        <f xml:space="preserve"> B7-B8</f>
        <v>101518.06</v>
      </c>
      <c r="E10" s="21">
        <v>44540</v>
      </c>
      <c r="F10">
        <v>7</v>
      </c>
      <c r="G10" s="8">
        <v>0</v>
      </c>
      <c r="H10" s="7">
        <f t="shared" ref="H10:H73" si="3">($B$17-(I10+J10))</f>
        <v>841.34</v>
      </c>
      <c r="I10" s="3">
        <f>ROUND(($B$18/114),2)</f>
        <v>92.01</v>
      </c>
      <c r="J10" s="7">
        <f>ROUND(($B$11/114),2)</f>
        <v>0.89</v>
      </c>
      <c r="M10" s="3">
        <f t="shared" si="1"/>
        <v>934.24</v>
      </c>
    </row>
    <row r="11" spans="1:13" x14ac:dyDescent="0.25">
      <c r="A11" t="s">
        <v>8</v>
      </c>
      <c r="B11" s="2">
        <f>ROUND(B10/999,2)</f>
        <v>101.62</v>
      </c>
      <c r="E11" s="21">
        <v>44571</v>
      </c>
      <c r="F11">
        <v>8</v>
      </c>
      <c r="G11" s="8">
        <v>0</v>
      </c>
      <c r="H11" s="7">
        <f t="shared" si="3"/>
        <v>841.34</v>
      </c>
      <c r="I11" s="3">
        <f t="shared" ref="I11:I74" si="4">ROUND(($B$18/114),2)</f>
        <v>92.01</v>
      </c>
      <c r="J11" s="7">
        <f t="shared" ref="J11:J74" si="5">ROUND(($B$11/114),2)</f>
        <v>0.89</v>
      </c>
      <c r="M11" s="3">
        <f t="shared" si="1"/>
        <v>934.24</v>
      </c>
    </row>
    <row r="12" spans="1:13" x14ac:dyDescent="0.25">
      <c r="A12" t="s">
        <v>9</v>
      </c>
      <c r="B12" s="2">
        <f>B10+B11</f>
        <v>101619.68</v>
      </c>
      <c r="C12" s="16"/>
      <c r="E12" s="21">
        <v>44602</v>
      </c>
      <c r="F12">
        <v>9</v>
      </c>
      <c r="G12" s="8">
        <v>0</v>
      </c>
      <c r="H12" s="7">
        <f t="shared" si="3"/>
        <v>841.34</v>
      </c>
      <c r="I12" s="3">
        <f t="shared" si="4"/>
        <v>92.01</v>
      </c>
      <c r="J12" s="7">
        <f t="shared" si="5"/>
        <v>0.89</v>
      </c>
      <c r="M12" s="3">
        <f t="shared" si="1"/>
        <v>934.24</v>
      </c>
    </row>
    <row r="13" spans="1:13" x14ac:dyDescent="0.25">
      <c r="B13" s="3"/>
      <c r="E13" s="21">
        <v>44630</v>
      </c>
      <c r="F13">
        <v>10</v>
      </c>
      <c r="G13" s="8">
        <v>0</v>
      </c>
      <c r="H13" s="7">
        <f t="shared" si="3"/>
        <v>841.34</v>
      </c>
      <c r="I13" s="3">
        <f t="shared" si="4"/>
        <v>92.01</v>
      </c>
      <c r="J13" s="7">
        <f t="shared" si="5"/>
        <v>0.89</v>
      </c>
      <c r="M13" s="3">
        <f t="shared" si="1"/>
        <v>934.24</v>
      </c>
    </row>
    <row r="14" spans="1:13" x14ac:dyDescent="0.25">
      <c r="A14" t="s">
        <v>10</v>
      </c>
      <c r="B14" s="4">
        <v>120</v>
      </c>
      <c r="E14" s="21">
        <v>44661</v>
      </c>
      <c r="F14">
        <v>11</v>
      </c>
      <c r="G14" s="8">
        <v>0</v>
      </c>
      <c r="H14" s="7">
        <f t="shared" si="3"/>
        <v>841.34</v>
      </c>
      <c r="I14" s="3">
        <f t="shared" si="4"/>
        <v>92.01</v>
      </c>
      <c r="J14" s="7">
        <f t="shared" si="5"/>
        <v>0.89</v>
      </c>
      <c r="M14" s="3">
        <f t="shared" si="1"/>
        <v>934.24</v>
      </c>
    </row>
    <row r="15" spans="1:13" x14ac:dyDescent="0.25">
      <c r="A15" t="s">
        <v>11</v>
      </c>
      <c r="B15" s="5">
        <v>1.652E-3</v>
      </c>
      <c r="E15" s="21">
        <v>44691</v>
      </c>
      <c r="F15" s="15">
        <v>12</v>
      </c>
      <c r="G15" s="23">
        <v>0</v>
      </c>
      <c r="H15" s="24">
        <f t="shared" si="3"/>
        <v>841.34</v>
      </c>
      <c r="I15" s="25">
        <f t="shared" si="4"/>
        <v>92.01</v>
      </c>
      <c r="J15" s="24">
        <f t="shared" si="5"/>
        <v>0.89</v>
      </c>
      <c r="K15" s="25">
        <f>ROUND(((H15/B20)*B21)-H15,2)</f>
        <v>124.25</v>
      </c>
      <c r="L15" s="25">
        <f>ROUND(((((I15+J15)/B20)*B21)-(I15+J15)),2)</f>
        <v>13.72</v>
      </c>
      <c r="M15" s="25">
        <f t="shared" si="1"/>
        <v>1072.21</v>
      </c>
    </row>
    <row r="16" spans="1:13" x14ac:dyDescent="0.25">
      <c r="B16" s="3"/>
      <c r="E16" s="21">
        <v>44722</v>
      </c>
      <c r="F16">
        <v>13</v>
      </c>
      <c r="G16" s="8">
        <v>0</v>
      </c>
      <c r="H16" s="7">
        <f t="shared" si="3"/>
        <v>841.34</v>
      </c>
      <c r="I16" s="3">
        <f t="shared" si="4"/>
        <v>92.01</v>
      </c>
      <c r="J16" s="7">
        <f t="shared" si="5"/>
        <v>0.89</v>
      </c>
      <c r="K16">
        <v>124.25</v>
      </c>
      <c r="L16">
        <v>13.72</v>
      </c>
      <c r="M16" s="3">
        <f t="shared" si="1"/>
        <v>1072.21</v>
      </c>
    </row>
    <row r="17" spans="1:13" x14ac:dyDescent="0.25">
      <c r="A17" t="s">
        <v>12</v>
      </c>
      <c r="B17" s="6">
        <f>ROUND(PMT(B15,B14,-B12),2)</f>
        <v>934.24</v>
      </c>
      <c r="E17" s="21">
        <v>44752</v>
      </c>
      <c r="F17">
        <v>14</v>
      </c>
      <c r="G17" s="8">
        <v>0</v>
      </c>
      <c r="H17" s="7">
        <f t="shared" si="3"/>
        <v>841.34</v>
      </c>
      <c r="I17" s="3">
        <f t="shared" si="4"/>
        <v>92.01</v>
      </c>
      <c r="J17" s="7">
        <f t="shared" si="5"/>
        <v>0.89</v>
      </c>
      <c r="K17">
        <v>124.25</v>
      </c>
      <c r="L17">
        <v>13.72</v>
      </c>
      <c r="M17" s="3">
        <f t="shared" si="1"/>
        <v>1072.21</v>
      </c>
    </row>
    <row r="18" spans="1:13" x14ac:dyDescent="0.25">
      <c r="A18" t="s">
        <v>15</v>
      </c>
      <c r="B18" s="3">
        <f>ROUND((B14*B17)-B12,2)</f>
        <v>10489.12</v>
      </c>
      <c r="E18" s="21">
        <v>44783</v>
      </c>
      <c r="F18">
        <v>15</v>
      </c>
      <c r="G18" s="8">
        <v>0</v>
      </c>
      <c r="H18" s="7">
        <f t="shared" si="3"/>
        <v>841.34</v>
      </c>
      <c r="I18" s="3">
        <f t="shared" si="4"/>
        <v>92.01</v>
      </c>
      <c r="J18" s="7">
        <f t="shared" si="5"/>
        <v>0.89</v>
      </c>
      <c r="K18">
        <v>124.25</v>
      </c>
      <c r="L18">
        <v>13.72</v>
      </c>
      <c r="M18" s="3">
        <f t="shared" si="1"/>
        <v>1072.21</v>
      </c>
    </row>
    <row r="19" spans="1:13" x14ac:dyDescent="0.25">
      <c r="B19" s="3"/>
      <c r="E19" s="21">
        <v>44814</v>
      </c>
      <c r="F19">
        <v>16</v>
      </c>
      <c r="G19" s="8">
        <v>0</v>
      </c>
      <c r="H19" s="7">
        <f t="shared" si="3"/>
        <v>841.34</v>
      </c>
      <c r="I19" s="3">
        <f t="shared" si="4"/>
        <v>92.01</v>
      </c>
      <c r="J19" s="7">
        <f t="shared" si="5"/>
        <v>0.89</v>
      </c>
      <c r="K19">
        <v>124.25</v>
      </c>
      <c r="L19">
        <v>13.72</v>
      </c>
      <c r="M19" s="3">
        <f t="shared" si="1"/>
        <v>1072.21</v>
      </c>
    </row>
    <row r="20" spans="1:13" x14ac:dyDescent="0.25">
      <c r="A20" t="s">
        <v>54</v>
      </c>
      <c r="B20" s="3">
        <v>1027.03</v>
      </c>
      <c r="E20" s="21">
        <v>44844</v>
      </c>
      <c r="F20">
        <v>17</v>
      </c>
      <c r="G20" s="8">
        <v>0</v>
      </c>
      <c r="H20" s="7">
        <f t="shared" si="3"/>
        <v>841.34</v>
      </c>
      <c r="I20" s="3">
        <f t="shared" si="4"/>
        <v>92.01</v>
      </c>
      <c r="J20" s="7">
        <f t="shared" si="5"/>
        <v>0.89</v>
      </c>
      <c r="K20">
        <v>124.25</v>
      </c>
      <c r="L20">
        <v>13.72</v>
      </c>
      <c r="M20" s="3">
        <f t="shared" si="1"/>
        <v>1072.21</v>
      </c>
    </row>
    <row r="21" spans="1:13" x14ac:dyDescent="0.25">
      <c r="A21" t="s">
        <v>55</v>
      </c>
      <c r="B21" s="3">
        <v>1178.7</v>
      </c>
      <c r="E21" s="21">
        <v>44875</v>
      </c>
      <c r="F21">
        <v>18</v>
      </c>
      <c r="G21" s="8">
        <v>0</v>
      </c>
      <c r="H21" s="7">
        <f t="shared" si="3"/>
        <v>841.34</v>
      </c>
      <c r="I21" s="3">
        <f t="shared" si="4"/>
        <v>92.01</v>
      </c>
      <c r="J21" s="7">
        <f t="shared" si="5"/>
        <v>0.89</v>
      </c>
      <c r="K21">
        <v>124.25</v>
      </c>
      <c r="L21">
        <v>13.72</v>
      </c>
      <c r="M21" s="3">
        <f t="shared" si="1"/>
        <v>1072.21</v>
      </c>
    </row>
    <row r="22" spans="1:13" x14ac:dyDescent="0.25">
      <c r="B22" s="3"/>
      <c r="E22" s="21">
        <v>44905</v>
      </c>
      <c r="F22">
        <v>19</v>
      </c>
      <c r="G22" s="8">
        <v>0</v>
      </c>
      <c r="H22" s="7">
        <f t="shared" si="3"/>
        <v>841.34</v>
      </c>
      <c r="I22" s="3">
        <f t="shared" si="4"/>
        <v>92.01</v>
      </c>
      <c r="J22" s="7">
        <f t="shared" si="5"/>
        <v>0.89</v>
      </c>
      <c r="K22">
        <v>124.25</v>
      </c>
      <c r="L22">
        <v>13.72</v>
      </c>
      <c r="M22" s="3">
        <f t="shared" si="1"/>
        <v>1072.21</v>
      </c>
    </row>
    <row r="23" spans="1:13" x14ac:dyDescent="0.25">
      <c r="B23" s="3"/>
      <c r="E23" s="21">
        <v>44936</v>
      </c>
      <c r="F23">
        <v>20</v>
      </c>
      <c r="G23" s="8">
        <v>0</v>
      </c>
      <c r="H23" s="7">
        <f t="shared" si="3"/>
        <v>841.34</v>
      </c>
      <c r="I23" s="3">
        <f t="shared" si="4"/>
        <v>92.01</v>
      </c>
      <c r="J23" s="7">
        <f t="shared" si="5"/>
        <v>0.89</v>
      </c>
      <c r="K23">
        <v>124.25</v>
      </c>
      <c r="L23">
        <v>13.72</v>
      </c>
      <c r="M23" s="3">
        <f t="shared" si="1"/>
        <v>1072.21</v>
      </c>
    </row>
    <row r="24" spans="1:13" x14ac:dyDescent="0.25">
      <c r="B24" s="3"/>
      <c r="E24" s="21">
        <v>44967</v>
      </c>
      <c r="F24">
        <v>21</v>
      </c>
      <c r="G24" s="8">
        <v>0</v>
      </c>
      <c r="H24" s="7">
        <f t="shared" si="3"/>
        <v>841.34</v>
      </c>
      <c r="I24" s="3">
        <f t="shared" si="4"/>
        <v>92.01</v>
      </c>
      <c r="J24" s="7">
        <f t="shared" si="5"/>
        <v>0.89</v>
      </c>
      <c r="K24">
        <v>124.25</v>
      </c>
      <c r="L24">
        <v>13.72</v>
      </c>
      <c r="M24" s="3">
        <f t="shared" si="1"/>
        <v>1072.21</v>
      </c>
    </row>
    <row r="25" spans="1:13" x14ac:dyDescent="0.25">
      <c r="B25" s="3"/>
      <c r="E25" s="21">
        <v>44995</v>
      </c>
      <c r="F25">
        <v>22</v>
      </c>
      <c r="G25" s="8">
        <v>0</v>
      </c>
      <c r="H25" s="7">
        <f t="shared" si="3"/>
        <v>841.34</v>
      </c>
      <c r="I25" s="3">
        <f t="shared" si="4"/>
        <v>92.01</v>
      </c>
      <c r="J25" s="7">
        <f t="shared" si="5"/>
        <v>0.89</v>
      </c>
      <c r="K25">
        <v>124.25</v>
      </c>
      <c r="L25">
        <v>13.72</v>
      </c>
      <c r="M25" s="3">
        <f t="shared" si="1"/>
        <v>1072.21</v>
      </c>
    </row>
    <row r="26" spans="1:13" x14ac:dyDescent="0.25">
      <c r="B26" s="3"/>
      <c r="E26" s="21">
        <v>45026</v>
      </c>
      <c r="F26">
        <v>23</v>
      </c>
      <c r="G26" s="8">
        <v>0</v>
      </c>
      <c r="H26" s="7">
        <f t="shared" si="3"/>
        <v>841.34</v>
      </c>
      <c r="I26" s="3">
        <f t="shared" si="4"/>
        <v>92.01</v>
      </c>
      <c r="J26" s="7">
        <f t="shared" si="5"/>
        <v>0.89</v>
      </c>
      <c r="K26">
        <v>124.25</v>
      </c>
      <c r="L26">
        <v>13.72</v>
      </c>
      <c r="M26" s="3">
        <f t="shared" si="1"/>
        <v>1072.21</v>
      </c>
    </row>
    <row r="27" spans="1:13" x14ac:dyDescent="0.25">
      <c r="B27" s="3"/>
      <c r="E27" s="21">
        <v>45056</v>
      </c>
      <c r="F27">
        <v>24</v>
      </c>
      <c r="G27" s="8">
        <v>0</v>
      </c>
      <c r="H27" s="7">
        <f t="shared" si="3"/>
        <v>841.34</v>
      </c>
      <c r="I27" s="3">
        <f t="shared" si="4"/>
        <v>92.01</v>
      </c>
      <c r="J27" s="7">
        <f t="shared" si="5"/>
        <v>0.89</v>
      </c>
      <c r="K27">
        <v>124.25</v>
      </c>
      <c r="L27">
        <v>13.72</v>
      </c>
      <c r="M27" s="3">
        <f t="shared" si="1"/>
        <v>1072.21</v>
      </c>
    </row>
    <row r="28" spans="1:13" x14ac:dyDescent="0.25">
      <c r="B28" s="3"/>
      <c r="E28" s="21">
        <v>45087</v>
      </c>
      <c r="F28">
        <v>25</v>
      </c>
      <c r="G28" s="8">
        <v>0</v>
      </c>
      <c r="H28" s="7">
        <f t="shared" si="3"/>
        <v>841.34</v>
      </c>
      <c r="I28" s="3">
        <f t="shared" si="4"/>
        <v>92.01</v>
      </c>
      <c r="J28" s="7">
        <f t="shared" si="5"/>
        <v>0.89</v>
      </c>
      <c r="K28">
        <v>124.25</v>
      </c>
      <c r="L28">
        <v>13.72</v>
      </c>
      <c r="M28" s="3">
        <f t="shared" si="1"/>
        <v>1072.21</v>
      </c>
    </row>
    <row r="29" spans="1:13" x14ac:dyDescent="0.25">
      <c r="B29" s="3"/>
      <c r="E29" s="21">
        <v>45117</v>
      </c>
      <c r="F29">
        <v>26</v>
      </c>
      <c r="G29" s="8">
        <v>0</v>
      </c>
      <c r="H29" s="7">
        <f t="shared" si="3"/>
        <v>841.34</v>
      </c>
      <c r="I29" s="3">
        <f t="shared" si="4"/>
        <v>92.01</v>
      </c>
      <c r="J29" s="7">
        <f t="shared" si="5"/>
        <v>0.89</v>
      </c>
      <c r="K29">
        <v>124.25</v>
      </c>
      <c r="L29">
        <v>13.72</v>
      </c>
      <c r="M29" s="3">
        <f t="shared" si="1"/>
        <v>1072.21</v>
      </c>
    </row>
    <row r="30" spans="1:13" x14ac:dyDescent="0.25">
      <c r="B30" s="3"/>
      <c r="E30" s="21">
        <v>45148</v>
      </c>
      <c r="F30">
        <v>27</v>
      </c>
      <c r="G30" s="8">
        <v>0</v>
      </c>
      <c r="H30" s="7">
        <f t="shared" si="3"/>
        <v>841.34</v>
      </c>
      <c r="I30" s="3">
        <f t="shared" si="4"/>
        <v>92.01</v>
      </c>
      <c r="J30" s="7">
        <f t="shared" si="5"/>
        <v>0.89</v>
      </c>
      <c r="K30">
        <v>124.25</v>
      </c>
      <c r="L30">
        <v>13.72</v>
      </c>
      <c r="M30" s="3">
        <f t="shared" si="1"/>
        <v>1072.21</v>
      </c>
    </row>
    <row r="31" spans="1:13" x14ac:dyDescent="0.25">
      <c r="B31" s="3"/>
      <c r="E31" s="21">
        <v>45179</v>
      </c>
      <c r="F31">
        <v>28</v>
      </c>
      <c r="G31" s="8">
        <v>0</v>
      </c>
      <c r="H31" s="7">
        <f t="shared" si="3"/>
        <v>841.34</v>
      </c>
      <c r="I31" s="3">
        <f t="shared" si="4"/>
        <v>92.01</v>
      </c>
      <c r="J31" s="7">
        <f t="shared" si="5"/>
        <v>0.89</v>
      </c>
      <c r="K31">
        <v>124.25</v>
      </c>
      <c r="L31">
        <v>13.72</v>
      </c>
      <c r="M31" s="3">
        <f t="shared" si="1"/>
        <v>1072.21</v>
      </c>
    </row>
    <row r="32" spans="1:13" x14ac:dyDescent="0.25">
      <c r="B32" s="3"/>
      <c r="E32" s="21">
        <v>45209</v>
      </c>
      <c r="F32">
        <v>29</v>
      </c>
      <c r="G32" s="8">
        <v>0</v>
      </c>
      <c r="H32" s="7">
        <f t="shared" si="3"/>
        <v>841.34</v>
      </c>
      <c r="I32" s="3">
        <f t="shared" si="4"/>
        <v>92.01</v>
      </c>
      <c r="J32" s="7">
        <f t="shared" si="5"/>
        <v>0.89</v>
      </c>
      <c r="K32">
        <v>124.25</v>
      </c>
      <c r="L32">
        <v>13.72</v>
      </c>
      <c r="M32" s="3">
        <f t="shared" si="1"/>
        <v>1072.21</v>
      </c>
    </row>
    <row r="33" spans="2:13" x14ac:dyDescent="0.25">
      <c r="B33" s="3"/>
      <c r="E33" s="21">
        <v>45240</v>
      </c>
      <c r="F33">
        <v>30</v>
      </c>
      <c r="G33" s="8">
        <v>0</v>
      </c>
      <c r="H33" s="7">
        <f t="shared" si="3"/>
        <v>841.34</v>
      </c>
      <c r="I33" s="3">
        <f t="shared" si="4"/>
        <v>92.01</v>
      </c>
      <c r="J33" s="7">
        <f t="shared" si="5"/>
        <v>0.89</v>
      </c>
      <c r="K33">
        <v>124.25</v>
      </c>
      <c r="L33">
        <v>13.72</v>
      </c>
      <c r="M33" s="3">
        <f t="shared" si="1"/>
        <v>1072.21</v>
      </c>
    </row>
    <row r="34" spans="2:13" x14ac:dyDescent="0.25">
      <c r="B34" s="3"/>
      <c r="E34" s="21">
        <v>45270</v>
      </c>
      <c r="F34">
        <v>31</v>
      </c>
      <c r="G34" s="8">
        <v>0</v>
      </c>
      <c r="H34" s="7">
        <f t="shared" si="3"/>
        <v>841.34</v>
      </c>
      <c r="I34" s="3">
        <f t="shared" si="4"/>
        <v>92.01</v>
      </c>
      <c r="J34" s="7">
        <f t="shared" si="5"/>
        <v>0.89</v>
      </c>
      <c r="K34">
        <v>124.25</v>
      </c>
      <c r="L34">
        <v>13.72</v>
      </c>
      <c r="M34" s="3">
        <f t="shared" si="1"/>
        <v>1072.21</v>
      </c>
    </row>
    <row r="35" spans="2:13" x14ac:dyDescent="0.25">
      <c r="B35" s="3"/>
      <c r="E35" s="21">
        <v>45301</v>
      </c>
      <c r="F35">
        <v>32</v>
      </c>
      <c r="G35" s="8">
        <v>0</v>
      </c>
      <c r="H35" s="7">
        <f t="shared" si="3"/>
        <v>841.34</v>
      </c>
      <c r="I35" s="3">
        <f t="shared" si="4"/>
        <v>92.01</v>
      </c>
      <c r="J35" s="7">
        <f t="shared" si="5"/>
        <v>0.89</v>
      </c>
      <c r="K35">
        <v>124.25</v>
      </c>
      <c r="L35">
        <v>13.72</v>
      </c>
      <c r="M35" s="3">
        <f t="shared" si="1"/>
        <v>1072.21</v>
      </c>
    </row>
    <row r="36" spans="2:13" x14ac:dyDescent="0.25">
      <c r="B36" s="3"/>
      <c r="E36" s="21">
        <v>45332</v>
      </c>
      <c r="F36">
        <v>33</v>
      </c>
      <c r="G36" s="8">
        <v>0</v>
      </c>
      <c r="H36" s="7">
        <f t="shared" si="3"/>
        <v>841.34</v>
      </c>
      <c r="I36" s="3">
        <f t="shared" si="4"/>
        <v>92.01</v>
      </c>
      <c r="J36" s="7">
        <f t="shared" si="5"/>
        <v>0.89</v>
      </c>
      <c r="K36">
        <v>124.25</v>
      </c>
      <c r="L36">
        <v>13.72</v>
      </c>
      <c r="M36" s="3">
        <f t="shared" ref="M36:M67" si="6">SUM(G36:L36)</f>
        <v>1072.21</v>
      </c>
    </row>
    <row r="37" spans="2:13" x14ac:dyDescent="0.25">
      <c r="B37" s="3"/>
      <c r="E37" s="21">
        <v>45361</v>
      </c>
      <c r="F37">
        <v>34</v>
      </c>
      <c r="G37" s="8">
        <v>0</v>
      </c>
      <c r="H37" s="7">
        <f t="shared" si="3"/>
        <v>841.34</v>
      </c>
      <c r="I37" s="3">
        <f t="shared" si="4"/>
        <v>92.01</v>
      </c>
      <c r="J37" s="7">
        <f t="shared" si="5"/>
        <v>0.89</v>
      </c>
      <c r="K37">
        <v>124.25</v>
      </c>
      <c r="L37">
        <v>13.72</v>
      </c>
      <c r="M37" s="3">
        <f t="shared" si="6"/>
        <v>1072.21</v>
      </c>
    </row>
    <row r="38" spans="2:13" x14ac:dyDescent="0.25">
      <c r="B38" s="3"/>
      <c r="E38" s="21">
        <v>45392</v>
      </c>
      <c r="F38">
        <v>35</v>
      </c>
      <c r="G38" s="8">
        <v>0</v>
      </c>
      <c r="H38" s="7">
        <f t="shared" si="3"/>
        <v>841.34</v>
      </c>
      <c r="I38" s="3">
        <f t="shared" si="4"/>
        <v>92.01</v>
      </c>
      <c r="J38" s="7">
        <f t="shared" si="5"/>
        <v>0.89</v>
      </c>
      <c r="K38">
        <v>124.25</v>
      </c>
      <c r="L38">
        <v>13.72</v>
      </c>
      <c r="M38" s="3">
        <f t="shared" si="6"/>
        <v>1072.21</v>
      </c>
    </row>
    <row r="39" spans="2:13" x14ac:dyDescent="0.25">
      <c r="B39" s="3"/>
      <c r="E39" s="21">
        <v>45422</v>
      </c>
      <c r="F39">
        <v>36</v>
      </c>
      <c r="G39" s="8">
        <v>0</v>
      </c>
      <c r="H39" s="7">
        <f t="shared" si="3"/>
        <v>841.34</v>
      </c>
      <c r="I39" s="3">
        <f t="shared" si="4"/>
        <v>92.01</v>
      </c>
      <c r="J39" s="7">
        <f t="shared" si="5"/>
        <v>0.89</v>
      </c>
      <c r="K39">
        <v>124.25</v>
      </c>
      <c r="L39">
        <v>13.72</v>
      </c>
      <c r="M39" s="3">
        <f t="shared" si="6"/>
        <v>1072.21</v>
      </c>
    </row>
    <row r="40" spans="2:13" x14ac:dyDescent="0.25">
      <c r="B40" s="3"/>
      <c r="E40" s="21">
        <v>45453</v>
      </c>
      <c r="F40">
        <v>37</v>
      </c>
      <c r="G40" s="8">
        <v>0</v>
      </c>
      <c r="H40" s="7">
        <f t="shared" si="3"/>
        <v>841.34</v>
      </c>
      <c r="I40" s="3">
        <f t="shared" si="4"/>
        <v>92.01</v>
      </c>
      <c r="J40" s="7">
        <f t="shared" si="5"/>
        <v>0.89</v>
      </c>
      <c r="K40">
        <v>124.25</v>
      </c>
      <c r="L40">
        <v>13.72</v>
      </c>
      <c r="M40" s="3">
        <f t="shared" si="6"/>
        <v>1072.21</v>
      </c>
    </row>
    <row r="41" spans="2:13" x14ac:dyDescent="0.25">
      <c r="B41" s="3"/>
      <c r="E41" s="21">
        <v>45483</v>
      </c>
      <c r="F41">
        <v>38</v>
      </c>
      <c r="G41" s="8">
        <v>0</v>
      </c>
      <c r="H41" s="7">
        <f t="shared" si="3"/>
        <v>841.34</v>
      </c>
      <c r="I41" s="3">
        <f t="shared" si="4"/>
        <v>92.01</v>
      </c>
      <c r="J41" s="7">
        <f t="shared" si="5"/>
        <v>0.89</v>
      </c>
      <c r="K41">
        <v>124.25</v>
      </c>
      <c r="L41">
        <v>13.72</v>
      </c>
      <c r="M41" s="3">
        <f t="shared" si="6"/>
        <v>1072.21</v>
      </c>
    </row>
    <row r="42" spans="2:13" x14ac:dyDescent="0.25">
      <c r="B42" s="3"/>
      <c r="E42" s="21">
        <v>45514</v>
      </c>
      <c r="F42">
        <v>39</v>
      </c>
      <c r="G42" s="8">
        <v>0</v>
      </c>
      <c r="H42" s="7">
        <f t="shared" si="3"/>
        <v>841.34</v>
      </c>
      <c r="I42" s="3">
        <f t="shared" si="4"/>
        <v>92.01</v>
      </c>
      <c r="J42" s="7">
        <f t="shared" si="5"/>
        <v>0.89</v>
      </c>
      <c r="K42">
        <v>124.25</v>
      </c>
      <c r="L42">
        <v>13.72</v>
      </c>
      <c r="M42" s="3">
        <f t="shared" si="6"/>
        <v>1072.21</v>
      </c>
    </row>
    <row r="43" spans="2:13" x14ac:dyDescent="0.25">
      <c r="B43" s="3"/>
      <c r="E43" s="21">
        <v>45545</v>
      </c>
      <c r="F43">
        <v>40</v>
      </c>
      <c r="G43" s="8">
        <v>0</v>
      </c>
      <c r="H43" s="7">
        <f t="shared" si="3"/>
        <v>841.34</v>
      </c>
      <c r="I43" s="3">
        <f t="shared" si="4"/>
        <v>92.01</v>
      </c>
      <c r="J43" s="7">
        <f t="shared" si="5"/>
        <v>0.89</v>
      </c>
      <c r="K43">
        <v>124.25</v>
      </c>
      <c r="L43">
        <v>13.72</v>
      </c>
      <c r="M43" s="3">
        <f t="shared" si="6"/>
        <v>1072.21</v>
      </c>
    </row>
    <row r="44" spans="2:13" x14ac:dyDescent="0.25">
      <c r="B44" s="3"/>
      <c r="E44" s="21">
        <v>45575</v>
      </c>
      <c r="F44">
        <v>41</v>
      </c>
      <c r="G44" s="8">
        <v>0</v>
      </c>
      <c r="H44" s="7">
        <f t="shared" si="3"/>
        <v>841.34</v>
      </c>
      <c r="I44" s="3">
        <f t="shared" si="4"/>
        <v>92.01</v>
      </c>
      <c r="J44" s="7">
        <f t="shared" si="5"/>
        <v>0.89</v>
      </c>
      <c r="K44">
        <v>124.25</v>
      </c>
      <c r="L44">
        <v>13.72</v>
      </c>
      <c r="M44" s="3">
        <f t="shared" si="6"/>
        <v>1072.21</v>
      </c>
    </row>
    <row r="45" spans="2:13" x14ac:dyDescent="0.25">
      <c r="E45" s="21">
        <v>45606</v>
      </c>
      <c r="F45">
        <v>42</v>
      </c>
      <c r="G45" s="8">
        <v>0</v>
      </c>
      <c r="H45" s="7">
        <f t="shared" si="3"/>
        <v>841.34</v>
      </c>
      <c r="I45" s="3">
        <f t="shared" si="4"/>
        <v>92.01</v>
      </c>
      <c r="J45" s="7">
        <f t="shared" si="5"/>
        <v>0.89</v>
      </c>
      <c r="K45">
        <v>124.25</v>
      </c>
      <c r="L45">
        <v>13.72</v>
      </c>
      <c r="M45" s="3">
        <f t="shared" si="6"/>
        <v>1072.21</v>
      </c>
    </row>
    <row r="46" spans="2:13" x14ac:dyDescent="0.25">
      <c r="E46" s="21">
        <v>45636</v>
      </c>
      <c r="F46">
        <v>43</v>
      </c>
      <c r="G46" s="8">
        <v>0</v>
      </c>
      <c r="H46" s="7">
        <f t="shared" si="3"/>
        <v>841.34</v>
      </c>
      <c r="I46" s="3">
        <f t="shared" si="4"/>
        <v>92.01</v>
      </c>
      <c r="J46" s="7">
        <f t="shared" si="5"/>
        <v>0.89</v>
      </c>
      <c r="K46">
        <v>124.25</v>
      </c>
      <c r="L46">
        <v>13.72</v>
      </c>
      <c r="M46" s="3">
        <f t="shared" si="6"/>
        <v>1072.21</v>
      </c>
    </row>
    <row r="47" spans="2:13" x14ac:dyDescent="0.25">
      <c r="E47" s="21">
        <v>45667</v>
      </c>
      <c r="F47">
        <v>44</v>
      </c>
      <c r="G47" s="8">
        <v>0</v>
      </c>
      <c r="H47" s="7">
        <f t="shared" si="3"/>
        <v>841.34</v>
      </c>
      <c r="I47" s="3">
        <f t="shared" si="4"/>
        <v>92.01</v>
      </c>
      <c r="J47" s="7">
        <f t="shared" si="5"/>
        <v>0.89</v>
      </c>
      <c r="K47">
        <v>124.25</v>
      </c>
      <c r="L47">
        <v>13.72</v>
      </c>
      <c r="M47" s="3">
        <f t="shared" si="6"/>
        <v>1072.21</v>
      </c>
    </row>
    <row r="48" spans="2:13" x14ac:dyDescent="0.25">
      <c r="E48" s="21">
        <v>45698</v>
      </c>
      <c r="F48">
        <v>45</v>
      </c>
      <c r="G48" s="8">
        <v>0</v>
      </c>
      <c r="H48" s="7">
        <f t="shared" si="3"/>
        <v>841.34</v>
      </c>
      <c r="I48" s="3">
        <f t="shared" si="4"/>
        <v>92.01</v>
      </c>
      <c r="J48" s="7">
        <f t="shared" si="5"/>
        <v>0.89</v>
      </c>
      <c r="K48">
        <v>124.25</v>
      </c>
      <c r="L48">
        <v>13.72</v>
      </c>
      <c r="M48" s="3">
        <f t="shared" si="6"/>
        <v>1072.21</v>
      </c>
    </row>
    <row r="49" spans="5:13" x14ac:dyDescent="0.25">
      <c r="E49" s="21">
        <v>45726</v>
      </c>
      <c r="F49">
        <v>46</v>
      </c>
      <c r="G49" s="8">
        <v>0</v>
      </c>
      <c r="H49" s="7">
        <f t="shared" si="3"/>
        <v>841.34</v>
      </c>
      <c r="I49" s="3">
        <f t="shared" si="4"/>
        <v>92.01</v>
      </c>
      <c r="J49" s="7">
        <f t="shared" si="5"/>
        <v>0.89</v>
      </c>
      <c r="K49">
        <v>124.25</v>
      </c>
      <c r="L49">
        <v>13.72</v>
      </c>
      <c r="M49" s="3">
        <f t="shared" si="6"/>
        <v>1072.21</v>
      </c>
    </row>
    <row r="50" spans="5:13" x14ac:dyDescent="0.25">
      <c r="E50" s="21">
        <v>45757</v>
      </c>
      <c r="F50">
        <v>47</v>
      </c>
      <c r="G50" s="8">
        <v>0</v>
      </c>
      <c r="H50" s="7">
        <f t="shared" si="3"/>
        <v>841.34</v>
      </c>
      <c r="I50" s="3">
        <f t="shared" si="4"/>
        <v>92.01</v>
      </c>
      <c r="J50" s="7">
        <f t="shared" si="5"/>
        <v>0.89</v>
      </c>
      <c r="K50">
        <v>124.25</v>
      </c>
      <c r="L50">
        <v>13.72</v>
      </c>
      <c r="M50" s="3">
        <f t="shared" si="6"/>
        <v>1072.21</v>
      </c>
    </row>
    <row r="51" spans="5:13" x14ac:dyDescent="0.25">
      <c r="E51" s="21">
        <v>45787</v>
      </c>
      <c r="F51">
        <v>48</v>
      </c>
      <c r="G51" s="8">
        <v>0</v>
      </c>
      <c r="H51" s="7">
        <f t="shared" si="3"/>
        <v>841.34</v>
      </c>
      <c r="I51" s="3">
        <f t="shared" si="4"/>
        <v>92.01</v>
      </c>
      <c r="J51" s="7">
        <f t="shared" si="5"/>
        <v>0.89</v>
      </c>
      <c r="K51">
        <v>124.25</v>
      </c>
      <c r="L51">
        <v>13.72</v>
      </c>
      <c r="M51" s="3">
        <f t="shared" si="6"/>
        <v>1072.21</v>
      </c>
    </row>
    <row r="52" spans="5:13" x14ac:dyDescent="0.25">
      <c r="E52" s="21">
        <v>45818</v>
      </c>
      <c r="F52">
        <v>49</v>
      </c>
      <c r="G52" s="8">
        <v>0</v>
      </c>
      <c r="H52" s="7">
        <f t="shared" si="3"/>
        <v>841.34</v>
      </c>
      <c r="I52" s="3">
        <f t="shared" si="4"/>
        <v>92.01</v>
      </c>
      <c r="J52" s="7">
        <f t="shared" si="5"/>
        <v>0.89</v>
      </c>
      <c r="K52">
        <v>124.25</v>
      </c>
      <c r="L52">
        <v>13.72</v>
      </c>
      <c r="M52" s="3">
        <f t="shared" si="6"/>
        <v>1072.21</v>
      </c>
    </row>
    <row r="53" spans="5:13" x14ac:dyDescent="0.25">
      <c r="E53" s="21">
        <v>45848</v>
      </c>
      <c r="F53">
        <v>50</v>
      </c>
      <c r="G53" s="8">
        <v>0</v>
      </c>
      <c r="H53" s="7">
        <f t="shared" si="3"/>
        <v>841.34</v>
      </c>
      <c r="I53" s="3">
        <f t="shared" si="4"/>
        <v>92.01</v>
      </c>
      <c r="J53" s="7">
        <f t="shared" si="5"/>
        <v>0.89</v>
      </c>
      <c r="K53">
        <v>124.25</v>
      </c>
      <c r="L53">
        <v>13.72</v>
      </c>
      <c r="M53" s="3">
        <f t="shared" si="6"/>
        <v>1072.21</v>
      </c>
    </row>
    <row r="54" spans="5:13" x14ac:dyDescent="0.25">
      <c r="E54" s="21">
        <v>45879</v>
      </c>
      <c r="F54">
        <v>51</v>
      </c>
      <c r="G54" s="8">
        <v>0</v>
      </c>
      <c r="H54" s="7">
        <f t="shared" si="3"/>
        <v>841.34</v>
      </c>
      <c r="I54" s="3">
        <f t="shared" si="4"/>
        <v>92.01</v>
      </c>
      <c r="J54" s="7">
        <f t="shared" si="5"/>
        <v>0.89</v>
      </c>
      <c r="K54">
        <v>124.25</v>
      </c>
      <c r="L54">
        <v>13.72</v>
      </c>
      <c r="M54" s="3">
        <f t="shared" si="6"/>
        <v>1072.21</v>
      </c>
    </row>
    <row r="55" spans="5:13" x14ac:dyDescent="0.25">
      <c r="E55" s="21">
        <v>45910</v>
      </c>
      <c r="F55">
        <v>52</v>
      </c>
      <c r="G55" s="8">
        <v>0</v>
      </c>
      <c r="H55" s="7">
        <f t="shared" si="3"/>
        <v>841.34</v>
      </c>
      <c r="I55" s="3">
        <f t="shared" si="4"/>
        <v>92.01</v>
      </c>
      <c r="J55" s="7">
        <f t="shared" si="5"/>
        <v>0.89</v>
      </c>
      <c r="K55">
        <v>124.25</v>
      </c>
      <c r="L55">
        <v>13.72</v>
      </c>
      <c r="M55" s="3">
        <f t="shared" si="6"/>
        <v>1072.21</v>
      </c>
    </row>
    <row r="56" spans="5:13" x14ac:dyDescent="0.25">
      <c r="E56" s="21">
        <v>45940</v>
      </c>
      <c r="F56">
        <v>53</v>
      </c>
      <c r="G56" s="8">
        <v>0</v>
      </c>
      <c r="H56" s="7">
        <f t="shared" si="3"/>
        <v>841.34</v>
      </c>
      <c r="I56" s="3">
        <f t="shared" si="4"/>
        <v>92.01</v>
      </c>
      <c r="J56" s="7">
        <f t="shared" si="5"/>
        <v>0.89</v>
      </c>
      <c r="K56">
        <v>124.25</v>
      </c>
      <c r="L56">
        <v>13.72</v>
      </c>
      <c r="M56" s="3">
        <f t="shared" si="6"/>
        <v>1072.21</v>
      </c>
    </row>
    <row r="57" spans="5:13" x14ac:dyDescent="0.25">
      <c r="E57" s="21">
        <v>45971</v>
      </c>
      <c r="F57">
        <v>54</v>
      </c>
      <c r="G57" s="8">
        <v>0</v>
      </c>
      <c r="H57" s="7">
        <f t="shared" si="3"/>
        <v>841.34</v>
      </c>
      <c r="I57" s="3">
        <f t="shared" si="4"/>
        <v>92.01</v>
      </c>
      <c r="J57" s="7">
        <f t="shared" si="5"/>
        <v>0.89</v>
      </c>
      <c r="K57">
        <v>124.25</v>
      </c>
      <c r="L57">
        <v>13.72</v>
      </c>
      <c r="M57" s="3">
        <f t="shared" si="6"/>
        <v>1072.21</v>
      </c>
    </row>
    <row r="58" spans="5:13" x14ac:dyDescent="0.25">
      <c r="E58" s="21">
        <v>46001</v>
      </c>
      <c r="F58">
        <v>55</v>
      </c>
      <c r="G58" s="8">
        <v>0</v>
      </c>
      <c r="H58" s="7">
        <f t="shared" si="3"/>
        <v>841.34</v>
      </c>
      <c r="I58" s="3">
        <f t="shared" si="4"/>
        <v>92.01</v>
      </c>
      <c r="J58" s="7">
        <f t="shared" si="5"/>
        <v>0.89</v>
      </c>
      <c r="K58">
        <v>124.25</v>
      </c>
      <c r="L58">
        <v>13.72</v>
      </c>
      <c r="M58" s="3">
        <f t="shared" si="6"/>
        <v>1072.21</v>
      </c>
    </row>
    <row r="59" spans="5:13" x14ac:dyDescent="0.25">
      <c r="E59" s="21">
        <v>46032</v>
      </c>
      <c r="F59">
        <v>56</v>
      </c>
      <c r="G59" s="8">
        <v>0</v>
      </c>
      <c r="H59" s="7">
        <f t="shared" si="3"/>
        <v>841.34</v>
      </c>
      <c r="I59" s="3">
        <f t="shared" si="4"/>
        <v>92.01</v>
      </c>
      <c r="J59" s="7">
        <f t="shared" si="5"/>
        <v>0.89</v>
      </c>
      <c r="K59">
        <v>124.25</v>
      </c>
      <c r="L59">
        <v>13.72</v>
      </c>
      <c r="M59" s="3">
        <f t="shared" si="6"/>
        <v>1072.21</v>
      </c>
    </row>
    <row r="60" spans="5:13" x14ac:dyDescent="0.25">
      <c r="E60" s="21">
        <v>46063</v>
      </c>
      <c r="F60">
        <v>57</v>
      </c>
      <c r="G60" s="8">
        <v>0</v>
      </c>
      <c r="H60" s="7">
        <f t="shared" si="3"/>
        <v>841.34</v>
      </c>
      <c r="I60" s="3">
        <f t="shared" si="4"/>
        <v>92.01</v>
      </c>
      <c r="J60" s="7">
        <f t="shared" si="5"/>
        <v>0.89</v>
      </c>
      <c r="K60">
        <v>124.25</v>
      </c>
      <c r="L60">
        <v>13.72</v>
      </c>
      <c r="M60" s="3">
        <f t="shared" si="6"/>
        <v>1072.21</v>
      </c>
    </row>
    <row r="61" spans="5:13" x14ac:dyDescent="0.25">
      <c r="E61" s="21">
        <v>46091</v>
      </c>
      <c r="F61">
        <v>58</v>
      </c>
      <c r="G61" s="8">
        <v>0</v>
      </c>
      <c r="H61" s="7">
        <f t="shared" si="3"/>
        <v>841.34</v>
      </c>
      <c r="I61" s="3">
        <f t="shared" si="4"/>
        <v>92.01</v>
      </c>
      <c r="J61" s="7">
        <f t="shared" si="5"/>
        <v>0.89</v>
      </c>
      <c r="K61">
        <v>124.25</v>
      </c>
      <c r="L61">
        <v>13.72</v>
      </c>
      <c r="M61" s="3">
        <f t="shared" si="6"/>
        <v>1072.21</v>
      </c>
    </row>
    <row r="62" spans="5:13" x14ac:dyDescent="0.25">
      <c r="E62" s="21">
        <v>46122</v>
      </c>
      <c r="F62">
        <v>59</v>
      </c>
      <c r="G62" s="8">
        <v>0</v>
      </c>
      <c r="H62" s="7">
        <f t="shared" si="3"/>
        <v>841.34</v>
      </c>
      <c r="I62" s="3">
        <f t="shared" si="4"/>
        <v>92.01</v>
      </c>
      <c r="J62" s="7">
        <f t="shared" si="5"/>
        <v>0.89</v>
      </c>
      <c r="K62">
        <v>124.25</v>
      </c>
      <c r="L62">
        <v>13.72</v>
      </c>
      <c r="M62" s="3">
        <f t="shared" si="6"/>
        <v>1072.21</v>
      </c>
    </row>
    <row r="63" spans="5:13" x14ac:dyDescent="0.25">
      <c r="E63" s="21">
        <v>46152</v>
      </c>
      <c r="F63">
        <v>60</v>
      </c>
      <c r="G63" s="8">
        <v>0</v>
      </c>
      <c r="H63" s="7">
        <f t="shared" si="3"/>
        <v>841.34</v>
      </c>
      <c r="I63" s="3">
        <f t="shared" si="4"/>
        <v>92.01</v>
      </c>
      <c r="J63" s="7">
        <f t="shared" si="5"/>
        <v>0.89</v>
      </c>
      <c r="K63">
        <v>124.25</v>
      </c>
      <c r="L63">
        <v>13.72</v>
      </c>
      <c r="M63" s="3">
        <f t="shared" si="6"/>
        <v>1072.21</v>
      </c>
    </row>
    <row r="64" spans="5:13" x14ac:dyDescent="0.25">
      <c r="E64" s="21">
        <v>46183</v>
      </c>
      <c r="F64">
        <v>61</v>
      </c>
      <c r="G64" s="8">
        <v>0</v>
      </c>
      <c r="H64" s="7">
        <f t="shared" si="3"/>
        <v>841.34</v>
      </c>
      <c r="I64" s="3">
        <f t="shared" si="4"/>
        <v>92.01</v>
      </c>
      <c r="J64" s="7">
        <f t="shared" si="5"/>
        <v>0.89</v>
      </c>
      <c r="K64">
        <v>124.25</v>
      </c>
      <c r="L64">
        <v>13.72</v>
      </c>
      <c r="M64" s="3">
        <f t="shared" si="6"/>
        <v>1072.21</v>
      </c>
    </row>
    <row r="65" spans="5:13" x14ac:dyDescent="0.25">
      <c r="E65" s="21">
        <v>46213</v>
      </c>
      <c r="F65">
        <v>62</v>
      </c>
      <c r="G65" s="8">
        <v>0</v>
      </c>
      <c r="H65" s="7">
        <f t="shared" si="3"/>
        <v>841.34</v>
      </c>
      <c r="I65" s="3">
        <f t="shared" si="4"/>
        <v>92.01</v>
      </c>
      <c r="J65" s="7">
        <f t="shared" si="5"/>
        <v>0.89</v>
      </c>
      <c r="K65">
        <v>124.25</v>
      </c>
      <c r="L65">
        <v>13.72</v>
      </c>
      <c r="M65" s="3">
        <f t="shared" si="6"/>
        <v>1072.21</v>
      </c>
    </row>
    <row r="66" spans="5:13" x14ac:dyDescent="0.25">
      <c r="E66" s="21">
        <v>46244</v>
      </c>
      <c r="F66">
        <v>63</v>
      </c>
      <c r="G66" s="8">
        <v>0</v>
      </c>
      <c r="H66" s="7">
        <f t="shared" si="3"/>
        <v>841.34</v>
      </c>
      <c r="I66" s="3">
        <f t="shared" si="4"/>
        <v>92.01</v>
      </c>
      <c r="J66" s="7">
        <f t="shared" si="5"/>
        <v>0.89</v>
      </c>
      <c r="K66">
        <v>124.25</v>
      </c>
      <c r="L66">
        <v>13.72</v>
      </c>
      <c r="M66" s="3">
        <f t="shared" si="6"/>
        <v>1072.21</v>
      </c>
    </row>
    <row r="67" spans="5:13" x14ac:dyDescent="0.25">
      <c r="E67" s="21">
        <v>46275</v>
      </c>
      <c r="F67">
        <v>64</v>
      </c>
      <c r="G67" s="8">
        <v>0</v>
      </c>
      <c r="H67" s="7">
        <f t="shared" si="3"/>
        <v>841.34</v>
      </c>
      <c r="I67" s="3">
        <f t="shared" si="4"/>
        <v>92.01</v>
      </c>
      <c r="J67" s="7">
        <f t="shared" si="5"/>
        <v>0.89</v>
      </c>
      <c r="K67">
        <v>124.25</v>
      </c>
      <c r="L67">
        <v>13.72</v>
      </c>
      <c r="M67" s="3">
        <f t="shared" si="6"/>
        <v>1072.21</v>
      </c>
    </row>
    <row r="68" spans="5:13" x14ac:dyDescent="0.25">
      <c r="E68" s="21">
        <v>46305</v>
      </c>
      <c r="F68">
        <v>65</v>
      </c>
      <c r="G68" s="8">
        <v>0</v>
      </c>
      <c r="H68" s="7">
        <f t="shared" si="3"/>
        <v>841.34</v>
      </c>
      <c r="I68" s="3">
        <f t="shared" si="4"/>
        <v>92.01</v>
      </c>
      <c r="J68" s="7">
        <f t="shared" si="5"/>
        <v>0.89</v>
      </c>
      <c r="K68">
        <v>124.25</v>
      </c>
      <c r="L68">
        <v>13.72</v>
      </c>
      <c r="M68" s="3">
        <f t="shared" ref="M68:M99" si="7">SUM(G68:L68)</f>
        <v>1072.21</v>
      </c>
    </row>
    <row r="69" spans="5:13" x14ac:dyDescent="0.25">
      <c r="E69" s="21">
        <v>46336</v>
      </c>
      <c r="F69">
        <v>66</v>
      </c>
      <c r="G69" s="8">
        <v>0</v>
      </c>
      <c r="H69" s="7">
        <f t="shared" si="3"/>
        <v>841.34</v>
      </c>
      <c r="I69" s="3">
        <f t="shared" si="4"/>
        <v>92.01</v>
      </c>
      <c r="J69" s="7">
        <f t="shared" si="5"/>
        <v>0.89</v>
      </c>
      <c r="K69">
        <v>124.25</v>
      </c>
      <c r="L69">
        <v>13.72</v>
      </c>
      <c r="M69" s="3">
        <f t="shared" si="7"/>
        <v>1072.21</v>
      </c>
    </row>
    <row r="70" spans="5:13" x14ac:dyDescent="0.25">
      <c r="E70" s="21">
        <v>46366</v>
      </c>
      <c r="F70">
        <v>67</v>
      </c>
      <c r="G70" s="8">
        <v>0</v>
      </c>
      <c r="H70" s="7">
        <f t="shared" si="3"/>
        <v>841.34</v>
      </c>
      <c r="I70" s="3">
        <f t="shared" si="4"/>
        <v>92.01</v>
      </c>
      <c r="J70" s="7">
        <f t="shared" si="5"/>
        <v>0.89</v>
      </c>
      <c r="K70">
        <v>124.25</v>
      </c>
      <c r="L70">
        <v>13.72</v>
      </c>
      <c r="M70" s="3">
        <f t="shared" si="7"/>
        <v>1072.21</v>
      </c>
    </row>
    <row r="71" spans="5:13" x14ac:dyDescent="0.25">
      <c r="E71" s="21">
        <v>46397</v>
      </c>
      <c r="F71">
        <v>68</v>
      </c>
      <c r="G71" s="8">
        <v>0</v>
      </c>
      <c r="H71" s="7">
        <f t="shared" si="3"/>
        <v>841.34</v>
      </c>
      <c r="I71" s="3">
        <f t="shared" si="4"/>
        <v>92.01</v>
      </c>
      <c r="J71" s="7">
        <f t="shared" si="5"/>
        <v>0.89</v>
      </c>
      <c r="K71">
        <v>124.25</v>
      </c>
      <c r="L71">
        <v>13.72</v>
      </c>
      <c r="M71" s="3">
        <f t="shared" si="7"/>
        <v>1072.21</v>
      </c>
    </row>
    <row r="72" spans="5:13" x14ac:dyDescent="0.25">
      <c r="E72" s="21">
        <v>46428</v>
      </c>
      <c r="F72">
        <v>69</v>
      </c>
      <c r="G72" s="8">
        <v>0</v>
      </c>
      <c r="H72" s="7">
        <f t="shared" si="3"/>
        <v>841.34</v>
      </c>
      <c r="I72" s="3">
        <f t="shared" si="4"/>
        <v>92.01</v>
      </c>
      <c r="J72" s="7">
        <f t="shared" si="5"/>
        <v>0.89</v>
      </c>
      <c r="K72">
        <v>124.25</v>
      </c>
      <c r="L72">
        <v>13.72</v>
      </c>
      <c r="M72" s="3">
        <f t="shared" si="7"/>
        <v>1072.21</v>
      </c>
    </row>
    <row r="73" spans="5:13" x14ac:dyDescent="0.25">
      <c r="E73" s="21">
        <v>46456</v>
      </c>
      <c r="F73">
        <v>70</v>
      </c>
      <c r="G73" s="8">
        <v>0</v>
      </c>
      <c r="H73" s="7">
        <f t="shared" si="3"/>
        <v>841.34</v>
      </c>
      <c r="I73" s="3">
        <f t="shared" si="4"/>
        <v>92.01</v>
      </c>
      <c r="J73" s="7">
        <f t="shared" si="5"/>
        <v>0.89</v>
      </c>
      <c r="K73">
        <v>124.25</v>
      </c>
      <c r="L73">
        <v>13.72</v>
      </c>
      <c r="M73" s="3">
        <f t="shared" si="7"/>
        <v>1072.21</v>
      </c>
    </row>
    <row r="74" spans="5:13" x14ac:dyDescent="0.25">
      <c r="E74" s="21">
        <v>46487</v>
      </c>
      <c r="F74">
        <v>71</v>
      </c>
      <c r="G74" s="8">
        <v>0</v>
      </c>
      <c r="H74" s="7">
        <f t="shared" ref="H74:H123" si="8">($B$17-(I74+J74))</f>
        <v>841.34</v>
      </c>
      <c r="I74" s="3">
        <f t="shared" si="4"/>
        <v>92.01</v>
      </c>
      <c r="J74" s="7">
        <f t="shared" si="5"/>
        <v>0.89</v>
      </c>
      <c r="K74">
        <v>124.25</v>
      </c>
      <c r="L74">
        <v>13.72</v>
      </c>
      <c r="M74" s="3">
        <f t="shared" si="7"/>
        <v>1072.21</v>
      </c>
    </row>
    <row r="75" spans="5:13" x14ac:dyDescent="0.25">
      <c r="E75" s="21">
        <v>46517</v>
      </c>
      <c r="F75">
        <v>72</v>
      </c>
      <c r="G75" s="8">
        <v>0</v>
      </c>
      <c r="H75" s="7">
        <f t="shared" si="8"/>
        <v>841.34</v>
      </c>
      <c r="I75" s="3">
        <f t="shared" ref="I75:I123" si="9">ROUND(($B$18/114),2)</f>
        <v>92.01</v>
      </c>
      <c r="J75" s="7">
        <f t="shared" ref="J75:J123" si="10">ROUND(($B$11/114),2)</f>
        <v>0.89</v>
      </c>
      <c r="K75">
        <v>124.25</v>
      </c>
      <c r="L75">
        <v>13.72</v>
      </c>
      <c r="M75" s="3">
        <f t="shared" si="7"/>
        <v>1072.21</v>
      </c>
    </row>
    <row r="76" spans="5:13" x14ac:dyDescent="0.25">
      <c r="E76" s="21">
        <v>46548</v>
      </c>
      <c r="F76">
        <v>73</v>
      </c>
      <c r="G76" s="8">
        <v>0</v>
      </c>
      <c r="H76" s="7">
        <f t="shared" si="8"/>
        <v>841.34</v>
      </c>
      <c r="I76" s="3">
        <f t="shared" si="9"/>
        <v>92.01</v>
      </c>
      <c r="J76" s="7">
        <f t="shared" si="10"/>
        <v>0.89</v>
      </c>
      <c r="K76">
        <v>124.25</v>
      </c>
      <c r="L76">
        <v>13.72</v>
      </c>
      <c r="M76" s="3">
        <f t="shared" si="7"/>
        <v>1072.21</v>
      </c>
    </row>
    <row r="77" spans="5:13" x14ac:dyDescent="0.25">
      <c r="E77" s="21">
        <v>46578</v>
      </c>
      <c r="F77">
        <v>74</v>
      </c>
      <c r="G77" s="8">
        <v>0</v>
      </c>
      <c r="H77" s="7">
        <f t="shared" si="8"/>
        <v>841.34</v>
      </c>
      <c r="I77" s="3">
        <f t="shared" si="9"/>
        <v>92.01</v>
      </c>
      <c r="J77" s="7">
        <f t="shared" si="10"/>
        <v>0.89</v>
      </c>
      <c r="K77">
        <v>124.25</v>
      </c>
      <c r="L77">
        <v>13.72</v>
      </c>
      <c r="M77" s="3">
        <f t="shared" si="7"/>
        <v>1072.21</v>
      </c>
    </row>
    <row r="78" spans="5:13" x14ac:dyDescent="0.25">
      <c r="E78" s="21">
        <v>46609</v>
      </c>
      <c r="F78">
        <v>75</v>
      </c>
      <c r="G78" s="8">
        <v>0</v>
      </c>
      <c r="H78" s="7">
        <f t="shared" si="8"/>
        <v>841.34</v>
      </c>
      <c r="I78" s="3">
        <f t="shared" si="9"/>
        <v>92.01</v>
      </c>
      <c r="J78" s="7">
        <f t="shared" si="10"/>
        <v>0.89</v>
      </c>
      <c r="K78">
        <v>124.25</v>
      </c>
      <c r="L78">
        <v>13.72</v>
      </c>
      <c r="M78" s="3">
        <f t="shared" si="7"/>
        <v>1072.21</v>
      </c>
    </row>
    <row r="79" spans="5:13" x14ac:dyDescent="0.25">
      <c r="E79" s="21">
        <v>46640</v>
      </c>
      <c r="F79">
        <v>76</v>
      </c>
      <c r="G79" s="8">
        <v>0</v>
      </c>
      <c r="H79" s="7">
        <f t="shared" si="8"/>
        <v>841.34</v>
      </c>
      <c r="I79" s="3">
        <f t="shared" si="9"/>
        <v>92.01</v>
      </c>
      <c r="J79" s="7">
        <f t="shared" si="10"/>
        <v>0.89</v>
      </c>
      <c r="K79">
        <v>124.25</v>
      </c>
      <c r="L79">
        <v>13.72</v>
      </c>
      <c r="M79" s="3">
        <f t="shared" si="7"/>
        <v>1072.21</v>
      </c>
    </row>
    <row r="80" spans="5:13" x14ac:dyDescent="0.25">
      <c r="E80" s="21">
        <v>46670</v>
      </c>
      <c r="F80">
        <v>77</v>
      </c>
      <c r="G80" s="8">
        <v>0</v>
      </c>
      <c r="H80" s="7">
        <f t="shared" si="8"/>
        <v>841.34</v>
      </c>
      <c r="I80" s="3">
        <f t="shared" si="9"/>
        <v>92.01</v>
      </c>
      <c r="J80" s="7">
        <f t="shared" si="10"/>
        <v>0.89</v>
      </c>
      <c r="K80">
        <v>124.25</v>
      </c>
      <c r="L80">
        <v>13.72</v>
      </c>
      <c r="M80" s="3">
        <f t="shared" si="7"/>
        <v>1072.21</v>
      </c>
    </row>
    <row r="81" spans="5:13" x14ac:dyDescent="0.25">
      <c r="E81" s="21">
        <v>46701</v>
      </c>
      <c r="F81">
        <v>78</v>
      </c>
      <c r="G81" s="8">
        <v>0</v>
      </c>
      <c r="H81" s="7">
        <f t="shared" si="8"/>
        <v>841.34</v>
      </c>
      <c r="I81" s="3">
        <f t="shared" si="9"/>
        <v>92.01</v>
      </c>
      <c r="J81" s="7">
        <f t="shared" si="10"/>
        <v>0.89</v>
      </c>
      <c r="K81">
        <v>124.25</v>
      </c>
      <c r="L81">
        <v>13.72</v>
      </c>
      <c r="M81" s="3">
        <f t="shared" si="7"/>
        <v>1072.21</v>
      </c>
    </row>
    <row r="82" spans="5:13" x14ac:dyDescent="0.25">
      <c r="E82" s="21">
        <v>46731</v>
      </c>
      <c r="F82">
        <v>79</v>
      </c>
      <c r="G82" s="8">
        <v>0</v>
      </c>
      <c r="H82" s="7">
        <f t="shared" si="8"/>
        <v>841.34</v>
      </c>
      <c r="I82" s="3">
        <f t="shared" si="9"/>
        <v>92.01</v>
      </c>
      <c r="J82" s="7">
        <f t="shared" si="10"/>
        <v>0.89</v>
      </c>
      <c r="K82">
        <v>124.25</v>
      </c>
      <c r="L82">
        <v>13.72</v>
      </c>
      <c r="M82" s="3">
        <f t="shared" si="7"/>
        <v>1072.21</v>
      </c>
    </row>
    <row r="83" spans="5:13" x14ac:dyDescent="0.25">
      <c r="E83" s="21">
        <v>46762</v>
      </c>
      <c r="F83">
        <v>80</v>
      </c>
      <c r="G83" s="8">
        <v>0</v>
      </c>
      <c r="H83" s="7">
        <f t="shared" si="8"/>
        <v>841.34</v>
      </c>
      <c r="I83" s="3">
        <f t="shared" si="9"/>
        <v>92.01</v>
      </c>
      <c r="J83" s="7">
        <f t="shared" si="10"/>
        <v>0.89</v>
      </c>
      <c r="K83">
        <v>124.25</v>
      </c>
      <c r="L83">
        <v>13.72</v>
      </c>
      <c r="M83" s="3">
        <f t="shared" si="7"/>
        <v>1072.21</v>
      </c>
    </row>
    <row r="84" spans="5:13" x14ac:dyDescent="0.25">
      <c r="E84" s="21">
        <v>46793</v>
      </c>
      <c r="F84">
        <v>81</v>
      </c>
      <c r="G84" s="8">
        <v>0</v>
      </c>
      <c r="H84" s="7">
        <f t="shared" si="8"/>
        <v>841.34</v>
      </c>
      <c r="I84" s="3">
        <f t="shared" si="9"/>
        <v>92.01</v>
      </c>
      <c r="J84" s="7">
        <f t="shared" si="10"/>
        <v>0.89</v>
      </c>
      <c r="K84">
        <v>124.25</v>
      </c>
      <c r="L84">
        <v>13.72</v>
      </c>
      <c r="M84" s="3">
        <f t="shared" si="7"/>
        <v>1072.21</v>
      </c>
    </row>
    <row r="85" spans="5:13" x14ac:dyDescent="0.25">
      <c r="E85" s="21">
        <v>46822</v>
      </c>
      <c r="F85">
        <v>82</v>
      </c>
      <c r="G85" s="8">
        <v>0</v>
      </c>
      <c r="H85" s="7">
        <f t="shared" si="8"/>
        <v>841.34</v>
      </c>
      <c r="I85" s="3">
        <f t="shared" si="9"/>
        <v>92.01</v>
      </c>
      <c r="J85" s="7">
        <f t="shared" si="10"/>
        <v>0.89</v>
      </c>
      <c r="K85">
        <v>124.25</v>
      </c>
      <c r="L85">
        <v>13.72</v>
      </c>
      <c r="M85" s="3">
        <f t="shared" si="7"/>
        <v>1072.21</v>
      </c>
    </row>
    <row r="86" spans="5:13" x14ac:dyDescent="0.25">
      <c r="E86" s="21">
        <v>46853</v>
      </c>
      <c r="F86">
        <v>83</v>
      </c>
      <c r="G86" s="8">
        <v>0</v>
      </c>
      <c r="H86" s="7">
        <f t="shared" si="8"/>
        <v>841.34</v>
      </c>
      <c r="I86" s="3">
        <f t="shared" si="9"/>
        <v>92.01</v>
      </c>
      <c r="J86" s="7">
        <f t="shared" si="10"/>
        <v>0.89</v>
      </c>
      <c r="K86">
        <v>124.25</v>
      </c>
      <c r="L86">
        <v>13.72</v>
      </c>
      <c r="M86" s="3">
        <f t="shared" si="7"/>
        <v>1072.21</v>
      </c>
    </row>
    <row r="87" spans="5:13" x14ac:dyDescent="0.25">
      <c r="E87" s="21">
        <v>46883</v>
      </c>
      <c r="F87">
        <v>84</v>
      </c>
      <c r="G87" s="8">
        <v>0</v>
      </c>
      <c r="H87" s="7">
        <f t="shared" si="8"/>
        <v>841.34</v>
      </c>
      <c r="I87" s="3">
        <f t="shared" si="9"/>
        <v>92.01</v>
      </c>
      <c r="J87" s="7">
        <f t="shared" si="10"/>
        <v>0.89</v>
      </c>
      <c r="K87">
        <v>124.25</v>
      </c>
      <c r="L87">
        <v>13.72</v>
      </c>
      <c r="M87" s="3">
        <f t="shared" si="7"/>
        <v>1072.21</v>
      </c>
    </row>
    <row r="88" spans="5:13" x14ac:dyDescent="0.25">
      <c r="E88" s="21">
        <v>46914</v>
      </c>
      <c r="F88">
        <v>85</v>
      </c>
      <c r="G88" s="8">
        <v>0</v>
      </c>
      <c r="H88" s="7">
        <f t="shared" si="8"/>
        <v>841.34</v>
      </c>
      <c r="I88" s="3">
        <f t="shared" si="9"/>
        <v>92.01</v>
      </c>
      <c r="J88" s="7">
        <f t="shared" si="10"/>
        <v>0.89</v>
      </c>
      <c r="K88">
        <v>124.25</v>
      </c>
      <c r="L88">
        <v>13.72</v>
      </c>
      <c r="M88" s="3">
        <f t="shared" si="7"/>
        <v>1072.21</v>
      </c>
    </row>
    <row r="89" spans="5:13" x14ac:dyDescent="0.25">
      <c r="E89" s="21">
        <v>46944</v>
      </c>
      <c r="F89">
        <v>86</v>
      </c>
      <c r="G89" s="8">
        <v>0</v>
      </c>
      <c r="H89" s="7">
        <f t="shared" si="8"/>
        <v>841.34</v>
      </c>
      <c r="I89" s="3">
        <f t="shared" si="9"/>
        <v>92.01</v>
      </c>
      <c r="J89" s="7">
        <f t="shared" si="10"/>
        <v>0.89</v>
      </c>
      <c r="K89">
        <v>124.25</v>
      </c>
      <c r="L89">
        <v>13.72</v>
      </c>
      <c r="M89" s="3">
        <f t="shared" si="7"/>
        <v>1072.21</v>
      </c>
    </row>
    <row r="90" spans="5:13" x14ac:dyDescent="0.25">
      <c r="E90" s="21">
        <v>46975</v>
      </c>
      <c r="F90">
        <v>87</v>
      </c>
      <c r="G90" s="8">
        <v>0</v>
      </c>
      <c r="H90" s="7">
        <f t="shared" si="8"/>
        <v>841.34</v>
      </c>
      <c r="I90" s="3">
        <f t="shared" si="9"/>
        <v>92.01</v>
      </c>
      <c r="J90" s="7">
        <f t="shared" si="10"/>
        <v>0.89</v>
      </c>
      <c r="K90">
        <v>124.25</v>
      </c>
      <c r="L90">
        <v>13.72</v>
      </c>
      <c r="M90" s="3">
        <f t="shared" si="7"/>
        <v>1072.21</v>
      </c>
    </row>
    <row r="91" spans="5:13" x14ac:dyDescent="0.25">
      <c r="E91" s="21">
        <v>47006</v>
      </c>
      <c r="F91">
        <v>88</v>
      </c>
      <c r="G91" s="8">
        <v>0</v>
      </c>
      <c r="H91" s="7">
        <f t="shared" si="8"/>
        <v>841.34</v>
      </c>
      <c r="I91" s="3">
        <f t="shared" si="9"/>
        <v>92.01</v>
      </c>
      <c r="J91" s="7">
        <f t="shared" si="10"/>
        <v>0.89</v>
      </c>
      <c r="K91">
        <v>124.25</v>
      </c>
      <c r="L91">
        <v>13.72</v>
      </c>
      <c r="M91" s="3">
        <f t="shared" si="7"/>
        <v>1072.21</v>
      </c>
    </row>
    <row r="92" spans="5:13" x14ac:dyDescent="0.25">
      <c r="E92" s="21">
        <v>47036</v>
      </c>
      <c r="F92">
        <v>89</v>
      </c>
      <c r="G92" s="8">
        <v>0</v>
      </c>
      <c r="H92" s="7">
        <f t="shared" si="8"/>
        <v>841.34</v>
      </c>
      <c r="I92" s="3">
        <f t="shared" si="9"/>
        <v>92.01</v>
      </c>
      <c r="J92" s="7">
        <f t="shared" si="10"/>
        <v>0.89</v>
      </c>
      <c r="K92">
        <v>124.25</v>
      </c>
      <c r="L92">
        <v>13.72</v>
      </c>
      <c r="M92" s="3">
        <f t="shared" si="7"/>
        <v>1072.21</v>
      </c>
    </row>
    <row r="93" spans="5:13" x14ac:dyDescent="0.25">
      <c r="E93" s="21">
        <v>47067</v>
      </c>
      <c r="F93">
        <v>90</v>
      </c>
      <c r="G93" s="8">
        <v>0</v>
      </c>
      <c r="H93" s="7">
        <f t="shared" si="8"/>
        <v>841.34</v>
      </c>
      <c r="I93" s="3">
        <f t="shared" si="9"/>
        <v>92.01</v>
      </c>
      <c r="J93" s="7">
        <f t="shared" si="10"/>
        <v>0.89</v>
      </c>
      <c r="K93">
        <v>124.25</v>
      </c>
      <c r="L93">
        <v>13.72</v>
      </c>
      <c r="M93" s="3">
        <f t="shared" si="7"/>
        <v>1072.21</v>
      </c>
    </row>
    <row r="94" spans="5:13" x14ac:dyDescent="0.25">
      <c r="E94" s="21">
        <v>47097</v>
      </c>
      <c r="F94">
        <v>91</v>
      </c>
      <c r="G94" s="8">
        <v>0</v>
      </c>
      <c r="H94" s="7">
        <f t="shared" si="8"/>
        <v>841.34</v>
      </c>
      <c r="I94" s="3">
        <f t="shared" si="9"/>
        <v>92.01</v>
      </c>
      <c r="J94" s="7">
        <f t="shared" si="10"/>
        <v>0.89</v>
      </c>
      <c r="K94">
        <v>124.25</v>
      </c>
      <c r="L94">
        <v>13.72</v>
      </c>
      <c r="M94" s="3">
        <f t="shared" si="7"/>
        <v>1072.21</v>
      </c>
    </row>
    <row r="95" spans="5:13" x14ac:dyDescent="0.25">
      <c r="E95" s="21">
        <v>47128</v>
      </c>
      <c r="F95">
        <v>92</v>
      </c>
      <c r="G95" s="8">
        <v>0</v>
      </c>
      <c r="H95" s="7">
        <f t="shared" si="8"/>
        <v>841.34</v>
      </c>
      <c r="I95" s="3">
        <f t="shared" si="9"/>
        <v>92.01</v>
      </c>
      <c r="J95" s="7">
        <f t="shared" si="10"/>
        <v>0.89</v>
      </c>
      <c r="K95">
        <v>124.25</v>
      </c>
      <c r="L95">
        <v>13.72</v>
      </c>
      <c r="M95" s="3">
        <f t="shared" si="7"/>
        <v>1072.21</v>
      </c>
    </row>
    <row r="96" spans="5:13" x14ac:dyDescent="0.25">
      <c r="E96" s="21">
        <v>47159</v>
      </c>
      <c r="F96">
        <v>93</v>
      </c>
      <c r="G96" s="8">
        <v>0</v>
      </c>
      <c r="H96" s="7">
        <f t="shared" si="8"/>
        <v>841.34</v>
      </c>
      <c r="I96" s="3">
        <f t="shared" si="9"/>
        <v>92.01</v>
      </c>
      <c r="J96" s="7">
        <f t="shared" si="10"/>
        <v>0.89</v>
      </c>
      <c r="K96">
        <v>124.25</v>
      </c>
      <c r="L96">
        <v>13.72</v>
      </c>
      <c r="M96" s="3">
        <f t="shared" si="7"/>
        <v>1072.21</v>
      </c>
    </row>
    <row r="97" spans="5:13" x14ac:dyDescent="0.25">
      <c r="E97" s="21">
        <v>47187</v>
      </c>
      <c r="F97">
        <v>94</v>
      </c>
      <c r="G97" s="8">
        <v>0</v>
      </c>
      <c r="H97" s="7">
        <f t="shared" si="8"/>
        <v>841.34</v>
      </c>
      <c r="I97" s="3">
        <f t="shared" si="9"/>
        <v>92.01</v>
      </c>
      <c r="J97" s="7">
        <f t="shared" si="10"/>
        <v>0.89</v>
      </c>
      <c r="K97">
        <v>124.25</v>
      </c>
      <c r="L97">
        <v>13.72</v>
      </c>
      <c r="M97" s="3">
        <f t="shared" si="7"/>
        <v>1072.21</v>
      </c>
    </row>
    <row r="98" spans="5:13" x14ac:dyDescent="0.25">
      <c r="E98" s="21">
        <v>47218</v>
      </c>
      <c r="F98">
        <v>95</v>
      </c>
      <c r="G98" s="8">
        <v>0</v>
      </c>
      <c r="H98" s="7">
        <f t="shared" si="8"/>
        <v>841.34</v>
      </c>
      <c r="I98" s="3">
        <f t="shared" si="9"/>
        <v>92.01</v>
      </c>
      <c r="J98" s="7">
        <f t="shared" si="10"/>
        <v>0.89</v>
      </c>
      <c r="K98">
        <v>124.25</v>
      </c>
      <c r="L98">
        <v>13.72</v>
      </c>
      <c r="M98" s="3">
        <f t="shared" si="7"/>
        <v>1072.21</v>
      </c>
    </row>
    <row r="99" spans="5:13" x14ac:dyDescent="0.25">
      <c r="E99" s="21">
        <v>47248</v>
      </c>
      <c r="F99">
        <v>96</v>
      </c>
      <c r="G99" s="8">
        <v>0</v>
      </c>
      <c r="H99" s="7">
        <f t="shared" si="8"/>
        <v>841.34</v>
      </c>
      <c r="I99" s="3">
        <f t="shared" si="9"/>
        <v>92.01</v>
      </c>
      <c r="J99" s="7">
        <f t="shared" si="10"/>
        <v>0.89</v>
      </c>
      <c r="K99">
        <v>124.25</v>
      </c>
      <c r="L99">
        <v>13.72</v>
      </c>
      <c r="M99" s="3">
        <f t="shared" si="7"/>
        <v>1072.21</v>
      </c>
    </row>
    <row r="100" spans="5:13" x14ac:dyDescent="0.25">
      <c r="E100" s="21">
        <v>47279</v>
      </c>
      <c r="F100">
        <v>97</v>
      </c>
      <c r="G100" s="8">
        <v>0</v>
      </c>
      <c r="H100" s="7">
        <f t="shared" si="8"/>
        <v>841.34</v>
      </c>
      <c r="I100" s="3">
        <f t="shared" si="9"/>
        <v>92.01</v>
      </c>
      <c r="J100" s="7">
        <f t="shared" si="10"/>
        <v>0.89</v>
      </c>
      <c r="K100">
        <v>124.25</v>
      </c>
      <c r="L100">
        <v>13.72</v>
      </c>
      <c r="M100" s="3">
        <f t="shared" ref="M100:M123" si="11">SUM(G100:L100)</f>
        <v>1072.21</v>
      </c>
    </row>
    <row r="101" spans="5:13" x14ac:dyDescent="0.25">
      <c r="E101" s="21">
        <v>47309</v>
      </c>
      <c r="F101">
        <v>98</v>
      </c>
      <c r="G101" s="8">
        <v>0</v>
      </c>
      <c r="H101" s="7">
        <f t="shared" si="8"/>
        <v>841.34</v>
      </c>
      <c r="I101" s="3">
        <f t="shared" si="9"/>
        <v>92.01</v>
      </c>
      <c r="J101" s="7">
        <f t="shared" si="10"/>
        <v>0.89</v>
      </c>
      <c r="K101">
        <v>124.25</v>
      </c>
      <c r="L101">
        <v>13.72</v>
      </c>
      <c r="M101" s="3">
        <f t="shared" si="11"/>
        <v>1072.21</v>
      </c>
    </row>
    <row r="102" spans="5:13" x14ac:dyDescent="0.25">
      <c r="E102" s="21">
        <v>47340</v>
      </c>
      <c r="F102">
        <v>99</v>
      </c>
      <c r="G102" s="8">
        <v>0</v>
      </c>
      <c r="H102" s="7">
        <f t="shared" si="8"/>
        <v>841.34</v>
      </c>
      <c r="I102" s="3">
        <f t="shared" si="9"/>
        <v>92.01</v>
      </c>
      <c r="J102" s="7">
        <f t="shared" si="10"/>
        <v>0.89</v>
      </c>
      <c r="K102">
        <v>124.25</v>
      </c>
      <c r="L102">
        <v>13.72</v>
      </c>
      <c r="M102" s="3">
        <f t="shared" si="11"/>
        <v>1072.21</v>
      </c>
    </row>
    <row r="103" spans="5:13" x14ac:dyDescent="0.25">
      <c r="E103" s="21">
        <v>47371</v>
      </c>
      <c r="F103">
        <v>100</v>
      </c>
      <c r="G103" s="8">
        <v>0</v>
      </c>
      <c r="H103" s="7">
        <f t="shared" si="8"/>
        <v>841.34</v>
      </c>
      <c r="I103" s="3">
        <f t="shared" si="9"/>
        <v>92.01</v>
      </c>
      <c r="J103" s="7">
        <f t="shared" si="10"/>
        <v>0.89</v>
      </c>
      <c r="K103">
        <v>124.25</v>
      </c>
      <c r="L103">
        <v>13.72</v>
      </c>
      <c r="M103" s="3">
        <f t="shared" si="11"/>
        <v>1072.21</v>
      </c>
    </row>
    <row r="104" spans="5:13" x14ac:dyDescent="0.25">
      <c r="E104" s="21">
        <v>47401</v>
      </c>
      <c r="F104">
        <v>101</v>
      </c>
      <c r="G104" s="8">
        <v>0</v>
      </c>
      <c r="H104" s="7">
        <f t="shared" si="8"/>
        <v>841.34</v>
      </c>
      <c r="I104" s="3">
        <f t="shared" si="9"/>
        <v>92.01</v>
      </c>
      <c r="J104" s="7">
        <f t="shared" si="10"/>
        <v>0.89</v>
      </c>
      <c r="K104">
        <v>124.25</v>
      </c>
      <c r="L104">
        <v>13.72</v>
      </c>
      <c r="M104" s="3">
        <f t="shared" si="11"/>
        <v>1072.21</v>
      </c>
    </row>
    <row r="105" spans="5:13" x14ac:dyDescent="0.25">
      <c r="E105" s="21">
        <v>47432</v>
      </c>
      <c r="F105">
        <v>102</v>
      </c>
      <c r="G105" s="8">
        <v>0</v>
      </c>
      <c r="H105" s="7">
        <f t="shared" si="8"/>
        <v>841.34</v>
      </c>
      <c r="I105" s="3">
        <f t="shared" si="9"/>
        <v>92.01</v>
      </c>
      <c r="J105" s="7">
        <f t="shared" si="10"/>
        <v>0.89</v>
      </c>
      <c r="K105">
        <v>124.25</v>
      </c>
      <c r="L105">
        <v>13.72</v>
      </c>
      <c r="M105" s="3">
        <f t="shared" si="11"/>
        <v>1072.21</v>
      </c>
    </row>
    <row r="106" spans="5:13" x14ac:dyDescent="0.25">
      <c r="E106" s="21">
        <v>47462</v>
      </c>
      <c r="F106">
        <v>103</v>
      </c>
      <c r="G106" s="8">
        <v>0</v>
      </c>
      <c r="H106" s="7">
        <f t="shared" si="8"/>
        <v>841.34</v>
      </c>
      <c r="I106" s="3">
        <f t="shared" si="9"/>
        <v>92.01</v>
      </c>
      <c r="J106" s="7">
        <f t="shared" si="10"/>
        <v>0.89</v>
      </c>
      <c r="K106">
        <v>124.25</v>
      </c>
      <c r="L106">
        <v>13.72</v>
      </c>
      <c r="M106" s="3">
        <f t="shared" si="11"/>
        <v>1072.21</v>
      </c>
    </row>
    <row r="107" spans="5:13" x14ac:dyDescent="0.25">
      <c r="E107" s="21">
        <v>47493</v>
      </c>
      <c r="F107">
        <v>104</v>
      </c>
      <c r="G107" s="8">
        <v>0</v>
      </c>
      <c r="H107" s="7">
        <f t="shared" si="8"/>
        <v>841.34</v>
      </c>
      <c r="I107" s="3">
        <f t="shared" si="9"/>
        <v>92.01</v>
      </c>
      <c r="J107" s="7">
        <f t="shared" si="10"/>
        <v>0.89</v>
      </c>
      <c r="K107">
        <v>124.25</v>
      </c>
      <c r="L107">
        <v>13.72</v>
      </c>
      <c r="M107" s="3">
        <f t="shared" si="11"/>
        <v>1072.21</v>
      </c>
    </row>
    <row r="108" spans="5:13" x14ac:dyDescent="0.25">
      <c r="E108" s="21">
        <v>47524</v>
      </c>
      <c r="F108">
        <v>105</v>
      </c>
      <c r="G108" s="8">
        <v>0</v>
      </c>
      <c r="H108" s="7">
        <f t="shared" si="8"/>
        <v>841.34</v>
      </c>
      <c r="I108" s="3">
        <f t="shared" si="9"/>
        <v>92.01</v>
      </c>
      <c r="J108" s="7">
        <f t="shared" si="10"/>
        <v>0.89</v>
      </c>
      <c r="K108">
        <v>124.25</v>
      </c>
      <c r="L108">
        <v>13.72</v>
      </c>
      <c r="M108" s="3">
        <f t="shared" si="11"/>
        <v>1072.21</v>
      </c>
    </row>
    <row r="109" spans="5:13" x14ac:dyDescent="0.25">
      <c r="E109" s="21">
        <v>47552</v>
      </c>
      <c r="F109">
        <v>106</v>
      </c>
      <c r="G109" s="8">
        <v>0</v>
      </c>
      <c r="H109" s="7">
        <f t="shared" si="8"/>
        <v>841.34</v>
      </c>
      <c r="I109" s="3">
        <f t="shared" si="9"/>
        <v>92.01</v>
      </c>
      <c r="J109" s="7">
        <f t="shared" si="10"/>
        <v>0.89</v>
      </c>
      <c r="K109">
        <v>124.25</v>
      </c>
      <c r="L109">
        <v>13.72</v>
      </c>
      <c r="M109" s="3">
        <f t="shared" si="11"/>
        <v>1072.21</v>
      </c>
    </row>
    <row r="110" spans="5:13" x14ac:dyDescent="0.25">
      <c r="E110" s="21">
        <v>47583</v>
      </c>
      <c r="F110">
        <v>107</v>
      </c>
      <c r="G110" s="8">
        <v>0</v>
      </c>
      <c r="H110" s="7">
        <f t="shared" si="8"/>
        <v>841.34</v>
      </c>
      <c r="I110" s="3">
        <f t="shared" si="9"/>
        <v>92.01</v>
      </c>
      <c r="J110" s="7">
        <f t="shared" si="10"/>
        <v>0.89</v>
      </c>
      <c r="K110">
        <v>124.25</v>
      </c>
      <c r="L110">
        <v>13.72</v>
      </c>
      <c r="M110" s="3">
        <f t="shared" si="11"/>
        <v>1072.21</v>
      </c>
    </row>
    <row r="111" spans="5:13" x14ac:dyDescent="0.25">
      <c r="E111" s="21">
        <v>47613</v>
      </c>
      <c r="F111">
        <v>108</v>
      </c>
      <c r="G111" s="8">
        <v>0</v>
      </c>
      <c r="H111" s="7">
        <f t="shared" si="8"/>
        <v>841.34</v>
      </c>
      <c r="I111" s="3">
        <f t="shared" si="9"/>
        <v>92.01</v>
      </c>
      <c r="J111" s="7">
        <f t="shared" si="10"/>
        <v>0.89</v>
      </c>
      <c r="K111">
        <v>124.25</v>
      </c>
      <c r="L111">
        <v>13.72</v>
      </c>
      <c r="M111" s="3">
        <f t="shared" si="11"/>
        <v>1072.21</v>
      </c>
    </row>
    <row r="112" spans="5:13" x14ac:dyDescent="0.25">
      <c r="E112" s="21">
        <v>47644</v>
      </c>
      <c r="F112">
        <v>109</v>
      </c>
      <c r="G112" s="8">
        <v>0</v>
      </c>
      <c r="H112" s="7">
        <f t="shared" si="8"/>
        <v>841.34</v>
      </c>
      <c r="I112" s="3">
        <f t="shared" si="9"/>
        <v>92.01</v>
      </c>
      <c r="J112" s="7">
        <f t="shared" si="10"/>
        <v>0.89</v>
      </c>
      <c r="K112">
        <v>124.25</v>
      </c>
      <c r="L112">
        <v>13.72</v>
      </c>
      <c r="M112" s="3">
        <f t="shared" si="11"/>
        <v>1072.21</v>
      </c>
    </row>
    <row r="113" spans="5:13" x14ac:dyDescent="0.25">
      <c r="E113" s="21">
        <v>47674</v>
      </c>
      <c r="F113">
        <v>110</v>
      </c>
      <c r="G113" s="8">
        <v>0</v>
      </c>
      <c r="H113" s="7">
        <f t="shared" si="8"/>
        <v>841.34</v>
      </c>
      <c r="I113" s="3">
        <f t="shared" si="9"/>
        <v>92.01</v>
      </c>
      <c r="J113" s="7">
        <f t="shared" si="10"/>
        <v>0.89</v>
      </c>
      <c r="K113">
        <v>124.25</v>
      </c>
      <c r="L113">
        <v>13.72</v>
      </c>
      <c r="M113" s="3">
        <f t="shared" si="11"/>
        <v>1072.21</v>
      </c>
    </row>
    <row r="114" spans="5:13" x14ac:dyDescent="0.25">
      <c r="E114" s="21">
        <v>47705</v>
      </c>
      <c r="F114">
        <v>111</v>
      </c>
      <c r="G114" s="8">
        <v>0</v>
      </c>
      <c r="H114" s="7">
        <f t="shared" si="8"/>
        <v>841.34</v>
      </c>
      <c r="I114" s="3">
        <f t="shared" si="9"/>
        <v>92.01</v>
      </c>
      <c r="J114" s="7">
        <f t="shared" si="10"/>
        <v>0.89</v>
      </c>
      <c r="K114">
        <v>124.25</v>
      </c>
      <c r="L114">
        <v>13.72</v>
      </c>
      <c r="M114" s="3">
        <f t="shared" si="11"/>
        <v>1072.21</v>
      </c>
    </row>
    <row r="115" spans="5:13" x14ac:dyDescent="0.25">
      <c r="E115" s="21">
        <v>47736</v>
      </c>
      <c r="F115">
        <v>112</v>
      </c>
      <c r="G115" s="8">
        <v>0</v>
      </c>
      <c r="H115" s="7">
        <f t="shared" si="8"/>
        <v>841.34</v>
      </c>
      <c r="I115" s="3">
        <f t="shared" si="9"/>
        <v>92.01</v>
      </c>
      <c r="J115" s="7">
        <f t="shared" si="10"/>
        <v>0.89</v>
      </c>
      <c r="K115">
        <v>124.25</v>
      </c>
      <c r="L115">
        <v>13.72</v>
      </c>
      <c r="M115" s="3">
        <f t="shared" si="11"/>
        <v>1072.21</v>
      </c>
    </row>
    <row r="116" spans="5:13" x14ac:dyDescent="0.25">
      <c r="E116" s="21">
        <v>47766</v>
      </c>
      <c r="F116">
        <v>113</v>
      </c>
      <c r="G116" s="8">
        <v>0</v>
      </c>
      <c r="H116" s="7">
        <f t="shared" si="8"/>
        <v>841.34</v>
      </c>
      <c r="I116" s="3">
        <f t="shared" si="9"/>
        <v>92.01</v>
      </c>
      <c r="J116" s="7">
        <f t="shared" si="10"/>
        <v>0.89</v>
      </c>
      <c r="K116">
        <v>124.25</v>
      </c>
      <c r="L116">
        <v>13.72</v>
      </c>
      <c r="M116" s="3">
        <f t="shared" si="11"/>
        <v>1072.21</v>
      </c>
    </row>
    <row r="117" spans="5:13" x14ac:dyDescent="0.25">
      <c r="E117" s="21">
        <v>47797</v>
      </c>
      <c r="F117">
        <v>114</v>
      </c>
      <c r="G117" s="8">
        <v>0</v>
      </c>
      <c r="H117" s="7">
        <f t="shared" si="8"/>
        <v>841.34</v>
      </c>
      <c r="I117" s="3">
        <f t="shared" si="9"/>
        <v>92.01</v>
      </c>
      <c r="J117" s="7">
        <f t="shared" si="10"/>
        <v>0.89</v>
      </c>
      <c r="K117">
        <v>124.25</v>
      </c>
      <c r="L117">
        <v>13.72</v>
      </c>
      <c r="M117" s="3">
        <f t="shared" si="11"/>
        <v>1072.21</v>
      </c>
    </row>
    <row r="118" spans="5:13" x14ac:dyDescent="0.25">
      <c r="E118" s="21">
        <v>47827</v>
      </c>
      <c r="F118">
        <v>115</v>
      </c>
      <c r="G118" s="8">
        <v>0</v>
      </c>
      <c r="H118" s="7">
        <f t="shared" si="8"/>
        <v>841.34</v>
      </c>
      <c r="I118" s="3">
        <f t="shared" si="9"/>
        <v>92.01</v>
      </c>
      <c r="J118" s="7">
        <f t="shared" si="10"/>
        <v>0.89</v>
      </c>
      <c r="K118">
        <v>124.25</v>
      </c>
      <c r="L118">
        <v>13.72</v>
      </c>
      <c r="M118" s="3">
        <f t="shared" si="11"/>
        <v>1072.21</v>
      </c>
    </row>
    <row r="119" spans="5:13" x14ac:dyDescent="0.25">
      <c r="E119" s="21">
        <v>47858</v>
      </c>
      <c r="F119">
        <v>116</v>
      </c>
      <c r="G119" s="8">
        <v>0</v>
      </c>
      <c r="H119" s="7">
        <f t="shared" si="8"/>
        <v>841.34</v>
      </c>
      <c r="I119" s="3">
        <f t="shared" si="9"/>
        <v>92.01</v>
      </c>
      <c r="J119" s="7">
        <f t="shared" si="10"/>
        <v>0.89</v>
      </c>
      <c r="K119">
        <v>124.25</v>
      </c>
      <c r="L119">
        <v>13.72</v>
      </c>
      <c r="M119" s="3">
        <f t="shared" si="11"/>
        <v>1072.21</v>
      </c>
    </row>
    <row r="120" spans="5:13" x14ac:dyDescent="0.25">
      <c r="E120" s="21">
        <v>47889</v>
      </c>
      <c r="F120">
        <v>117</v>
      </c>
      <c r="G120" s="8">
        <v>0</v>
      </c>
      <c r="H120" s="7">
        <f t="shared" si="8"/>
        <v>841.34</v>
      </c>
      <c r="I120" s="3">
        <f t="shared" si="9"/>
        <v>92.01</v>
      </c>
      <c r="J120" s="7">
        <f t="shared" si="10"/>
        <v>0.89</v>
      </c>
      <c r="K120">
        <v>124.25</v>
      </c>
      <c r="L120">
        <v>13.72</v>
      </c>
      <c r="M120" s="3">
        <f t="shared" si="11"/>
        <v>1072.21</v>
      </c>
    </row>
    <row r="121" spans="5:13" x14ac:dyDescent="0.25">
      <c r="E121" s="21">
        <v>47917</v>
      </c>
      <c r="F121">
        <v>118</v>
      </c>
      <c r="G121" s="8">
        <v>0</v>
      </c>
      <c r="H121" s="7">
        <f t="shared" si="8"/>
        <v>841.34</v>
      </c>
      <c r="I121" s="3">
        <f t="shared" si="9"/>
        <v>92.01</v>
      </c>
      <c r="J121" s="7">
        <f t="shared" si="10"/>
        <v>0.89</v>
      </c>
      <c r="K121">
        <v>124.25</v>
      </c>
      <c r="L121">
        <v>13.72</v>
      </c>
      <c r="M121" s="3">
        <f t="shared" si="11"/>
        <v>1072.21</v>
      </c>
    </row>
    <row r="122" spans="5:13" x14ac:dyDescent="0.25">
      <c r="E122" s="21">
        <v>47948</v>
      </c>
      <c r="F122">
        <v>119</v>
      </c>
      <c r="G122" s="8">
        <v>0</v>
      </c>
      <c r="H122" s="7">
        <f t="shared" si="8"/>
        <v>841.34</v>
      </c>
      <c r="I122" s="3">
        <f t="shared" si="9"/>
        <v>92.01</v>
      </c>
      <c r="J122" s="7">
        <f t="shared" si="10"/>
        <v>0.89</v>
      </c>
      <c r="K122">
        <v>124.25</v>
      </c>
      <c r="L122">
        <v>13.72</v>
      </c>
      <c r="M122" s="3">
        <f t="shared" si="11"/>
        <v>1072.21</v>
      </c>
    </row>
    <row r="123" spans="5:13" x14ac:dyDescent="0.25">
      <c r="E123" s="21">
        <v>47978</v>
      </c>
      <c r="F123">
        <v>120</v>
      </c>
      <c r="G123" s="8">
        <v>0</v>
      </c>
      <c r="H123" s="7">
        <f t="shared" si="8"/>
        <v>841.34</v>
      </c>
      <c r="I123" s="3">
        <f t="shared" si="9"/>
        <v>92.01</v>
      </c>
      <c r="J123" s="7">
        <f t="shared" si="10"/>
        <v>0.89</v>
      </c>
      <c r="K123">
        <v>124.25</v>
      </c>
      <c r="L123">
        <v>13.72</v>
      </c>
      <c r="M123" s="3">
        <f t="shared" si="11"/>
        <v>1072.21</v>
      </c>
    </row>
  </sheetData>
  <autoFilter ref="E3:M3" xr:uid="{CD5D0A85-4E34-4F5D-A6D3-9ED96C32C70F}"/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5BAD-D769-40CB-860B-B732944C0669}">
  <dimension ref="A1:M123"/>
  <sheetViews>
    <sheetView workbookViewId="0">
      <selection activeCell="K15" sqref="K15:L15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416815</v>
      </c>
      <c r="F1" s="26" t="s">
        <v>59</v>
      </c>
      <c r="G1" s="27">
        <f>SUBTOTAL(109,G4:G123)</f>
        <v>4831.05</v>
      </c>
      <c r="H1" s="27">
        <f t="shared" ref="H1:M1" si="0">SUBTOTAL(109,H4:H123)</f>
        <v>97800.870000000243</v>
      </c>
      <c r="I1" s="27">
        <f t="shared" si="0"/>
        <v>10604.28000000003</v>
      </c>
      <c r="J1" s="27">
        <f t="shared" si="0"/>
        <v>102.60000000000016</v>
      </c>
      <c r="K1" s="27">
        <f t="shared" si="0"/>
        <v>13691.490000000016</v>
      </c>
      <c r="L1" s="27">
        <f t="shared" si="0"/>
        <v>1511.8299999999963</v>
      </c>
      <c r="M1" s="27">
        <f t="shared" si="0"/>
        <v>128542.12000000011</v>
      </c>
    </row>
    <row r="2" spans="1:13" x14ac:dyDescent="0.25">
      <c r="A2" t="s">
        <v>1</v>
      </c>
      <c r="B2" s="1" t="s">
        <v>41</v>
      </c>
      <c r="H2" s="7"/>
    </row>
    <row r="3" spans="1:13" x14ac:dyDescent="0.25">
      <c r="A3" t="s">
        <v>53</v>
      </c>
      <c r="B3" s="20">
        <v>44325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44372</v>
      </c>
      <c r="F4">
        <v>1</v>
      </c>
      <c r="G4" s="8">
        <v>944.49</v>
      </c>
      <c r="H4" s="7">
        <f>$B$17-G4</f>
        <v>0</v>
      </c>
      <c r="I4" s="3">
        <v>0</v>
      </c>
      <c r="J4" s="7">
        <v>0</v>
      </c>
      <c r="M4" s="3">
        <f t="shared" ref="M4:M35" si="1">SUM(G4:L4)</f>
        <v>944.49</v>
      </c>
    </row>
    <row r="5" spans="1:13" x14ac:dyDescent="0.25">
      <c r="A5" t="s">
        <v>3</v>
      </c>
      <c r="B5" s="2">
        <v>97800.76</v>
      </c>
      <c r="E5" s="21">
        <v>44402</v>
      </c>
      <c r="F5">
        <v>2</v>
      </c>
      <c r="G5" s="8">
        <v>944.49</v>
      </c>
      <c r="H5" s="7">
        <f t="shared" ref="H5:H9" si="2">$B$17-G5</f>
        <v>0</v>
      </c>
      <c r="I5" s="3">
        <v>0</v>
      </c>
      <c r="J5" s="7">
        <v>0</v>
      </c>
      <c r="M5" s="3">
        <f t="shared" si="1"/>
        <v>944.49</v>
      </c>
    </row>
    <row r="6" spans="1:13" x14ac:dyDescent="0.25">
      <c r="A6" t="s">
        <v>4</v>
      </c>
      <c r="B6" s="2">
        <v>5868.05</v>
      </c>
      <c r="E6" s="21">
        <v>44433</v>
      </c>
      <c r="F6">
        <v>3</v>
      </c>
      <c r="G6" s="8">
        <v>944.49</v>
      </c>
      <c r="H6" s="7">
        <f t="shared" si="2"/>
        <v>0</v>
      </c>
      <c r="I6" s="3">
        <v>0</v>
      </c>
      <c r="J6" s="7">
        <v>0</v>
      </c>
      <c r="M6" s="3">
        <f t="shared" si="1"/>
        <v>944.49</v>
      </c>
    </row>
    <row r="7" spans="1:13" x14ac:dyDescent="0.25">
      <c r="A7" t="s">
        <v>6</v>
      </c>
      <c r="B7" s="2">
        <f>SUM(B5:B6)</f>
        <v>103668.81</v>
      </c>
      <c r="E7" s="21">
        <v>44464</v>
      </c>
      <c r="F7">
        <v>4</v>
      </c>
      <c r="G7" s="8">
        <v>944.49</v>
      </c>
      <c r="H7" s="7">
        <f t="shared" si="2"/>
        <v>0</v>
      </c>
      <c r="I7" s="3">
        <v>0</v>
      </c>
      <c r="J7" s="7">
        <v>0</v>
      </c>
      <c r="M7" s="3">
        <f t="shared" si="1"/>
        <v>944.49</v>
      </c>
    </row>
    <row r="8" spans="1:13" x14ac:dyDescent="0.25">
      <c r="A8" t="s">
        <v>5</v>
      </c>
      <c r="B8" s="2">
        <v>1037</v>
      </c>
      <c r="E8" s="21">
        <v>44494</v>
      </c>
      <c r="F8">
        <v>5</v>
      </c>
      <c r="G8" s="8">
        <v>944.49</v>
      </c>
      <c r="H8" s="7">
        <f t="shared" si="2"/>
        <v>0</v>
      </c>
      <c r="I8" s="3">
        <v>0</v>
      </c>
      <c r="J8" s="7">
        <v>0</v>
      </c>
      <c r="M8" s="3">
        <f t="shared" si="1"/>
        <v>944.49</v>
      </c>
    </row>
    <row r="9" spans="1:13" x14ac:dyDescent="0.25">
      <c r="B9" s="2"/>
      <c r="E9" s="21">
        <v>44525</v>
      </c>
      <c r="F9">
        <v>6</v>
      </c>
      <c r="G9" s="8">
        <v>108.6</v>
      </c>
      <c r="H9" s="7">
        <f t="shared" si="2"/>
        <v>835.89</v>
      </c>
      <c r="I9" s="3">
        <v>0</v>
      </c>
      <c r="J9" s="7">
        <v>0</v>
      </c>
      <c r="M9" s="3">
        <f t="shared" si="1"/>
        <v>944.49</v>
      </c>
    </row>
    <row r="10" spans="1:13" x14ac:dyDescent="0.25">
      <c r="A10" t="s">
        <v>7</v>
      </c>
      <c r="B10" s="2">
        <f xml:space="preserve"> B7-B8</f>
        <v>102631.81</v>
      </c>
      <c r="E10" s="21">
        <v>44555</v>
      </c>
      <c r="F10">
        <v>7</v>
      </c>
      <c r="G10" s="8">
        <v>0</v>
      </c>
      <c r="H10" s="7">
        <f t="shared" ref="H10:H73" si="3">($B$17-(I10+J10))</f>
        <v>850.57</v>
      </c>
      <c r="I10" s="3">
        <f>ROUND(($B$18/114),2)</f>
        <v>93.02</v>
      </c>
      <c r="J10" s="7">
        <f>ROUND(($B$11/114),2)</f>
        <v>0.9</v>
      </c>
      <c r="M10" s="3">
        <f t="shared" si="1"/>
        <v>944.49</v>
      </c>
    </row>
    <row r="11" spans="1:13" x14ac:dyDescent="0.25">
      <c r="A11" t="s">
        <v>8</v>
      </c>
      <c r="B11" s="2">
        <f>ROUND(B10/999,2)</f>
        <v>102.73</v>
      </c>
      <c r="E11" s="21">
        <v>44586</v>
      </c>
      <c r="F11">
        <v>8</v>
      </c>
      <c r="G11" s="8">
        <v>0</v>
      </c>
      <c r="H11" s="7">
        <f t="shared" si="3"/>
        <v>850.57</v>
      </c>
      <c r="I11" s="3">
        <f t="shared" ref="I11:I74" si="4">ROUND(($B$18/114),2)</f>
        <v>93.02</v>
      </c>
      <c r="J11" s="7">
        <f t="shared" ref="J11:J74" si="5">ROUND(($B$11/114),2)</f>
        <v>0.9</v>
      </c>
      <c r="M11" s="3">
        <f t="shared" si="1"/>
        <v>944.49</v>
      </c>
    </row>
    <row r="12" spans="1:13" x14ac:dyDescent="0.25">
      <c r="A12" t="s">
        <v>9</v>
      </c>
      <c r="B12" s="2">
        <f>B10+B11</f>
        <v>102734.54</v>
      </c>
      <c r="C12" s="16"/>
      <c r="E12" s="21">
        <v>44617</v>
      </c>
      <c r="F12">
        <v>9</v>
      </c>
      <c r="G12" s="8">
        <v>0</v>
      </c>
      <c r="H12" s="7">
        <f t="shared" si="3"/>
        <v>850.57</v>
      </c>
      <c r="I12" s="3">
        <f t="shared" si="4"/>
        <v>93.02</v>
      </c>
      <c r="J12" s="7">
        <f t="shared" si="5"/>
        <v>0.9</v>
      </c>
      <c r="M12" s="3">
        <f t="shared" si="1"/>
        <v>944.49</v>
      </c>
    </row>
    <row r="13" spans="1:13" x14ac:dyDescent="0.25">
      <c r="B13" s="3"/>
      <c r="E13" s="21">
        <v>44645</v>
      </c>
      <c r="F13">
        <v>10</v>
      </c>
      <c r="G13" s="8">
        <v>0</v>
      </c>
      <c r="H13" s="7">
        <f t="shared" si="3"/>
        <v>850.57</v>
      </c>
      <c r="I13" s="3">
        <f t="shared" si="4"/>
        <v>93.02</v>
      </c>
      <c r="J13" s="7">
        <f t="shared" si="5"/>
        <v>0.9</v>
      </c>
      <c r="M13" s="3">
        <f t="shared" si="1"/>
        <v>944.49</v>
      </c>
    </row>
    <row r="14" spans="1:13" x14ac:dyDescent="0.25">
      <c r="A14" t="s">
        <v>10</v>
      </c>
      <c r="B14" s="4">
        <v>120</v>
      </c>
      <c r="E14" s="21">
        <v>44676</v>
      </c>
      <c r="F14">
        <v>11</v>
      </c>
      <c r="G14" s="8">
        <v>0</v>
      </c>
      <c r="H14" s="7">
        <f t="shared" si="3"/>
        <v>850.57</v>
      </c>
      <c r="I14" s="3">
        <f t="shared" si="4"/>
        <v>93.02</v>
      </c>
      <c r="J14" s="7">
        <f t="shared" si="5"/>
        <v>0.9</v>
      </c>
      <c r="M14" s="3">
        <f t="shared" si="1"/>
        <v>944.49</v>
      </c>
    </row>
    <row r="15" spans="1:13" x14ac:dyDescent="0.25">
      <c r="A15" t="s">
        <v>11</v>
      </c>
      <c r="B15" s="5">
        <v>1.652E-3</v>
      </c>
      <c r="E15" s="21">
        <v>44706</v>
      </c>
      <c r="F15" s="15">
        <v>12</v>
      </c>
      <c r="G15" s="23">
        <v>0</v>
      </c>
      <c r="H15" s="24">
        <f t="shared" si="3"/>
        <v>850.57</v>
      </c>
      <c r="I15" s="25">
        <f t="shared" si="4"/>
        <v>93.02</v>
      </c>
      <c r="J15" s="24">
        <f t="shared" si="5"/>
        <v>0.9</v>
      </c>
      <c r="K15" s="25">
        <f>ROUND(((H15/B20)*B21)-H15,2)</f>
        <v>125.61</v>
      </c>
      <c r="L15" s="25">
        <f>ROUND(((((I15+J15)/B20)*B21)-(I15+J15)),2)</f>
        <v>13.87</v>
      </c>
      <c r="M15" s="25">
        <f t="shared" si="1"/>
        <v>1083.9699999999998</v>
      </c>
    </row>
    <row r="16" spans="1:13" x14ac:dyDescent="0.25">
      <c r="B16" s="3"/>
      <c r="E16" s="21">
        <v>44737</v>
      </c>
      <c r="F16">
        <v>13</v>
      </c>
      <c r="G16" s="8">
        <v>0</v>
      </c>
      <c r="H16" s="7">
        <f t="shared" si="3"/>
        <v>850.57</v>
      </c>
      <c r="I16" s="3">
        <f t="shared" si="4"/>
        <v>93.02</v>
      </c>
      <c r="J16" s="7">
        <f t="shared" si="5"/>
        <v>0.9</v>
      </c>
      <c r="K16">
        <v>125.61</v>
      </c>
      <c r="L16">
        <v>13.87</v>
      </c>
      <c r="M16" s="3">
        <f t="shared" si="1"/>
        <v>1083.9699999999998</v>
      </c>
    </row>
    <row r="17" spans="1:13" x14ac:dyDescent="0.25">
      <c r="A17" t="s">
        <v>12</v>
      </c>
      <c r="B17" s="6">
        <f>ROUND(PMT(B15,B14,-B12),2)</f>
        <v>944.49</v>
      </c>
      <c r="E17" s="21">
        <v>44767</v>
      </c>
      <c r="F17">
        <v>14</v>
      </c>
      <c r="G17" s="8">
        <v>0</v>
      </c>
      <c r="H17" s="7">
        <f t="shared" si="3"/>
        <v>850.57</v>
      </c>
      <c r="I17" s="3">
        <f t="shared" si="4"/>
        <v>93.02</v>
      </c>
      <c r="J17" s="7">
        <f t="shared" si="5"/>
        <v>0.9</v>
      </c>
      <c r="K17">
        <v>125.61</v>
      </c>
      <c r="L17">
        <v>13.87</v>
      </c>
      <c r="M17" s="3">
        <f t="shared" si="1"/>
        <v>1083.9699999999998</v>
      </c>
    </row>
    <row r="18" spans="1:13" x14ac:dyDescent="0.25">
      <c r="A18" t="s">
        <v>15</v>
      </c>
      <c r="B18" s="3">
        <f>ROUND((B14*B17)-B12,2)</f>
        <v>10604.26</v>
      </c>
      <c r="E18" s="21">
        <v>44798</v>
      </c>
      <c r="F18">
        <v>15</v>
      </c>
      <c r="G18" s="8">
        <v>0</v>
      </c>
      <c r="H18" s="7">
        <f t="shared" si="3"/>
        <v>850.57</v>
      </c>
      <c r="I18" s="3">
        <f t="shared" si="4"/>
        <v>93.02</v>
      </c>
      <c r="J18" s="7">
        <f t="shared" si="5"/>
        <v>0.9</v>
      </c>
      <c r="K18">
        <v>125.61</v>
      </c>
      <c r="L18">
        <v>13.87</v>
      </c>
      <c r="M18" s="3">
        <f t="shared" si="1"/>
        <v>1083.9699999999998</v>
      </c>
    </row>
    <row r="19" spans="1:13" x14ac:dyDescent="0.25">
      <c r="B19" s="3"/>
      <c r="E19" s="21">
        <v>44829</v>
      </c>
      <c r="F19">
        <v>16</v>
      </c>
      <c r="G19" s="8">
        <v>0</v>
      </c>
      <c r="H19" s="7">
        <f t="shared" si="3"/>
        <v>850.57</v>
      </c>
      <c r="I19" s="3">
        <f t="shared" si="4"/>
        <v>93.02</v>
      </c>
      <c r="J19" s="7">
        <f t="shared" si="5"/>
        <v>0.9</v>
      </c>
      <c r="K19">
        <v>125.61</v>
      </c>
      <c r="L19">
        <v>13.87</v>
      </c>
      <c r="M19" s="3">
        <f t="shared" si="1"/>
        <v>1083.9699999999998</v>
      </c>
    </row>
    <row r="20" spans="1:13" x14ac:dyDescent="0.25">
      <c r="A20" t="s">
        <v>54</v>
      </c>
      <c r="B20" s="3">
        <v>1027.03</v>
      </c>
      <c r="E20" s="21">
        <v>44859</v>
      </c>
      <c r="F20">
        <v>17</v>
      </c>
      <c r="G20" s="8">
        <v>0</v>
      </c>
      <c r="H20" s="7">
        <f t="shared" si="3"/>
        <v>850.57</v>
      </c>
      <c r="I20" s="3">
        <f t="shared" si="4"/>
        <v>93.02</v>
      </c>
      <c r="J20" s="7">
        <f t="shared" si="5"/>
        <v>0.9</v>
      </c>
      <c r="K20">
        <v>125.61</v>
      </c>
      <c r="L20">
        <v>13.87</v>
      </c>
      <c r="M20" s="3">
        <f t="shared" si="1"/>
        <v>1083.9699999999998</v>
      </c>
    </row>
    <row r="21" spans="1:13" x14ac:dyDescent="0.25">
      <c r="A21" t="s">
        <v>55</v>
      </c>
      <c r="B21" s="3">
        <v>1178.7</v>
      </c>
      <c r="E21" s="21">
        <v>44890</v>
      </c>
      <c r="F21">
        <v>18</v>
      </c>
      <c r="G21" s="8">
        <v>0</v>
      </c>
      <c r="H21" s="7">
        <f t="shared" si="3"/>
        <v>850.57</v>
      </c>
      <c r="I21" s="3">
        <f t="shared" si="4"/>
        <v>93.02</v>
      </c>
      <c r="J21" s="7">
        <f t="shared" si="5"/>
        <v>0.9</v>
      </c>
      <c r="K21">
        <v>125.61</v>
      </c>
      <c r="L21">
        <v>13.87</v>
      </c>
      <c r="M21" s="3">
        <f t="shared" si="1"/>
        <v>1083.9699999999998</v>
      </c>
    </row>
    <row r="22" spans="1:13" x14ac:dyDescent="0.25">
      <c r="B22" s="3"/>
      <c r="E22" s="21">
        <v>44920</v>
      </c>
      <c r="F22">
        <v>19</v>
      </c>
      <c r="G22" s="8">
        <v>0</v>
      </c>
      <c r="H22" s="7">
        <f t="shared" si="3"/>
        <v>850.57</v>
      </c>
      <c r="I22" s="3">
        <f t="shared" si="4"/>
        <v>93.02</v>
      </c>
      <c r="J22" s="7">
        <f t="shared" si="5"/>
        <v>0.9</v>
      </c>
      <c r="K22">
        <v>125.61</v>
      </c>
      <c r="L22">
        <v>13.87</v>
      </c>
      <c r="M22" s="3">
        <f t="shared" si="1"/>
        <v>1083.9699999999998</v>
      </c>
    </row>
    <row r="23" spans="1:13" x14ac:dyDescent="0.25">
      <c r="B23" s="3"/>
      <c r="E23" s="21">
        <v>44951</v>
      </c>
      <c r="F23">
        <v>20</v>
      </c>
      <c r="G23" s="8">
        <v>0</v>
      </c>
      <c r="H23" s="7">
        <f t="shared" si="3"/>
        <v>850.57</v>
      </c>
      <c r="I23" s="3">
        <f t="shared" si="4"/>
        <v>93.02</v>
      </c>
      <c r="J23" s="7">
        <f t="shared" si="5"/>
        <v>0.9</v>
      </c>
      <c r="K23">
        <v>125.61</v>
      </c>
      <c r="L23">
        <v>13.87</v>
      </c>
      <c r="M23" s="3">
        <f t="shared" si="1"/>
        <v>1083.9699999999998</v>
      </c>
    </row>
    <row r="24" spans="1:13" x14ac:dyDescent="0.25">
      <c r="B24" s="3"/>
      <c r="E24" s="21">
        <v>44982</v>
      </c>
      <c r="F24">
        <v>21</v>
      </c>
      <c r="G24" s="8">
        <v>0</v>
      </c>
      <c r="H24" s="7">
        <f t="shared" si="3"/>
        <v>850.57</v>
      </c>
      <c r="I24" s="3">
        <f t="shared" si="4"/>
        <v>93.02</v>
      </c>
      <c r="J24" s="7">
        <f t="shared" si="5"/>
        <v>0.9</v>
      </c>
      <c r="K24">
        <v>125.61</v>
      </c>
      <c r="L24">
        <v>13.87</v>
      </c>
      <c r="M24" s="3">
        <f t="shared" si="1"/>
        <v>1083.9699999999998</v>
      </c>
    </row>
    <row r="25" spans="1:13" x14ac:dyDescent="0.25">
      <c r="B25" s="3"/>
      <c r="E25" s="21">
        <v>45010</v>
      </c>
      <c r="F25">
        <v>22</v>
      </c>
      <c r="G25" s="8">
        <v>0</v>
      </c>
      <c r="H25" s="7">
        <f t="shared" si="3"/>
        <v>850.57</v>
      </c>
      <c r="I25" s="3">
        <f t="shared" si="4"/>
        <v>93.02</v>
      </c>
      <c r="J25" s="7">
        <f t="shared" si="5"/>
        <v>0.9</v>
      </c>
      <c r="K25">
        <v>125.61</v>
      </c>
      <c r="L25">
        <v>13.87</v>
      </c>
      <c r="M25" s="3">
        <f t="shared" si="1"/>
        <v>1083.9699999999998</v>
      </c>
    </row>
    <row r="26" spans="1:13" x14ac:dyDescent="0.25">
      <c r="B26" s="3"/>
      <c r="E26" s="21">
        <v>45041</v>
      </c>
      <c r="F26">
        <v>23</v>
      </c>
      <c r="G26" s="8">
        <v>0</v>
      </c>
      <c r="H26" s="7">
        <f t="shared" si="3"/>
        <v>850.57</v>
      </c>
      <c r="I26" s="3">
        <f t="shared" si="4"/>
        <v>93.02</v>
      </c>
      <c r="J26" s="7">
        <f t="shared" si="5"/>
        <v>0.9</v>
      </c>
      <c r="K26">
        <v>125.61</v>
      </c>
      <c r="L26">
        <v>13.87</v>
      </c>
      <c r="M26" s="3">
        <f t="shared" si="1"/>
        <v>1083.9699999999998</v>
      </c>
    </row>
    <row r="27" spans="1:13" x14ac:dyDescent="0.25">
      <c r="B27" s="3"/>
      <c r="E27" s="21">
        <v>45071</v>
      </c>
      <c r="F27">
        <v>24</v>
      </c>
      <c r="G27" s="8">
        <v>0</v>
      </c>
      <c r="H27" s="7">
        <f t="shared" si="3"/>
        <v>850.57</v>
      </c>
      <c r="I27" s="3">
        <f t="shared" si="4"/>
        <v>93.02</v>
      </c>
      <c r="J27" s="7">
        <f t="shared" si="5"/>
        <v>0.9</v>
      </c>
      <c r="K27">
        <v>125.61</v>
      </c>
      <c r="L27">
        <v>13.87</v>
      </c>
      <c r="M27" s="3">
        <f t="shared" si="1"/>
        <v>1083.9699999999998</v>
      </c>
    </row>
    <row r="28" spans="1:13" x14ac:dyDescent="0.25">
      <c r="B28" s="3"/>
      <c r="E28" s="21">
        <v>45102</v>
      </c>
      <c r="F28">
        <v>25</v>
      </c>
      <c r="G28" s="8">
        <v>0</v>
      </c>
      <c r="H28" s="7">
        <f t="shared" si="3"/>
        <v>850.57</v>
      </c>
      <c r="I28" s="3">
        <f t="shared" si="4"/>
        <v>93.02</v>
      </c>
      <c r="J28" s="7">
        <f t="shared" si="5"/>
        <v>0.9</v>
      </c>
      <c r="K28">
        <v>125.61</v>
      </c>
      <c r="L28">
        <v>13.87</v>
      </c>
      <c r="M28" s="3">
        <f t="shared" si="1"/>
        <v>1083.9699999999998</v>
      </c>
    </row>
    <row r="29" spans="1:13" x14ac:dyDescent="0.25">
      <c r="B29" s="3"/>
      <c r="E29" s="21">
        <v>45132</v>
      </c>
      <c r="F29">
        <v>26</v>
      </c>
      <c r="G29" s="8">
        <v>0</v>
      </c>
      <c r="H29" s="7">
        <f t="shared" si="3"/>
        <v>850.57</v>
      </c>
      <c r="I29" s="3">
        <f t="shared" si="4"/>
        <v>93.02</v>
      </c>
      <c r="J29" s="7">
        <f t="shared" si="5"/>
        <v>0.9</v>
      </c>
      <c r="K29">
        <v>125.61</v>
      </c>
      <c r="L29">
        <v>13.87</v>
      </c>
      <c r="M29" s="3">
        <f t="shared" si="1"/>
        <v>1083.9699999999998</v>
      </c>
    </row>
    <row r="30" spans="1:13" x14ac:dyDescent="0.25">
      <c r="B30" s="3"/>
      <c r="E30" s="21">
        <v>45163</v>
      </c>
      <c r="F30">
        <v>27</v>
      </c>
      <c r="G30" s="8">
        <v>0</v>
      </c>
      <c r="H30" s="7">
        <f t="shared" si="3"/>
        <v>850.57</v>
      </c>
      <c r="I30" s="3">
        <f t="shared" si="4"/>
        <v>93.02</v>
      </c>
      <c r="J30" s="7">
        <f t="shared" si="5"/>
        <v>0.9</v>
      </c>
      <c r="K30">
        <v>125.61</v>
      </c>
      <c r="L30">
        <v>13.87</v>
      </c>
      <c r="M30" s="3">
        <f t="shared" si="1"/>
        <v>1083.9699999999998</v>
      </c>
    </row>
    <row r="31" spans="1:13" x14ac:dyDescent="0.25">
      <c r="B31" s="3"/>
      <c r="E31" s="21">
        <v>45194</v>
      </c>
      <c r="F31">
        <v>28</v>
      </c>
      <c r="G31" s="8">
        <v>0</v>
      </c>
      <c r="H31" s="7">
        <f t="shared" si="3"/>
        <v>850.57</v>
      </c>
      <c r="I31" s="3">
        <f t="shared" si="4"/>
        <v>93.02</v>
      </c>
      <c r="J31" s="7">
        <f t="shared" si="5"/>
        <v>0.9</v>
      </c>
      <c r="K31">
        <v>125.61</v>
      </c>
      <c r="L31">
        <v>13.87</v>
      </c>
      <c r="M31" s="3">
        <f t="shared" si="1"/>
        <v>1083.9699999999998</v>
      </c>
    </row>
    <row r="32" spans="1:13" x14ac:dyDescent="0.25">
      <c r="B32" s="3"/>
      <c r="E32" s="21">
        <v>45224</v>
      </c>
      <c r="F32">
        <v>29</v>
      </c>
      <c r="G32" s="8">
        <v>0</v>
      </c>
      <c r="H32" s="7">
        <f t="shared" si="3"/>
        <v>850.57</v>
      </c>
      <c r="I32" s="3">
        <f t="shared" si="4"/>
        <v>93.02</v>
      </c>
      <c r="J32" s="7">
        <f t="shared" si="5"/>
        <v>0.9</v>
      </c>
      <c r="K32">
        <v>125.61</v>
      </c>
      <c r="L32">
        <v>13.87</v>
      </c>
      <c r="M32" s="3">
        <f t="shared" si="1"/>
        <v>1083.9699999999998</v>
      </c>
    </row>
    <row r="33" spans="2:13" x14ac:dyDescent="0.25">
      <c r="B33" s="3"/>
      <c r="E33" s="21">
        <v>45255</v>
      </c>
      <c r="F33">
        <v>30</v>
      </c>
      <c r="G33" s="8">
        <v>0</v>
      </c>
      <c r="H33" s="7">
        <f t="shared" si="3"/>
        <v>850.57</v>
      </c>
      <c r="I33" s="3">
        <f t="shared" si="4"/>
        <v>93.02</v>
      </c>
      <c r="J33" s="7">
        <f t="shared" si="5"/>
        <v>0.9</v>
      </c>
      <c r="K33">
        <v>125.61</v>
      </c>
      <c r="L33">
        <v>13.87</v>
      </c>
      <c r="M33" s="3">
        <f t="shared" si="1"/>
        <v>1083.9699999999998</v>
      </c>
    </row>
    <row r="34" spans="2:13" x14ac:dyDescent="0.25">
      <c r="B34" s="3"/>
      <c r="E34" s="21">
        <v>45285</v>
      </c>
      <c r="F34">
        <v>31</v>
      </c>
      <c r="G34" s="8">
        <v>0</v>
      </c>
      <c r="H34" s="7">
        <f t="shared" si="3"/>
        <v>850.57</v>
      </c>
      <c r="I34" s="3">
        <f t="shared" si="4"/>
        <v>93.02</v>
      </c>
      <c r="J34" s="7">
        <f t="shared" si="5"/>
        <v>0.9</v>
      </c>
      <c r="K34">
        <v>125.61</v>
      </c>
      <c r="L34">
        <v>13.87</v>
      </c>
      <c r="M34" s="3">
        <f t="shared" si="1"/>
        <v>1083.9699999999998</v>
      </c>
    </row>
    <row r="35" spans="2:13" x14ac:dyDescent="0.25">
      <c r="B35" s="3"/>
      <c r="E35" s="21">
        <v>45316</v>
      </c>
      <c r="F35">
        <v>32</v>
      </c>
      <c r="G35" s="8">
        <v>0</v>
      </c>
      <c r="H35" s="7">
        <f t="shared" si="3"/>
        <v>850.57</v>
      </c>
      <c r="I35" s="3">
        <f t="shared" si="4"/>
        <v>93.02</v>
      </c>
      <c r="J35" s="7">
        <f t="shared" si="5"/>
        <v>0.9</v>
      </c>
      <c r="K35">
        <v>125.61</v>
      </c>
      <c r="L35">
        <v>13.87</v>
      </c>
      <c r="M35" s="3">
        <f t="shared" si="1"/>
        <v>1083.9699999999998</v>
      </c>
    </row>
    <row r="36" spans="2:13" x14ac:dyDescent="0.25">
      <c r="B36" s="3"/>
      <c r="E36" s="21">
        <v>45347</v>
      </c>
      <c r="F36">
        <v>33</v>
      </c>
      <c r="G36" s="8">
        <v>0</v>
      </c>
      <c r="H36" s="7">
        <f t="shared" si="3"/>
        <v>850.57</v>
      </c>
      <c r="I36" s="3">
        <f t="shared" si="4"/>
        <v>93.02</v>
      </c>
      <c r="J36" s="7">
        <f t="shared" si="5"/>
        <v>0.9</v>
      </c>
      <c r="K36">
        <v>125.61</v>
      </c>
      <c r="L36">
        <v>13.87</v>
      </c>
      <c r="M36" s="3">
        <f t="shared" ref="M36:M67" si="6">SUM(G36:L36)</f>
        <v>1083.9699999999998</v>
      </c>
    </row>
    <row r="37" spans="2:13" x14ac:dyDescent="0.25">
      <c r="B37" s="3"/>
      <c r="E37" s="21">
        <v>45376</v>
      </c>
      <c r="F37">
        <v>34</v>
      </c>
      <c r="G37" s="8">
        <v>0</v>
      </c>
      <c r="H37" s="7">
        <f t="shared" si="3"/>
        <v>850.57</v>
      </c>
      <c r="I37" s="3">
        <f t="shared" si="4"/>
        <v>93.02</v>
      </c>
      <c r="J37" s="7">
        <f t="shared" si="5"/>
        <v>0.9</v>
      </c>
      <c r="K37">
        <v>125.61</v>
      </c>
      <c r="L37">
        <v>13.87</v>
      </c>
      <c r="M37" s="3">
        <f t="shared" si="6"/>
        <v>1083.9699999999998</v>
      </c>
    </row>
    <row r="38" spans="2:13" x14ac:dyDescent="0.25">
      <c r="B38" s="3"/>
      <c r="E38" s="21">
        <v>45407</v>
      </c>
      <c r="F38">
        <v>35</v>
      </c>
      <c r="G38" s="8">
        <v>0</v>
      </c>
      <c r="H38" s="7">
        <f t="shared" si="3"/>
        <v>850.57</v>
      </c>
      <c r="I38" s="3">
        <f t="shared" si="4"/>
        <v>93.02</v>
      </c>
      <c r="J38" s="7">
        <f t="shared" si="5"/>
        <v>0.9</v>
      </c>
      <c r="K38">
        <v>125.61</v>
      </c>
      <c r="L38">
        <v>13.87</v>
      </c>
      <c r="M38" s="3">
        <f t="shared" si="6"/>
        <v>1083.9699999999998</v>
      </c>
    </row>
    <row r="39" spans="2:13" x14ac:dyDescent="0.25">
      <c r="B39" s="3"/>
      <c r="E39" s="21">
        <v>45437</v>
      </c>
      <c r="F39">
        <v>36</v>
      </c>
      <c r="G39" s="8">
        <v>0</v>
      </c>
      <c r="H39" s="7">
        <f t="shared" si="3"/>
        <v>850.57</v>
      </c>
      <c r="I39" s="3">
        <f t="shared" si="4"/>
        <v>93.02</v>
      </c>
      <c r="J39" s="7">
        <f t="shared" si="5"/>
        <v>0.9</v>
      </c>
      <c r="K39">
        <v>125.61</v>
      </c>
      <c r="L39">
        <v>13.87</v>
      </c>
      <c r="M39" s="3">
        <f t="shared" si="6"/>
        <v>1083.9699999999998</v>
      </c>
    </row>
    <row r="40" spans="2:13" x14ac:dyDescent="0.25">
      <c r="B40" s="3"/>
      <c r="E40" s="21">
        <v>45468</v>
      </c>
      <c r="F40">
        <v>37</v>
      </c>
      <c r="G40" s="8">
        <v>0</v>
      </c>
      <c r="H40" s="7">
        <f t="shared" si="3"/>
        <v>850.57</v>
      </c>
      <c r="I40" s="3">
        <f t="shared" si="4"/>
        <v>93.02</v>
      </c>
      <c r="J40" s="7">
        <f t="shared" si="5"/>
        <v>0.9</v>
      </c>
      <c r="K40">
        <v>125.61</v>
      </c>
      <c r="L40">
        <v>13.87</v>
      </c>
      <c r="M40" s="3">
        <f t="shared" si="6"/>
        <v>1083.9699999999998</v>
      </c>
    </row>
    <row r="41" spans="2:13" x14ac:dyDescent="0.25">
      <c r="B41" s="3"/>
      <c r="E41" s="21">
        <v>45498</v>
      </c>
      <c r="F41">
        <v>38</v>
      </c>
      <c r="G41" s="8">
        <v>0</v>
      </c>
      <c r="H41" s="7">
        <f t="shared" si="3"/>
        <v>850.57</v>
      </c>
      <c r="I41" s="3">
        <f t="shared" si="4"/>
        <v>93.02</v>
      </c>
      <c r="J41" s="7">
        <f t="shared" si="5"/>
        <v>0.9</v>
      </c>
      <c r="K41">
        <v>125.61</v>
      </c>
      <c r="L41">
        <v>13.87</v>
      </c>
      <c r="M41" s="3">
        <f t="shared" si="6"/>
        <v>1083.9699999999998</v>
      </c>
    </row>
    <row r="42" spans="2:13" x14ac:dyDescent="0.25">
      <c r="B42" s="3"/>
      <c r="E42" s="21">
        <v>45529</v>
      </c>
      <c r="F42">
        <v>39</v>
      </c>
      <c r="G42" s="8">
        <v>0</v>
      </c>
      <c r="H42" s="7">
        <f t="shared" si="3"/>
        <v>850.57</v>
      </c>
      <c r="I42" s="3">
        <f t="shared" si="4"/>
        <v>93.02</v>
      </c>
      <c r="J42" s="7">
        <f t="shared" si="5"/>
        <v>0.9</v>
      </c>
      <c r="K42">
        <v>125.61</v>
      </c>
      <c r="L42">
        <v>13.87</v>
      </c>
      <c r="M42" s="3">
        <f t="shared" si="6"/>
        <v>1083.9699999999998</v>
      </c>
    </row>
    <row r="43" spans="2:13" x14ac:dyDescent="0.25">
      <c r="B43" s="3"/>
      <c r="E43" s="21">
        <v>45560</v>
      </c>
      <c r="F43">
        <v>40</v>
      </c>
      <c r="G43" s="8">
        <v>0</v>
      </c>
      <c r="H43" s="7">
        <f t="shared" si="3"/>
        <v>850.57</v>
      </c>
      <c r="I43" s="3">
        <f t="shared" si="4"/>
        <v>93.02</v>
      </c>
      <c r="J43" s="7">
        <f t="shared" si="5"/>
        <v>0.9</v>
      </c>
      <c r="K43">
        <v>125.61</v>
      </c>
      <c r="L43">
        <v>13.87</v>
      </c>
      <c r="M43" s="3">
        <f t="shared" si="6"/>
        <v>1083.9699999999998</v>
      </c>
    </row>
    <row r="44" spans="2:13" x14ac:dyDescent="0.25">
      <c r="B44" s="3"/>
      <c r="E44" s="21">
        <v>45590</v>
      </c>
      <c r="F44">
        <v>41</v>
      </c>
      <c r="G44" s="8">
        <v>0</v>
      </c>
      <c r="H44" s="7">
        <f t="shared" si="3"/>
        <v>850.57</v>
      </c>
      <c r="I44" s="3">
        <f t="shared" si="4"/>
        <v>93.02</v>
      </c>
      <c r="J44" s="7">
        <f t="shared" si="5"/>
        <v>0.9</v>
      </c>
      <c r="K44">
        <v>125.61</v>
      </c>
      <c r="L44">
        <v>13.87</v>
      </c>
      <c r="M44" s="3">
        <f t="shared" si="6"/>
        <v>1083.9699999999998</v>
      </c>
    </row>
    <row r="45" spans="2:13" x14ac:dyDescent="0.25">
      <c r="E45" s="21">
        <v>45621</v>
      </c>
      <c r="F45">
        <v>42</v>
      </c>
      <c r="G45" s="8">
        <v>0</v>
      </c>
      <c r="H45" s="7">
        <f t="shared" si="3"/>
        <v>850.57</v>
      </c>
      <c r="I45" s="3">
        <f t="shared" si="4"/>
        <v>93.02</v>
      </c>
      <c r="J45" s="7">
        <f t="shared" si="5"/>
        <v>0.9</v>
      </c>
      <c r="K45">
        <v>125.61</v>
      </c>
      <c r="L45">
        <v>13.87</v>
      </c>
      <c r="M45" s="3">
        <f t="shared" si="6"/>
        <v>1083.9699999999998</v>
      </c>
    </row>
    <row r="46" spans="2:13" x14ac:dyDescent="0.25">
      <c r="E46" s="21">
        <v>45651</v>
      </c>
      <c r="F46">
        <v>43</v>
      </c>
      <c r="G46" s="8">
        <v>0</v>
      </c>
      <c r="H46" s="7">
        <f t="shared" si="3"/>
        <v>850.57</v>
      </c>
      <c r="I46" s="3">
        <f t="shared" si="4"/>
        <v>93.02</v>
      </c>
      <c r="J46" s="7">
        <f t="shared" si="5"/>
        <v>0.9</v>
      </c>
      <c r="K46">
        <v>125.61</v>
      </c>
      <c r="L46">
        <v>13.87</v>
      </c>
      <c r="M46" s="3">
        <f t="shared" si="6"/>
        <v>1083.9699999999998</v>
      </c>
    </row>
    <row r="47" spans="2:13" x14ac:dyDescent="0.25">
      <c r="E47" s="21">
        <v>45682</v>
      </c>
      <c r="F47">
        <v>44</v>
      </c>
      <c r="G47" s="8">
        <v>0</v>
      </c>
      <c r="H47" s="7">
        <f t="shared" si="3"/>
        <v>850.57</v>
      </c>
      <c r="I47" s="3">
        <f t="shared" si="4"/>
        <v>93.02</v>
      </c>
      <c r="J47" s="7">
        <f t="shared" si="5"/>
        <v>0.9</v>
      </c>
      <c r="K47">
        <v>125.61</v>
      </c>
      <c r="L47">
        <v>13.87</v>
      </c>
      <c r="M47" s="3">
        <f t="shared" si="6"/>
        <v>1083.9699999999998</v>
      </c>
    </row>
    <row r="48" spans="2:13" x14ac:dyDescent="0.25">
      <c r="E48" s="21">
        <v>45713</v>
      </c>
      <c r="F48">
        <v>45</v>
      </c>
      <c r="G48" s="8">
        <v>0</v>
      </c>
      <c r="H48" s="7">
        <f t="shared" si="3"/>
        <v>850.57</v>
      </c>
      <c r="I48" s="3">
        <f t="shared" si="4"/>
        <v>93.02</v>
      </c>
      <c r="J48" s="7">
        <f t="shared" si="5"/>
        <v>0.9</v>
      </c>
      <c r="K48">
        <v>125.61</v>
      </c>
      <c r="L48">
        <v>13.87</v>
      </c>
      <c r="M48" s="3">
        <f t="shared" si="6"/>
        <v>1083.9699999999998</v>
      </c>
    </row>
    <row r="49" spans="5:13" x14ac:dyDescent="0.25">
      <c r="E49" s="21">
        <v>45741</v>
      </c>
      <c r="F49">
        <v>46</v>
      </c>
      <c r="G49" s="8">
        <v>0</v>
      </c>
      <c r="H49" s="7">
        <f t="shared" si="3"/>
        <v>850.57</v>
      </c>
      <c r="I49" s="3">
        <f t="shared" si="4"/>
        <v>93.02</v>
      </c>
      <c r="J49" s="7">
        <f t="shared" si="5"/>
        <v>0.9</v>
      </c>
      <c r="K49">
        <v>125.61</v>
      </c>
      <c r="L49">
        <v>13.87</v>
      </c>
      <c r="M49" s="3">
        <f t="shared" si="6"/>
        <v>1083.9699999999998</v>
      </c>
    </row>
    <row r="50" spans="5:13" x14ac:dyDescent="0.25">
      <c r="E50" s="21">
        <v>45772</v>
      </c>
      <c r="F50">
        <v>47</v>
      </c>
      <c r="G50" s="8">
        <v>0</v>
      </c>
      <c r="H50" s="7">
        <f t="shared" si="3"/>
        <v>850.57</v>
      </c>
      <c r="I50" s="3">
        <f t="shared" si="4"/>
        <v>93.02</v>
      </c>
      <c r="J50" s="7">
        <f t="shared" si="5"/>
        <v>0.9</v>
      </c>
      <c r="K50">
        <v>125.61</v>
      </c>
      <c r="L50">
        <v>13.87</v>
      </c>
      <c r="M50" s="3">
        <f t="shared" si="6"/>
        <v>1083.9699999999998</v>
      </c>
    </row>
    <row r="51" spans="5:13" x14ac:dyDescent="0.25">
      <c r="E51" s="21">
        <v>45802</v>
      </c>
      <c r="F51">
        <v>48</v>
      </c>
      <c r="G51" s="8">
        <v>0</v>
      </c>
      <c r="H51" s="7">
        <f t="shared" si="3"/>
        <v>850.57</v>
      </c>
      <c r="I51" s="3">
        <f t="shared" si="4"/>
        <v>93.02</v>
      </c>
      <c r="J51" s="7">
        <f t="shared" si="5"/>
        <v>0.9</v>
      </c>
      <c r="K51">
        <v>125.61</v>
      </c>
      <c r="L51">
        <v>13.87</v>
      </c>
      <c r="M51" s="3">
        <f t="shared" si="6"/>
        <v>1083.9699999999998</v>
      </c>
    </row>
    <row r="52" spans="5:13" x14ac:dyDescent="0.25">
      <c r="E52" s="21">
        <v>45833</v>
      </c>
      <c r="F52">
        <v>49</v>
      </c>
      <c r="G52" s="8">
        <v>0</v>
      </c>
      <c r="H52" s="7">
        <f t="shared" si="3"/>
        <v>850.57</v>
      </c>
      <c r="I52" s="3">
        <f t="shared" si="4"/>
        <v>93.02</v>
      </c>
      <c r="J52" s="7">
        <f t="shared" si="5"/>
        <v>0.9</v>
      </c>
      <c r="K52">
        <v>125.61</v>
      </c>
      <c r="L52">
        <v>13.87</v>
      </c>
      <c r="M52" s="3">
        <f t="shared" si="6"/>
        <v>1083.9699999999998</v>
      </c>
    </row>
    <row r="53" spans="5:13" x14ac:dyDescent="0.25">
      <c r="E53" s="21">
        <v>45863</v>
      </c>
      <c r="F53">
        <v>50</v>
      </c>
      <c r="G53" s="8">
        <v>0</v>
      </c>
      <c r="H53" s="7">
        <f t="shared" si="3"/>
        <v>850.57</v>
      </c>
      <c r="I53" s="3">
        <f t="shared" si="4"/>
        <v>93.02</v>
      </c>
      <c r="J53" s="7">
        <f t="shared" si="5"/>
        <v>0.9</v>
      </c>
      <c r="K53">
        <v>125.61</v>
      </c>
      <c r="L53">
        <v>13.87</v>
      </c>
      <c r="M53" s="3">
        <f t="shared" si="6"/>
        <v>1083.9699999999998</v>
      </c>
    </row>
    <row r="54" spans="5:13" x14ac:dyDescent="0.25">
      <c r="E54" s="21">
        <v>45894</v>
      </c>
      <c r="F54">
        <v>51</v>
      </c>
      <c r="G54" s="8">
        <v>0</v>
      </c>
      <c r="H54" s="7">
        <f t="shared" si="3"/>
        <v>850.57</v>
      </c>
      <c r="I54" s="3">
        <f t="shared" si="4"/>
        <v>93.02</v>
      </c>
      <c r="J54" s="7">
        <f t="shared" si="5"/>
        <v>0.9</v>
      </c>
      <c r="K54">
        <v>125.61</v>
      </c>
      <c r="L54">
        <v>13.87</v>
      </c>
      <c r="M54" s="3">
        <f t="shared" si="6"/>
        <v>1083.9699999999998</v>
      </c>
    </row>
    <row r="55" spans="5:13" x14ac:dyDescent="0.25">
      <c r="E55" s="21">
        <v>45925</v>
      </c>
      <c r="F55">
        <v>52</v>
      </c>
      <c r="G55" s="8">
        <v>0</v>
      </c>
      <c r="H55" s="7">
        <f t="shared" si="3"/>
        <v>850.57</v>
      </c>
      <c r="I55" s="3">
        <f t="shared" si="4"/>
        <v>93.02</v>
      </c>
      <c r="J55" s="7">
        <f t="shared" si="5"/>
        <v>0.9</v>
      </c>
      <c r="K55">
        <v>125.61</v>
      </c>
      <c r="L55">
        <v>13.87</v>
      </c>
      <c r="M55" s="3">
        <f t="shared" si="6"/>
        <v>1083.9699999999998</v>
      </c>
    </row>
    <row r="56" spans="5:13" x14ac:dyDescent="0.25">
      <c r="E56" s="21">
        <v>45955</v>
      </c>
      <c r="F56">
        <v>53</v>
      </c>
      <c r="G56" s="8">
        <v>0</v>
      </c>
      <c r="H56" s="7">
        <f t="shared" si="3"/>
        <v>850.57</v>
      </c>
      <c r="I56" s="3">
        <f t="shared" si="4"/>
        <v>93.02</v>
      </c>
      <c r="J56" s="7">
        <f t="shared" si="5"/>
        <v>0.9</v>
      </c>
      <c r="K56">
        <v>125.61</v>
      </c>
      <c r="L56">
        <v>13.87</v>
      </c>
      <c r="M56" s="3">
        <f t="shared" si="6"/>
        <v>1083.9699999999998</v>
      </c>
    </row>
    <row r="57" spans="5:13" x14ac:dyDescent="0.25">
      <c r="E57" s="21">
        <v>45986</v>
      </c>
      <c r="F57">
        <v>54</v>
      </c>
      <c r="G57" s="8">
        <v>0</v>
      </c>
      <c r="H57" s="7">
        <f t="shared" si="3"/>
        <v>850.57</v>
      </c>
      <c r="I57" s="3">
        <f t="shared" si="4"/>
        <v>93.02</v>
      </c>
      <c r="J57" s="7">
        <f t="shared" si="5"/>
        <v>0.9</v>
      </c>
      <c r="K57">
        <v>125.61</v>
      </c>
      <c r="L57">
        <v>13.87</v>
      </c>
      <c r="M57" s="3">
        <f t="shared" si="6"/>
        <v>1083.9699999999998</v>
      </c>
    </row>
    <row r="58" spans="5:13" x14ac:dyDescent="0.25">
      <c r="E58" s="21">
        <v>46016</v>
      </c>
      <c r="F58">
        <v>55</v>
      </c>
      <c r="G58" s="8">
        <v>0</v>
      </c>
      <c r="H58" s="7">
        <f t="shared" si="3"/>
        <v>850.57</v>
      </c>
      <c r="I58" s="3">
        <f t="shared" si="4"/>
        <v>93.02</v>
      </c>
      <c r="J58" s="7">
        <f t="shared" si="5"/>
        <v>0.9</v>
      </c>
      <c r="K58">
        <v>125.61</v>
      </c>
      <c r="L58">
        <v>13.87</v>
      </c>
      <c r="M58" s="3">
        <f t="shared" si="6"/>
        <v>1083.9699999999998</v>
      </c>
    </row>
    <row r="59" spans="5:13" x14ac:dyDescent="0.25">
      <c r="E59" s="21">
        <v>46047</v>
      </c>
      <c r="F59">
        <v>56</v>
      </c>
      <c r="G59" s="8">
        <v>0</v>
      </c>
      <c r="H59" s="7">
        <f t="shared" si="3"/>
        <v>850.57</v>
      </c>
      <c r="I59" s="3">
        <f t="shared" si="4"/>
        <v>93.02</v>
      </c>
      <c r="J59" s="7">
        <f t="shared" si="5"/>
        <v>0.9</v>
      </c>
      <c r="K59">
        <v>125.61</v>
      </c>
      <c r="L59">
        <v>13.87</v>
      </c>
      <c r="M59" s="3">
        <f t="shared" si="6"/>
        <v>1083.9699999999998</v>
      </c>
    </row>
    <row r="60" spans="5:13" x14ac:dyDescent="0.25">
      <c r="E60" s="21">
        <v>46078</v>
      </c>
      <c r="F60">
        <v>57</v>
      </c>
      <c r="G60" s="8">
        <v>0</v>
      </c>
      <c r="H60" s="7">
        <f t="shared" si="3"/>
        <v>850.57</v>
      </c>
      <c r="I60" s="3">
        <f t="shared" si="4"/>
        <v>93.02</v>
      </c>
      <c r="J60" s="7">
        <f t="shared" si="5"/>
        <v>0.9</v>
      </c>
      <c r="K60">
        <v>125.61</v>
      </c>
      <c r="L60">
        <v>13.87</v>
      </c>
      <c r="M60" s="3">
        <f t="shared" si="6"/>
        <v>1083.9699999999998</v>
      </c>
    </row>
    <row r="61" spans="5:13" x14ac:dyDescent="0.25">
      <c r="E61" s="21">
        <v>46106</v>
      </c>
      <c r="F61">
        <v>58</v>
      </c>
      <c r="G61" s="8">
        <v>0</v>
      </c>
      <c r="H61" s="7">
        <f t="shared" si="3"/>
        <v>850.57</v>
      </c>
      <c r="I61" s="3">
        <f t="shared" si="4"/>
        <v>93.02</v>
      </c>
      <c r="J61" s="7">
        <f t="shared" si="5"/>
        <v>0.9</v>
      </c>
      <c r="K61">
        <v>125.61</v>
      </c>
      <c r="L61">
        <v>13.87</v>
      </c>
      <c r="M61" s="3">
        <f t="shared" si="6"/>
        <v>1083.9699999999998</v>
      </c>
    </row>
    <row r="62" spans="5:13" x14ac:dyDescent="0.25">
      <c r="E62" s="21">
        <v>46137</v>
      </c>
      <c r="F62">
        <v>59</v>
      </c>
      <c r="G62" s="8">
        <v>0</v>
      </c>
      <c r="H62" s="7">
        <f t="shared" si="3"/>
        <v>850.57</v>
      </c>
      <c r="I62" s="3">
        <f t="shared" si="4"/>
        <v>93.02</v>
      </c>
      <c r="J62" s="7">
        <f t="shared" si="5"/>
        <v>0.9</v>
      </c>
      <c r="K62">
        <v>125.61</v>
      </c>
      <c r="L62">
        <v>13.87</v>
      </c>
      <c r="M62" s="3">
        <f t="shared" si="6"/>
        <v>1083.9699999999998</v>
      </c>
    </row>
    <row r="63" spans="5:13" x14ac:dyDescent="0.25">
      <c r="E63" s="21">
        <v>46167</v>
      </c>
      <c r="F63">
        <v>60</v>
      </c>
      <c r="G63" s="8">
        <v>0</v>
      </c>
      <c r="H63" s="7">
        <f t="shared" si="3"/>
        <v>850.57</v>
      </c>
      <c r="I63" s="3">
        <f t="shared" si="4"/>
        <v>93.02</v>
      </c>
      <c r="J63" s="7">
        <f t="shared" si="5"/>
        <v>0.9</v>
      </c>
      <c r="K63">
        <v>125.61</v>
      </c>
      <c r="L63">
        <v>13.87</v>
      </c>
      <c r="M63" s="3">
        <f t="shared" si="6"/>
        <v>1083.9699999999998</v>
      </c>
    </row>
    <row r="64" spans="5:13" x14ac:dyDescent="0.25">
      <c r="E64" s="21">
        <v>46198</v>
      </c>
      <c r="F64">
        <v>61</v>
      </c>
      <c r="G64" s="8">
        <v>0</v>
      </c>
      <c r="H64" s="7">
        <f t="shared" si="3"/>
        <v>850.57</v>
      </c>
      <c r="I64" s="3">
        <f t="shared" si="4"/>
        <v>93.02</v>
      </c>
      <c r="J64" s="7">
        <f t="shared" si="5"/>
        <v>0.9</v>
      </c>
      <c r="K64">
        <v>125.61</v>
      </c>
      <c r="L64">
        <v>13.87</v>
      </c>
      <c r="M64" s="3">
        <f t="shared" si="6"/>
        <v>1083.9699999999998</v>
      </c>
    </row>
    <row r="65" spans="5:13" x14ac:dyDescent="0.25">
      <c r="E65" s="21">
        <v>46228</v>
      </c>
      <c r="F65">
        <v>62</v>
      </c>
      <c r="G65" s="8">
        <v>0</v>
      </c>
      <c r="H65" s="7">
        <f t="shared" si="3"/>
        <v>850.57</v>
      </c>
      <c r="I65" s="3">
        <f t="shared" si="4"/>
        <v>93.02</v>
      </c>
      <c r="J65" s="7">
        <f t="shared" si="5"/>
        <v>0.9</v>
      </c>
      <c r="K65">
        <v>125.61</v>
      </c>
      <c r="L65">
        <v>13.87</v>
      </c>
      <c r="M65" s="3">
        <f t="shared" si="6"/>
        <v>1083.9699999999998</v>
      </c>
    </row>
    <row r="66" spans="5:13" x14ac:dyDescent="0.25">
      <c r="E66" s="21">
        <v>46259</v>
      </c>
      <c r="F66">
        <v>63</v>
      </c>
      <c r="G66" s="8">
        <v>0</v>
      </c>
      <c r="H66" s="7">
        <f t="shared" si="3"/>
        <v>850.57</v>
      </c>
      <c r="I66" s="3">
        <f t="shared" si="4"/>
        <v>93.02</v>
      </c>
      <c r="J66" s="7">
        <f t="shared" si="5"/>
        <v>0.9</v>
      </c>
      <c r="K66">
        <v>125.61</v>
      </c>
      <c r="L66">
        <v>13.87</v>
      </c>
      <c r="M66" s="3">
        <f t="shared" si="6"/>
        <v>1083.9699999999998</v>
      </c>
    </row>
    <row r="67" spans="5:13" x14ac:dyDescent="0.25">
      <c r="E67" s="21">
        <v>46290</v>
      </c>
      <c r="F67">
        <v>64</v>
      </c>
      <c r="G67" s="8">
        <v>0</v>
      </c>
      <c r="H67" s="7">
        <f t="shared" si="3"/>
        <v>850.57</v>
      </c>
      <c r="I67" s="3">
        <f t="shared" si="4"/>
        <v>93.02</v>
      </c>
      <c r="J67" s="7">
        <f t="shared" si="5"/>
        <v>0.9</v>
      </c>
      <c r="K67">
        <v>125.61</v>
      </c>
      <c r="L67">
        <v>13.87</v>
      </c>
      <c r="M67" s="3">
        <f t="shared" si="6"/>
        <v>1083.9699999999998</v>
      </c>
    </row>
    <row r="68" spans="5:13" x14ac:dyDescent="0.25">
      <c r="E68" s="21">
        <v>46320</v>
      </c>
      <c r="F68">
        <v>65</v>
      </c>
      <c r="G68" s="8">
        <v>0</v>
      </c>
      <c r="H68" s="7">
        <f t="shared" si="3"/>
        <v>850.57</v>
      </c>
      <c r="I68" s="3">
        <f t="shared" si="4"/>
        <v>93.02</v>
      </c>
      <c r="J68" s="7">
        <f t="shared" si="5"/>
        <v>0.9</v>
      </c>
      <c r="K68">
        <v>125.61</v>
      </c>
      <c r="L68">
        <v>13.87</v>
      </c>
      <c r="M68" s="3">
        <f t="shared" ref="M68:M99" si="7">SUM(G68:L68)</f>
        <v>1083.9699999999998</v>
      </c>
    </row>
    <row r="69" spans="5:13" x14ac:dyDescent="0.25">
      <c r="E69" s="21">
        <v>46351</v>
      </c>
      <c r="F69">
        <v>66</v>
      </c>
      <c r="G69" s="8">
        <v>0</v>
      </c>
      <c r="H69" s="7">
        <f t="shared" si="3"/>
        <v>850.57</v>
      </c>
      <c r="I69" s="3">
        <f t="shared" si="4"/>
        <v>93.02</v>
      </c>
      <c r="J69" s="7">
        <f t="shared" si="5"/>
        <v>0.9</v>
      </c>
      <c r="K69">
        <v>125.61</v>
      </c>
      <c r="L69">
        <v>13.87</v>
      </c>
      <c r="M69" s="3">
        <f t="shared" si="7"/>
        <v>1083.9699999999998</v>
      </c>
    </row>
    <row r="70" spans="5:13" x14ac:dyDescent="0.25">
      <c r="E70" s="21">
        <v>46381</v>
      </c>
      <c r="F70">
        <v>67</v>
      </c>
      <c r="G70" s="8">
        <v>0</v>
      </c>
      <c r="H70" s="7">
        <f t="shared" si="3"/>
        <v>850.57</v>
      </c>
      <c r="I70" s="3">
        <f t="shared" si="4"/>
        <v>93.02</v>
      </c>
      <c r="J70" s="7">
        <f t="shared" si="5"/>
        <v>0.9</v>
      </c>
      <c r="K70">
        <v>125.61</v>
      </c>
      <c r="L70">
        <v>13.87</v>
      </c>
      <c r="M70" s="3">
        <f t="shared" si="7"/>
        <v>1083.9699999999998</v>
      </c>
    </row>
    <row r="71" spans="5:13" x14ac:dyDescent="0.25">
      <c r="E71" s="21">
        <v>46412</v>
      </c>
      <c r="F71">
        <v>68</v>
      </c>
      <c r="G71" s="8">
        <v>0</v>
      </c>
      <c r="H71" s="7">
        <f t="shared" si="3"/>
        <v>850.57</v>
      </c>
      <c r="I71" s="3">
        <f t="shared" si="4"/>
        <v>93.02</v>
      </c>
      <c r="J71" s="7">
        <f t="shared" si="5"/>
        <v>0.9</v>
      </c>
      <c r="K71">
        <v>125.61</v>
      </c>
      <c r="L71">
        <v>13.87</v>
      </c>
      <c r="M71" s="3">
        <f t="shared" si="7"/>
        <v>1083.9699999999998</v>
      </c>
    </row>
    <row r="72" spans="5:13" x14ac:dyDescent="0.25">
      <c r="E72" s="21">
        <v>46443</v>
      </c>
      <c r="F72">
        <v>69</v>
      </c>
      <c r="G72" s="8">
        <v>0</v>
      </c>
      <c r="H72" s="7">
        <f t="shared" si="3"/>
        <v>850.57</v>
      </c>
      <c r="I72" s="3">
        <f t="shared" si="4"/>
        <v>93.02</v>
      </c>
      <c r="J72" s="7">
        <f t="shared" si="5"/>
        <v>0.9</v>
      </c>
      <c r="K72">
        <v>125.61</v>
      </c>
      <c r="L72">
        <v>13.87</v>
      </c>
      <c r="M72" s="3">
        <f t="shared" si="7"/>
        <v>1083.9699999999998</v>
      </c>
    </row>
    <row r="73" spans="5:13" x14ac:dyDescent="0.25">
      <c r="E73" s="21">
        <v>46471</v>
      </c>
      <c r="F73">
        <v>70</v>
      </c>
      <c r="G73" s="8">
        <v>0</v>
      </c>
      <c r="H73" s="7">
        <f t="shared" si="3"/>
        <v>850.57</v>
      </c>
      <c r="I73" s="3">
        <f t="shared" si="4"/>
        <v>93.02</v>
      </c>
      <c r="J73" s="7">
        <f t="shared" si="5"/>
        <v>0.9</v>
      </c>
      <c r="K73">
        <v>125.61</v>
      </c>
      <c r="L73">
        <v>13.87</v>
      </c>
      <c r="M73" s="3">
        <f t="shared" si="7"/>
        <v>1083.9699999999998</v>
      </c>
    </row>
    <row r="74" spans="5:13" x14ac:dyDescent="0.25">
      <c r="E74" s="21">
        <v>46502</v>
      </c>
      <c r="F74">
        <v>71</v>
      </c>
      <c r="G74" s="8">
        <v>0</v>
      </c>
      <c r="H74" s="7">
        <f t="shared" ref="H74:H123" si="8">($B$17-(I74+J74))</f>
        <v>850.57</v>
      </c>
      <c r="I74" s="3">
        <f t="shared" si="4"/>
        <v>93.02</v>
      </c>
      <c r="J74" s="7">
        <f t="shared" si="5"/>
        <v>0.9</v>
      </c>
      <c r="K74">
        <v>125.61</v>
      </c>
      <c r="L74">
        <v>13.87</v>
      </c>
      <c r="M74" s="3">
        <f t="shared" si="7"/>
        <v>1083.9699999999998</v>
      </c>
    </row>
    <row r="75" spans="5:13" x14ac:dyDescent="0.25">
      <c r="E75" s="21">
        <v>46532</v>
      </c>
      <c r="F75">
        <v>72</v>
      </c>
      <c r="G75" s="8">
        <v>0</v>
      </c>
      <c r="H75" s="7">
        <f t="shared" si="8"/>
        <v>850.57</v>
      </c>
      <c r="I75" s="3">
        <f t="shared" ref="I75:I123" si="9">ROUND(($B$18/114),2)</f>
        <v>93.02</v>
      </c>
      <c r="J75" s="7">
        <f t="shared" ref="J75:J123" si="10">ROUND(($B$11/114),2)</f>
        <v>0.9</v>
      </c>
      <c r="K75">
        <v>125.61</v>
      </c>
      <c r="L75">
        <v>13.87</v>
      </c>
      <c r="M75" s="3">
        <f t="shared" si="7"/>
        <v>1083.9699999999998</v>
      </c>
    </row>
    <row r="76" spans="5:13" x14ac:dyDescent="0.25">
      <c r="E76" s="21">
        <v>46563</v>
      </c>
      <c r="F76">
        <v>73</v>
      </c>
      <c r="G76" s="8">
        <v>0</v>
      </c>
      <c r="H76" s="7">
        <f t="shared" si="8"/>
        <v>850.57</v>
      </c>
      <c r="I76" s="3">
        <f t="shared" si="9"/>
        <v>93.02</v>
      </c>
      <c r="J76" s="7">
        <f t="shared" si="10"/>
        <v>0.9</v>
      </c>
      <c r="K76">
        <v>125.61</v>
      </c>
      <c r="L76">
        <v>13.87</v>
      </c>
      <c r="M76" s="3">
        <f t="shared" si="7"/>
        <v>1083.9699999999998</v>
      </c>
    </row>
    <row r="77" spans="5:13" x14ac:dyDescent="0.25">
      <c r="E77" s="21">
        <v>46593</v>
      </c>
      <c r="F77">
        <v>74</v>
      </c>
      <c r="G77" s="8">
        <v>0</v>
      </c>
      <c r="H77" s="7">
        <f t="shared" si="8"/>
        <v>850.57</v>
      </c>
      <c r="I77" s="3">
        <f t="shared" si="9"/>
        <v>93.02</v>
      </c>
      <c r="J77" s="7">
        <f t="shared" si="10"/>
        <v>0.9</v>
      </c>
      <c r="K77">
        <v>125.61</v>
      </c>
      <c r="L77">
        <v>13.87</v>
      </c>
      <c r="M77" s="3">
        <f t="shared" si="7"/>
        <v>1083.9699999999998</v>
      </c>
    </row>
    <row r="78" spans="5:13" x14ac:dyDescent="0.25">
      <c r="E78" s="21">
        <v>46624</v>
      </c>
      <c r="F78">
        <v>75</v>
      </c>
      <c r="G78" s="8">
        <v>0</v>
      </c>
      <c r="H78" s="7">
        <f t="shared" si="8"/>
        <v>850.57</v>
      </c>
      <c r="I78" s="3">
        <f t="shared" si="9"/>
        <v>93.02</v>
      </c>
      <c r="J78" s="7">
        <f t="shared" si="10"/>
        <v>0.9</v>
      </c>
      <c r="K78">
        <v>125.61</v>
      </c>
      <c r="L78">
        <v>13.87</v>
      </c>
      <c r="M78" s="3">
        <f t="shared" si="7"/>
        <v>1083.9699999999998</v>
      </c>
    </row>
    <row r="79" spans="5:13" x14ac:dyDescent="0.25">
      <c r="E79" s="21">
        <v>46655</v>
      </c>
      <c r="F79">
        <v>76</v>
      </c>
      <c r="G79" s="8">
        <v>0</v>
      </c>
      <c r="H79" s="7">
        <f t="shared" si="8"/>
        <v>850.57</v>
      </c>
      <c r="I79" s="3">
        <f t="shared" si="9"/>
        <v>93.02</v>
      </c>
      <c r="J79" s="7">
        <f t="shared" si="10"/>
        <v>0.9</v>
      </c>
      <c r="K79">
        <v>125.61</v>
      </c>
      <c r="L79">
        <v>13.87</v>
      </c>
      <c r="M79" s="3">
        <f t="shared" si="7"/>
        <v>1083.9699999999998</v>
      </c>
    </row>
    <row r="80" spans="5:13" x14ac:dyDescent="0.25">
      <c r="E80" s="21">
        <v>46685</v>
      </c>
      <c r="F80">
        <v>77</v>
      </c>
      <c r="G80" s="8">
        <v>0</v>
      </c>
      <c r="H80" s="7">
        <f t="shared" si="8"/>
        <v>850.57</v>
      </c>
      <c r="I80" s="3">
        <f t="shared" si="9"/>
        <v>93.02</v>
      </c>
      <c r="J80" s="7">
        <f t="shared" si="10"/>
        <v>0.9</v>
      </c>
      <c r="K80">
        <v>125.61</v>
      </c>
      <c r="L80">
        <v>13.87</v>
      </c>
      <c r="M80" s="3">
        <f t="shared" si="7"/>
        <v>1083.9699999999998</v>
      </c>
    </row>
    <row r="81" spans="5:13" x14ac:dyDescent="0.25">
      <c r="E81" s="21">
        <v>46716</v>
      </c>
      <c r="F81">
        <v>78</v>
      </c>
      <c r="G81" s="8">
        <v>0</v>
      </c>
      <c r="H81" s="7">
        <f t="shared" si="8"/>
        <v>850.57</v>
      </c>
      <c r="I81" s="3">
        <f t="shared" si="9"/>
        <v>93.02</v>
      </c>
      <c r="J81" s="7">
        <f t="shared" si="10"/>
        <v>0.9</v>
      </c>
      <c r="K81">
        <v>125.61</v>
      </c>
      <c r="L81">
        <v>13.87</v>
      </c>
      <c r="M81" s="3">
        <f t="shared" si="7"/>
        <v>1083.9699999999998</v>
      </c>
    </row>
    <row r="82" spans="5:13" x14ac:dyDescent="0.25">
      <c r="E82" s="21">
        <v>46746</v>
      </c>
      <c r="F82">
        <v>79</v>
      </c>
      <c r="G82" s="8">
        <v>0</v>
      </c>
      <c r="H82" s="7">
        <f t="shared" si="8"/>
        <v>850.57</v>
      </c>
      <c r="I82" s="3">
        <f t="shared" si="9"/>
        <v>93.02</v>
      </c>
      <c r="J82" s="7">
        <f t="shared" si="10"/>
        <v>0.9</v>
      </c>
      <c r="K82">
        <v>125.61</v>
      </c>
      <c r="L82">
        <v>13.87</v>
      </c>
      <c r="M82" s="3">
        <f t="shared" si="7"/>
        <v>1083.9699999999998</v>
      </c>
    </row>
    <row r="83" spans="5:13" x14ac:dyDescent="0.25">
      <c r="E83" s="21">
        <v>46777</v>
      </c>
      <c r="F83">
        <v>80</v>
      </c>
      <c r="G83" s="8">
        <v>0</v>
      </c>
      <c r="H83" s="7">
        <f t="shared" si="8"/>
        <v>850.57</v>
      </c>
      <c r="I83" s="3">
        <f t="shared" si="9"/>
        <v>93.02</v>
      </c>
      <c r="J83" s="7">
        <f t="shared" si="10"/>
        <v>0.9</v>
      </c>
      <c r="K83">
        <v>125.61</v>
      </c>
      <c r="L83">
        <v>13.87</v>
      </c>
      <c r="M83" s="3">
        <f t="shared" si="7"/>
        <v>1083.9699999999998</v>
      </c>
    </row>
    <row r="84" spans="5:13" x14ac:dyDescent="0.25">
      <c r="E84" s="21">
        <v>46808</v>
      </c>
      <c r="F84">
        <v>81</v>
      </c>
      <c r="G84" s="8">
        <v>0</v>
      </c>
      <c r="H84" s="7">
        <f t="shared" si="8"/>
        <v>850.57</v>
      </c>
      <c r="I84" s="3">
        <f t="shared" si="9"/>
        <v>93.02</v>
      </c>
      <c r="J84" s="7">
        <f t="shared" si="10"/>
        <v>0.9</v>
      </c>
      <c r="K84">
        <v>125.61</v>
      </c>
      <c r="L84">
        <v>13.87</v>
      </c>
      <c r="M84" s="3">
        <f t="shared" si="7"/>
        <v>1083.9699999999998</v>
      </c>
    </row>
    <row r="85" spans="5:13" x14ac:dyDescent="0.25">
      <c r="E85" s="21">
        <v>46837</v>
      </c>
      <c r="F85">
        <v>82</v>
      </c>
      <c r="G85" s="8">
        <v>0</v>
      </c>
      <c r="H85" s="7">
        <f t="shared" si="8"/>
        <v>850.57</v>
      </c>
      <c r="I85" s="3">
        <f t="shared" si="9"/>
        <v>93.02</v>
      </c>
      <c r="J85" s="7">
        <f t="shared" si="10"/>
        <v>0.9</v>
      </c>
      <c r="K85">
        <v>125.61</v>
      </c>
      <c r="L85">
        <v>13.87</v>
      </c>
      <c r="M85" s="3">
        <f t="shared" si="7"/>
        <v>1083.9699999999998</v>
      </c>
    </row>
    <row r="86" spans="5:13" x14ac:dyDescent="0.25">
      <c r="E86" s="21">
        <v>46868</v>
      </c>
      <c r="F86">
        <v>83</v>
      </c>
      <c r="G86" s="8">
        <v>0</v>
      </c>
      <c r="H86" s="7">
        <f t="shared" si="8"/>
        <v>850.57</v>
      </c>
      <c r="I86" s="3">
        <f t="shared" si="9"/>
        <v>93.02</v>
      </c>
      <c r="J86" s="7">
        <f t="shared" si="10"/>
        <v>0.9</v>
      </c>
      <c r="K86">
        <v>125.61</v>
      </c>
      <c r="L86">
        <v>13.87</v>
      </c>
      <c r="M86" s="3">
        <f t="shared" si="7"/>
        <v>1083.9699999999998</v>
      </c>
    </row>
    <row r="87" spans="5:13" x14ac:dyDescent="0.25">
      <c r="E87" s="21">
        <v>46898</v>
      </c>
      <c r="F87">
        <v>84</v>
      </c>
      <c r="G87" s="8">
        <v>0</v>
      </c>
      <c r="H87" s="7">
        <f t="shared" si="8"/>
        <v>850.57</v>
      </c>
      <c r="I87" s="3">
        <f t="shared" si="9"/>
        <v>93.02</v>
      </c>
      <c r="J87" s="7">
        <f t="shared" si="10"/>
        <v>0.9</v>
      </c>
      <c r="K87">
        <v>125.61</v>
      </c>
      <c r="L87">
        <v>13.87</v>
      </c>
      <c r="M87" s="3">
        <f t="shared" si="7"/>
        <v>1083.9699999999998</v>
      </c>
    </row>
    <row r="88" spans="5:13" x14ac:dyDescent="0.25">
      <c r="E88" s="21">
        <v>46929</v>
      </c>
      <c r="F88">
        <v>85</v>
      </c>
      <c r="G88" s="8">
        <v>0</v>
      </c>
      <c r="H88" s="7">
        <f t="shared" si="8"/>
        <v>850.57</v>
      </c>
      <c r="I88" s="3">
        <f t="shared" si="9"/>
        <v>93.02</v>
      </c>
      <c r="J88" s="7">
        <f t="shared" si="10"/>
        <v>0.9</v>
      </c>
      <c r="K88">
        <v>125.61</v>
      </c>
      <c r="L88">
        <v>13.87</v>
      </c>
      <c r="M88" s="3">
        <f t="shared" si="7"/>
        <v>1083.9699999999998</v>
      </c>
    </row>
    <row r="89" spans="5:13" x14ac:dyDescent="0.25">
      <c r="E89" s="21">
        <v>46959</v>
      </c>
      <c r="F89">
        <v>86</v>
      </c>
      <c r="G89" s="8">
        <v>0</v>
      </c>
      <c r="H89" s="7">
        <f t="shared" si="8"/>
        <v>850.57</v>
      </c>
      <c r="I89" s="3">
        <f t="shared" si="9"/>
        <v>93.02</v>
      </c>
      <c r="J89" s="7">
        <f t="shared" si="10"/>
        <v>0.9</v>
      </c>
      <c r="K89">
        <v>125.61</v>
      </c>
      <c r="L89">
        <v>13.87</v>
      </c>
      <c r="M89" s="3">
        <f t="shared" si="7"/>
        <v>1083.9699999999998</v>
      </c>
    </row>
    <row r="90" spans="5:13" x14ac:dyDescent="0.25">
      <c r="E90" s="21">
        <v>46990</v>
      </c>
      <c r="F90">
        <v>87</v>
      </c>
      <c r="G90" s="8">
        <v>0</v>
      </c>
      <c r="H90" s="7">
        <f t="shared" si="8"/>
        <v>850.57</v>
      </c>
      <c r="I90" s="3">
        <f t="shared" si="9"/>
        <v>93.02</v>
      </c>
      <c r="J90" s="7">
        <f t="shared" si="10"/>
        <v>0.9</v>
      </c>
      <c r="K90">
        <v>125.61</v>
      </c>
      <c r="L90">
        <v>13.87</v>
      </c>
      <c r="M90" s="3">
        <f t="shared" si="7"/>
        <v>1083.9699999999998</v>
      </c>
    </row>
    <row r="91" spans="5:13" x14ac:dyDescent="0.25">
      <c r="E91" s="21">
        <v>47021</v>
      </c>
      <c r="F91">
        <v>88</v>
      </c>
      <c r="G91" s="8">
        <v>0</v>
      </c>
      <c r="H91" s="7">
        <f t="shared" si="8"/>
        <v>850.57</v>
      </c>
      <c r="I91" s="3">
        <f t="shared" si="9"/>
        <v>93.02</v>
      </c>
      <c r="J91" s="7">
        <f t="shared" si="10"/>
        <v>0.9</v>
      </c>
      <c r="K91">
        <v>125.61</v>
      </c>
      <c r="L91">
        <v>13.87</v>
      </c>
      <c r="M91" s="3">
        <f t="shared" si="7"/>
        <v>1083.9699999999998</v>
      </c>
    </row>
    <row r="92" spans="5:13" x14ac:dyDescent="0.25">
      <c r="E92" s="21">
        <v>47051</v>
      </c>
      <c r="F92">
        <v>89</v>
      </c>
      <c r="G92" s="8">
        <v>0</v>
      </c>
      <c r="H92" s="7">
        <f t="shared" si="8"/>
        <v>850.57</v>
      </c>
      <c r="I92" s="3">
        <f t="shared" si="9"/>
        <v>93.02</v>
      </c>
      <c r="J92" s="7">
        <f t="shared" si="10"/>
        <v>0.9</v>
      </c>
      <c r="K92">
        <v>125.61</v>
      </c>
      <c r="L92">
        <v>13.87</v>
      </c>
      <c r="M92" s="3">
        <f t="shared" si="7"/>
        <v>1083.9699999999998</v>
      </c>
    </row>
    <row r="93" spans="5:13" x14ac:dyDescent="0.25">
      <c r="E93" s="21">
        <v>47082</v>
      </c>
      <c r="F93">
        <v>90</v>
      </c>
      <c r="G93" s="8">
        <v>0</v>
      </c>
      <c r="H93" s="7">
        <f t="shared" si="8"/>
        <v>850.57</v>
      </c>
      <c r="I93" s="3">
        <f t="shared" si="9"/>
        <v>93.02</v>
      </c>
      <c r="J93" s="7">
        <f t="shared" si="10"/>
        <v>0.9</v>
      </c>
      <c r="K93">
        <v>125.61</v>
      </c>
      <c r="L93">
        <v>13.87</v>
      </c>
      <c r="M93" s="3">
        <f t="shared" si="7"/>
        <v>1083.9699999999998</v>
      </c>
    </row>
    <row r="94" spans="5:13" x14ac:dyDescent="0.25">
      <c r="E94" s="21">
        <v>47112</v>
      </c>
      <c r="F94">
        <v>91</v>
      </c>
      <c r="G94" s="8">
        <v>0</v>
      </c>
      <c r="H94" s="7">
        <f t="shared" si="8"/>
        <v>850.57</v>
      </c>
      <c r="I94" s="3">
        <f t="shared" si="9"/>
        <v>93.02</v>
      </c>
      <c r="J94" s="7">
        <f t="shared" si="10"/>
        <v>0.9</v>
      </c>
      <c r="K94">
        <v>125.61</v>
      </c>
      <c r="L94">
        <v>13.87</v>
      </c>
      <c r="M94" s="3">
        <f t="shared" si="7"/>
        <v>1083.9699999999998</v>
      </c>
    </row>
    <row r="95" spans="5:13" x14ac:dyDescent="0.25">
      <c r="E95" s="21">
        <v>47143</v>
      </c>
      <c r="F95">
        <v>92</v>
      </c>
      <c r="G95" s="8">
        <v>0</v>
      </c>
      <c r="H95" s="7">
        <f t="shared" si="8"/>
        <v>850.57</v>
      </c>
      <c r="I95" s="3">
        <f t="shared" si="9"/>
        <v>93.02</v>
      </c>
      <c r="J95" s="7">
        <f t="shared" si="10"/>
        <v>0.9</v>
      </c>
      <c r="K95">
        <v>125.61</v>
      </c>
      <c r="L95">
        <v>13.87</v>
      </c>
      <c r="M95" s="3">
        <f t="shared" si="7"/>
        <v>1083.9699999999998</v>
      </c>
    </row>
    <row r="96" spans="5:13" x14ac:dyDescent="0.25">
      <c r="E96" s="21">
        <v>47174</v>
      </c>
      <c r="F96">
        <v>93</v>
      </c>
      <c r="G96" s="8">
        <v>0</v>
      </c>
      <c r="H96" s="7">
        <f t="shared" si="8"/>
        <v>850.57</v>
      </c>
      <c r="I96" s="3">
        <f t="shared" si="9"/>
        <v>93.02</v>
      </c>
      <c r="J96" s="7">
        <f t="shared" si="10"/>
        <v>0.9</v>
      </c>
      <c r="K96">
        <v>125.61</v>
      </c>
      <c r="L96">
        <v>13.87</v>
      </c>
      <c r="M96" s="3">
        <f t="shared" si="7"/>
        <v>1083.9699999999998</v>
      </c>
    </row>
    <row r="97" spans="5:13" x14ac:dyDescent="0.25">
      <c r="E97" s="21">
        <v>47202</v>
      </c>
      <c r="F97">
        <v>94</v>
      </c>
      <c r="G97" s="8">
        <v>0</v>
      </c>
      <c r="H97" s="7">
        <f t="shared" si="8"/>
        <v>850.57</v>
      </c>
      <c r="I97" s="3">
        <f t="shared" si="9"/>
        <v>93.02</v>
      </c>
      <c r="J97" s="7">
        <f t="shared" si="10"/>
        <v>0.9</v>
      </c>
      <c r="K97">
        <v>125.61</v>
      </c>
      <c r="L97">
        <v>13.87</v>
      </c>
      <c r="M97" s="3">
        <f t="shared" si="7"/>
        <v>1083.9699999999998</v>
      </c>
    </row>
    <row r="98" spans="5:13" x14ac:dyDescent="0.25">
      <c r="E98" s="21">
        <v>47233</v>
      </c>
      <c r="F98">
        <v>95</v>
      </c>
      <c r="G98" s="8">
        <v>0</v>
      </c>
      <c r="H98" s="7">
        <f t="shared" si="8"/>
        <v>850.57</v>
      </c>
      <c r="I98" s="3">
        <f t="shared" si="9"/>
        <v>93.02</v>
      </c>
      <c r="J98" s="7">
        <f t="shared" si="10"/>
        <v>0.9</v>
      </c>
      <c r="K98">
        <v>125.61</v>
      </c>
      <c r="L98">
        <v>13.87</v>
      </c>
      <c r="M98" s="3">
        <f t="shared" si="7"/>
        <v>1083.9699999999998</v>
      </c>
    </row>
    <row r="99" spans="5:13" x14ac:dyDescent="0.25">
      <c r="E99" s="21">
        <v>47263</v>
      </c>
      <c r="F99">
        <v>96</v>
      </c>
      <c r="G99" s="8">
        <v>0</v>
      </c>
      <c r="H99" s="7">
        <f t="shared" si="8"/>
        <v>850.57</v>
      </c>
      <c r="I99" s="3">
        <f t="shared" si="9"/>
        <v>93.02</v>
      </c>
      <c r="J99" s="7">
        <f t="shared" si="10"/>
        <v>0.9</v>
      </c>
      <c r="K99">
        <v>125.61</v>
      </c>
      <c r="L99">
        <v>13.87</v>
      </c>
      <c r="M99" s="3">
        <f t="shared" si="7"/>
        <v>1083.9699999999998</v>
      </c>
    </row>
    <row r="100" spans="5:13" x14ac:dyDescent="0.25">
      <c r="E100" s="21">
        <v>47294</v>
      </c>
      <c r="F100">
        <v>97</v>
      </c>
      <c r="G100" s="8">
        <v>0</v>
      </c>
      <c r="H100" s="7">
        <f t="shared" si="8"/>
        <v>850.57</v>
      </c>
      <c r="I100" s="3">
        <f t="shared" si="9"/>
        <v>93.02</v>
      </c>
      <c r="J100" s="7">
        <f t="shared" si="10"/>
        <v>0.9</v>
      </c>
      <c r="K100">
        <v>125.61</v>
      </c>
      <c r="L100">
        <v>13.87</v>
      </c>
      <c r="M100" s="3">
        <f t="shared" ref="M100:M123" si="11">SUM(G100:L100)</f>
        <v>1083.9699999999998</v>
      </c>
    </row>
    <row r="101" spans="5:13" x14ac:dyDescent="0.25">
      <c r="E101" s="21">
        <v>47324</v>
      </c>
      <c r="F101">
        <v>98</v>
      </c>
      <c r="G101" s="8">
        <v>0</v>
      </c>
      <c r="H101" s="7">
        <f t="shared" si="8"/>
        <v>850.57</v>
      </c>
      <c r="I101" s="3">
        <f t="shared" si="9"/>
        <v>93.02</v>
      </c>
      <c r="J101" s="7">
        <f t="shared" si="10"/>
        <v>0.9</v>
      </c>
      <c r="K101">
        <v>125.61</v>
      </c>
      <c r="L101">
        <v>13.87</v>
      </c>
      <c r="M101" s="3">
        <f t="shared" si="11"/>
        <v>1083.9699999999998</v>
      </c>
    </row>
    <row r="102" spans="5:13" x14ac:dyDescent="0.25">
      <c r="E102" s="21">
        <v>47355</v>
      </c>
      <c r="F102">
        <v>99</v>
      </c>
      <c r="G102" s="8">
        <v>0</v>
      </c>
      <c r="H102" s="7">
        <f t="shared" si="8"/>
        <v>850.57</v>
      </c>
      <c r="I102" s="3">
        <f t="shared" si="9"/>
        <v>93.02</v>
      </c>
      <c r="J102" s="7">
        <f t="shared" si="10"/>
        <v>0.9</v>
      </c>
      <c r="K102">
        <v>125.61</v>
      </c>
      <c r="L102">
        <v>13.87</v>
      </c>
      <c r="M102" s="3">
        <f t="shared" si="11"/>
        <v>1083.9699999999998</v>
      </c>
    </row>
    <row r="103" spans="5:13" x14ac:dyDescent="0.25">
      <c r="E103" s="21">
        <v>47386</v>
      </c>
      <c r="F103">
        <v>100</v>
      </c>
      <c r="G103" s="8">
        <v>0</v>
      </c>
      <c r="H103" s="7">
        <f t="shared" si="8"/>
        <v>850.57</v>
      </c>
      <c r="I103" s="3">
        <f t="shared" si="9"/>
        <v>93.02</v>
      </c>
      <c r="J103" s="7">
        <f t="shared" si="10"/>
        <v>0.9</v>
      </c>
      <c r="K103">
        <v>125.61</v>
      </c>
      <c r="L103">
        <v>13.87</v>
      </c>
      <c r="M103" s="3">
        <f t="shared" si="11"/>
        <v>1083.9699999999998</v>
      </c>
    </row>
    <row r="104" spans="5:13" x14ac:dyDescent="0.25">
      <c r="E104" s="21">
        <v>47416</v>
      </c>
      <c r="F104">
        <v>101</v>
      </c>
      <c r="G104" s="8">
        <v>0</v>
      </c>
      <c r="H104" s="7">
        <f t="shared" si="8"/>
        <v>850.57</v>
      </c>
      <c r="I104" s="3">
        <f t="shared" si="9"/>
        <v>93.02</v>
      </c>
      <c r="J104" s="7">
        <f t="shared" si="10"/>
        <v>0.9</v>
      </c>
      <c r="K104">
        <v>125.61</v>
      </c>
      <c r="L104">
        <v>13.87</v>
      </c>
      <c r="M104" s="3">
        <f t="shared" si="11"/>
        <v>1083.9699999999998</v>
      </c>
    </row>
    <row r="105" spans="5:13" x14ac:dyDescent="0.25">
      <c r="E105" s="21">
        <v>47447</v>
      </c>
      <c r="F105">
        <v>102</v>
      </c>
      <c r="G105" s="8">
        <v>0</v>
      </c>
      <c r="H105" s="7">
        <f t="shared" si="8"/>
        <v>850.57</v>
      </c>
      <c r="I105" s="3">
        <f t="shared" si="9"/>
        <v>93.02</v>
      </c>
      <c r="J105" s="7">
        <f t="shared" si="10"/>
        <v>0.9</v>
      </c>
      <c r="K105">
        <v>125.61</v>
      </c>
      <c r="L105">
        <v>13.87</v>
      </c>
      <c r="M105" s="3">
        <f t="shared" si="11"/>
        <v>1083.9699999999998</v>
      </c>
    </row>
    <row r="106" spans="5:13" x14ac:dyDescent="0.25">
      <c r="E106" s="21">
        <v>47477</v>
      </c>
      <c r="F106">
        <v>103</v>
      </c>
      <c r="G106" s="8">
        <v>0</v>
      </c>
      <c r="H106" s="7">
        <f t="shared" si="8"/>
        <v>850.57</v>
      </c>
      <c r="I106" s="3">
        <f t="shared" si="9"/>
        <v>93.02</v>
      </c>
      <c r="J106" s="7">
        <f t="shared" si="10"/>
        <v>0.9</v>
      </c>
      <c r="K106">
        <v>125.61</v>
      </c>
      <c r="L106">
        <v>13.87</v>
      </c>
      <c r="M106" s="3">
        <f t="shared" si="11"/>
        <v>1083.9699999999998</v>
      </c>
    </row>
    <row r="107" spans="5:13" x14ac:dyDescent="0.25">
      <c r="E107" s="21">
        <v>47508</v>
      </c>
      <c r="F107">
        <v>104</v>
      </c>
      <c r="G107" s="8">
        <v>0</v>
      </c>
      <c r="H107" s="7">
        <f t="shared" si="8"/>
        <v>850.57</v>
      </c>
      <c r="I107" s="3">
        <f t="shared" si="9"/>
        <v>93.02</v>
      </c>
      <c r="J107" s="7">
        <f t="shared" si="10"/>
        <v>0.9</v>
      </c>
      <c r="K107">
        <v>125.61</v>
      </c>
      <c r="L107">
        <v>13.87</v>
      </c>
      <c r="M107" s="3">
        <f t="shared" si="11"/>
        <v>1083.9699999999998</v>
      </c>
    </row>
    <row r="108" spans="5:13" x14ac:dyDescent="0.25">
      <c r="E108" s="21">
        <v>47539</v>
      </c>
      <c r="F108">
        <v>105</v>
      </c>
      <c r="G108" s="8">
        <v>0</v>
      </c>
      <c r="H108" s="7">
        <f t="shared" si="8"/>
        <v>850.57</v>
      </c>
      <c r="I108" s="3">
        <f t="shared" si="9"/>
        <v>93.02</v>
      </c>
      <c r="J108" s="7">
        <f t="shared" si="10"/>
        <v>0.9</v>
      </c>
      <c r="K108">
        <v>125.61</v>
      </c>
      <c r="L108">
        <v>13.87</v>
      </c>
      <c r="M108" s="3">
        <f t="shared" si="11"/>
        <v>1083.9699999999998</v>
      </c>
    </row>
    <row r="109" spans="5:13" x14ac:dyDescent="0.25">
      <c r="E109" s="21">
        <v>47567</v>
      </c>
      <c r="F109">
        <v>106</v>
      </c>
      <c r="G109" s="8">
        <v>0</v>
      </c>
      <c r="H109" s="7">
        <f t="shared" si="8"/>
        <v>850.57</v>
      </c>
      <c r="I109" s="3">
        <f t="shared" si="9"/>
        <v>93.02</v>
      </c>
      <c r="J109" s="7">
        <f t="shared" si="10"/>
        <v>0.9</v>
      </c>
      <c r="K109">
        <v>125.61</v>
      </c>
      <c r="L109">
        <v>13.87</v>
      </c>
      <c r="M109" s="3">
        <f t="shared" si="11"/>
        <v>1083.9699999999998</v>
      </c>
    </row>
    <row r="110" spans="5:13" x14ac:dyDescent="0.25">
      <c r="E110" s="21">
        <v>47598</v>
      </c>
      <c r="F110">
        <v>107</v>
      </c>
      <c r="G110" s="8">
        <v>0</v>
      </c>
      <c r="H110" s="7">
        <f t="shared" si="8"/>
        <v>850.57</v>
      </c>
      <c r="I110" s="3">
        <f t="shared" si="9"/>
        <v>93.02</v>
      </c>
      <c r="J110" s="7">
        <f t="shared" si="10"/>
        <v>0.9</v>
      </c>
      <c r="K110">
        <v>125.61</v>
      </c>
      <c r="L110">
        <v>13.87</v>
      </c>
      <c r="M110" s="3">
        <f t="shared" si="11"/>
        <v>1083.9699999999998</v>
      </c>
    </row>
    <row r="111" spans="5:13" x14ac:dyDescent="0.25">
      <c r="E111" s="21">
        <v>47628</v>
      </c>
      <c r="F111">
        <v>108</v>
      </c>
      <c r="G111" s="8">
        <v>0</v>
      </c>
      <c r="H111" s="7">
        <f t="shared" si="8"/>
        <v>850.57</v>
      </c>
      <c r="I111" s="3">
        <f t="shared" si="9"/>
        <v>93.02</v>
      </c>
      <c r="J111" s="7">
        <f t="shared" si="10"/>
        <v>0.9</v>
      </c>
      <c r="K111">
        <v>125.61</v>
      </c>
      <c r="L111">
        <v>13.87</v>
      </c>
      <c r="M111" s="3">
        <f t="shared" si="11"/>
        <v>1083.9699999999998</v>
      </c>
    </row>
    <row r="112" spans="5:13" x14ac:dyDescent="0.25">
      <c r="E112" s="21">
        <v>47659</v>
      </c>
      <c r="F112">
        <v>109</v>
      </c>
      <c r="G112" s="8">
        <v>0</v>
      </c>
      <c r="H112" s="7">
        <f t="shared" si="8"/>
        <v>850.57</v>
      </c>
      <c r="I112" s="3">
        <f t="shared" si="9"/>
        <v>93.02</v>
      </c>
      <c r="J112" s="7">
        <f t="shared" si="10"/>
        <v>0.9</v>
      </c>
      <c r="K112">
        <v>125.61</v>
      </c>
      <c r="L112">
        <v>13.87</v>
      </c>
      <c r="M112" s="3">
        <f t="shared" si="11"/>
        <v>1083.9699999999998</v>
      </c>
    </row>
    <row r="113" spans="5:13" x14ac:dyDescent="0.25">
      <c r="E113" s="21">
        <v>47689</v>
      </c>
      <c r="F113">
        <v>110</v>
      </c>
      <c r="G113" s="8">
        <v>0</v>
      </c>
      <c r="H113" s="7">
        <f t="shared" si="8"/>
        <v>850.57</v>
      </c>
      <c r="I113" s="3">
        <f t="shared" si="9"/>
        <v>93.02</v>
      </c>
      <c r="J113" s="7">
        <f t="shared" si="10"/>
        <v>0.9</v>
      </c>
      <c r="K113">
        <v>125.61</v>
      </c>
      <c r="L113">
        <v>13.87</v>
      </c>
      <c r="M113" s="3">
        <f t="shared" si="11"/>
        <v>1083.9699999999998</v>
      </c>
    </row>
    <row r="114" spans="5:13" x14ac:dyDescent="0.25">
      <c r="E114" s="21">
        <v>47720</v>
      </c>
      <c r="F114">
        <v>111</v>
      </c>
      <c r="G114" s="8">
        <v>0</v>
      </c>
      <c r="H114" s="7">
        <f t="shared" si="8"/>
        <v>850.57</v>
      </c>
      <c r="I114" s="3">
        <f t="shared" si="9"/>
        <v>93.02</v>
      </c>
      <c r="J114" s="7">
        <f t="shared" si="10"/>
        <v>0.9</v>
      </c>
      <c r="K114">
        <v>125.61</v>
      </c>
      <c r="L114">
        <v>13.87</v>
      </c>
      <c r="M114" s="3">
        <f t="shared" si="11"/>
        <v>1083.9699999999998</v>
      </c>
    </row>
    <row r="115" spans="5:13" x14ac:dyDescent="0.25">
      <c r="E115" s="21">
        <v>47751</v>
      </c>
      <c r="F115">
        <v>112</v>
      </c>
      <c r="G115" s="8">
        <v>0</v>
      </c>
      <c r="H115" s="7">
        <f t="shared" si="8"/>
        <v>850.57</v>
      </c>
      <c r="I115" s="3">
        <f t="shared" si="9"/>
        <v>93.02</v>
      </c>
      <c r="J115" s="7">
        <f t="shared" si="10"/>
        <v>0.9</v>
      </c>
      <c r="K115">
        <v>125.61</v>
      </c>
      <c r="L115">
        <v>13.87</v>
      </c>
      <c r="M115" s="3">
        <f t="shared" si="11"/>
        <v>1083.9699999999998</v>
      </c>
    </row>
    <row r="116" spans="5:13" x14ac:dyDescent="0.25">
      <c r="E116" s="21">
        <v>47781</v>
      </c>
      <c r="F116">
        <v>113</v>
      </c>
      <c r="G116" s="8">
        <v>0</v>
      </c>
      <c r="H116" s="7">
        <f t="shared" si="8"/>
        <v>850.57</v>
      </c>
      <c r="I116" s="3">
        <f t="shared" si="9"/>
        <v>93.02</v>
      </c>
      <c r="J116" s="7">
        <f t="shared" si="10"/>
        <v>0.9</v>
      </c>
      <c r="K116">
        <v>125.61</v>
      </c>
      <c r="L116">
        <v>13.87</v>
      </c>
      <c r="M116" s="3">
        <f t="shared" si="11"/>
        <v>1083.9699999999998</v>
      </c>
    </row>
    <row r="117" spans="5:13" x14ac:dyDescent="0.25">
      <c r="E117" s="21">
        <v>47812</v>
      </c>
      <c r="F117">
        <v>114</v>
      </c>
      <c r="G117" s="8">
        <v>0</v>
      </c>
      <c r="H117" s="7">
        <f t="shared" si="8"/>
        <v>850.57</v>
      </c>
      <c r="I117" s="3">
        <f t="shared" si="9"/>
        <v>93.02</v>
      </c>
      <c r="J117" s="7">
        <f t="shared" si="10"/>
        <v>0.9</v>
      </c>
      <c r="K117">
        <v>125.61</v>
      </c>
      <c r="L117">
        <v>13.87</v>
      </c>
      <c r="M117" s="3">
        <f t="shared" si="11"/>
        <v>1083.9699999999998</v>
      </c>
    </row>
    <row r="118" spans="5:13" x14ac:dyDescent="0.25">
      <c r="E118" s="21">
        <v>47842</v>
      </c>
      <c r="F118">
        <v>115</v>
      </c>
      <c r="G118" s="8">
        <v>0</v>
      </c>
      <c r="H118" s="7">
        <f t="shared" si="8"/>
        <v>850.57</v>
      </c>
      <c r="I118" s="3">
        <f t="shared" si="9"/>
        <v>93.02</v>
      </c>
      <c r="J118" s="7">
        <f t="shared" si="10"/>
        <v>0.9</v>
      </c>
      <c r="K118">
        <v>125.61</v>
      </c>
      <c r="L118">
        <v>13.87</v>
      </c>
      <c r="M118" s="3">
        <f t="shared" si="11"/>
        <v>1083.9699999999998</v>
      </c>
    </row>
    <row r="119" spans="5:13" x14ac:dyDescent="0.25">
      <c r="E119" s="21">
        <v>47873</v>
      </c>
      <c r="F119">
        <v>116</v>
      </c>
      <c r="G119" s="8">
        <v>0</v>
      </c>
      <c r="H119" s="7">
        <f t="shared" si="8"/>
        <v>850.57</v>
      </c>
      <c r="I119" s="3">
        <f t="shared" si="9"/>
        <v>93.02</v>
      </c>
      <c r="J119" s="7">
        <f t="shared" si="10"/>
        <v>0.9</v>
      </c>
      <c r="K119">
        <v>125.61</v>
      </c>
      <c r="L119">
        <v>13.87</v>
      </c>
      <c r="M119" s="3">
        <f t="shared" si="11"/>
        <v>1083.9699999999998</v>
      </c>
    </row>
    <row r="120" spans="5:13" x14ac:dyDescent="0.25">
      <c r="E120" s="21">
        <v>47904</v>
      </c>
      <c r="F120">
        <v>117</v>
      </c>
      <c r="G120" s="8">
        <v>0</v>
      </c>
      <c r="H120" s="7">
        <f t="shared" si="8"/>
        <v>850.57</v>
      </c>
      <c r="I120" s="3">
        <f t="shared" si="9"/>
        <v>93.02</v>
      </c>
      <c r="J120" s="7">
        <f t="shared" si="10"/>
        <v>0.9</v>
      </c>
      <c r="K120">
        <v>125.61</v>
      </c>
      <c r="L120">
        <v>13.87</v>
      </c>
      <c r="M120" s="3">
        <f t="shared" si="11"/>
        <v>1083.9699999999998</v>
      </c>
    </row>
    <row r="121" spans="5:13" x14ac:dyDescent="0.25">
      <c r="E121" s="21">
        <v>47932</v>
      </c>
      <c r="F121">
        <v>118</v>
      </c>
      <c r="G121" s="8">
        <v>0</v>
      </c>
      <c r="H121" s="7">
        <f t="shared" si="8"/>
        <v>850.57</v>
      </c>
      <c r="I121" s="3">
        <f t="shared" si="9"/>
        <v>93.02</v>
      </c>
      <c r="J121" s="7">
        <f t="shared" si="10"/>
        <v>0.9</v>
      </c>
      <c r="K121">
        <v>125.61</v>
      </c>
      <c r="L121">
        <v>13.87</v>
      </c>
      <c r="M121" s="3">
        <f t="shared" si="11"/>
        <v>1083.9699999999998</v>
      </c>
    </row>
    <row r="122" spans="5:13" x14ac:dyDescent="0.25">
      <c r="E122" s="21">
        <v>47963</v>
      </c>
      <c r="F122">
        <v>119</v>
      </c>
      <c r="G122" s="8">
        <v>0</v>
      </c>
      <c r="H122" s="7">
        <f t="shared" si="8"/>
        <v>850.57</v>
      </c>
      <c r="I122" s="3">
        <f t="shared" si="9"/>
        <v>93.02</v>
      </c>
      <c r="J122" s="7">
        <f t="shared" si="10"/>
        <v>0.9</v>
      </c>
      <c r="K122">
        <v>125.61</v>
      </c>
      <c r="L122">
        <v>13.87</v>
      </c>
      <c r="M122" s="3">
        <f t="shared" si="11"/>
        <v>1083.9699999999998</v>
      </c>
    </row>
    <row r="123" spans="5:13" x14ac:dyDescent="0.25">
      <c r="E123" s="21">
        <v>47993</v>
      </c>
      <c r="F123">
        <v>120</v>
      </c>
      <c r="G123" s="8">
        <v>0</v>
      </c>
      <c r="H123" s="7">
        <f t="shared" si="8"/>
        <v>850.57</v>
      </c>
      <c r="I123" s="3">
        <f t="shared" si="9"/>
        <v>93.02</v>
      </c>
      <c r="J123" s="7">
        <f t="shared" si="10"/>
        <v>0.9</v>
      </c>
      <c r="K123">
        <v>125.61</v>
      </c>
      <c r="L123">
        <v>13.87</v>
      </c>
      <c r="M123" s="3">
        <f t="shared" si="11"/>
        <v>1083.9699999999998</v>
      </c>
    </row>
  </sheetData>
  <autoFilter ref="E3:M3" xr:uid="{62CD5BAD-D769-40CB-860B-B732944C0669}"/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7E22-D69F-401B-B6F5-1AE4B58D7758}">
  <dimension ref="A1:M123"/>
  <sheetViews>
    <sheetView workbookViewId="0">
      <selection activeCell="E1" sqref="E1:M3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8.7109375" bestFit="1" customWidth="1"/>
    <col min="6" max="6" width="14.140625" bestFit="1" customWidth="1"/>
    <col min="7" max="7" width="13.7109375" bestFit="1" customWidth="1"/>
    <col min="8" max="8" width="12.42578125" bestFit="1" customWidth="1"/>
    <col min="9" max="9" width="11.7109375" bestFit="1" customWidth="1"/>
    <col min="10" max="10" width="17.7109375" bestFit="1" customWidth="1"/>
    <col min="11" max="11" width="19.28515625" bestFit="1" customWidth="1"/>
    <col min="12" max="12" width="24.85546875" bestFit="1" customWidth="1"/>
    <col min="13" max="13" width="14.85546875" bestFit="1" customWidth="1"/>
  </cols>
  <sheetData>
    <row r="1" spans="1:13" x14ac:dyDescent="0.25">
      <c r="A1" t="s">
        <v>0</v>
      </c>
      <c r="B1" s="17">
        <v>420848</v>
      </c>
      <c r="F1" s="26" t="s">
        <v>59</v>
      </c>
      <c r="G1" s="27">
        <f>SUBTOTAL(109,G4:G123)</f>
        <v>0</v>
      </c>
      <c r="H1" s="27">
        <f t="shared" ref="H1:M1" si="0">SUBTOTAL(109,H4:H123)</f>
        <v>79999.200000000244</v>
      </c>
      <c r="I1" s="27">
        <f t="shared" si="0"/>
        <v>8265.6000000000095</v>
      </c>
      <c r="J1" s="27">
        <f t="shared" si="0"/>
        <v>80.400000000000162</v>
      </c>
      <c r="K1" s="27">
        <f t="shared" si="0"/>
        <v>7784.7800000000061</v>
      </c>
      <c r="L1" s="27">
        <f t="shared" si="0"/>
        <v>812.05000000000132</v>
      </c>
      <c r="M1" s="27">
        <f t="shared" si="0"/>
        <v>96942.030000000173</v>
      </c>
    </row>
    <row r="2" spans="1:13" x14ac:dyDescent="0.25">
      <c r="A2" t="s">
        <v>1</v>
      </c>
      <c r="B2" s="1" t="s">
        <v>43</v>
      </c>
      <c r="H2" s="7"/>
    </row>
    <row r="3" spans="1:13" x14ac:dyDescent="0.25">
      <c r="A3" t="s">
        <v>53</v>
      </c>
      <c r="B3" s="20">
        <v>44387</v>
      </c>
      <c r="E3" s="26" t="s">
        <v>56</v>
      </c>
      <c r="F3" s="26" t="s">
        <v>17</v>
      </c>
      <c r="G3" s="26" t="s">
        <v>13</v>
      </c>
      <c r="H3" s="27" t="s">
        <v>14</v>
      </c>
      <c r="I3" s="26" t="s">
        <v>15</v>
      </c>
      <c r="J3" s="26" t="s">
        <v>16</v>
      </c>
      <c r="K3" s="26" t="s">
        <v>57</v>
      </c>
      <c r="L3" s="26" t="s">
        <v>58</v>
      </c>
      <c r="M3" s="26" t="s">
        <v>12</v>
      </c>
    </row>
    <row r="4" spans="1:13" x14ac:dyDescent="0.25">
      <c r="B4" s="1"/>
      <c r="E4" s="21">
        <v>44428</v>
      </c>
      <c r="F4">
        <v>1</v>
      </c>
      <c r="G4" s="8">
        <v>0</v>
      </c>
      <c r="H4" s="7">
        <f t="shared" ref="H4:H9" si="1">($B$17-(I4+J4))</f>
        <v>666.66000000000008</v>
      </c>
      <c r="I4" s="3">
        <f>ROUND(($B$18/120),2)</f>
        <v>68.88</v>
      </c>
      <c r="J4" s="7">
        <f>ROUND(($B$11/120),2)</f>
        <v>0.67</v>
      </c>
      <c r="M4" s="3">
        <f t="shared" ref="M4:M35" si="2">SUM(G4:L4)</f>
        <v>736.21</v>
      </c>
    </row>
    <row r="5" spans="1:13" x14ac:dyDescent="0.25">
      <c r="A5" t="s">
        <v>3</v>
      </c>
      <c r="B5" s="2">
        <v>87148.44</v>
      </c>
      <c r="E5" s="21">
        <v>44459</v>
      </c>
      <c r="F5">
        <v>2</v>
      </c>
      <c r="G5" s="8">
        <v>0</v>
      </c>
      <c r="H5" s="7">
        <f t="shared" si="1"/>
        <v>666.66000000000008</v>
      </c>
      <c r="I5" s="3">
        <f t="shared" ref="I5:I68" si="3">ROUND(($B$18/120),2)</f>
        <v>68.88</v>
      </c>
      <c r="J5" s="7">
        <f t="shared" ref="J5:J68" si="4">ROUND(($B$11/120),2)</f>
        <v>0.67</v>
      </c>
      <c r="M5" s="3">
        <f t="shared" si="2"/>
        <v>736.21</v>
      </c>
    </row>
    <row r="6" spans="1:13" x14ac:dyDescent="0.25">
      <c r="A6" t="s">
        <v>4</v>
      </c>
      <c r="B6" s="2">
        <v>5228.91</v>
      </c>
      <c r="E6" s="21">
        <v>44489</v>
      </c>
      <c r="F6">
        <v>3</v>
      </c>
      <c r="G6" s="8">
        <v>0</v>
      </c>
      <c r="H6" s="7">
        <f t="shared" si="1"/>
        <v>666.66000000000008</v>
      </c>
      <c r="I6" s="3">
        <f t="shared" si="3"/>
        <v>68.88</v>
      </c>
      <c r="J6" s="7">
        <f t="shared" si="4"/>
        <v>0.67</v>
      </c>
      <c r="M6" s="3">
        <f t="shared" si="2"/>
        <v>736.21</v>
      </c>
    </row>
    <row r="7" spans="1:13" x14ac:dyDescent="0.25">
      <c r="A7" t="s">
        <v>6</v>
      </c>
      <c r="B7" s="2">
        <f>SUM(B5:B6)</f>
        <v>92377.35</v>
      </c>
      <c r="E7" s="21">
        <v>44520</v>
      </c>
      <c r="F7">
        <v>4</v>
      </c>
      <c r="G7" s="8">
        <v>0</v>
      </c>
      <c r="H7" s="7">
        <f t="shared" si="1"/>
        <v>666.66000000000008</v>
      </c>
      <c r="I7" s="3">
        <f t="shared" si="3"/>
        <v>68.88</v>
      </c>
      <c r="J7" s="7">
        <f t="shared" si="4"/>
        <v>0.67</v>
      </c>
      <c r="M7" s="3">
        <f t="shared" si="2"/>
        <v>736.21</v>
      </c>
    </row>
    <row r="8" spans="1:13" x14ac:dyDescent="0.25">
      <c r="A8" t="s">
        <v>5</v>
      </c>
      <c r="B8" s="2">
        <v>12377.35</v>
      </c>
      <c r="E8" s="21">
        <v>44550</v>
      </c>
      <c r="F8">
        <v>5</v>
      </c>
      <c r="G8" s="8">
        <v>0</v>
      </c>
      <c r="H8" s="7">
        <f t="shared" si="1"/>
        <v>666.66000000000008</v>
      </c>
      <c r="I8" s="3">
        <f t="shared" si="3"/>
        <v>68.88</v>
      </c>
      <c r="J8" s="7">
        <f t="shared" si="4"/>
        <v>0.67</v>
      </c>
      <c r="M8" s="3">
        <f t="shared" si="2"/>
        <v>736.21</v>
      </c>
    </row>
    <row r="9" spans="1:13" x14ac:dyDescent="0.25">
      <c r="B9" s="2"/>
      <c r="E9" s="21">
        <v>44581</v>
      </c>
      <c r="F9">
        <v>6</v>
      </c>
      <c r="G9" s="8">
        <v>0</v>
      </c>
      <c r="H9" s="7">
        <f t="shared" si="1"/>
        <v>666.66000000000008</v>
      </c>
      <c r="I9" s="3">
        <f t="shared" si="3"/>
        <v>68.88</v>
      </c>
      <c r="J9" s="7">
        <f t="shared" si="4"/>
        <v>0.67</v>
      </c>
      <c r="M9" s="3">
        <f t="shared" si="2"/>
        <v>736.21</v>
      </c>
    </row>
    <row r="10" spans="1:13" x14ac:dyDescent="0.25">
      <c r="A10" t="s">
        <v>7</v>
      </c>
      <c r="B10" s="2">
        <f xml:space="preserve"> B7-B8</f>
        <v>80000</v>
      </c>
      <c r="E10" s="21">
        <v>44612</v>
      </c>
      <c r="F10">
        <v>7</v>
      </c>
      <c r="G10" s="8">
        <v>0</v>
      </c>
      <c r="H10" s="7">
        <f t="shared" ref="H10:H73" si="5">($B$17-(I10+J10))</f>
        <v>666.66000000000008</v>
      </c>
      <c r="I10" s="3">
        <f t="shared" si="3"/>
        <v>68.88</v>
      </c>
      <c r="J10" s="7">
        <f t="shared" si="4"/>
        <v>0.67</v>
      </c>
      <c r="M10" s="3">
        <f t="shared" si="2"/>
        <v>736.21</v>
      </c>
    </row>
    <row r="11" spans="1:13" x14ac:dyDescent="0.25">
      <c r="A11" t="s">
        <v>8</v>
      </c>
      <c r="B11" s="2">
        <f>ROUND(B10/999,2)</f>
        <v>80.08</v>
      </c>
      <c r="E11" s="21">
        <v>44640</v>
      </c>
      <c r="F11">
        <v>8</v>
      </c>
      <c r="G11" s="8">
        <v>0</v>
      </c>
      <c r="H11" s="7">
        <f t="shared" si="5"/>
        <v>666.66000000000008</v>
      </c>
      <c r="I11" s="3">
        <f t="shared" si="3"/>
        <v>68.88</v>
      </c>
      <c r="J11" s="7">
        <f t="shared" si="4"/>
        <v>0.67</v>
      </c>
      <c r="M11" s="3">
        <f t="shared" si="2"/>
        <v>736.21</v>
      </c>
    </row>
    <row r="12" spans="1:13" x14ac:dyDescent="0.25">
      <c r="A12" t="s">
        <v>9</v>
      </c>
      <c r="B12" s="2">
        <f>B10+B11</f>
        <v>80080.08</v>
      </c>
      <c r="C12" s="16"/>
      <c r="E12" s="21">
        <v>44671</v>
      </c>
      <c r="F12">
        <v>9</v>
      </c>
      <c r="G12" s="8">
        <v>0</v>
      </c>
      <c r="H12" s="7">
        <f t="shared" si="5"/>
        <v>666.66000000000008</v>
      </c>
      <c r="I12" s="3">
        <f t="shared" si="3"/>
        <v>68.88</v>
      </c>
      <c r="J12" s="7">
        <f t="shared" si="4"/>
        <v>0.67</v>
      </c>
      <c r="M12" s="3">
        <f t="shared" si="2"/>
        <v>736.21</v>
      </c>
    </row>
    <row r="13" spans="1:13" x14ac:dyDescent="0.25">
      <c r="B13" s="3"/>
      <c r="E13" s="21">
        <v>44701</v>
      </c>
      <c r="F13">
        <v>10</v>
      </c>
      <c r="G13" s="8">
        <v>0</v>
      </c>
      <c r="H13" s="7">
        <f t="shared" si="5"/>
        <v>666.66000000000008</v>
      </c>
      <c r="I13" s="3">
        <f t="shared" si="3"/>
        <v>68.88</v>
      </c>
      <c r="J13" s="7">
        <f t="shared" si="4"/>
        <v>0.67</v>
      </c>
      <c r="M13" s="3">
        <f t="shared" si="2"/>
        <v>736.21</v>
      </c>
    </row>
    <row r="14" spans="1:13" x14ac:dyDescent="0.25">
      <c r="A14" t="s">
        <v>10</v>
      </c>
      <c r="B14" s="4">
        <v>120</v>
      </c>
      <c r="E14" s="21">
        <v>44732</v>
      </c>
      <c r="F14">
        <v>11</v>
      </c>
      <c r="G14" s="8">
        <v>0</v>
      </c>
      <c r="H14" s="7">
        <f t="shared" si="5"/>
        <v>666.66000000000008</v>
      </c>
      <c r="I14" s="3">
        <f t="shared" si="3"/>
        <v>68.88</v>
      </c>
      <c r="J14" s="7">
        <f t="shared" si="4"/>
        <v>0.67</v>
      </c>
      <c r="M14" s="3">
        <f t="shared" si="2"/>
        <v>736.21</v>
      </c>
    </row>
    <row r="15" spans="1:13" x14ac:dyDescent="0.25">
      <c r="A15" t="s">
        <v>11</v>
      </c>
      <c r="B15" s="5">
        <v>1.652E-3</v>
      </c>
      <c r="E15" s="21">
        <v>44762</v>
      </c>
      <c r="F15" s="15">
        <v>12</v>
      </c>
      <c r="G15" s="23">
        <v>0</v>
      </c>
      <c r="H15" s="24">
        <f t="shared" si="5"/>
        <v>666.66000000000008</v>
      </c>
      <c r="I15" s="25">
        <f t="shared" si="3"/>
        <v>68.88</v>
      </c>
      <c r="J15" s="24">
        <f t="shared" si="4"/>
        <v>0.67</v>
      </c>
      <c r="K15" s="25">
        <f>ROUND(((H15/B20)*B21)-H15,2)</f>
        <v>71.42</v>
      </c>
      <c r="L15" s="25">
        <f>ROUND(((((I15+J15)/B20)*B21)-(I15+J15)),2)</f>
        <v>7.45</v>
      </c>
      <c r="M15" s="25">
        <f t="shared" si="2"/>
        <v>815.08</v>
      </c>
    </row>
    <row r="16" spans="1:13" x14ac:dyDescent="0.25">
      <c r="B16" s="3"/>
      <c r="E16" s="21">
        <v>44793</v>
      </c>
      <c r="F16">
        <v>13</v>
      </c>
      <c r="G16" s="8">
        <v>0</v>
      </c>
      <c r="H16" s="7">
        <f t="shared" si="5"/>
        <v>666.66000000000008</v>
      </c>
      <c r="I16" s="3">
        <f t="shared" si="3"/>
        <v>68.88</v>
      </c>
      <c r="J16" s="7">
        <f t="shared" si="4"/>
        <v>0.67</v>
      </c>
      <c r="K16">
        <v>71.42</v>
      </c>
      <c r="L16">
        <v>7.45</v>
      </c>
      <c r="M16" s="3">
        <f t="shared" si="2"/>
        <v>815.08</v>
      </c>
    </row>
    <row r="17" spans="1:13" x14ac:dyDescent="0.25">
      <c r="A17" t="s">
        <v>12</v>
      </c>
      <c r="B17" s="6">
        <f>ROUND(PMT(B15,B14,-B12),2)</f>
        <v>736.21</v>
      </c>
      <c r="E17" s="21">
        <v>44824</v>
      </c>
      <c r="F17">
        <v>14</v>
      </c>
      <c r="G17" s="8">
        <v>0</v>
      </c>
      <c r="H17" s="7">
        <f t="shared" si="5"/>
        <v>666.66000000000008</v>
      </c>
      <c r="I17" s="3">
        <f t="shared" si="3"/>
        <v>68.88</v>
      </c>
      <c r="J17" s="7">
        <f t="shared" si="4"/>
        <v>0.67</v>
      </c>
      <c r="K17">
        <v>71.42</v>
      </c>
      <c r="L17">
        <v>7.45</v>
      </c>
      <c r="M17" s="3">
        <f t="shared" si="2"/>
        <v>815.08</v>
      </c>
    </row>
    <row r="18" spans="1:13" x14ac:dyDescent="0.25">
      <c r="A18" t="s">
        <v>15</v>
      </c>
      <c r="B18" s="3">
        <f>ROUND((B14*B17)-B12,2)</f>
        <v>8265.1200000000008</v>
      </c>
      <c r="E18" s="21">
        <v>44854</v>
      </c>
      <c r="F18">
        <v>15</v>
      </c>
      <c r="G18" s="8">
        <v>0</v>
      </c>
      <c r="H18" s="7">
        <f t="shared" si="5"/>
        <v>666.66000000000008</v>
      </c>
      <c r="I18" s="3">
        <f t="shared" si="3"/>
        <v>68.88</v>
      </c>
      <c r="J18" s="7">
        <f t="shared" si="4"/>
        <v>0.67</v>
      </c>
      <c r="K18">
        <v>71.42</v>
      </c>
      <c r="L18">
        <v>7.45</v>
      </c>
      <c r="M18" s="3">
        <f t="shared" si="2"/>
        <v>815.08</v>
      </c>
    </row>
    <row r="19" spans="1:13" x14ac:dyDescent="0.25">
      <c r="B19" s="3"/>
      <c r="E19" s="21">
        <v>44885</v>
      </c>
      <c r="F19">
        <v>16</v>
      </c>
      <c r="G19" s="8">
        <v>0</v>
      </c>
      <c r="H19" s="7">
        <f t="shared" si="5"/>
        <v>666.66000000000008</v>
      </c>
      <c r="I19" s="3">
        <f t="shared" si="3"/>
        <v>68.88</v>
      </c>
      <c r="J19" s="7">
        <f t="shared" si="4"/>
        <v>0.67</v>
      </c>
      <c r="K19">
        <v>71.42</v>
      </c>
      <c r="L19">
        <v>7.45</v>
      </c>
      <c r="M19" s="3">
        <f t="shared" si="2"/>
        <v>815.08</v>
      </c>
    </row>
    <row r="20" spans="1:13" x14ac:dyDescent="0.25">
      <c r="A20" t="s">
        <v>68</v>
      </c>
      <c r="B20" s="3">
        <v>1085.28</v>
      </c>
      <c r="E20" s="21">
        <v>44915</v>
      </c>
      <c r="F20">
        <v>17</v>
      </c>
      <c r="G20" s="8">
        <v>0</v>
      </c>
      <c r="H20" s="7">
        <f t="shared" si="5"/>
        <v>666.66000000000008</v>
      </c>
      <c r="I20" s="3">
        <f t="shared" si="3"/>
        <v>68.88</v>
      </c>
      <c r="J20" s="7">
        <f t="shared" si="4"/>
        <v>0.67</v>
      </c>
      <c r="K20">
        <v>71.42</v>
      </c>
      <c r="L20">
        <v>7.45</v>
      </c>
      <c r="M20" s="3">
        <f t="shared" si="2"/>
        <v>815.08</v>
      </c>
    </row>
    <row r="21" spans="1:13" x14ac:dyDescent="0.25">
      <c r="A21" t="s">
        <v>69</v>
      </c>
      <c r="B21" s="3">
        <v>1201.54</v>
      </c>
      <c r="E21" s="21">
        <v>44946</v>
      </c>
      <c r="F21">
        <v>18</v>
      </c>
      <c r="G21" s="8">
        <v>0</v>
      </c>
      <c r="H21" s="7">
        <f t="shared" si="5"/>
        <v>666.66000000000008</v>
      </c>
      <c r="I21" s="3">
        <f t="shared" si="3"/>
        <v>68.88</v>
      </c>
      <c r="J21" s="7">
        <f t="shared" si="4"/>
        <v>0.67</v>
      </c>
      <c r="K21">
        <v>71.42</v>
      </c>
      <c r="L21">
        <v>7.45</v>
      </c>
      <c r="M21" s="3">
        <f t="shared" si="2"/>
        <v>815.08</v>
      </c>
    </row>
    <row r="22" spans="1:13" x14ac:dyDescent="0.25">
      <c r="B22" s="3"/>
      <c r="E22" s="21">
        <v>44977</v>
      </c>
      <c r="F22">
        <v>19</v>
      </c>
      <c r="G22" s="8">
        <v>0</v>
      </c>
      <c r="H22" s="7">
        <f t="shared" si="5"/>
        <v>666.66000000000008</v>
      </c>
      <c r="I22" s="3">
        <f t="shared" si="3"/>
        <v>68.88</v>
      </c>
      <c r="J22" s="7">
        <f t="shared" si="4"/>
        <v>0.67</v>
      </c>
      <c r="K22">
        <v>71.42</v>
      </c>
      <c r="L22">
        <v>7.45</v>
      </c>
      <c r="M22" s="3">
        <f t="shared" si="2"/>
        <v>815.08</v>
      </c>
    </row>
    <row r="23" spans="1:13" x14ac:dyDescent="0.25">
      <c r="B23" s="3"/>
      <c r="E23" s="21">
        <v>45005</v>
      </c>
      <c r="F23">
        <v>20</v>
      </c>
      <c r="G23" s="8">
        <v>0</v>
      </c>
      <c r="H23" s="7">
        <f t="shared" si="5"/>
        <v>666.66000000000008</v>
      </c>
      <c r="I23" s="3">
        <f t="shared" si="3"/>
        <v>68.88</v>
      </c>
      <c r="J23" s="7">
        <f t="shared" si="4"/>
        <v>0.67</v>
      </c>
      <c r="K23">
        <v>71.42</v>
      </c>
      <c r="L23">
        <v>7.45</v>
      </c>
      <c r="M23" s="3">
        <f t="shared" si="2"/>
        <v>815.08</v>
      </c>
    </row>
    <row r="24" spans="1:13" x14ac:dyDescent="0.25">
      <c r="B24" s="3"/>
      <c r="E24" s="21">
        <v>45036</v>
      </c>
      <c r="F24">
        <v>21</v>
      </c>
      <c r="G24" s="8">
        <v>0</v>
      </c>
      <c r="H24" s="7">
        <f t="shared" si="5"/>
        <v>666.66000000000008</v>
      </c>
      <c r="I24" s="3">
        <f t="shared" si="3"/>
        <v>68.88</v>
      </c>
      <c r="J24" s="7">
        <f t="shared" si="4"/>
        <v>0.67</v>
      </c>
      <c r="K24">
        <v>71.42</v>
      </c>
      <c r="L24">
        <v>7.45</v>
      </c>
      <c r="M24" s="3">
        <f t="shared" si="2"/>
        <v>815.08</v>
      </c>
    </row>
    <row r="25" spans="1:13" x14ac:dyDescent="0.25">
      <c r="B25" s="3"/>
      <c r="E25" s="21">
        <v>45066</v>
      </c>
      <c r="F25">
        <v>22</v>
      </c>
      <c r="G25" s="8">
        <v>0</v>
      </c>
      <c r="H25" s="7">
        <f t="shared" si="5"/>
        <v>666.66000000000008</v>
      </c>
      <c r="I25" s="3">
        <f t="shared" si="3"/>
        <v>68.88</v>
      </c>
      <c r="J25" s="7">
        <f t="shared" si="4"/>
        <v>0.67</v>
      </c>
      <c r="K25">
        <v>71.42</v>
      </c>
      <c r="L25">
        <v>7.45</v>
      </c>
      <c r="M25" s="3">
        <f t="shared" si="2"/>
        <v>815.08</v>
      </c>
    </row>
    <row r="26" spans="1:13" x14ac:dyDescent="0.25">
      <c r="B26" s="3"/>
      <c r="E26" s="21">
        <v>45097</v>
      </c>
      <c r="F26">
        <v>23</v>
      </c>
      <c r="G26" s="8">
        <v>0</v>
      </c>
      <c r="H26" s="7">
        <f t="shared" si="5"/>
        <v>666.66000000000008</v>
      </c>
      <c r="I26" s="3">
        <f t="shared" si="3"/>
        <v>68.88</v>
      </c>
      <c r="J26" s="7">
        <f t="shared" si="4"/>
        <v>0.67</v>
      </c>
      <c r="K26">
        <v>71.42</v>
      </c>
      <c r="L26">
        <v>7.45</v>
      </c>
      <c r="M26" s="3">
        <f t="shared" si="2"/>
        <v>815.08</v>
      </c>
    </row>
    <row r="27" spans="1:13" x14ac:dyDescent="0.25">
      <c r="B27" s="3"/>
      <c r="E27" s="21">
        <v>45127</v>
      </c>
      <c r="F27">
        <v>24</v>
      </c>
      <c r="G27" s="8">
        <v>0</v>
      </c>
      <c r="H27" s="7">
        <f t="shared" si="5"/>
        <v>666.66000000000008</v>
      </c>
      <c r="I27" s="3">
        <f t="shared" si="3"/>
        <v>68.88</v>
      </c>
      <c r="J27" s="7">
        <f t="shared" si="4"/>
        <v>0.67</v>
      </c>
      <c r="K27">
        <v>71.42</v>
      </c>
      <c r="L27">
        <v>7.45</v>
      </c>
      <c r="M27" s="3">
        <f t="shared" si="2"/>
        <v>815.08</v>
      </c>
    </row>
    <row r="28" spans="1:13" x14ac:dyDescent="0.25">
      <c r="B28" s="3"/>
      <c r="E28" s="21">
        <v>45158</v>
      </c>
      <c r="F28">
        <v>25</v>
      </c>
      <c r="G28" s="8">
        <v>0</v>
      </c>
      <c r="H28" s="7">
        <f t="shared" si="5"/>
        <v>666.66000000000008</v>
      </c>
      <c r="I28" s="3">
        <f t="shared" si="3"/>
        <v>68.88</v>
      </c>
      <c r="J28" s="7">
        <f t="shared" si="4"/>
        <v>0.67</v>
      </c>
      <c r="K28">
        <v>71.42</v>
      </c>
      <c r="L28">
        <v>7.45</v>
      </c>
      <c r="M28" s="3">
        <f t="shared" si="2"/>
        <v>815.08</v>
      </c>
    </row>
    <row r="29" spans="1:13" x14ac:dyDescent="0.25">
      <c r="B29" s="3"/>
      <c r="E29" s="21">
        <v>45189</v>
      </c>
      <c r="F29">
        <v>26</v>
      </c>
      <c r="G29" s="8">
        <v>0</v>
      </c>
      <c r="H29" s="7">
        <f t="shared" si="5"/>
        <v>666.66000000000008</v>
      </c>
      <c r="I29" s="3">
        <f t="shared" si="3"/>
        <v>68.88</v>
      </c>
      <c r="J29" s="7">
        <f t="shared" si="4"/>
        <v>0.67</v>
      </c>
      <c r="K29">
        <v>71.42</v>
      </c>
      <c r="L29">
        <v>7.45</v>
      </c>
      <c r="M29" s="3">
        <f t="shared" si="2"/>
        <v>815.08</v>
      </c>
    </row>
    <row r="30" spans="1:13" x14ac:dyDescent="0.25">
      <c r="B30" s="3"/>
      <c r="E30" s="21">
        <v>45219</v>
      </c>
      <c r="F30">
        <v>27</v>
      </c>
      <c r="G30" s="8">
        <v>0</v>
      </c>
      <c r="H30" s="7">
        <f t="shared" si="5"/>
        <v>666.66000000000008</v>
      </c>
      <c r="I30" s="3">
        <f t="shared" si="3"/>
        <v>68.88</v>
      </c>
      <c r="J30" s="7">
        <f t="shared" si="4"/>
        <v>0.67</v>
      </c>
      <c r="K30">
        <v>71.42</v>
      </c>
      <c r="L30">
        <v>7.45</v>
      </c>
      <c r="M30" s="3">
        <f t="shared" si="2"/>
        <v>815.08</v>
      </c>
    </row>
    <row r="31" spans="1:13" x14ac:dyDescent="0.25">
      <c r="B31" s="3"/>
      <c r="E31" s="21">
        <v>45250</v>
      </c>
      <c r="F31">
        <v>28</v>
      </c>
      <c r="G31" s="8">
        <v>0</v>
      </c>
      <c r="H31" s="7">
        <f t="shared" si="5"/>
        <v>666.66000000000008</v>
      </c>
      <c r="I31" s="3">
        <f t="shared" si="3"/>
        <v>68.88</v>
      </c>
      <c r="J31" s="7">
        <f t="shared" si="4"/>
        <v>0.67</v>
      </c>
      <c r="K31">
        <v>71.42</v>
      </c>
      <c r="L31">
        <v>7.45</v>
      </c>
      <c r="M31" s="3">
        <f t="shared" si="2"/>
        <v>815.08</v>
      </c>
    </row>
    <row r="32" spans="1:13" x14ac:dyDescent="0.25">
      <c r="B32" s="3"/>
      <c r="E32" s="21">
        <v>45280</v>
      </c>
      <c r="F32">
        <v>29</v>
      </c>
      <c r="G32" s="8">
        <v>0</v>
      </c>
      <c r="H32" s="7">
        <f t="shared" si="5"/>
        <v>666.66000000000008</v>
      </c>
      <c r="I32" s="3">
        <f t="shared" si="3"/>
        <v>68.88</v>
      </c>
      <c r="J32" s="7">
        <f t="shared" si="4"/>
        <v>0.67</v>
      </c>
      <c r="K32">
        <v>71.42</v>
      </c>
      <c r="L32">
        <v>7.45</v>
      </c>
      <c r="M32" s="3">
        <f t="shared" si="2"/>
        <v>815.08</v>
      </c>
    </row>
    <row r="33" spans="2:13" x14ac:dyDescent="0.25">
      <c r="B33" s="3"/>
      <c r="E33" s="21">
        <v>45311</v>
      </c>
      <c r="F33">
        <v>30</v>
      </c>
      <c r="G33" s="8">
        <v>0</v>
      </c>
      <c r="H33" s="7">
        <f t="shared" si="5"/>
        <v>666.66000000000008</v>
      </c>
      <c r="I33" s="3">
        <f t="shared" si="3"/>
        <v>68.88</v>
      </c>
      <c r="J33" s="7">
        <f t="shared" si="4"/>
        <v>0.67</v>
      </c>
      <c r="K33">
        <v>71.42</v>
      </c>
      <c r="L33">
        <v>7.45</v>
      </c>
      <c r="M33" s="3">
        <f t="shared" si="2"/>
        <v>815.08</v>
      </c>
    </row>
    <row r="34" spans="2:13" x14ac:dyDescent="0.25">
      <c r="B34" s="3"/>
      <c r="E34" s="21">
        <v>45342</v>
      </c>
      <c r="F34">
        <v>31</v>
      </c>
      <c r="G34" s="8">
        <v>0</v>
      </c>
      <c r="H34" s="7">
        <f t="shared" si="5"/>
        <v>666.66000000000008</v>
      </c>
      <c r="I34" s="3">
        <f t="shared" si="3"/>
        <v>68.88</v>
      </c>
      <c r="J34" s="7">
        <f t="shared" si="4"/>
        <v>0.67</v>
      </c>
      <c r="K34">
        <v>71.42</v>
      </c>
      <c r="L34">
        <v>7.45</v>
      </c>
      <c r="M34" s="3">
        <f t="shared" si="2"/>
        <v>815.08</v>
      </c>
    </row>
    <row r="35" spans="2:13" x14ac:dyDescent="0.25">
      <c r="B35" s="3"/>
      <c r="E35" s="21">
        <v>45371</v>
      </c>
      <c r="F35">
        <v>32</v>
      </c>
      <c r="G35" s="8">
        <v>0</v>
      </c>
      <c r="H35" s="7">
        <f t="shared" si="5"/>
        <v>666.66000000000008</v>
      </c>
      <c r="I35" s="3">
        <f t="shared" si="3"/>
        <v>68.88</v>
      </c>
      <c r="J35" s="7">
        <f t="shared" si="4"/>
        <v>0.67</v>
      </c>
      <c r="K35">
        <v>71.42</v>
      </c>
      <c r="L35">
        <v>7.45</v>
      </c>
      <c r="M35" s="3">
        <f t="shared" si="2"/>
        <v>815.08</v>
      </c>
    </row>
    <row r="36" spans="2:13" x14ac:dyDescent="0.25">
      <c r="B36" s="3"/>
      <c r="E36" s="21">
        <v>45402</v>
      </c>
      <c r="F36">
        <v>33</v>
      </c>
      <c r="G36" s="8">
        <v>0</v>
      </c>
      <c r="H36" s="7">
        <f t="shared" si="5"/>
        <v>666.66000000000008</v>
      </c>
      <c r="I36" s="3">
        <f t="shared" si="3"/>
        <v>68.88</v>
      </c>
      <c r="J36" s="7">
        <f t="shared" si="4"/>
        <v>0.67</v>
      </c>
      <c r="K36">
        <v>71.42</v>
      </c>
      <c r="L36">
        <v>7.45</v>
      </c>
      <c r="M36" s="3">
        <f t="shared" ref="M36:M67" si="6">SUM(G36:L36)</f>
        <v>815.08</v>
      </c>
    </row>
    <row r="37" spans="2:13" x14ac:dyDescent="0.25">
      <c r="B37" s="3"/>
      <c r="E37" s="21">
        <v>45432</v>
      </c>
      <c r="F37">
        <v>34</v>
      </c>
      <c r="G37" s="8">
        <v>0</v>
      </c>
      <c r="H37" s="7">
        <f t="shared" si="5"/>
        <v>666.66000000000008</v>
      </c>
      <c r="I37" s="3">
        <f t="shared" si="3"/>
        <v>68.88</v>
      </c>
      <c r="J37" s="7">
        <f t="shared" si="4"/>
        <v>0.67</v>
      </c>
      <c r="K37">
        <v>71.42</v>
      </c>
      <c r="L37">
        <v>7.45</v>
      </c>
      <c r="M37" s="3">
        <f t="shared" si="6"/>
        <v>815.08</v>
      </c>
    </row>
    <row r="38" spans="2:13" x14ac:dyDescent="0.25">
      <c r="B38" s="3"/>
      <c r="E38" s="21">
        <v>45463</v>
      </c>
      <c r="F38">
        <v>35</v>
      </c>
      <c r="G38" s="8">
        <v>0</v>
      </c>
      <c r="H38" s="7">
        <f t="shared" si="5"/>
        <v>666.66000000000008</v>
      </c>
      <c r="I38" s="3">
        <f t="shared" si="3"/>
        <v>68.88</v>
      </c>
      <c r="J38" s="7">
        <f t="shared" si="4"/>
        <v>0.67</v>
      </c>
      <c r="K38">
        <v>71.42</v>
      </c>
      <c r="L38">
        <v>7.45</v>
      </c>
      <c r="M38" s="3">
        <f t="shared" si="6"/>
        <v>815.08</v>
      </c>
    </row>
    <row r="39" spans="2:13" x14ac:dyDescent="0.25">
      <c r="B39" s="3"/>
      <c r="E39" s="21">
        <v>45493</v>
      </c>
      <c r="F39">
        <v>36</v>
      </c>
      <c r="G39" s="8">
        <v>0</v>
      </c>
      <c r="H39" s="7">
        <f t="shared" si="5"/>
        <v>666.66000000000008</v>
      </c>
      <c r="I39" s="3">
        <f t="shared" si="3"/>
        <v>68.88</v>
      </c>
      <c r="J39" s="7">
        <f t="shared" si="4"/>
        <v>0.67</v>
      </c>
      <c r="K39">
        <v>71.42</v>
      </c>
      <c r="L39">
        <v>7.45</v>
      </c>
      <c r="M39" s="3">
        <f t="shared" si="6"/>
        <v>815.08</v>
      </c>
    </row>
    <row r="40" spans="2:13" x14ac:dyDescent="0.25">
      <c r="B40" s="3"/>
      <c r="E40" s="21">
        <v>45524</v>
      </c>
      <c r="F40">
        <v>37</v>
      </c>
      <c r="G40" s="8">
        <v>0</v>
      </c>
      <c r="H40" s="7">
        <f t="shared" si="5"/>
        <v>666.66000000000008</v>
      </c>
      <c r="I40" s="3">
        <f t="shared" si="3"/>
        <v>68.88</v>
      </c>
      <c r="J40" s="7">
        <f t="shared" si="4"/>
        <v>0.67</v>
      </c>
      <c r="K40">
        <v>71.42</v>
      </c>
      <c r="L40">
        <v>7.45</v>
      </c>
      <c r="M40" s="3">
        <f t="shared" si="6"/>
        <v>815.08</v>
      </c>
    </row>
    <row r="41" spans="2:13" x14ac:dyDescent="0.25">
      <c r="B41" s="3"/>
      <c r="E41" s="21">
        <v>45555</v>
      </c>
      <c r="F41">
        <v>38</v>
      </c>
      <c r="G41" s="8">
        <v>0</v>
      </c>
      <c r="H41" s="7">
        <f t="shared" si="5"/>
        <v>666.66000000000008</v>
      </c>
      <c r="I41" s="3">
        <f t="shared" si="3"/>
        <v>68.88</v>
      </c>
      <c r="J41" s="7">
        <f t="shared" si="4"/>
        <v>0.67</v>
      </c>
      <c r="K41">
        <v>71.42</v>
      </c>
      <c r="L41">
        <v>7.45</v>
      </c>
      <c r="M41" s="3">
        <f t="shared" si="6"/>
        <v>815.08</v>
      </c>
    </row>
    <row r="42" spans="2:13" x14ac:dyDescent="0.25">
      <c r="B42" s="3"/>
      <c r="E42" s="21">
        <v>45585</v>
      </c>
      <c r="F42">
        <v>39</v>
      </c>
      <c r="G42" s="8">
        <v>0</v>
      </c>
      <c r="H42" s="7">
        <f t="shared" si="5"/>
        <v>666.66000000000008</v>
      </c>
      <c r="I42" s="3">
        <f t="shared" si="3"/>
        <v>68.88</v>
      </c>
      <c r="J42" s="7">
        <f t="shared" si="4"/>
        <v>0.67</v>
      </c>
      <c r="K42">
        <v>71.42</v>
      </c>
      <c r="L42">
        <v>7.45</v>
      </c>
      <c r="M42" s="3">
        <f t="shared" si="6"/>
        <v>815.08</v>
      </c>
    </row>
    <row r="43" spans="2:13" x14ac:dyDescent="0.25">
      <c r="B43" s="3"/>
      <c r="E43" s="21">
        <v>45616</v>
      </c>
      <c r="F43">
        <v>40</v>
      </c>
      <c r="G43" s="8">
        <v>0</v>
      </c>
      <c r="H43" s="7">
        <f t="shared" si="5"/>
        <v>666.66000000000008</v>
      </c>
      <c r="I43" s="3">
        <f t="shared" si="3"/>
        <v>68.88</v>
      </c>
      <c r="J43" s="7">
        <f t="shared" si="4"/>
        <v>0.67</v>
      </c>
      <c r="K43">
        <v>71.42</v>
      </c>
      <c r="L43">
        <v>7.45</v>
      </c>
      <c r="M43" s="3">
        <f t="shared" si="6"/>
        <v>815.08</v>
      </c>
    </row>
    <row r="44" spans="2:13" x14ac:dyDescent="0.25">
      <c r="B44" s="3"/>
      <c r="E44" s="21">
        <v>45646</v>
      </c>
      <c r="F44">
        <v>41</v>
      </c>
      <c r="G44" s="8">
        <v>0</v>
      </c>
      <c r="H44" s="7">
        <f t="shared" si="5"/>
        <v>666.66000000000008</v>
      </c>
      <c r="I44" s="3">
        <f t="shared" si="3"/>
        <v>68.88</v>
      </c>
      <c r="J44" s="7">
        <f t="shared" si="4"/>
        <v>0.67</v>
      </c>
      <c r="K44">
        <v>71.42</v>
      </c>
      <c r="L44">
        <v>7.45</v>
      </c>
      <c r="M44" s="3">
        <f t="shared" si="6"/>
        <v>815.08</v>
      </c>
    </row>
    <row r="45" spans="2:13" x14ac:dyDescent="0.25">
      <c r="E45" s="21">
        <v>45677</v>
      </c>
      <c r="F45">
        <v>42</v>
      </c>
      <c r="G45" s="8">
        <v>0</v>
      </c>
      <c r="H45" s="7">
        <f t="shared" si="5"/>
        <v>666.66000000000008</v>
      </c>
      <c r="I45" s="3">
        <f t="shared" si="3"/>
        <v>68.88</v>
      </c>
      <c r="J45" s="7">
        <f t="shared" si="4"/>
        <v>0.67</v>
      </c>
      <c r="K45">
        <v>71.42</v>
      </c>
      <c r="L45">
        <v>7.45</v>
      </c>
      <c r="M45" s="3">
        <f t="shared" si="6"/>
        <v>815.08</v>
      </c>
    </row>
    <row r="46" spans="2:13" x14ac:dyDescent="0.25">
      <c r="E46" s="21">
        <v>45708</v>
      </c>
      <c r="F46">
        <v>43</v>
      </c>
      <c r="G46" s="8">
        <v>0</v>
      </c>
      <c r="H46" s="7">
        <f t="shared" si="5"/>
        <v>666.66000000000008</v>
      </c>
      <c r="I46" s="3">
        <f t="shared" si="3"/>
        <v>68.88</v>
      </c>
      <c r="J46" s="7">
        <f t="shared" si="4"/>
        <v>0.67</v>
      </c>
      <c r="K46">
        <v>71.42</v>
      </c>
      <c r="L46">
        <v>7.45</v>
      </c>
      <c r="M46" s="3">
        <f t="shared" si="6"/>
        <v>815.08</v>
      </c>
    </row>
    <row r="47" spans="2:13" x14ac:dyDescent="0.25">
      <c r="E47" s="21">
        <v>45736</v>
      </c>
      <c r="F47">
        <v>44</v>
      </c>
      <c r="G47" s="8">
        <v>0</v>
      </c>
      <c r="H47" s="7">
        <f t="shared" si="5"/>
        <v>666.66000000000008</v>
      </c>
      <c r="I47" s="3">
        <f t="shared" si="3"/>
        <v>68.88</v>
      </c>
      <c r="J47" s="7">
        <f t="shared" si="4"/>
        <v>0.67</v>
      </c>
      <c r="K47">
        <v>71.42</v>
      </c>
      <c r="L47">
        <v>7.45</v>
      </c>
      <c r="M47" s="3">
        <f t="shared" si="6"/>
        <v>815.08</v>
      </c>
    </row>
    <row r="48" spans="2:13" x14ac:dyDescent="0.25">
      <c r="E48" s="21">
        <v>45767</v>
      </c>
      <c r="F48">
        <v>45</v>
      </c>
      <c r="G48" s="8">
        <v>0</v>
      </c>
      <c r="H48" s="7">
        <f t="shared" si="5"/>
        <v>666.66000000000008</v>
      </c>
      <c r="I48" s="3">
        <f t="shared" si="3"/>
        <v>68.88</v>
      </c>
      <c r="J48" s="7">
        <f t="shared" si="4"/>
        <v>0.67</v>
      </c>
      <c r="K48">
        <v>71.42</v>
      </c>
      <c r="L48">
        <v>7.45</v>
      </c>
      <c r="M48" s="3">
        <f t="shared" si="6"/>
        <v>815.08</v>
      </c>
    </row>
    <row r="49" spans="5:13" x14ac:dyDescent="0.25">
      <c r="E49" s="21">
        <v>45797</v>
      </c>
      <c r="F49">
        <v>46</v>
      </c>
      <c r="G49" s="8">
        <v>0</v>
      </c>
      <c r="H49" s="7">
        <f t="shared" si="5"/>
        <v>666.66000000000008</v>
      </c>
      <c r="I49" s="3">
        <f t="shared" si="3"/>
        <v>68.88</v>
      </c>
      <c r="J49" s="7">
        <f t="shared" si="4"/>
        <v>0.67</v>
      </c>
      <c r="K49">
        <v>71.42</v>
      </c>
      <c r="L49">
        <v>7.45</v>
      </c>
      <c r="M49" s="3">
        <f t="shared" si="6"/>
        <v>815.08</v>
      </c>
    </row>
    <row r="50" spans="5:13" x14ac:dyDescent="0.25">
      <c r="E50" s="21">
        <v>45828</v>
      </c>
      <c r="F50">
        <v>47</v>
      </c>
      <c r="G50" s="8">
        <v>0</v>
      </c>
      <c r="H50" s="7">
        <f t="shared" si="5"/>
        <v>666.66000000000008</v>
      </c>
      <c r="I50" s="3">
        <f t="shared" si="3"/>
        <v>68.88</v>
      </c>
      <c r="J50" s="7">
        <f t="shared" si="4"/>
        <v>0.67</v>
      </c>
      <c r="K50">
        <v>71.42</v>
      </c>
      <c r="L50">
        <v>7.45</v>
      </c>
      <c r="M50" s="3">
        <f t="shared" si="6"/>
        <v>815.08</v>
      </c>
    </row>
    <row r="51" spans="5:13" x14ac:dyDescent="0.25">
      <c r="E51" s="21">
        <v>45858</v>
      </c>
      <c r="F51">
        <v>48</v>
      </c>
      <c r="G51" s="8">
        <v>0</v>
      </c>
      <c r="H51" s="7">
        <f t="shared" si="5"/>
        <v>666.66000000000008</v>
      </c>
      <c r="I51" s="3">
        <f t="shared" si="3"/>
        <v>68.88</v>
      </c>
      <c r="J51" s="7">
        <f t="shared" si="4"/>
        <v>0.67</v>
      </c>
      <c r="K51">
        <v>71.42</v>
      </c>
      <c r="L51">
        <v>7.45</v>
      </c>
      <c r="M51" s="3">
        <f t="shared" si="6"/>
        <v>815.08</v>
      </c>
    </row>
    <row r="52" spans="5:13" x14ac:dyDescent="0.25">
      <c r="E52" s="21">
        <v>45889</v>
      </c>
      <c r="F52">
        <v>49</v>
      </c>
      <c r="G52" s="8">
        <v>0</v>
      </c>
      <c r="H52" s="7">
        <f t="shared" si="5"/>
        <v>666.66000000000008</v>
      </c>
      <c r="I52" s="3">
        <f t="shared" si="3"/>
        <v>68.88</v>
      </c>
      <c r="J52" s="7">
        <f t="shared" si="4"/>
        <v>0.67</v>
      </c>
      <c r="K52">
        <v>71.42</v>
      </c>
      <c r="L52">
        <v>7.45</v>
      </c>
      <c r="M52" s="3">
        <f t="shared" si="6"/>
        <v>815.08</v>
      </c>
    </row>
    <row r="53" spans="5:13" x14ac:dyDescent="0.25">
      <c r="E53" s="21">
        <v>45920</v>
      </c>
      <c r="F53">
        <v>50</v>
      </c>
      <c r="G53" s="8">
        <v>0</v>
      </c>
      <c r="H53" s="7">
        <f t="shared" si="5"/>
        <v>666.66000000000008</v>
      </c>
      <c r="I53" s="3">
        <f t="shared" si="3"/>
        <v>68.88</v>
      </c>
      <c r="J53" s="7">
        <f t="shared" si="4"/>
        <v>0.67</v>
      </c>
      <c r="K53">
        <v>71.42</v>
      </c>
      <c r="L53">
        <v>7.45</v>
      </c>
      <c r="M53" s="3">
        <f t="shared" si="6"/>
        <v>815.08</v>
      </c>
    </row>
    <row r="54" spans="5:13" x14ac:dyDescent="0.25">
      <c r="E54" s="21">
        <v>45950</v>
      </c>
      <c r="F54">
        <v>51</v>
      </c>
      <c r="G54" s="8">
        <v>0</v>
      </c>
      <c r="H54" s="7">
        <f t="shared" si="5"/>
        <v>666.66000000000008</v>
      </c>
      <c r="I54" s="3">
        <f t="shared" si="3"/>
        <v>68.88</v>
      </c>
      <c r="J54" s="7">
        <f t="shared" si="4"/>
        <v>0.67</v>
      </c>
      <c r="K54">
        <v>71.42</v>
      </c>
      <c r="L54">
        <v>7.45</v>
      </c>
      <c r="M54" s="3">
        <f t="shared" si="6"/>
        <v>815.08</v>
      </c>
    </row>
    <row r="55" spans="5:13" x14ac:dyDescent="0.25">
      <c r="E55" s="21">
        <v>45981</v>
      </c>
      <c r="F55">
        <v>52</v>
      </c>
      <c r="G55" s="8">
        <v>0</v>
      </c>
      <c r="H55" s="7">
        <f t="shared" si="5"/>
        <v>666.66000000000008</v>
      </c>
      <c r="I55" s="3">
        <f t="shared" si="3"/>
        <v>68.88</v>
      </c>
      <c r="J55" s="7">
        <f t="shared" si="4"/>
        <v>0.67</v>
      </c>
      <c r="K55">
        <v>71.42</v>
      </c>
      <c r="L55">
        <v>7.45</v>
      </c>
      <c r="M55" s="3">
        <f t="shared" si="6"/>
        <v>815.08</v>
      </c>
    </row>
    <row r="56" spans="5:13" x14ac:dyDescent="0.25">
      <c r="E56" s="21">
        <v>46011</v>
      </c>
      <c r="F56">
        <v>53</v>
      </c>
      <c r="G56" s="8">
        <v>0</v>
      </c>
      <c r="H56" s="7">
        <f t="shared" si="5"/>
        <v>666.66000000000008</v>
      </c>
      <c r="I56" s="3">
        <f t="shared" si="3"/>
        <v>68.88</v>
      </c>
      <c r="J56" s="7">
        <f t="shared" si="4"/>
        <v>0.67</v>
      </c>
      <c r="K56">
        <v>71.42</v>
      </c>
      <c r="L56">
        <v>7.45</v>
      </c>
      <c r="M56" s="3">
        <f t="shared" si="6"/>
        <v>815.08</v>
      </c>
    </row>
    <row r="57" spans="5:13" x14ac:dyDescent="0.25">
      <c r="E57" s="21">
        <v>46042</v>
      </c>
      <c r="F57">
        <v>54</v>
      </c>
      <c r="G57" s="8">
        <v>0</v>
      </c>
      <c r="H57" s="7">
        <f t="shared" si="5"/>
        <v>666.66000000000008</v>
      </c>
      <c r="I57" s="3">
        <f t="shared" si="3"/>
        <v>68.88</v>
      </c>
      <c r="J57" s="7">
        <f t="shared" si="4"/>
        <v>0.67</v>
      </c>
      <c r="K57">
        <v>71.42</v>
      </c>
      <c r="L57">
        <v>7.45</v>
      </c>
      <c r="M57" s="3">
        <f t="shared" si="6"/>
        <v>815.08</v>
      </c>
    </row>
    <row r="58" spans="5:13" x14ac:dyDescent="0.25">
      <c r="E58" s="21">
        <v>46073</v>
      </c>
      <c r="F58">
        <v>55</v>
      </c>
      <c r="G58" s="8">
        <v>0</v>
      </c>
      <c r="H58" s="7">
        <f t="shared" si="5"/>
        <v>666.66000000000008</v>
      </c>
      <c r="I58" s="3">
        <f t="shared" si="3"/>
        <v>68.88</v>
      </c>
      <c r="J58" s="7">
        <f t="shared" si="4"/>
        <v>0.67</v>
      </c>
      <c r="K58">
        <v>71.42</v>
      </c>
      <c r="L58">
        <v>7.45</v>
      </c>
      <c r="M58" s="3">
        <f t="shared" si="6"/>
        <v>815.08</v>
      </c>
    </row>
    <row r="59" spans="5:13" x14ac:dyDescent="0.25">
      <c r="E59" s="21">
        <v>46101</v>
      </c>
      <c r="F59">
        <v>56</v>
      </c>
      <c r="G59" s="8">
        <v>0</v>
      </c>
      <c r="H59" s="7">
        <f t="shared" si="5"/>
        <v>666.66000000000008</v>
      </c>
      <c r="I59" s="3">
        <f t="shared" si="3"/>
        <v>68.88</v>
      </c>
      <c r="J59" s="7">
        <f t="shared" si="4"/>
        <v>0.67</v>
      </c>
      <c r="K59">
        <v>71.42</v>
      </c>
      <c r="L59">
        <v>7.45</v>
      </c>
      <c r="M59" s="3">
        <f t="shared" si="6"/>
        <v>815.08</v>
      </c>
    </row>
    <row r="60" spans="5:13" x14ac:dyDescent="0.25">
      <c r="E60" s="21">
        <v>46132</v>
      </c>
      <c r="F60">
        <v>57</v>
      </c>
      <c r="G60" s="8">
        <v>0</v>
      </c>
      <c r="H60" s="7">
        <f t="shared" si="5"/>
        <v>666.66000000000008</v>
      </c>
      <c r="I60" s="3">
        <f t="shared" si="3"/>
        <v>68.88</v>
      </c>
      <c r="J60" s="7">
        <f t="shared" si="4"/>
        <v>0.67</v>
      </c>
      <c r="K60">
        <v>71.42</v>
      </c>
      <c r="L60">
        <v>7.45</v>
      </c>
      <c r="M60" s="3">
        <f t="shared" si="6"/>
        <v>815.08</v>
      </c>
    </row>
    <row r="61" spans="5:13" x14ac:dyDescent="0.25">
      <c r="E61" s="21">
        <v>46162</v>
      </c>
      <c r="F61">
        <v>58</v>
      </c>
      <c r="G61" s="8">
        <v>0</v>
      </c>
      <c r="H61" s="7">
        <f t="shared" si="5"/>
        <v>666.66000000000008</v>
      </c>
      <c r="I61" s="3">
        <f t="shared" si="3"/>
        <v>68.88</v>
      </c>
      <c r="J61" s="7">
        <f t="shared" si="4"/>
        <v>0.67</v>
      </c>
      <c r="K61">
        <v>71.42</v>
      </c>
      <c r="L61">
        <v>7.45</v>
      </c>
      <c r="M61" s="3">
        <f t="shared" si="6"/>
        <v>815.08</v>
      </c>
    </row>
    <row r="62" spans="5:13" x14ac:dyDescent="0.25">
      <c r="E62" s="21">
        <v>46193</v>
      </c>
      <c r="F62">
        <v>59</v>
      </c>
      <c r="G62" s="8">
        <v>0</v>
      </c>
      <c r="H62" s="7">
        <f t="shared" si="5"/>
        <v>666.66000000000008</v>
      </c>
      <c r="I62" s="3">
        <f t="shared" si="3"/>
        <v>68.88</v>
      </c>
      <c r="J62" s="7">
        <f t="shared" si="4"/>
        <v>0.67</v>
      </c>
      <c r="K62">
        <v>71.42</v>
      </c>
      <c r="L62">
        <v>7.45</v>
      </c>
      <c r="M62" s="3">
        <f t="shared" si="6"/>
        <v>815.08</v>
      </c>
    </row>
    <row r="63" spans="5:13" x14ac:dyDescent="0.25">
      <c r="E63" s="21">
        <v>46223</v>
      </c>
      <c r="F63">
        <v>60</v>
      </c>
      <c r="G63" s="8">
        <v>0</v>
      </c>
      <c r="H63" s="7">
        <f t="shared" si="5"/>
        <v>666.66000000000008</v>
      </c>
      <c r="I63" s="3">
        <f t="shared" si="3"/>
        <v>68.88</v>
      </c>
      <c r="J63" s="7">
        <f t="shared" si="4"/>
        <v>0.67</v>
      </c>
      <c r="K63">
        <v>71.42</v>
      </c>
      <c r="L63">
        <v>7.45</v>
      </c>
      <c r="M63" s="3">
        <f t="shared" si="6"/>
        <v>815.08</v>
      </c>
    </row>
    <row r="64" spans="5:13" x14ac:dyDescent="0.25">
      <c r="E64" s="21">
        <v>46254</v>
      </c>
      <c r="F64">
        <v>61</v>
      </c>
      <c r="G64" s="8">
        <v>0</v>
      </c>
      <c r="H64" s="7">
        <f t="shared" si="5"/>
        <v>666.66000000000008</v>
      </c>
      <c r="I64" s="3">
        <f t="shared" si="3"/>
        <v>68.88</v>
      </c>
      <c r="J64" s="7">
        <f t="shared" si="4"/>
        <v>0.67</v>
      </c>
      <c r="K64">
        <v>71.42</v>
      </c>
      <c r="L64">
        <v>7.45</v>
      </c>
      <c r="M64" s="3">
        <f t="shared" si="6"/>
        <v>815.08</v>
      </c>
    </row>
    <row r="65" spans="5:13" x14ac:dyDescent="0.25">
      <c r="E65" s="21">
        <v>46285</v>
      </c>
      <c r="F65">
        <v>62</v>
      </c>
      <c r="G65" s="8">
        <v>0</v>
      </c>
      <c r="H65" s="7">
        <f t="shared" si="5"/>
        <v>666.66000000000008</v>
      </c>
      <c r="I65" s="3">
        <f t="shared" si="3"/>
        <v>68.88</v>
      </c>
      <c r="J65" s="7">
        <f t="shared" si="4"/>
        <v>0.67</v>
      </c>
      <c r="K65">
        <v>71.42</v>
      </c>
      <c r="L65">
        <v>7.45</v>
      </c>
      <c r="M65" s="3">
        <f t="shared" si="6"/>
        <v>815.08</v>
      </c>
    </row>
    <row r="66" spans="5:13" x14ac:dyDescent="0.25">
      <c r="E66" s="21">
        <v>46315</v>
      </c>
      <c r="F66">
        <v>63</v>
      </c>
      <c r="G66" s="8">
        <v>0</v>
      </c>
      <c r="H66" s="7">
        <f t="shared" si="5"/>
        <v>666.66000000000008</v>
      </c>
      <c r="I66" s="3">
        <f t="shared" si="3"/>
        <v>68.88</v>
      </c>
      <c r="J66" s="7">
        <f t="shared" si="4"/>
        <v>0.67</v>
      </c>
      <c r="K66">
        <v>71.42</v>
      </c>
      <c r="L66">
        <v>7.45</v>
      </c>
      <c r="M66" s="3">
        <f t="shared" si="6"/>
        <v>815.08</v>
      </c>
    </row>
    <row r="67" spans="5:13" x14ac:dyDescent="0.25">
      <c r="E67" s="21">
        <v>46346</v>
      </c>
      <c r="F67">
        <v>64</v>
      </c>
      <c r="G67" s="8">
        <v>0</v>
      </c>
      <c r="H67" s="7">
        <f t="shared" si="5"/>
        <v>666.66000000000008</v>
      </c>
      <c r="I67" s="3">
        <f t="shared" si="3"/>
        <v>68.88</v>
      </c>
      <c r="J67" s="7">
        <f t="shared" si="4"/>
        <v>0.67</v>
      </c>
      <c r="K67">
        <v>71.42</v>
      </c>
      <c r="L67">
        <v>7.45</v>
      </c>
      <c r="M67" s="3">
        <f t="shared" si="6"/>
        <v>815.08</v>
      </c>
    </row>
    <row r="68" spans="5:13" x14ac:dyDescent="0.25">
      <c r="E68" s="21">
        <v>46376</v>
      </c>
      <c r="F68">
        <v>65</v>
      </c>
      <c r="G68" s="8">
        <v>0</v>
      </c>
      <c r="H68" s="7">
        <f t="shared" si="5"/>
        <v>666.66000000000008</v>
      </c>
      <c r="I68" s="3">
        <f t="shared" si="3"/>
        <v>68.88</v>
      </c>
      <c r="J68" s="7">
        <f t="shared" si="4"/>
        <v>0.67</v>
      </c>
      <c r="K68">
        <v>71.42</v>
      </c>
      <c r="L68">
        <v>7.45</v>
      </c>
      <c r="M68" s="3">
        <f t="shared" ref="M68:M99" si="7">SUM(G68:L68)</f>
        <v>815.08</v>
      </c>
    </row>
    <row r="69" spans="5:13" x14ac:dyDescent="0.25">
      <c r="E69" s="21">
        <v>46407</v>
      </c>
      <c r="F69">
        <v>66</v>
      </c>
      <c r="G69" s="8">
        <v>0</v>
      </c>
      <c r="H69" s="7">
        <f t="shared" si="5"/>
        <v>666.66000000000008</v>
      </c>
      <c r="I69" s="3">
        <f t="shared" ref="I69:I123" si="8">ROUND(($B$18/120),2)</f>
        <v>68.88</v>
      </c>
      <c r="J69" s="7">
        <f t="shared" ref="J69:J123" si="9">ROUND(($B$11/120),2)</f>
        <v>0.67</v>
      </c>
      <c r="K69">
        <v>71.42</v>
      </c>
      <c r="L69">
        <v>7.45</v>
      </c>
      <c r="M69" s="3">
        <f t="shared" si="7"/>
        <v>815.08</v>
      </c>
    </row>
    <row r="70" spans="5:13" x14ac:dyDescent="0.25">
      <c r="E70" s="21">
        <v>46438</v>
      </c>
      <c r="F70">
        <v>67</v>
      </c>
      <c r="G70" s="8">
        <v>0</v>
      </c>
      <c r="H70" s="7">
        <f t="shared" si="5"/>
        <v>666.66000000000008</v>
      </c>
      <c r="I70" s="3">
        <f t="shared" si="8"/>
        <v>68.88</v>
      </c>
      <c r="J70" s="7">
        <f t="shared" si="9"/>
        <v>0.67</v>
      </c>
      <c r="K70">
        <v>71.42</v>
      </c>
      <c r="L70">
        <v>7.45</v>
      </c>
      <c r="M70" s="3">
        <f t="shared" si="7"/>
        <v>815.08</v>
      </c>
    </row>
    <row r="71" spans="5:13" x14ac:dyDescent="0.25">
      <c r="E71" s="21">
        <v>46466</v>
      </c>
      <c r="F71">
        <v>68</v>
      </c>
      <c r="G71" s="8">
        <v>0</v>
      </c>
      <c r="H71" s="7">
        <f t="shared" si="5"/>
        <v>666.66000000000008</v>
      </c>
      <c r="I71" s="3">
        <f t="shared" si="8"/>
        <v>68.88</v>
      </c>
      <c r="J71" s="7">
        <f t="shared" si="9"/>
        <v>0.67</v>
      </c>
      <c r="K71">
        <v>71.42</v>
      </c>
      <c r="L71">
        <v>7.45</v>
      </c>
      <c r="M71" s="3">
        <f t="shared" si="7"/>
        <v>815.08</v>
      </c>
    </row>
    <row r="72" spans="5:13" x14ac:dyDescent="0.25">
      <c r="E72" s="21">
        <v>46497</v>
      </c>
      <c r="F72">
        <v>69</v>
      </c>
      <c r="G72" s="8">
        <v>0</v>
      </c>
      <c r="H72" s="7">
        <f t="shared" si="5"/>
        <v>666.66000000000008</v>
      </c>
      <c r="I72" s="3">
        <f t="shared" si="8"/>
        <v>68.88</v>
      </c>
      <c r="J72" s="7">
        <f t="shared" si="9"/>
        <v>0.67</v>
      </c>
      <c r="K72">
        <v>71.42</v>
      </c>
      <c r="L72">
        <v>7.45</v>
      </c>
      <c r="M72" s="3">
        <f t="shared" si="7"/>
        <v>815.08</v>
      </c>
    </row>
    <row r="73" spans="5:13" x14ac:dyDescent="0.25">
      <c r="E73" s="21">
        <v>46527</v>
      </c>
      <c r="F73">
        <v>70</v>
      </c>
      <c r="G73" s="8">
        <v>0</v>
      </c>
      <c r="H73" s="7">
        <f t="shared" si="5"/>
        <v>666.66000000000008</v>
      </c>
      <c r="I73" s="3">
        <f t="shared" si="8"/>
        <v>68.88</v>
      </c>
      <c r="J73" s="7">
        <f t="shared" si="9"/>
        <v>0.67</v>
      </c>
      <c r="K73">
        <v>71.42</v>
      </c>
      <c r="L73">
        <v>7.45</v>
      </c>
      <c r="M73" s="3">
        <f t="shared" si="7"/>
        <v>815.08</v>
      </c>
    </row>
    <row r="74" spans="5:13" x14ac:dyDescent="0.25">
      <c r="E74" s="21">
        <v>46558</v>
      </c>
      <c r="F74">
        <v>71</v>
      </c>
      <c r="G74" s="8">
        <v>0</v>
      </c>
      <c r="H74" s="7">
        <f t="shared" ref="H74:H123" si="10">($B$17-(I74+J74))</f>
        <v>666.66000000000008</v>
      </c>
      <c r="I74" s="3">
        <f t="shared" si="8"/>
        <v>68.88</v>
      </c>
      <c r="J74" s="7">
        <f t="shared" si="9"/>
        <v>0.67</v>
      </c>
      <c r="K74">
        <v>71.42</v>
      </c>
      <c r="L74">
        <v>7.45</v>
      </c>
      <c r="M74" s="3">
        <f t="shared" si="7"/>
        <v>815.08</v>
      </c>
    </row>
    <row r="75" spans="5:13" x14ac:dyDescent="0.25">
      <c r="E75" s="21">
        <v>46588</v>
      </c>
      <c r="F75">
        <v>72</v>
      </c>
      <c r="G75" s="8">
        <v>0</v>
      </c>
      <c r="H75" s="7">
        <f t="shared" si="10"/>
        <v>666.66000000000008</v>
      </c>
      <c r="I75" s="3">
        <f t="shared" si="8"/>
        <v>68.88</v>
      </c>
      <c r="J75" s="7">
        <f t="shared" si="9"/>
        <v>0.67</v>
      </c>
      <c r="K75">
        <v>71.42</v>
      </c>
      <c r="L75">
        <v>7.45</v>
      </c>
      <c r="M75" s="3">
        <f t="shared" si="7"/>
        <v>815.08</v>
      </c>
    </row>
    <row r="76" spans="5:13" x14ac:dyDescent="0.25">
      <c r="E76" s="21">
        <v>46619</v>
      </c>
      <c r="F76">
        <v>73</v>
      </c>
      <c r="G76" s="8">
        <v>0</v>
      </c>
      <c r="H76" s="7">
        <f t="shared" si="10"/>
        <v>666.66000000000008</v>
      </c>
      <c r="I76" s="3">
        <f t="shared" si="8"/>
        <v>68.88</v>
      </c>
      <c r="J76" s="7">
        <f t="shared" si="9"/>
        <v>0.67</v>
      </c>
      <c r="K76">
        <v>71.42</v>
      </c>
      <c r="L76">
        <v>7.45</v>
      </c>
      <c r="M76" s="3">
        <f t="shared" si="7"/>
        <v>815.08</v>
      </c>
    </row>
    <row r="77" spans="5:13" x14ac:dyDescent="0.25">
      <c r="E77" s="21">
        <v>46650</v>
      </c>
      <c r="F77">
        <v>74</v>
      </c>
      <c r="G77" s="8">
        <v>0</v>
      </c>
      <c r="H77" s="7">
        <f t="shared" si="10"/>
        <v>666.66000000000008</v>
      </c>
      <c r="I77" s="3">
        <f t="shared" si="8"/>
        <v>68.88</v>
      </c>
      <c r="J77" s="7">
        <f t="shared" si="9"/>
        <v>0.67</v>
      </c>
      <c r="K77">
        <v>71.42</v>
      </c>
      <c r="L77">
        <v>7.45</v>
      </c>
      <c r="M77" s="3">
        <f t="shared" si="7"/>
        <v>815.08</v>
      </c>
    </row>
    <row r="78" spans="5:13" x14ac:dyDescent="0.25">
      <c r="E78" s="21">
        <v>46680</v>
      </c>
      <c r="F78">
        <v>75</v>
      </c>
      <c r="G78" s="8">
        <v>0</v>
      </c>
      <c r="H78" s="7">
        <f t="shared" si="10"/>
        <v>666.66000000000008</v>
      </c>
      <c r="I78" s="3">
        <f t="shared" si="8"/>
        <v>68.88</v>
      </c>
      <c r="J78" s="7">
        <f t="shared" si="9"/>
        <v>0.67</v>
      </c>
      <c r="K78">
        <v>71.42</v>
      </c>
      <c r="L78">
        <v>7.45</v>
      </c>
      <c r="M78" s="3">
        <f t="shared" si="7"/>
        <v>815.08</v>
      </c>
    </row>
    <row r="79" spans="5:13" x14ac:dyDescent="0.25">
      <c r="E79" s="21">
        <v>46711</v>
      </c>
      <c r="F79">
        <v>76</v>
      </c>
      <c r="G79" s="8">
        <v>0</v>
      </c>
      <c r="H79" s="7">
        <f t="shared" si="10"/>
        <v>666.66000000000008</v>
      </c>
      <c r="I79" s="3">
        <f t="shared" si="8"/>
        <v>68.88</v>
      </c>
      <c r="J79" s="7">
        <f t="shared" si="9"/>
        <v>0.67</v>
      </c>
      <c r="K79">
        <v>71.42</v>
      </c>
      <c r="L79">
        <v>7.45</v>
      </c>
      <c r="M79" s="3">
        <f t="shared" si="7"/>
        <v>815.08</v>
      </c>
    </row>
    <row r="80" spans="5:13" x14ac:dyDescent="0.25">
      <c r="E80" s="21">
        <v>46741</v>
      </c>
      <c r="F80">
        <v>77</v>
      </c>
      <c r="G80" s="8">
        <v>0</v>
      </c>
      <c r="H80" s="7">
        <f t="shared" si="10"/>
        <v>666.66000000000008</v>
      </c>
      <c r="I80" s="3">
        <f t="shared" si="8"/>
        <v>68.88</v>
      </c>
      <c r="J80" s="7">
        <f t="shared" si="9"/>
        <v>0.67</v>
      </c>
      <c r="K80">
        <v>71.42</v>
      </c>
      <c r="L80">
        <v>7.45</v>
      </c>
      <c r="M80" s="3">
        <f t="shared" si="7"/>
        <v>815.08</v>
      </c>
    </row>
    <row r="81" spans="5:13" x14ac:dyDescent="0.25">
      <c r="E81" s="21">
        <v>46772</v>
      </c>
      <c r="F81">
        <v>78</v>
      </c>
      <c r="G81" s="8">
        <v>0</v>
      </c>
      <c r="H81" s="7">
        <f t="shared" si="10"/>
        <v>666.66000000000008</v>
      </c>
      <c r="I81" s="3">
        <f t="shared" si="8"/>
        <v>68.88</v>
      </c>
      <c r="J81" s="7">
        <f t="shared" si="9"/>
        <v>0.67</v>
      </c>
      <c r="K81">
        <v>71.42</v>
      </c>
      <c r="L81">
        <v>7.45</v>
      </c>
      <c r="M81" s="3">
        <f t="shared" si="7"/>
        <v>815.08</v>
      </c>
    </row>
    <row r="82" spans="5:13" x14ac:dyDescent="0.25">
      <c r="E82" s="21">
        <v>46803</v>
      </c>
      <c r="F82">
        <v>79</v>
      </c>
      <c r="G82" s="8">
        <v>0</v>
      </c>
      <c r="H82" s="7">
        <f t="shared" si="10"/>
        <v>666.66000000000008</v>
      </c>
      <c r="I82" s="3">
        <f t="shared" si="8"/>
        <v>68.88</v>
      </c>
      <c r="J82" s="7">
        <f t="shared" si="9"/>
        <v>0.67</v>
      </c>
      <c r="K82">
        <v>71.42</v>
      </c>
      <c r="L82">
        <v>7.45</v>
      </c>
      <c r="M82" s="3">
        <f t="shared" si="7"/>
        <v>815.08</v>
      </c>
    </row>
    <row r="83" spans="5:13" x14ac:dyDescent="0.25">
      <c r="E83" s="21">
        <v>46832</v>
      </c>
      <c r="F83">
        <v>80</v>
      </c>
      <c r="G83" s="8">
        <v>0</v>
      </c>
      <c r="H83" s="7">
        <f t="shared" si="10"/>
        <v>666.66000000000008</v>
      </c>
      <c r="I83" s="3">
        <f t="shared" si="8"/>
        <v>68.88</v>
      </c>
      <c r="J83" s="7">
        <f t="shared" si="9"/>
        <v>0.67</v>
      </c>
      <c r="K83">
        <v>71.42</v>
      </c>
      <c r="L83">
        <v>7.45</v>
      </c>
      <c r="M83" s="3">
        <f t="shared" si="7"/>
        <v>815.08</v>
      </c>
    </row>
    <row r="84" spans="5:13" x14ac:dyDescent="0.25">
      <c r="E84" s="21">
        <v>46863</v>
      </c>
      <c r="F84">
        <v>81</v>
      </c>
      <c r="G84" s="8">
        <v>0</v>
      </c>
      <c r="H84" s="7">
        <f t="shared" si="10"/>
        <v>666.66000000000008</v>
      </c>
      <c r="I84" s="3">
        <f t="shared" si="8"/>
        <v>68.88</v>
      </c>
      <c r="J84" s="7">
        <f t="shared" si="9"/>
        <v>0.67</v>
      </c>
      <c r="K84">
        <v>71.42</v>
      </c>
      <c r="L84">
        <v>7.45</v>
      </c>
      <c r="M84" s="3">
        <f t="shared" si="7"/>
        <v>815.08</v>
      </c>
    </row>
    <row r="85" spans="5:13" x14ac:dyDescent="0.25">
      <c r="E85" s="21">
        <v>46893</v>
      </c>
      <c r="F85">
        <v>82</v>
      </c>
      <c r="G85" s="8">
        <v>0</v>
      </c>
      <c r="H85" s="7">
        <f t="shared" si="10"/>
        <v>666.66000000000008</v>
      </c>
      <c r="I85" s="3">
        <f t="shared" si="8"/>
        <v>68.88</v>
      </c>
      <c r="J85" s="7">
        <f t="shared" si="9"/>
        <v>0.67</v>
      </c>
      <c r="K85">
        <v>71.42</v>
      </c>
      <c r="L85">
        <v>7.45</v>
      </c>
      <c r="M85" s="3">
        <f t="shared" si="7"/>
        <v>815.08</v>
      </c>
    </row>
    <row r="86" spans="5:13" x14ac:dyDescent="0.25">
      <c r="E86" s="21">
        <v>46924</v>
      </c>
      <c r="F86">
        <v>83</v>
      </c>
      <c r="G86" s="8">
        <v>0</v>
      </c>
      <c r="H86" s="7">
        <f t="shared" si="10"/>
        <v>666.66000000000008</v>
      </c>
      <c r="I86" s="3">
        <f t="shared" si="8"/>
        <v>68.88</v>
      </c>
      <c r="J86" s="7">
        <f t="shared" si="9"/>
        <v>0.67</v>
      </c>
      <c r="K86">
        <v>71.42</v>
      </c>
      <c r="L86">
        <v>7.45</v>
      </c>
      <c r="M86" s="3">
        <f t="shared" si="7"/>
        <v>815.08</v>
      </c>
    </row>
    <row r="87" spans="5:13" x14ac:dyDescent="0.25">
      <c r="E87" s="21">
        <v>46954</v>
      </c>
      <c r="F87">
        <v>84</v>
      </c>
      <c r="G87" s="8">
        <v>0</v>
      </c>
      <c r="H87" s="7">
        <f t="shared" si="10"/>
        <v>666.66000000000008</v>
      </c>
      <c r="I87" s="3">
        <f t="shared" si="8"/>
        <v>68.88</v>
      </c>
      <c r="J87" s="7">
        <f t="shared" si="9"/>
        <v>0.67</v>
      </c>
      <c r="K87">
        <v>71.42</v>
      </c>
      <c r="L87">
        <v>7.45</v>
      </c>
      <c r="M87" s="3">
        <f t="shared" si="7"/>
        <v>815.08</v>
      </c>
    </row>
    <row r="88" spans="5:13" x14ac:dyDescent="0.25">
      <c r="E88" s="21">
        <v>46985</v>
      </c>
      <c r="F88">
        <v>85</v>
      </c>
      <c r="G88" s="8">
        <v>0</v>
      </c>
      <c r="H88" s="7">
        <f t="shared" si="10"/>
        <v>666.66000000000008</v>
      </c>
      <c r="I88" s="3">
        <f t="shared" si="8"/>
        <v>68.88</v>
      </c>
      <c r="J88" s="7">
        <f t="shared" si="9"/>
        <v>0.67</v>
      </c>
      <c r="K88">
        <v>71.42</v>
      </c>
      <c r="L88">
        <v>7.45</v>
      </c>
      <c r="M88" s="3">
        <f t="shared" si="7"/>
        <v>815.08</v>
      </c>
    </row>
    <row r="89" spans="5:13" x14ac:dyDescent="0.25">
      <c r="E89" s="21">
        <v>47016</v>
      </c>
      <c r="F89">
        <v>86</v>
      </c>
      <c r="G89" s="8">
        <v>0</v>
      </c>
      <c r="H89" s="7">
        <f t="shared" si="10"/>
        <v>666.66000000000008</v>
      </c>
      <c r="I89" s="3">
        <f t="shared" si="8"/>
        <v>68.88</v>
      </c>
      <c r="J89" s="7">
        <f t="shared" si="9"/>
        <v>0.67</v>
      </c>
      <c r="K89">
        <v>71.42</v>
      </c>
      <c r="L89">
        <v>7.45</v>
      </c>
      <c r="M89" s="3">
        <f t="shared" si="7"/>
        <v>815.08</v>
      </c>
    </row>
    <row r="90" spans="5:13" x14ac:dyDescent="0.25">
      <c r="E90" s="21">
        <v>47046</v>
      </c>
      <c r="F90">
        <v>87</v>
      </c>
      <c r="G90" s="8">
        <v>0</v>
      </c>
      <c r="H90" s="7">
        <f t="shared" si="10"/>
        <v>666.66000000000008</v>
      </c>
      <c r="I90" s="3">
        <f t="shared" si="8"/>
        <v>68.88</v>
      </c>
      <c r="J90" s="7">
        <f t="shared" si="9"/>
        <v>0.67</v>
      </c>
      <c r="K90">
        <v>71.42</v>
      </c>
      <c r="L90">
        <v>7.45</v>
      </c>
      <c r="M90" s="3">
        <f t="shared" si="7"/>
        <v>815.08</v>
      </c>
    </row>
    <row r="91" spans="5:13" x14ac:dyDescent="0.25">
      <c r="E91" s="21">
        <v>47077</v>
      </c>
      <c r="F91">
        <v>88</v>
      </c>
      <c r="G91" s="8">
        <v>0</v>
      </c>
      <c r="H91" s="7">
        <f t="shared" si="10"/>
        <v>666.66000000000008</v>
      </c>
      <c r="I91" s="3">
        <f t="shared" si="8"/>
        <v>68.88</v>
      </c>
      <c r="J91" s="7">
        <f t="shared" si="9"/>
        <v>0.67</v>
      </c>
      <c r="K91">
        <v>71.42</v>
      </c>
      <c r="L91">
        <v>7.45</v>
      </c>
      <c r="M91" s="3">
        <f t="shared" si="7"/>
        <v>815.08</v>
      </c>
    </row>
    <row r="92" spans="5:13" x14ac:dyDescent="0.25">
      <c r="E92" s="21">
        <v>47107</v>
      </c>
      <c r="F92">
        <v>89</v>
      </c>
      <c r="G92" s="8">
        <v>0</v>
      </c>
      <c r="H92" s="7">
        <f t="shared" si="10"/>
        <v>666.66000000000008</v>
      </c>
      <c r="I92" s="3">
        <f t="shared" si="8"/>
        <v>68.88</v>
      </c>
      <c r="J92" s="7">
        <f t="shared" si="9"/>
        <v>0.67</v>
      </c>
      <c r="K92">
        <v>71.42</v>
      </c>
      <c r="L92">
        <v>7.45</v>
      </c>
      <c r="M92" s="3">
        <f t="shared" si="7"/>
        <v>815.08</v>
      </c>
    </row>
    <row r="93" spans="5:13" x14ac:dyDescent="0.25">
      <c r="E93" s="21">
        <v>47138</v>
      </c>
      <c r="F93">
        <v>90</v>
      </c>
      <c r="G93" s="8">
        <v>0</v>
      </c>
      <c r="H93" s="7">
        <f t="shared" si="10"/>
        <v>666.66000000000008</v>
      </c>
      <c r="I93" s="3">
        <f t="shared" si="8"/>
        <v>68.88</v>
      </c>
      <c r="J93" s="7">
        <f t="shared" si="9"/>
        <v>0.67</v>
      </c>
      <c r="K93">
        <v>71.42</v>
      </c>
      <c r="L93">
        <v>7.45</v>
      </c>
      <c r="M93" s="3">
        <f t="shared" si="7"/>
        <v>815.08</v>
      </c>
    </row>
    <row r="94" spans="5:13" x14ac:dyDescent="0.25">
      <c r="E94" s="21">
        <v>47169</v>
      </c>
      <c r="F94">
        <v>91</v>
      </c>
      <c r="G94" s="8">
        <v>0</v>
      </c>
      <c r="H94" s="7">
        <f t="shared" si="10"/>
        <v>666.66000000000008</v>
      </c>
      <c r="I94" s="3">
        <f t="shared" si="8"/>
        <v>68.88</v>
      </c>
      <c r="J94" s="7">
        <f t="shared" si="9"/>
        <v>0.67</v>
      </c>
      <c r="K94">
        <v>71.42</v>
      </c>
      <c r="L94">
        <v>7.45</v>
      </c>
      <c r="M94" s="3">
        <f t="shared" si="7"/>
        <v>815.08</v>
      </c>
    </row>
    <row r="95" spans="5:13" x14ac:dyDescent="0.25">
      <c r="E95" s="21">
        <v>47197</v>
      </c>
      <c r="F95">
        <v>92</v>
      </c>
      <c r="G95" s="8">
        <v>0</v>
      </c>
      <c r="H95" s="7">
        <f t="shared" si="10"/>
        <v>666.66000000000008</v>
      </c>
      <c r="I95" s="3">
        <f t="shared" si="8"/>
        <v>68.88</v>
      </c>
      <c r="J95" s="7">
        <f t="shared" si="9"/>
        <v>0.67</v>
      </c>
      <c r="K95">
        <v>71.42</v>
      </c>
      <c r="L95">
        <v>7.45</v>
      </c>
      <c r="M95" s="3">
        <f t="shared" si="7"/>
        <v>815.08</v>
      </c>
    </row>
    <row r="96" spans="5:13" x14ac:dyDescent="0.25">
      <c r="E96" s="21">
        <v>47228</v>
      </c>
      <c r="F96">
        <v>93</v>
      </c>
      <c r="G96" s="8">
        <v>0</v>
      </c>
      <c r="H96" s="7">
        <f t="shared" si="10"/>
        <v>666.66000000000008</v>
      </c>
      <c r="I96" s="3">
        <f t="shared" si="8"/>
        <v>68.88</v>
      </c>
      <c r="J96" s="7">
        <f t="shared" si="9"/>
        <v>0.67</v>
      </c>
      <c r="K96">
        <v>71.42</v>
      </c>
      <c r="L96">
        <v>7.45</v>
      </c>
      <c r="M96" s="3">
        <f t="shared" si="7"/>
        <v>815.08</v>
      </c>
    </row>
    <row r="97" spans="5:13" x14ac:dyDescent="0.25">
      <c r="E97" s="21">
        <v>47258</v>
      </c>
      <c r="F97">
        <v>94</v>
      </c>
      <c r="G97" s="8">
        <v>0</v>
      </c>
      <c r="H97" s="7">
        <f t="shared" si="10"/>
        <v>666.66000000000008</v>
      </c>
      <c r="I97" s="3">
        <f t="shared" si="8"/>
        <v>68.88</v>
      </c>
      <c r="J97" s="7">
        <f t="shared" si="9"/>
        <v>0.67</v>
      </c>
      <c r="K97">
        <v>71.42</v>
      </c>
      <c r="L97">
        <v>7.45</v>
      </c>
      <c r="M97" s="3">
        <f t="shared" si="7"/>
        <v>815.08</v>
      </c>
    </row>
    <row r="98" spans="5:13" x14ac:dyDescent="0.25">
      <c r="E98" s="21">
        <v>47289</v>
      </c>
      <c r="F98">
        <v>95</v>
      </c>
      <c r="G98" s="8">
        <v>0</v>
      </c>
      <c r="H98" s="7">
        <f t="shared" si="10"/>
        <v>666.66000000000008</v>
      </c>
      <c r="I98" s="3">
        <f t="shared" si="8"/>
        <v>68.88</v>
      </c>
      <c r="J98" s="7">
        <f t="shared" si="9"/>
        <v>0.67</v>
      </c>
      <c r="K98">
        <v>71.42</v>
      </c>
      <c r="L98">
        <v>7.45</v>
      </c>
      <c r="M98" s="3">
        <f t="shared" si="7"/>
        <v>815.08</v>
      </c>
    </row>
    <row r="99" spans="5:13" x14ac:dyDescent="0.25">
      <c r="E99" s="21">
        <v>47319</v>
      </c>
      <c r="F99">
        <v>96</v>
      </c>
      <c r="G99" s="8">
        <v>0</v>
      </c>
      <c r="H99" s="7">
        <f t="shared" si="10"/>
        <v>666.66000000000008</v>
      </c>
      <c r="I99" s="3">
        <f t="shared" si="8"/>
        <v>68.88</v>
      </c>
      <c r="J99" s="7">
        <f t="shared" si="9"/>
        <v>0.67</v>
      </c>
      <c r="K99">
        <v>71.42</v>
      </c>
      <c r="L99">
        <v>7.45</v>
      </c>
      <c r="M99" s="3">
        <f t="shared" si="7"/>
        <v>815.08</v>
      </c>
    </row>
    <row r="100" spans="5:13" x14ac:dyDescent="0.25">
      <c r="E100" s="21">
        <v>47350</v>
      </c>
      <c r="F100">
        <v>97</v>
      </c>
      <c r="G100" s="8">
        <v>0</v>
      </c>
      <c r="H100" s="7">
        <f t="shared" si="10"/>
        <v>666.66000000000008</v>
      </c>
      <c r="I100" s="3">
        <f t="shared" si="8"/>
        <v>68.88</v>
      </c>
      <c r="J100" s="7">
        <f t="shared" si="9"/>
        <v>0.67</v>
      </c>
      <c r="K100">
        <v>71.42</v>
      </c>
      <c r="L100">
        <v>7.45</v>
      </c>
      <c r="M100" s="3">
        <f t="shared" ref="M100:M123" si="11">SUM(G100:L100)</f>
        <v>815.08</v>
      </c>
    </row>
    <row r="101" spans="5:13" x14ac:dyDescent="0.25">
      <c r="E101" s="21">
        <v>47381</v>
      </c>
      <c r="F101">
        <v>98</v>
      </c>
      <c r="G101" s="8">
        <v>0</v>
      </c>
      <c r="H101" s="7">
        <f t="shared" si="10"/>
        <v>666.66000000000008</v>
      </c>
      <c r="I101" s="3">
        <f t="shared" si="8"/>
        <v>68.88</v>
      </c>
      <c r="J101" s="7">
        <f t="shared" si="9"/>
        <v>0.67</v>
      </c>
      <c r="K101">
        <v>71.42</v>
      </c>
      <c r="L101">
        <v>7.45</v>
      </c>
      <c r="M101" s="3">
        <f t="shared" si="11"/>
        <v>815.08</v>
      </c>
    </row>
    <row r="102" spans="5:13" x14ac:dyDescent="0.25">
      <c r="E102" s="21">
        <v>47411</v>
      </c>
      <c r="F102">
        <v>99</v>
      </c>
      <c r="G102" s="8">
        <v>0</v>
      </c>
      <c r="H102" s="7">
        <f t="shared" si="10"/>
        <v>666.66000000000008</v>
      </c>
      <c r="I102" s="3">
        <f t="shared" si="8"/>
        <v>68.88</v>
      </c>
      <c r="J102" s="7">
        <f t="shared" si="9"/>
        <v>0.67</v>
      </c>
      <c r="K102">
        <v>71.42</v>
      </c>
      <c r="L102">
        <v>7.45</v>
      </c>
      <c r="M102" s="3">
        <f t="shared" si="11"/>
        <v>815.08</v>
      </c>
    </row>
    <row r="103" spans="5:13" x14ac:dyDescent="0.25">
      <c r="E103" s="21">
        <v>47442</v>
      </c>
      <c r="F103">
        <v>100</v>
      </c>
      <c r="G103" s="8">
        <v>0</v>
      </c>
      <c r="H103" s="7">
        <f t="shared" si="10"/>
        <v>666.66000000000008</v>
      </c>
      <c r="I103" s="3">
        <f t="shared" si="8"/>
        <v>68.88</v>
      </c>
      <c r="J103" s="7">
        <f t="shared" si="9"/>
        <v>0.67</v>
      </c>
      <c r="K103">
        <v>71.42</v>
      </c>
      <c r="L103">
        <v>7.45</v>
      </c>
      <c r="M103" s="3">
        <f t="shared" si="11"/>
        <v>815.08</v>
      </c>
    </row>
    <row r="104" spans="5:13" x14ac:dyDescent="0.25">
      <c r="E104" s="21">
        <v>47472</v>
      </c>
      <c r="F104">
        <v>101</v>
      </c>
      <c r="G104" s="8">
        <v>0</v>
      </c>
      <c r="H104" s="7">
        <f t="shared" si="10"/>
        <v>666.66000000000008</v>
      </c>
      <c r="I104" s="3">
        <f t="shared" si="8"/>
        <v>68.88</v>
      </c>
      <c r="J104" s="7">
        <f t="shared" si="9"/>
        <v>0.67</v>
      </c>
      <c r="K104">
        <v>71.42</v>
      </c>
      <c r="L104">
        <v>7.45</v>
      </c>
      <c r="M104" s="3">
        <f t="shared" si="11"/>
        <v>815.08</v>
      </c>
    </row>
    <row r="105" spans="5:13" x14ac:dyDescent="0.25">
      <c r="E105" s="21">
        <v>47503</v>
      </c>
      <c r="F105">
        <v>102</v>
      </c>
      <c r="G105" s="8">
        <v>0</v>
      </c>
      <c r="H105" s="7">
        <f t="shared" si="10"/>
        <v>666.66000000000008</v>
      </c>
      <c r="I105" s="3">
        <f t="shared" si="8"/>
        <v>68.88</v>
      </c>
      <c r="J105" s="7">
        <f t="shared" si="9"/>
        <v>0.67</v>
      </c>
      <c r="K105">
        <v>71.42</v>
      </c>
      <c r="L105">
        <v>7.45</v>
      </c>
      <c r="M105" s="3">
        <f t="shared" si="11"/>
        <v>815.08</v>
      </c>
    </row>
    <row r="106" spans="5:13" x14ac:dyDescent="0.25">
      <c r="E106" s="21">
        <v>47534</v>
      </c>
      <c r="F106">
        <v>103</v>
      </c>
      <c r="G106" s="8">
        <v>0</v>
      </c>
      <c r="H106" s="7">
        <f t="shared" si="10"/>
        <v>666.66000000000008</v>
      </c>
      <c r="I106" s="3">
        <f t="shared" si="8"/>
        <v>68.88</v>
      </c>
      <c r="J106" s="7">
        <f t="shared" si="9"/>
        <v>0.67</v>
      </c>
      <c r="K106">
        <v>71.42</v>
      </c>
      <c r="L106">
        <v>7.45</v>
      </c>
      <c r="M106" s="3">
        <f t="shared" si="11"/>
        <v>815.08</v>
      </c>
    </row>
    <row r="107" spans="5:13" x14ac:dyDescent="0.25">
      <c r="E107" s="21">
        <v>47562</v>
      </c>
      <c r="F107">
        <v>104</v>
      </c>
      <c r="G107" s="8">
        <v>0</v>
      </c>
      <c r="H107" s="7">
        <f t="shared" si="10"/>
        <v>666.66000000000008</v>
      </c>
      <c r="I107" s="3">
        <f t="shared" si="8"/>
        <v>68.88</v>
      </c>
      <c r="J107" s="7">
        <f t="shared" si="9"/>
        <v>0.67</v>
      </c>
      <c r="K107">
        <v>71.42</v>
      </c>
      <c r="L107">
        <v>7.45</v>
      </c>
      <c r="M107" s="3">
        <f t="shared" si="11"/>
        <v>815.08</v>
      </c>
    </row>
    <row r="108" spans="5:13" x14ac:dyDescent="0.25">
      <c r="E108" s="21">
        <v>47593</v>
      </c>
      <c r="F108">
        <v>105</v>
      </c>
      <c r="G108" s="8">
        <v>0</v>
      </c>
      <c r="H108" s="7">
        <f t="shared" si="10"/>
        <v>666.66000000000008</v>
      </c>
      <c r="I108" s="3">
        <f t="shared" si="8"/>
        <v>68.88</v>
      </c>
      <c r="J108" s="7">
        <f t="shared" si="9"/>
        <v>0.67</v>
      </c>
      <c r="K108">
        <v>71.42</v>
      </c>
      <c r="L108">
        <v>7.45</v>
      </c>
      <c r="M108" s="3">
        <f t="shared" si="11"/>
        <v>815.08</v>
      </c>
    </row>
    <row r="109" spans="5:13" x14ac:dyDescent="0.25">
      <c r="E109" s="21">
        <v>47623</v>
      </c>
      <c r="F109">
        <v>106</v>
      </c>
      <c r="G109" s="8">
        <v>0</v>
      </c>
      <c r="H109" s="7">
        <f t="shared" si="10"/>
        <v>666.66000000000008</v>
      </c>
      <c r="I109" s="3">
        <f t="shared" si="8"/>
        <v>68.88</v>
      </c>
      <c r="J109" s="7">
        <f t="shared" si="9"/>
        <v>0.67</v>
      </c>
      <c r="K109">
        <v>71.42</v>
      </c>
      <c r="L109">
        <v>7.45</v>
      </c>
      <c r="M109" s="3">
        <f t="shared" si="11"/>
        <v>815.08</v>
      </c>
    </row>
    <row r="110" spans="5:13" x14ac:dyDescent="0.25">
      <c r="E110" s="21">
        <v>47654</v>
      </c>
      <c r="F110">
        <v>107</v>
      </c>
      <c r="G110" s="8">
        <v>0</v>
      </c>
      <c r="H110" s="7">
        <f t="shared" si="10"/>
        <v>666.66000000000008</v>
      </c>
      <c r="I110" s="3">
        <f t="shared" si="8"/>
        <v>68.88</v>
      </c>
      <c r="J110" s="7">
        <f t="shared" si="9"/>
        <v>0.67</v>
      </c>
      <c r="K110">
        <v>71.42</v>
      </c>
      <c r="L110">
        <v>7.45</v>
      </c>
      <c r="M110" s="3">
        <f t="shared" si="11"/>
        <v>815.08</v>
      </c>
    </row>
    <row r="111" spans="5:13" x14ac:dyDescent="0.25">
      <c r="E111" s="21">
        <v>47684</v>
      </c>
      <c r="F111">
        <v>108</v>
      </c>
      <c r="G111" s="8">
        <v>0</v>
      </c>
      <c r="H111" s="7">
        <f t="shared" si="10"/>
        <v>666.66000000000008</v>
      </c>
      <c r="I111" s="3">
        <f t="shared" si="8"/>
        <v>68.88</v>
      </c>
      <c r="J111" s="7">
        <f t="shared" si="9"/>
        <v>0.67</v>
      </c>
      <c r="K111">
        <v>71.42</v>
      </c>
      <c r="L111">
        <v>7.45</v>
      </c>
      <c r="M111" s="3">
        <f t="shared" si="11"/>
        <v>815.08</v>
      </c>
    </row>
    <row r="112" spans="5:13" x14ac:dyDescent="0.25">
      <c r="E112" s="21">
        <v>47715</v>
      </c>
      <c r="F112">
        <v>109</v>
      </c>
      <c r="G112" s="8">
        <v>0</v>
      </c>
      <c r="H112" s="7">
        <f t="shared" si="10"/>
        <v>666.66000000000008</v>
      </c>
      <c r="I112" s="3">
        <f t="shared" si="8"/>
        <v>68.88</v>
      </c>
      <c r="J112" s="7">
        <f t="shared" si="9"/>
        <v>0.67</v>
      </c>
      <c r="K112">
        <v>71.42</v>
      </c>
      <c r="L112">
        <v>7.45</v>
      </c>
      <c r="M112" s="3">
        <f t="shared" si="11"/>
        <v>815.08</v>
      </c>
    </row>
    <row r="113" spans="5:13" x14ac:dyDescent="0.25">
      <c r="E113" s="21">
        <v>47746</v>
      </c>
      <c r="F113">
        <v>110</v>
      </c>
      <c r="G113" s="8">
        <v>0</v>
      </c>
      <c r="H113" s="7">
        <f t="shared" si="10"/>
        <v>666.66000000000008</v>
      </c>
      <c r="I113" s="3">
        <f t="shared" si="8"/>
        <v>68.88</v>
      </c>
      <c r="J113" s="7">
        <f t="shared" si="9"/>
        <v>0.67</v>
      </c>
      <c r="K113">
        <v>71.42</v>
      </c>
      <c r="L113">
        <v>7.45</v>
      </c>
      <c r="M113" s="3">
        <f t="shared" si="11"/>
        <v>815.08</v>
      </c>
    </row>
    <row r="114" spans="5:13" x14ac:dyDescent="0.25">
      <c r="E114" s="21">
        <v>47776</v>
      </c>
      <c r="F114">
        <v>111</v>
      </c>
      <c r="G114" s="8">
        <v>0</v>
      </c>
      <c r="H114" s="7">
        <f t="shared" si="10"/>
        <v>666.66000000000008</v>
      </c>
      <c r="I114" s="3">
        <f t="shared" si="8"/>
        <v>68.88</v>
      </c>
      <c r="J114" s="7">
        <f t="shared" si="9"/>
        <v>0.67</v>
      </c>
      <c r="K114">
        <v>71.42</v>
      </c>
      <c r="L114">
        <v>7.45</v>
      </c>
      <c r="M114" s="3">
        <f t="shared" si="11"/>
        <v>815.08</v>
      </c>
    </row>
    <row r="115" spans="5:13" x14ac:dyDescent="0.25">
      <c r="E115" s="21">
        <v>47807</v>
      </c>
      <c r="F115">
        <v>112</v>
      </c>
      <c r="G115" s="8">
        <v>0</v>
      </c>
      <c r="H115" s="7">
        <f t="shared" si="10"/>
        <v>666.66000000000008</v>
      </c>
      <c r="I115" s="3">
        <f t="shared" si="8"/>
        <v>68.88</v>
      </c>
      <c r="J115" s="7">
        <f t="shared" si="9"/>
        <v>0.67</v>
      </c>
      <c r="K115">
        <v>71.42</v>
      </c>
      <c r="L115">
        <v>7.45</v>
      </c>
      <c r="M115" s="3">
        <f t="shared" si="11"/>
        <v>815.08</v>
      </c>
    </row>
    <row r="116" spans="5:13" x14ac:dyDescent="0.25">
      <c r="E116" s="21">
        <v>47837</v>
      </c>
      <c r="F116">
        <v>113</v>
      </c>
      <c r="G116" s="8">
        <v>0</v>
      </c>
      <c r="H116" s="7">
        <f t="shared" si="10"/>
        <v>666.66000000000008</v>
      </c>
      <c r="I116" s="3">
        <f t="shared" si="8"/>
        <v>68.88</v>
      </c>
      <c r="J116" s="7">
        <f t="shared" si="9"/>
        <v>0.67</v>
      </c>
      <c r="K116">
        <v>71.42</v>
      </c>
      <c r="L116">
        <v>7.45</v>
      </c>
      <c r="M116" s="3">
        <f t="shared" si="11"/>
        <v>815.08</v>
      </c>
    </row>
    <row r="117" spans="5:13" x14ac:dyDescent="0.25">
      <c r="E117" s="21">
        <v>47868</v>
      </c>
      <c r="F117">
        <v>114</v>
      </c>
      <c r="G117" s="8">
        <v>0</v>
      </c>
      <c r="H117" s="7">
        <f t="shared" si="10"/>
        <v>666.66000000000008</v>
      </c>
      <c r="I117" s="3">
        <f t="shared" si="8"/>
        <v>68.88</v>
      </c>
      <c r="J117" s="7">
        <f t="shared" si="9"/>
        <v>0.67</v>
      </c>
      <c r="K117">
        <v>71.42</v>
      </c>
      <c r="L117">
        <v>7.45</v>
      </c>
      <c r="M117" s="3">
        <f t="shared" si="11"/>
        <v>815.08</v>
      </c>
    </row>
    <row r="118" spans="5:13" x14ac:dyDescent="0.25">
      <c r="E118" s="21">
        <v>47899</v>
      </c>
      <c r="F118">
        <v>115</v>
      </c>
      <c r="G118" s="8">
        <v>0</v>
      </c>
      <c r="H118" s="7">
        <f t="shared" si="10"/>
        <v>666.66000000000008</v>
      </c>
      <c r="I118" s="3">
        <f t="shared" si="8"/>
        <v>68.88</v>
      </c>
      <c r="J118" s="7">
        <f t="shared" si="9"/>
        <v>0.67</v>
      </c>
      <c r="K118">
        <v>71.42</v>
      </c>
      <c r="L118">
        <v>7.45</v>
      </c>
      <c r="M118" s="3">
        <f t="shared" si="11"/>
        <v>815.08</v>
      </c>
    </row>
    <row r="119" spans="5:13" x14ac:dyDescent="0.25">
      <c r="E119" s="21">
        <v>47927</v>
      </c>
      <c r="F119">
        <v>116</v>
      </c>
      <c r="G119" s="8">
        <v>0</v>
      </c>
      <c r="H119" s="7">
        <f t="shared" si="10"/>
        <v>666.66000000000008</v>
      </c>
      <c r="I119" s="3">
        <f t="shared" si="8"/>
        <v>68.88</v>
      </c>
      <c r="J119" s="7">
        <f t="shared" si="9"/>
        <v>0.67</v>
      </c>
      <c r="K119">
        <v>71.42</v>
      </c>
      <c r="L119">
        <v>7.45</v>
      </c>
      <c r="M119" s="3">
        <f t="shared" si="11"/>
        <v>815.08</v>
      </c>
    </row>
    <row r="120" spans="5:13" x14ac:dyDescent="0.25">
      <c r="E120" s="21">
        <v>47958</v>
      </c>
      <c r="F120">
        <v>117</v>
      </c>
      <c r="G120" s="8">
        <v>0</v>
      </c>
      <c r="H120" s="7">
        <f t="shared" si="10"/>
        <v>666.66000000000008</v>
      </c>
      <c r="I120" s="3">
        <f t="shared" si="8"/>
        <v>68.88</v>
      </c>
      <c r="J120" s="7">
        <f t="shared" si="9"/>
        <v>0.67</v>
      </c>
      <c r="K120">
        <v>71.42</v>
      </c>
      <c r="L120">
        <v>7.45</v>
      </c>
      <c r="M120" s="3">
        <f t="shared" si="11"/>
        <v>815.08</v>
      </c>
    </row>
    <row r="121" spans="5:13" x14ac:dyDescent="0.25">
      <c r="E121" s="21">
        <v>47988</v>
      </c>
      <c r="F121">
        <v>118</v>
      </c>
      <c r="G121" s="8">
        <v>0</v>
      </c>
      <c r="H121" s="7">
        <f t="shared" si="10"/>
        <v>666.66000000000008</v>
      </c>
      <c r="I121" s="3">
        <f t="shared" si="8"/>
        <v>68.88</v>
      </c>
      <c r="J121" s="7">
        <f t="shared" si="9"/>
        <v>0.67</v>
      </c>
      <c r="K121">
        <v>71.42</v>
      </c>
      <c r="L121">
        <v>7.45</v>
      </c>
      <c r="M121" s="3">
        <f t="shared" si="11"/>
        <v>815.08</v>
      </c>
    </row>
    <row r="122" spans="5:13" x14ac:dyDescent="0.25">
      <c r="E122" s="21">
        <v>48019</v>
      </c>
      <c r="F122">
        <v>119</v>
      </c>
      <c r="G122" s="8">
        <v>0</v>
      </c>
      <c r="H122" s="7">
        <f t="shared" si="10"/>
        <v>666.66000000000008</v>
      </c>
      <c r="I122" s="3">
        <f t="shared" si="8"/>
        <v>68.88</v>
      </c>
      <c r="J122" s="7">
        <f t="shared" si="9"/>
        <v>0.67</v>
      </c>
      <c r="K122">
        <v>71.42</v>
      </c>
      <c r="L122">
        <v>7.45</v>
      </c>
      <c r="M122" s="3">
        <f t="shared" si="11"/>
        <v>815.08</v>
      </c>
    </row>
    <row r="123" spans="5:13" x14ac:dyDescent="0.25">
      <c r="E123" s="21">
        <v>48049</v>
      </c>
      <c r="F123">
        <v>120</v>
      </c>
      <c r="G123" s="8">
        <v>0</v>
      </c>
      <c r="H123" s="7">
        <f t="shared" si="10"/>
        <v>666.66000000000008</v>
      </c>
      <c r="I123" s="3">
        <f t="shared" si="8"/>
        <v>68.88</v>
      </c>
      <c r="J123" s="7">
        <f t="shared" si="9"/>
        <v>0.67</v>
      </c>
      <c r="K123">
        <v>71.42</v>
      </c>
      <c r="L123">
        <v>7.45</v>
      </c>
      <c r="M123" s="3">
        <f t="shared" si="11"/>
        <v>815.08</v>
      </c>
    </row>
  </sheetData>
  <autoFilter ref="E3:M3" xr:uid="{A5A47E22-D69F-401B-B6F5-1AE4B58D775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2247-EAED-495A-9DB6-3F56E6672ABA}">
  <dimension ref="A1:Q125"/>
  <sheetViews>
    <sheetView workbookViewId="0">
      <selection activeCell="N127" sqref="N127"/>
    </sheetView>
  </sheetViews>
  <sheetFormatPr defaultRowHeight="15" x14ac:dyDescent="0.25"/>
  <cols>
    <col min="1" max="1" width="23.5703125" bestFit="1" customWidth="1"/>
    <col min="2" max="2" width="14.285156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6" x14ac:dyDescent="0.25">
      <c r="A1" t="s">
        <v>0</v>
      </c>
      <c r="B1" s="1">
        <v>412623</v>
      </c>
    </row>
    <row r="2" spans="1:16" x14ac:dyDescent="0.25">
      <c r="A2" t="s">
        <v>1</v>
      </c>
      <c r="B2" s="1" t="s">
        <v>19</v>
      </c>
    </row>
    <row r="3" spans="1:16" x14ac:dyDescent="0.25">
      <c r="A3" t="s">
        <v>53</v>
      </c>
      <c r="B3" s="20">
        <v>44262</v>
      </c>
    </row>
    <row r="4" spans="1:16" x14ac:dyDescent="0.25">
      <c r="B4" s="1"/>
      <c r="E4" t="s">
        <v>56</v>
      </c>
      <c r="F4" t="s">
        <v>17</v>
      </c>
      <c r="G4" t="s">
        <v>13</v>
      </c>
      <c r="H4" s="7" t="s">
        <v>14</v>
      </c>
      <c r="I4" t="s">
        <v>15</v>
      </c>
      <c r="J4" t="s">
        <v>16</v>
      </c>
      <c r="K4" t="s">
        <v>51</v>
      </c>
      <c r="L4" t="s">
        <v>52</v>
      </c>
      <c r="M4" t="s">
        <v>83</v>
      </c>
      <c r="N4" t="s">
        <v>12</v>
      </c>
      <c r="O4" t="s">
        <v>75</v>
      </c>
      <c r="P4" t="s">
        <v>78</v>
      </c>
    </row>
    <row r="5" spans="1:16" x14ac:dyDescent="0.25">
      <c r="A5" t="s">
        <v>3</v>
      </c>
      <c r="B5" s="12">
        <v>104075.39</v>
      </c>
      <c r="E5" s="21">
        <v>44306</v>
      </c>
      <c r="F5">
        <v>1</v>
      </c>
      <c r="G5" s="7">
        <v>1002.11</v>
      </c>
      <c r="H5" s="7">
        <f>$B$17-G5</f>
        <v>0</v>
      </c>
      <c r="I5" s="7"/>
      <c r="J5" s="7"/>
      <c r="K5" s="7"/>
      <c r="L5" s="7"/>
      <c r="M5" s="7"/>
      <c r="N5" s="7">
        <f>SUM(G5:M5)</f>
        <v>1002.11</v>
      </c>
      <c r="O5" s="1" t="s">
        <v>77</v>
      </c>
    </row>
    <row r="6" spans="1:16" x14ac:dyDescent="0.25">
      <c r="A6" t="s">
        <v>4</v>
      </c>
      <c r="B6" s="12">
        <v>6244.52</v>
      </c>
      <c r="E6" s="21">
        <v>44336</v>
      </c>
      <c r="F6">
        <v>2</v>
      </c>
      <c r="G6" s="7">
        <v>1002.11</v>
      </c>
      <c r="H6" s="7">
        <f t="shared" ref="H6:H9" si="0">$B$17-G6</f>
        <v>0</v>
      </c>
      <c r="I6" s="7"/>
      <c r="J6" s="7"/>
      <c r="K6" s="7"/>
      <c r="L6" s="7"/>
      <c r="M6" s="7"/>
      <c r="N6" s="7">
        <f t="shared" ref="N6:N69" si="1">SUM(G6:M6)</f>
        <v>1002.11</v>
      </c>
      <c r="O6" s="1" t="s">
        <v>77</v>
      </c>
    </row>
    <row r="7" spans="1:16" x14ac:dyDescent="0.25">
      <c r="A7" t="s">
        <v>6</v>
      </c>
      <c r="B7" s="12">
        <f>SUM(B5:B6)</f>
        <v>110319.91</v>
      </c>
      <c r="E7" s="21">
        <v>44367</v>
      </c>
      <c r="F7">
        <v>3</v>
      </c>
      <c r="G7" s="7">
        <v>1002.11</v>
      </c>
      <c r="H7" s="7">
        <f t="shared" si="0"/>
        <v>0</v>
      </c>
      <c r="I7" s="7"/>
      <c r="J7" s="7"/>
      <c r="K7" s="7"/>
      <c r="L7" s="7"/>
      <c r="M7" s="7"/>
      <c r="N7" s="7">
        <f t="shared" si="1"/>
        <v>1002.11</v>
      </c>
      <c r="O7" s="1" t="s">
        <v>77</v>
      </c>
    </row>
    <row r="8" spans="1:16" x14ac:dyDescent="0.25">
      <c r="A8" t="s">
        <v>5</v>
      </c>
      <c r="B8" s="12">
        <v>1425.96</v>
      </c>
      <c r="E8" s="21">
        <v>44397</v>
      </c>
      <c r="F8">
        <v>4</v>
      </c>
      <c r="G8" s="7">
        <v>1002.11</v>
      </c>
      <c r="H8" s="7">
        <f t="shared" si="0"/>
        <v>0</v>
      </c>
      <c r="I8" s="7"/>
      <c r="J8" s="7"/>
      <c r="K8" s="7"/>
      <c r="L8" s="7"/>
      <c r="M8" s="7"/>
      <c r="N8" s="7">
        <f t="shared" si="1"/>
        <v>1002.11</v>
      </c>
      <c r="O8" s="1" t="s">
        <v>77</v>
      </c>
    </row>
    <row r="9" spans="1:16" x14ac:dyDescent="0.25">
      <c r="B9" s="12"/>
      <c r="E9" s="21">
        <v>44428</v>
      </c>
      <c r="F9">
        <v>5</v>
      </c>
      <c r="G9" s="7">
        <v>810.12</v>
      </c>
      <c r="H9" s="7">
        <f t="shared" si="0"/>
        <v>191.99</v>
      </c>
      <c r="I9" s="7"/>
      <c r="J9" s="7"/>
      <c r="K9" s="7"/>
      <c r="L9" s="7"/>
      <c r="M9" s="7"/>
      <c r="N9" s="7">
        <f t="shared" si="1"/>
        <v>1002.11</v>
      </c>
      <c r="O9" s="1" t="s">
        <v>77</v>
      </c>
    </row>
    <row r="10" spans="1:16" x14ac:dyDescent="0.25">
      <c r="A10" t="s">
        <v>7</v>
      </c>
      <c r="B10" s="12">
        <f>B7-B8</f>
        <v>108893.95</v>
      </c>
      <c r="E10" s="21">
        <v>44459</v>
      </c>
      <c r="F10">
        <v>6</v>
      </c>
      <c r="G10" s="7"/>
      <c r="H10" s="7">
        <f>($B$17-(I10+J10))</f>
        <v>903.33</v>
      </c>
      <c r="I10">
        <f>ROUND(($B$18/115),2)</f>
        <v>97.83</v>
      </c>
      <c r="J10" s="3">
        <f>ROUND(($B$11/115),2)</f>
        <v>0.95</v>
      </c>
      <c r="K10" s="7"/>
      <c r="L10" s="7"/>
      <c r="M10" s="7"/>
      <c r="N10" s="7">
        <f t="shared" si="1"/>
        <v>1002.1100000000001</v>
      </c>
      <c r="O10" s="1" t="s">
        <v>77</v>
      </c>
    </row>
    <row r="11" spans="1:16" x14ac:dyDescent="0.25">
      <c r="A11" t="s">
        <v>8</v>
      </c>
      <c r="B11" s="12">
        <f>ROUND(B10/999,2)</f>
        <v>109</v>
      </c>
      <c r="E11" s="21">
        <v>44489</v>
      </c>
      <c r="F11">
        <v>7</v>
      </c>
      <c r="G11" s="7"/>
      <c r="H11" s="7">
        <f t="shared" ref="H11:H74" si="2">($B$17-(I11+J11))</f>
        <v>903.33</v>
      </c>
      <c r="I11">
        <f t="shared" ref="I11:I74" si="3">ROUND(($B$18/115),2)</f>
        <v>97.83</v>
      </c>
      <c r="J11" s="3">
        <f t="shared" ref="J11:J74" si="4">ROUND(($B$11/115),2)</f>
        <v>0.95</v>
      </c>
      <c r="K11" s="7"/>
      <c r="L11" s="7"/>
      <c r="M11" s="7"/>
      <c r="N11" s="7">
        <f t="shared" si="1"/>
        <v>1002.1100000000001</v>
      </c>
      <c r="O11" s="1" t="s">
        <v>77</v>
      </c>
    </row>
    <row r="12" spans="1:16" x14ac:dyDescent="0.25">
      <c r="A12" t="s">
        <v>9</v>
      </c>
      <c r="B12" s="12">
        <f>B10+B11</f>
        <v>109002.95</v>
      </c>
      <c r="E12" s="21">
        <v>44520</v>
      </c>
      <c r="F12">
        <v>8</v>
      </c>
      <c r="G12" s="7"/>
      <c r="H12" s="7">
        <f t="shared" si="2"/>
        <v>903.33</v>
      </c>
      <c r="I12">
        <f t="shared" si="3"/>
        <v>97.83</v>
      </c>
      <c r="J12" s="3">
        <f t="shared" si="4"/>
        <v>0.95</v>
      </c>
      <c r="K12" s="7"/>
      <c r="L12" s="7"/>
      <c r="M12" s="7"/>
      <c r="N12" s="7">
        <f t="shared" si="1"/>
        <v>1002.1100000000001</v>
      </c>
      <c r="O12" s="1" t="s">
        <v>77</v>
      </c>
    </row>
    <row r="13" spans="1:16" x14ac:dyDescent="0.25">
      <c r="B13" s="12"/>
      <c r="E13" s="21">
        <v>44550</v>
      </c>
      <c r="F13">
        <v>9</v>
      </c>
      <c r="G13" s="7"/>
      <c r="H13" s="7">
        <f t="shared" si="2"/>
        <v>903.33</v>
      </c>
      <c r="I13">
        <f t="shared" si="3"/>
        <v>97.83</v>
      </c>
      <c r="J13" s="3">
        <f t="shared" si="4"/>
        <v>0.95</v>
      </c>
      <c r="K13" s="7"/>
      <c r="L13" s="7"/>
      <c r="M13" s="7"/>
      <c r="N13" s="7">
        <f t="shared" si="1"/>
        <v>1002.1100000000001</v>
      </c>
      <c r="O13" s="1" t="s">
        <v>77</v>
      </c>
    </row>
    <row r="14" spans="1:16" x14ac:dyDescent="0.25">
      <c r="A14" t="s">
        <v>10</v>
      </c>
      <c r="B14" s="12">
        <v>120</v>
      </c>
      <c r="E14" s="21">
        <v>44581</v>
      </c>
      <c r="F14">
        <v>10</v>
      </c>
      <c r="G14" s="7"/>
      <c r="H14" s="7">
        <f t="shared" si="2"/>
        <v>903.33</v>
      </c>
      <c r="I14">
        <f t="shared" si="3"/>
        <v>97.83</v>
      </c>
      <c r="J14" s="3">
        <f t="shared" si="4"/>
        <v>0.95</v>
      </c>
      <c r="K14" s="7"/>
      <c r="L14" s="7"/>
      <c r="M14" s="7"/>
      <c r="N14" s="7">
        <f t="shared" si="1"/>
        <v>1002.1100000000001</v>
      </c>
      <c r="O14" s="1" t="s">
        <v>77</v>
      </c>
    </row>
    <row r="15" spans="1:16" x14ac:dyDescent="0.25">
      <c r="A15" t="s">
        <v>11</v>
      </c>
      <c r="B15" s="13">
        <v>1.652E-3</v>
      </c>
      <c r="E15" s="21">
        <v>44612</v>
      </c>
      <c r="F15">
        <v>11</v>
      </c>
      <c r="G15" s="7"/>
      <c r="H15" s="7">
        <f t="shared" si="2"/>
        <v>903.33</v>
      </c>
      <c r="I15">
        <f t="shared" si="3"/>
        <v>97.83</v>
      </c>
      <c r="J15" s="3">
        <f t="shared" si="4"/>
        <v>0.95</v>
      </c>
      <c r="K15" s="7"/>
      <c r="L15" s="7"/>
      <c r="M15" s="7"/>
      <c r="N15" s="7">
        <f t="shared" si="1"/>
        <v>1002.1100000000001</v>
      </c>
      <c r="O15" s="1" t="s">
        <v>77</v>
      </c>
    </row>
    <row r="16" spans="1:16" x14ac:dyDescent="0.25">
      <c r="B16" s="12"/>
      <c r="E16" s="21">
        <v>44640</v>
      </c>
      <c r="F16">
        <v>12</v>
      </c>
      <c r="G16" s="7"/>
      <c r="H16" s="7">
        <f t="shared" si="2"/>
        <v>903.33</v>
      </c>
      <c r="I16">
        <f t="shared" si="3"/>
        <v>97.83</v>
      </c>
      <c r="J16" s="3">
        <f t="shared" si="4"/>
        <v>0.95</v>
      </c>
      <c r="K16" s="7"/>
      <c r="L16" s="7"/>
      <c r="M16" s="7"/>
      <c r="N16" s="7">
        <f t="shared" si="1"/>
        <v>1002.1100000000001</v>
      </c>
      <c r="O16" s="1" t="s">
        <v>77</v>
      </c>
    </row>
    <row r="17" spans="1:15" x14ac:dyDescent="0.25">
      <c r="A17" t="s">
        <v>12</v>
      </c>
      <c r="B17" s="14">
        <f>ROUND(PMT(B15,B14,-B12),2)</f>
        <v>1002.11</v>
      </c>
      <c r="E17" s="21">
        <v>44671</v>
      </c>
      <c r="F17">
        <v>13</v>
      </c>
      <c r="G17" s="7"/>
      <c r="H17" s="7">
        <f t="shared" si="2"/>
        <v>903.33</v>
      </c>
      <c r="I17">
        <f t="shared" si="3"/>
        <v>97.83</v>
      </c>
      <c r="J17" s="3">
        <f t="shared" si="4"/>
        <v>0.95</v>
      </c>
      <c r="K17" s="7"/>
      <c r="L17" s="7"/>
      <c r="M17" s="7"/>
      <c r="N17" s="7">
        <f t="shared" si="1"/>
        <v>1002.1100000000001</v>
      </c>
      <c r="O17" s="1" t="s">
        <v>77</v>
      </c>
    </row>
    <row r="18" spans="1:15" x14ac:dyDescent="0.25">
      <c r="A18" t="s">
        <v>15</v>
      </c>
      <c r="B18" s="12">
        <f>ROUND((B14*B17)-B12,2)</f>
        <v>11250.25</v>
      </c>
      <c r="E18" s="21">
        <v>44701</v>
      </c>
      <c r="F18">
        <v>14</v>
      </c>
      <c r="G18" s="7"/>
      <c r="H18" s="7">
        <f t="shared" si="2"/>
        <v>903.33</v>
      </c>
      <c r="I18">
        <f t="shared" si="3"/>
        <v>97.83</v>
      </c>
      <c r="J18" s="3">
        <f t="shared" si="4"/>
        <v>0.95</v>
      </c>
      <c r="K18" s="7"/>
      <c r="L18" s="7"/>
      <c r="M18" s="7"/>
      <c r="N18" s="7">
        <f t="shared" si="1"/>
        <v>1002.1100000000001</v>
      </c>
      <c r="O18" s="1" t="s">
        <v>77</v>
      </c>
    </row>
    <row r="19" spans="1:15" x14ac:dyDescent="0.25">
      <c r="E19" s="21">
        <v>44732</v>
      </c>
      <c r="F19">
        <v>15</v>
      </c>
      <c r="G19" s="7"/>
      <c r="H19" s="7">
        <f t="shared" si="2"/>
        <v>903.33</v>
      </c>
      <c r="I19">
        <f t="shared" si="3"/>
        <v>97.83</v>
      </c>
      <c r="J19" s="3">
        <f t="shared" si="4"/>
        <v>0.95</v>
      </c>
      <c r="K19" s="7"/>
      <c r="L19" s="7"/>
      <c r="M19" s="7"/>
      <c r="N19" s="7">
        <f t="shared" si="1"/>
        <v>1002.1100000000001</v>
      </c>
      <c r="O19" s="1" t="s">
        <v>77</v>
      </c>
    </row>
    <row r="20" spans="1:15" x14ac:dyDescent="0.25">
      <c r="A20" t="s">
        <v>90</v>
      </c>
      <c r="B20">
        <v>973.08</v>
      </c>
      <c r="E20" s="21">
        <v>44762</v>
      </c>
      <c r="F20">
        <v>16</v>
      </c>
      <c r="G20" s="7"/>
      <c r="H20" s="7">
        <f t="shared" si="2"/>
        <v>903.33</v>
      </c>
      <c r="I20">
        <f t="shared" si="3"/>
        <v>97.83</v>
      </c>
      <c r="J20" s="3">
        <f t="shared" si="4"/>
        <v>0.95</v>
      </c>
      <c r="K20" s="7"/>
      <c r="L20" s="7"/>
      <c r="M20" s="7"/>
      <c r="N20" s="7">
        <f t="shared" si="1"/>
        <v>1002.1100000000001</v>
      </c>
      <c r="O20" s="1" t="s">
        <v>77</v>
      </c>
    </row>
    <row r="21" spans="1:15" x14ac:dyDescent="0.25">
      <c r="E21" s="21">
        <v>44793</v>
      </c>
      <c r="F21">
        <v>17</v>
      </c>
      <c r="G21" s="7"/>
      <c r="H21" s="7">
        <f t="shared" si="2"/>
        <v>903.33</v>
      </c>
      <c r="I21">
        <f t="shared" si="3"/>
        <v>97.83</v>
      </c>
      <c r="J21" s="3">
        <f t="shared" si="4"/>
        <v>0.95</v>
      </c>
      <c r="K21" s="7"/>
      <c r="L21" s="7"/>
      <c r="M21" s="7"/>
      <c r="N21" s="7">
        <f t="shared" si="1"/>
        <v>1002.1100000000001</v>
      </c>
      <c r="O21" s="1" t="s">
        <v>77</v>
      </c>
    </row>
    <row r="22" spans="1:15" x14ac:dyDescent="0.25">
      <c r="A22" t="s">
        <v>91</v>
      </c>
      <c r="B22" s="38">
        <v>1137.72</v>
      </c>
      <c r="E22" s="21">
        <v>44824</v>
      </c>
      <c r="F22">
        <v>18</v>
      </c>
      <c r="G22" s="7"/>
      <c r="H22" s="7">
        <f t="shared" si="2"/>
        <v>903.33</v>
      </c>
      <c r="I22">
        <f t="shared" si="3"/>
        <v>97.83</v>
      </c>
      <c r="J22" s="3">
        <f t="shared" si="4"/>
        <v>0.95</v>
      </c>
      <c r="K22" s="7"/>
      <c r="L22" s="7"/>
      <c r="M22" s="7"/>
      <c r="N22" s="7">
        <f t="shared" si="1"/>
        <v>1002.1100000000001</v>
      </c>
      <c r="O22" s="1" t="s">
        <v>77</v>
      </c>
    </row>
    <row r="23" spans="1:15" x14ac:dyDescent="0.25">
      <c r="E23" s="21">
        <v>44854</v>
      </c>
      <c r="F23">
        <v>19</v>
      </c>
      <c r="G23" s="7"/>
      <c r="H23" s="7">
        <f t="shared" si="2"/>
        <v>903.33</v>
      </c>
      <c r="I23">
        <f t="shared" si="3"/>
        <v>97.83</v>
      </c>
      <c r="J23" s="3">
        <f t="shared" si="4"/>
        <v>0.95</v>
      </c>
      <c r="K23" s="7"/>
      <c r="L23" s="7"/>
      <c r="M23" s="7"/>
      <c r="N23" s="7">
        <f t="shared" si="1"/>
        <v>1002.1100000000001</v>
      </c>
      <c r="O23" s="1" t="s">
        <v>77</v>
      </c>
    </row>
    <row r="24" spans="1:15" x14ac:dyDescent="0.25">
      <c r="E24" s="21">
        <v>44885</v>
      </c>
      <c r="F24">
        <v>20</v>
      </c>
      <c r="G24" s="7"/>
      <c r="H24" s="7">
        <f t="shared" si="2"/>
        <v>903.33</v>
      </c>
      <c r="I24">
        <f t="shared" si="3"/>
        <v>97.83</v>
      </c>
      <c r="J24" s="3">
        <f t="shared" si="4"/>
        <v>0.95</v>
      </c>
      <c r="K24" s="7"/>
      <c r="L24" s="7"/>
      <c r="M24" s="7"/>
      <c r="N24" s="7">
        <f t="shared" si="1"/>
        <v>1002.1100000000001</v>
      </c>
      <c r="O24" s="1" t="s">
        <v>77</v>
      </c>
    </row>
    <row r="25" spans="1:15" x14ac:dyDescent="0.25">
      <c r="E25" s="21">
        <v>44915</v>
      </c>
      <c r="F25">
        <v>21</v>
      </c>
      <c r="G25" s="7"/>
      <c r="H25" s="7">
        <f t="shared" si="2"/>
        <v>903.33</v>
      </c>
      <c r="I25">
        <f t="shared" si="3"/>
        <v>97.83</v>
      </c>
      <c r="J25" s="3">
        <f t="shared" si="4"/>
        <v>0.95</v>
      </c>
      <c r="K25" s="7"/>
      <c r="L25" s="7"/>
      <c r="M25" s="7"/>
      <c r="N25" s="7">
        <f t="shared" si="1"/>
        <v>1002.1100000000001</v>
      </c>
      <c r="O25" s="1" t="s">
        <v>77</v>
      </c>
    </row>
    <row r="26" spans="1:15" x14ac:dyDescent="0.25">
      <c r="E26" s="21">
        <v>44946</v>
      </c>
      <c r="F26">
        <v>22</v>
      </c>
      <c r="G26" s="7"/>
      <c r="H26" s="7">
        <f t="shared" si="2"/>
        <v>903.33</v>
      </c>
      <c r="I26">
        <f t="shared" si="3"/>
        <v>97.83</v>
      </c>
      <c r="J26" s="3">
        <f t="shared" si="4"/>
        <v>0.95</v>
      </c>
      <c r="K26" s="7"/>
      <c r="L26" s="7"/>
      <c r="M26" s="7"/>
      <c r="N26" s="7">
        <f t="shared" si="1"/>
        <v>1002.1100000000001</v>
      </c>
      <c r="O26" s="1" t="s">
        <v>77</v>
      </c>
    </row>
    <row r="27" spans="1:15" x14ac:dyDescent="0.25">
      <c r="E27" s="21">
        <v>44977</v>
      </c>
      <c r="F27">
        <v>23</v>
      </c>
      <c r="G27" s="7"/>
      <c r="H27" s="7">
        <f t="shared" si="2"/>
        <v>903.33</v>
      </c>
      <c r="I27">
        <f t="shared" si="3"/>
        <v>97.83</v>
      </c>
      <c r="J27" s="3">
        <f t="shared" si="4"/>
        <v>0.95</v>
      </c>
      <c r="K27" s="7"/>
      <c r="L27" s="7"/>
      <c r="M27" s="7"/>
      <c r="N27" s="7">
        <f t="shared" si="1"/>
        <v>1002.1100000000001</v>
      </c>
      <c r="O27" s="1" t="s">
        <v>77</v>
      </c>
    </row>
    <row r="28" spans="1:15" x14ac:dyDescent="0.25">
      <c r="E28" s="21">
        <v>45005</v>
      </c>
      <c r="F28">
        <v>24</v>
      </c>
      <c r="G28" s="7"/>
      <c r="H28" s="7">
        <f t="shared" si="2"/>
        <v>903.33</v>
      </c>
      <c r="I28">
        <f t="shared" si="3"/>
        <v>97.83</v>
      </c>
      <c r="J28" s="3">
        <f t="shared" si="4"/>
        <v>0.95</v>
      </c>
      <c r="K28" s="7"/>
      <c r="L28" s="7"/>
      <c r="M28" s="7"/>
      <c r="N28" s="7">
        <f t="shared" si="1"/>
        <v>1002.1100000000001</v>
      </c>
      <c r="O28" s="1" t="s">
        <v>77</v>
      </c>
    </row>
    <row r="29" spans="1:15" x14ac:dyDescent="0.25">
      <c r="E29" s="21">
        <v>45036</v>
      </c>
      <c r="F29">
        <v>25</v>
      </c>
      <c r="G29" s="7"/>
      <c r="H29" s="7">
        <f t="shared" si="2"/>
        <v>903.33</v>
      </c>
      <c r="I29">
        <f t="shared" si="3"/>
        <v>97.83</v>
      </c>
      <c r="J29" s="3">
        <f t="shared" si="4"/>
        <v>0.95</v>
      </c>
      <c r="K29" s="7"/>
      <c r="L29" s="7"/>
      <c r="M29" s="7"/>
      <c r="N29" s="7">
        <f t="shared" si="1"/>
        <v>1002.1100000000001</v>
      </c>
      <c r="O29" s="1" t="s">
        <v>77</v>
      </c>
    </row>
    <row r="30" spans="1:15" x14ac:dyDescent="0.25">
      <c r="E30" s="21">
        <v>45066</v>
      </c>
      <c r="F30">
        <v>26</v>
      </c>
      <c r="G30" s="7"/>
      <c r="H30" s="7">
        <f t="shared" si="2"/>
        <v>903.33</v>
      </c>
      <c r="I30">
        <f t="shared" si="3"/>
        <v>97.83</v>
      </c>
      <c r="J30" s="3">
        <f t="shared" si="4"/>
        <v>0.95</v>
      </c>
      <c r="K30" s="7"/>
      <c r="L30" s="7"/>
      <c r="M30" s="7"/>
      <c r="N30" s="7">
        <f t="shared" si="1"/>
        <v>1002.1100000000001</v>
      </c>
      <c r="O30" s="1" t="s">
        <v>77</v>
      </c>
    </row>
    <row r="31" spans="1:15" x14ac:dyDescent="0.25">
      <c r="E31" s="21">
        <v>45097</v>
      </c>
      <c r="F31">
        <v>27</v>
      </c>
      <c r="G31" s="7"/>
      <c r="H31" s="7">
        <f t="shared" si="2"/>
        <v>903.33</v>
      </c>
      <c r="I31">
        <f t="shared" si="3"/>
        <v>97.83</v>
      </c>
      <c r="J31" s="3">
        <f t="shared" si="4"/>
        <v>0.95</v>
      </c>
      <c r="K31" s="7"/>
      <c r="L31" s="7"/>
      <c r="M31" s="7"/>
      <c r="N31" s="7">
        <f t="shared" si="1"/>
        <v>1002.1100000000001</v>
      </c>
      <c r="O31" s="1" t="s">
        <v>77</v>
      </c>
    </row>
    <row r="32" spans="1:15" x14ac:dyDescent="0.25">
      <c r="E32" s="21">
        <v>45127</v>
      </c>
      <c r="F32">
        <v>28</v>
      </c>
      <c r="G32" s="7"/>
      <c r="H32" s="7">
        <f t="shared" si="2"/>
        <v>903.33</v>
      </c>
      <c r="I32">
        <f t="shared" si="3"/>
        <v>97.83</v>
      </c>
      <c r="J32" s="3">
        <f t="shared" si="4"/>
        <v>0.95</v>
      </c>
      <c r="K32" s="7"/>
      <c r="L32" s="7"/>
      <c r="M32" s="7"/>
      <c r="N32" s="7">
        <f t="shared" si="1"/>
        <v>1002.1100000000001</v>
      </c>
      <c r="O32" s="1" t="s">
        <v>77</v>
      </c>
    </row>
    <row r="33" spans="5:15" x14ac:dyDescent="0.25">
      <c r="E33" s="21">
        <v>45158</v>
      </c>
      <c r="F33">
        <v>29</v>
      </c>
      <c r="G33" s="7"/>
      <c r="H33" s="7">
        <f t="shared" si="2"/>
        <v>903.33</v>
      </c>
      <c r="I33">
        <f t="shared" si="3"/>
        <v>97.83</v>
      </c>
      <c r="J33" s="3">
        <f t="shared" si="4"/>
        <v>0.95</v>
      </c>
      <c r="K33" s="7"/>
      <c r="L33" s="7"/>
      <c r="M33" s="7"/>
      <c r="N33" s="7">
        <f t="shared" si="1"/>
        <v>1002.1100000000001</v>
      </c>
      <c r="O33" s="1" t="s">
        <v>77</v>
      </c>
    </row>
    <row r="34" spans="5:15" x14ac:dyDescent="0.25">
      <c r="E34" s="21">
        <v>45189</v>
      </c>
      <c r="F34">
        <v>30</v>
      </c>
      <c r="G34" s="7"/>
      <c r="H34" s="7">
        <f t="shared" si="2"/>
        <v>903.33</v>
      </c>
      <c r="I34">
        <f t="shared" si="3"/>
        <v>97.83</v>
      </c>
      <c r="J34" s="3">
        <f t="shared" si="4"/>
        <v>0.95</v>
      </c>
      <c r="K34" s="7"/>
      <c r="L34" s="7"/>
      <c r="M34" s="7"/>
      <c r="N34" s="7">
        <f t="shared" si="1"/>
        <v>1002.1100000000001</v>
      </c>
      <c r="O34" s="1" t="s">
        <v>77</v>
      </c>
    </row>
    <row r="35" spans="5:15" x14ac:dyDescent="0.25">
      <c r="E35" s="21">
        <v>45219</v>
      </c>
      <c r="F35">
        <v>31</v>
      </c>
      <c r="G35" s="7"/>
      <c r="H35" s="7">
        <f t="shared" si="2"/>
        <v>903.33</v>
      </c>
      <c r="I35">
        <f t="shared" si="3"/>
        <v>97.83</v>
      </c>
      <c r="J35" s="3">
        <f t="shared" si="4"/>
        <v>0.95</v>
      </c>
      <c r="K35" s="7"/>
      <c r="L35" s="7"/>
      <c r="M35" s="7"/>
      <c r="N35" s="7">
        <f t="shared" si="1"/>
        <v>1002.1100000000001</v>
      </c>
      <c r="O35" s="1" t="s">
        <v>77</v>
      </c>
    </row>
    <row r="36" spans="5:15" x14ac:dyDescent="0.25">
      <c r="E36" s="21">
        <v>45250</v>
      </c>
      <c r="F36">
        <v>32</v>
      </c>
      <c r="G36" s="7"/>
      <c r="H36" s="7">
        <f t="shared" si="2"/>
        <v>903.33</v>
      </c>
      <c r="I36">
        <f t="shared" si="3"/>
        <v>97.83</v>
      </c>
      <c r="J36" s="3">
        <f t="shared" si="4"/>
        <v>0.95</v>
      </c>
      <c r="K36" s="7"/>
      <c r="L36" s="7"/>
      <c r="M36" s="7"/>
      <c r="N36" s="7">
        <f t="shared" si="1"/>
        <v>1002.1100000000001</v>
      </c>
      <c r="O36" s="1" t="s">
        <v>77</v>
      </c>
    </row>
    <row r="37" spans="5:15" x14ac:dyDescent="0.25">
      <c r="E37" s="21">
        <v>45280</v>
      </c>
      <c r="F37">
        <v>33</v>
      </c>
      <c r="G37" s="7"/>
      <c r="H37" s="7">
        <f t="shared" si="2"/>
        <v>903.33</v>
      </c>
      <c r="I37">
        <f t="shared" si="3"/>
        <v>97.83</v>
      </c>
      <c r="J37" s="3">
        <f t="shared" si="4"/>
        <v>0.95</v>
      </c>
      <c r="K37" s="7"/>
      <c r="L37" s="7"/>
      <c r="M37" s="7"/>
      <c r="N37" s="7">
        <f t="shared" si="1"/>
        <v>1002.1100000000001</v>
      </c>
      <c r="O37" s="1" t="s">
        <v>77</v>
      </c>
    </row>
    <row r="38" spans="5:15" x14ac:dyDescent="0.25">
      <c r="E38" s="21">
        <v>45311</v>
      </c>
      <c r="F38">
        <v>34</v>
      </c>
      <c r="G38" s="7"/>
      <c r="H38" s="7">
        <f t="shared" si="2"/>
        <v>903.33</v>
      </c>
      <c r="I38">
        <f t="shared" si="3"/>
        <v>97.83</v>
      </c>
      <c r="J38" s="3">
        <f t="shared" si="4"/>
        <v>0.95</v>
      </c>
      <c r="K38" s="7"/>
      <c r="L38" s="7"/>
      <c r="M38" s="7"/>
      <c r="N38" s="7">
        <f t="shared" si="1"/>
        <v>1002.1100000000001</v>
      </c>
      <c r="O38" s="1" t="s">
        <v>77</v>
      </c>
    </row>
    <row r="39" spans="5:15" x14ac:dyDescent="0.25">
      <c r="E39" s="21">
        <v>45342</v>
      </c>
      <c r="F39">
        <v>35</v>
      </c>
      <c r="G39" s="7"/>
      <c r="H39" s="7">
        <f t="shared" si="2"/>
        <v>903.33</v>
      </c>
      <c r="I39">
        <f t="shared" si="3"/>
        <v>97.83</v>
      </c>
      <c r="J39" s="3">
        <f t="shared" si="4"/>
        <v>0.95</v>
      </c>
      <c r="K39" s="7"/>
      <c r="L39" s="7"/>
      <c r="M39" s="7"/>
      <c r="N39" s="7">
        <f t="shared" si="1"/>
        <v>1002.1100000000001</v>
      </c>
      <c r="O39" s="1" t="s">
        <v>77</v>
      </c>
    </row>
    <row r="40" spans="5:15" x14ac:dyDescent="0.25">
      <c r="E40" s="21">
        <v>45371</v>
      </c>
      <c r="F40">
        <v>36</v>
      </c>
      <c r="G40" s="7"/>
      <c r="H40" s="7">
        <f t="shared" si="2"/>
        <v>903.33</v>
      </c>
      <c r="I40">
        <f t="shared" si="3"/>
        <v>97.83</v>
      </c>
      <c r="J40" s="3">
        <f t="shared" si="4"/>
        <v>0.95</v>
      </c>
      <c r="K40" s="7"/>
      <c r="L40" s="7"/>
      <c r="M40" s="7"/>
      <c r="N40" s="7">
        <f t="shared" si="1"/>
        <v>1002.1100000000001</v>
      </c>
      <c r="O40" s="1" t="s">
        <v>77</v>
      </c>
    </row>
    <row r="41" spans="5:15" x14ac:dyDescent="0.25">
      <c r="E41" s="21">
        <v>45402</v>
      </c>
      <c r="F41">
        <v>37</v>
      </c>
      <c r="G41" s="7"/>
      <c r="H41" s="7">
        <f t="shared" si="2"/>
        <v>903.33</v>
      </c>
      <c r="I41">
        <f t="shared" si="3"/>
        <v>97.83</v>
      </c>
      <c r="J41" s="3">
        <f t="shared" si="4"/>
        <v>0.95</v>
      </c>
      <c r="K41" s="7"/>
      <c r="L41" s="7"/>
      <c r="M41" s="7"/>
      <c r="N41" s="7">
        <f t="shared" si="1"/>
        <v>1002.1100000000001</v>
      </c>
      <c r="O41" s="1" t="s">
        <v>77</v>
      </c>
    </row>
    <row r="42" spans="5:15" x14ac:dyDescent="0.25">
      <c r="E42" s="21">
        <v>45432</v>
      </c>
      <c r="F42">
        <v>38</v>
      </c>
      <c r="G42" s="7"/>
      <c r="H42" s="7">
        <f t="shared" si="2"/>
        <v>903.33</v>
      </c>
      <c r="I42">
        <f t="shared" si="3"/>
        <v>97.83</v>
      </c>
      <c r="J42" s="3">
        <f t="shared" si="4"/>
        <v>0.95</v>
      </c>
      <c r="K42" s="7"/>
      <c r="L42" s="7"/>
      <c r="M42" s="7"/>
      <c r="N42" s="7">
        <f t="shared" si="1"/>
        <v>1002.1100000000001</v>
      </c>
      <c r="O42" s="1" t="s">
        <v>77</v>
      </c>
    </row>
    <row r="43" spans="5:15" x14ac:dyDescent="0.25">
      <c r="E43" s="21">
        <v>45463</v>
      </c>
      <c r="F43">
        <v>39</v>
      </c>
      <c r="G43" s="7"/>
      <c r="H43" s="7">
        <f t="shared" si="2"/>
        <v>903.33</v>
      </c>
      <c r="I43">
        <f t="shared" si="3"/>
        <v>97.83</v>
      </c>
      <c r="J43" s="3">
        <f t="shared" si="4"/>
        <v>0.95</v>
      </c>
      <c r="K43" s="7"/>
      <c r="L43" s="7"/>
      <c r="M43" s="7"/>
      <c r="N43" s="7">
        <f t="shared" si="1"/>
        <v>1002.1100000000001</v>
      </c>
      <c r="O43" s="1" t="s">
        <v>77</v>
      </c>
    </row>
    <row r="44" spans="5:15" x14ac:dyDescent="0.25">
      <c r="E44" s="21">
        <v>45493</v>
      </c>
      <c r="F44">
        <v>40</v>
      </c>
      <c r="G44" s="7"/>
      <c r="H44" s="7">
        <f t="shared" si="2"/>
        <v>903.33</v>
      </c>
      <c r="I44">
        <f t="shared" si="3"/>
        <v>97.83</v>
      </c>
      <c r="J44" s="3">
        <f t="shared" si="4"/>
        <v>0.95</v>
      </c>
      <c r="K44" s="7"/>
      <c r="L44" s="7"/>
      <c r="M44" s="7"/>
      <c r="N44" s="7">
        <f t="shared" si="1"/>
        <v>1002.1100000000001</v>
      </c>
      <c r="O44" s="1" t="s">
        <v>77</v>
      </c>
    </row>
    <row r="45" spans="5:15" x14ac:dyDescent="0.25">
      <c r="E45" s="21">
        <v>45524</v>
      </c>
      <c r="F45">
        <v>41</v>
      </c>
      <c r="G45" s="7"/>
      <c r="H45" s="7">
        <f t="shared" si="2"/>
        <v>903.33</v>
      </c>
      <c r="I45">
        <f t="shared" si="3"/>
        <v>97.83</v>
      </c>
      <c r="J45" s="3">
        <f t="shared" si="4"/>
        <v>0.95</v>
      </c>
      <c r="K45" s="7"/>
      <c r="L45" s="7"/>
      <c r="M45" s="7"/>
      <c r="N45" s="7">
        <f t="shared" si="1"/>
        <v>1002.1100000000001</v>
      </c>
      <c r="O45" s="1" t="s">
        <v>77</v>
      </c>
    </row>
    <row r="46" spans="5:15" x14ac:dyDescent="0.25">
      <c r="E46" s="21">
        <v>45555</v>
      </c>
      <c r="F46">
        <v>42</v>
      </c>
      <c r="G46" s="7"/>
      <c r="H46" s="7">
        <f t="shared" si="2"/>
        <v>903.33</v>
      </c>
      <c r="I46">
        <f t="shared" si="3"/>
        <v>97.83</v>
      </c>
      <c r="J46" s="3">
        <f t="shared" si="4"/>
        <v>0.95</v>
      </c>
      <c r="K46" s="7"/>
      <c r="L46" s="7"/>
      <c r="M46" s="7"/>
      <c r="N46" s="7">
        <f t="shared" si="1"/>
        <v>1002.1100000000001</v>
      </c>
      <c r="O46" s="1" t="s">
        <v>77</v>
      </c>
    </row>
    <row r="47" spans="5:15" x14ac:dyDescent="0.25">
      <c r="E47" s="21">
        <v>45585</v>
      </c>
      <c r="F47">
        <v>43</v>
      </c>
      <c r="G47" s="7"/>
      <c r="H47" s="7">
        <f t="shared" si="2"/>
        <v>903.33</v>
      </c>
      <c r="I47">
        <f t="shared" si="3"/>
        <v>97.83</v>
      </c>
      <c r="J47" s="3">
        <f t="shared" si="4"/>
        <v>0.95</v>
      </c>
      <c r="K47" s="7"/>
      <c r="L47" s="7"/>
      <c r="M47" s="7"/>
      <c r="N47" s="7">
        <f t="shared" si="1"/>
        <v>1002.1100000000001</v>
      </c>
      <c r="O47" s="1" t="s">
        <v>77</v>
      </c>
    </row>
    <row r="48" spans="5:15" x14ac:dyDescent="0.25">
      <c r="E48" s="21">
        <v>45616</v>
      </c>
      <c r="F48">
        <v>44</v>
      </c>
      <c r="G48" s="7"/>
      <c r="H48" s="7">
        <f t="shared" si="2"/>
        <v>903.33</v>
      </c>
      <c r="I48">
        <f t="shared" si="3"/>
        <v>97.83</v>
      </c>
      <c r="J48" s="3">
        <f t="shared" si="4"/>
        <v>0.95</v>
      </c>
      <c r="K48" s="7"/>
      <c r="L48" s="7"/>
      <c r="M48" s="7"/>
      <c r="N48" s="7">
        <f t="shared" si="1"/>
        <v>1002.1100000000001</v>
      </c>
      <c r="O48" s="1" t="s">
        <v>77</v>
      </c>
    </row>
    <row r="49" spans="5:15" x14ac:dyDescent="0.25">
      <c r="E49" s="21">
        <v>45646</v>
      </c>
      <c r="F49">
        <v>45</v>
      </c>
      <c r="G49" s="7"/>
      <c r="H49" s="7">
        <f t="shared" si="2"/>
        <v>903.33</v>
      </c>
      <c r="I49">
        <f t="shared" si="3"/>
        <v>97.83</v>
      </c>
      <c r="J49" s="3">
        <f t="shared" si="4"/>
        <v>0.95</v>
      </c>
      <c r="K49" s="7"/>
      <c r="L49" s="7"/>
      <c r="M49" s="7"/>
      <c r="N49" s="7">
        <f t="shared" si="1"/>
        <v>1002.1100000000001</v>
      </c>
      <c r="O49" s="1" t="s">
        <v>77</v>
      </c>
    </row>
    <row r="50" spans="5:15" x14ac:dyDescent="0.25">
      <c r="E50" s="21">
        <v>45677</v>
      </c>
      <c r="F50">
        <v>46</v>
      </c>
      <c r="G50" s="7"/>
      <c r="H50" s="7">
        <f t="shared" si="2"/>
        <v>903.33</v>
      </c>
      <c r="I50">
        <f t="shared" si="3"/>
        <v>97.83</v>
      </c>
      <c r="J50" s="3">
        <f t="shared" si="4"/>
        <v>0.95</v>
      </c>
      <c r="K50" s="7"/>
      <c r="L50" s="7"/>
      <c r="M50" s="7"/>
      <c r="N50" s="7">
        <f t="shared" si="1"/>
        <v>1002.1100000000001</v>
      </c>
      <c r="O50" s="1" t="s">
        <v>77</v>
      </c>
    </row>
    <row r="51" spans="5:15" x14ac:dyDescent="0.25">
      <c r="E51" s="21">
        <v>45708</v>
      </c>
      <c r="F51">
        <v>47</v>
      </c>
      <c r="G51" s="7"/>
      <c r="H51" s="7">
        <f t="shared" si="2"/>
        <v>903.33</v>
      </c>
      <c r="I51">
        <f t="shared" si="3"/>
        <v>97.83</v>
      </c>
      <c r="J51" s="3">
        <f t="shared" si="4"/>
        <v>0.95</v>
      </c>
      <c r="K51" s="7"/>
      <c r="L51" s="7"/>
      <c r="M51" s="7"/>
      <c r="N51" s="7">
        <f t="shared" si="1"/>
        <v>1002.1100000000001</v>
      </c>
      <c r="O51" s="1" t="s">
        <v>77</v>
      </c>
    </row>
    <row r="52" spans="5:15" x14ac:dyDescent="0.25">
      <c r="E52" s="21">
        <v>45736</v>
      </c>
      <c r="F52">
        <v>48</v>
      </c>
      <c r="G52" s="7"/>
      <c r="H52" s="7">
        <f t="shared" si="2"/>
        <v>903.33</v>
      </c>
      <c r="I52">
        <f t="shared" si="3"/>
        <v>97.83</v>
      </c>
      <c r="J52" s="3">
        <f t="shared" si="4"/>
        <v>0.95</v>
      </c>
      <c r="K52" s="7"/>
      <c r="L52" s="7"/>
      <c r="M52" s="7"/>
      <c r="N52" s="7">
        <f t="shared" si="1"/>
        <v>1002.1100000000001</v>
      </c>
      <c r="O52" s="1" t="s">
        <v>77</v>
      </c>
    </row>
    <row r="53" spans="5:15" x14ac:dyDescent="0.25">
      <c r="E53" s="21">
        <v>45767</v>
      </c>
      <c r="F53">
        <v>49</v>
      </c>
      <c r="G53" s="7"/>
      <c r="H53" s="7">
        <f t="shared" si="2"/>
        <v>903.33</v>
      </c>
      <c r="I53">
        <f t="shared" si="3"/>
        <v>97.83</v>
      </c>
      <c r="J53" s="3">
        <f t="shared" si="4"/>
        <v>0.95</v>
      </c>
      <c r="K53" s="7"/>
      <c r="L53" s="7"/>
      <c r="M53" s="7"/>
      <c r="N53" s="7">
        <f t="shared" si="1"/>
        <v>1002.1100000000001</v>
      </c>
      <c r="O53" s="1" t="s">
        <v>77</v>
      </c>
    </row>
    <row r="54" spans="5:15" x14ac:dyDescent="0.25">
      <c r="E54" s="21">
        <v>45797</v>
      </c>
      <c r="F54">
        <v>50</v>
      </c>
      <c r="G54" s="7"/>
      <c r="H54" s="7">
        <f t="shared" si="2"/>
        <v>903.33</v>
      </c>
      <c r="I54">
        <f t="shared" si="3"/>
        <v>97.83</v>
      </c>
      <c r="J54" s="3">
        <f t="shared" si="4"/>
        <v>0.95</v>
      </c>
      <c r="K54" s="7"/>
      <c r="L54" s="7"/>
      <c r="M54" s="7"/>
      <c r="N54" s="7">
        <f t="shared" si="1"/>
        <v>1002.1100000000001</v>
      </c>
      <c r="O54" s="1" t="s">
        <v>77</v>
      </c>
    </row>
    <row r="55" spans="5:15" x14ac:dyDescent="0.25">
      <c r="E55" s="21">
        <v>45828</v>
      </c>
      <c r="F55">
        <v>51</v>
      </c>
      <c r="G55" s="7"/>
      <c r="H55" s="7">
        <f t="shared" si="2"/>
        <v>903.33</v>
      </c>
      <c r="I55">
        <f t="shared" si="3"/>
        <v>97.83</v>
      </c>
      <c r="J55" s="3">
        <f t="shared" si="4"/>
        <v>0.95</v>
      </c>
      <c r="K55" s="7"/>
      <c r="L55" s="7"/>
      <c r="M55" s="7"/>
      <c r="N55" s="7">
        <f t="shared" si="1"/>
        <v>1002.1100000000001</v>
      </c>
      <c r="O55" s="1" t="s">
        <v>77</v>
      </c>
    </row>
    <row r="56" spans="5:15" x14ac:dyDescent="0.25">
      <c r="E56" s="21">
        <v>45858</v>
      </c>
      <c r="F56">
        <v>52</v>
      </c>
      <c r="G56" s="7"/>
      <c r="H56" s="7">
        <f t="shared" si="2"/>
        <v>903.33</v>
      </c>
      <c r="I56">
        <f t="shared" si="3"/>
        <v>97.83</v>
      </c>
      <c r="J56" s="3">
        <f t="shared" si="4"/>
        <v>0.95</v>
      </c>
      <c r="K56" s="7"/>
      <c r="L56" s="7"/>
      <c r="M56" s="7"/>
      <c r="N56" s="7">
        <f t="shared" si="1"/>
        <v>1002.1100000000001</v>
      </c>
      <c r="O56" s="1" t="s">
        <v>77</v>
      </c>
    </row>
    <row r="57" spans="5:15" x14ac:dyDescent="0.25">
      <c r="E57" s="21">
        <v>45889</v>
      </c>
      <c r="F57">
        <v>53</v>
      </c>
      <c r="G57" s="7"/>
      <c r="H57" s="7">
        <f t="shared" si="2"/>
        <v>903.33</v>
      </c>
      <c r="I57">
        <f t="shared" si="3"/>
        <v>97.83</v>
      </c>
      <c r="J57" s="3">
        <f t="shared" si="4"/>
        <v>0.95</v>
      </c>
      <c r="K57" s="7"/>
      <c r="L57" s="7"/>
      <c r="M57" s="7"/>
      <c r="N57" s="7">
        <f t="shared" si="1"/>
        <v>1002.1100000000001</v>
      </c>
      <c r="O57" s="1" t="s">
        <v>77</v>
      </c>
    </row>
    <row r="58" spans="5:15" x14ac:dyDescent="0.25">
      <c r="E58" s="21">
        <v>45920</v>
      </c>
      <c r="F58">
        <v>54</v>
      </c>
      <c r="G58" s="7"/>
      <c r="H58" s="7">
        <f t="shared" si="2"/>
        <v>903.33</v>
      </c>
      <c r="I58">
        <f t="shared" si="3"/>
        <v>97.83</v>
      </c>
      <c r="J58" s="3">
        <f t="shared" si="4"/>
        <v>0.95</v>
      </c>
      <c r="K58" s="7"/>
      <c r="L58" s="7"/>
      <c r="M58" s="7"/>
      <c r="N58" s="7">
        <f t="shared" si="1"/>
        <v>1002.1100000000001</v>
      </c>
      <c r="O58" s="1" t="s">
        <v>77</v>
      </c>
    </row>
    <row r="59" spans="5:15" x14ac:dyDescent="0.25">
      <c r="E59" s="21">
        <v>45950</v>
      </c>
      <c r="F59">
        <v>55</v>
      </c>
      <c r="G59" s="7"/>
      <c r="H59" s="7">
        <f t="shared" si="2"/>
        <v>903.33</v>
      </c>
      <c r="I59">
        <f t="shared" si="3"/>
        <v>97.83</v>
      </c>
      <c r="J59" s="3">
        <f t="shared" si="4"/>
        <v>0.95</v>
      </c>
      <c r="K59" s="7"/>
      <c r="L59" s="7"/>
      <c r="M59" s="7"/>
      <c r="N59" s="7">
        <f t="shared" si="1"/>
        <v>1002.1100000000001</v>
      </c>
      <c r="O59" s="1" t="s">
        <v>77</v>
      </c>
    </row>
    <row r="60" spans="5:15" x14ac:dyDescent="0.25">
      <c r="E60" s="21">
        <v>45981</v>
      </c>
      <c r="F60">
        <v>56</v>
      </c>
      <c r="G60" s="7"/>
      <c r="H60" s="7">
        <f t="shared" si="2"/>
        <v>903.33</v>
      </c>
      <c r="I60">
        <f t="shared" si="3"/>
        <v>97.83</v>
      </c>
      <c r="J60" s="3">
        <f t="shared" si="4"/>
        <v>0.95</v>
      </c>
      <c r="K60" s="7"/>
      <c r="L60" s="7"/>
      <c r="M60" s="7"/>
      <c r="N60" s="7">
        <f t="shared" si="1"/>
        <v>1002.1100000000001</v>
      </c>
      <c r="O60" s="1" t="s">
        <v>77</v>
      </c>
    </row>
    <row r="61" spans="5:15" x14ac:dyDescent="0.25">
      <c r="E61" s="21">
        <v>46011</v>
      </c>
      <c r="F61">
        <v>57</v>
      </c>
      <c r="G61" s="7"/>
      <c r="H61" s="7">
        <f t="shared" si="2"/>
        <v>903.33</v>
      </c>
      <c r="I61">
        <f t="shared" si="3"/>
        <v>97.83</v>
      </c>
      <c r="J61" s="3">
        <f t="shared" si="4"/>
        <v>0.95</v>
      </c>
      <c r="K61" s="7"/>
      <c r="L61" s="7"/>
      <c r="M61" s="7"/>
      <c r="N61" s="7">
        <f t="shared" si="1"/>
        <v>1002.1100000000001</v>
      </c>
      <c r="O61" s="1" t="s">
        <v>77</v>
      </c>
    </row>
    <row r="62" spans="5:15" x14ac:dyDescent="0.25">
      <c r="E62" s="21">
        <v>46042</v>
      </c>
      <c r="F62">
        <v>58</v>
      </c>
      <c r="G62" s="7"/>
      <c r="H62" s="7">
        <f t="shared" si="2"/>
        <v>903.33</v>
      </c>
      <c r="I62">
        <f t="shared" si="3"/>
        <v>97.83</v>
      </c>
      <c r="J62" s="3">
        <f t="shared" si="4"/>
        <v>0.95</v>
      </c>
      <c r="K62" s="7"/>
      <c r="L62" s="7"/>
      <c r="M62" s="7"/>
      <c r="N62" s="7">
        <f t="shared" si="1"/>
        <v>1002.1100000000001</v>
      </c>
      <c r="O62" s="1" t="s">
        <v>77</v>
      </c>
    </row>
    <row r="63" spans="5:15" x14ac:dyDescent="0.25">
      <c r="E63" s="21">
        <v>46073</v>
      </c>
      <c r="F63">
        <v>59</v>
      </c>
      <c r="G63" s="7"/>
      <c r="H63" s="7">
        <f t="shared" si="2"/>
        <v>903.33</v>
      </c>
      <c r="I63">
        <f t="shared" si="3"/>
        <v>97.83</v>
      </c>
      <c r="J63" s="3">
        <f t="shared" si="4"/>
        <v>0.95</v>
      </c>
      <c r="K63" s="7"/>
      <c r="L63" s="7"/>
      <c r="M63" s="7"/>
      <c r="N63" s="7">
        <f t="shared" si="1"/>
        <v>1002.1100000000001</v>
      </c>
      <c r="O63" s="1" t="s">
        <v>77</v>
      </c>
    </row>
    <row r="64" spans="5:15" x14ac:dyDescent="0.25">
      <c r="E64" s="21">
        <v>46101</v>
      </c>
      <c r="F64">
        <v>60</v>
      </c>
      <c r="G64" s="7"/>
      <c r="H64" s="7">
        <f t="shared" si="2"/>
        <v>903.33</v>
      </c>
      <c r="I64">
        <f t="shared" si="3"/>
        <v>97.83</v>
      </c>
      <c r="J64" s="3">
        <f t="shared" si="4"/>
        <v>0.95</v>
      </c>
      <c r="K64" s="7"/>
      <c r="L64" s="7"/>
      <c r="M64" s="7"/>
      <c r="N64" s="7">
        <f t="shared" si="1"/>
        <v>1002.1100000000001</v>
      </c>
      <c r="O64" s="1" t="s">
        <v>77</v>
      </c>
    </row>
    <row r="65" spans="5:15" x14ac:dyDescent="0.25">
      <c r="E65" s="21">
        <v>46132</v>
      </c>
      <c r="F65">
        <v>61</v>
      </c>
      <c r="G65" s="7"/>
      <c r="H65" s="7">
        <f t="shared" si="2"/>
        <v>903.33</v>
      </c>
      <c r="I65">
        <f t="shared" si="3"/>
        <v>97.83</v>
      </c>
      <c r="J65" s="3">
        <f t="shared" si="4"/>
        <v>0.95</v>
      </c>
      <c r="K65" s="7"/>
      <c r="L65" s="7"/>
      <c r="M65" s="7"/>
      <c r="N65" s="7">
        <f t="shared" si="1"/>
        <v>1002.1100000000001</v>
      </c>
      <c r="O65" s="1" t="s">
        <v>77</v>
      </c>
    </row>
    <row r="66" spans="5:15" x14ac:dyDescent="0.25">
      <c r="E66" s="21">
        <v>46162</v>
      </c>
      <c r="F66">
        <v>62</v>
      </c>
      <c r="G66" s="7"/>
      <c r="H66" s="7">
        <f t="shared" si="2"/>
        <v>903.33</v>
      </c>
      <c r="I66">
        <f t="shared" si="3"/>
        <v>97.83</v>
      </c>
      <c r="J66" s="3">
        <f t="shared" si="4"/>
        <v>0.95</v>
      </c>
      <c r="K66" s="7"/>
      <c r="L66" s="7"/>
      <c r="M66" s="7"/>
      <c r="N66" s="7">
        <f t="shared" si="1"/>
        <v>1002.1100000000001</v>
      </c>
      <c r="O66" s="1" t="s">
        <v>77</v>
      </c>
    </row>
    <row r="67" spans="5:15" x14ac:dyDescent="0.25">
      <c r="E67" s="21">
        <v>46193</v>
      </c>
      <c r="F67">
        <v>63</v>
      </c>
      <c r="G67" s="7"/>
      <c r="H67" s="7">
        <f t="shared" si="2"/>
        <v>903.33</v>
      </c>
      <c r="I67">
        <f t="shared" si="3"/>
        <v>97.83</v>
      </c>
      <c r="J67" s="3">
        <f t="shared" si="4"/>
        <v>0.95</v>
      </c>
      <c r="K67" s="7"/>
      <c r="L67" s="7"/>
      <c r="M67" s="7"/>
      <c r="N67" s="7">
        <f t="shared" si="1"/>
        <v>1002.1100000000001</v>
      </c>
      <c r="O67" s="1" t="s">
        <v>77</v>
      </c>
    </row>
    <row r="68" spans="5:15" x14ac:dyDescent="0.25">
      <c r="E68" s="21">
        <v>46223</v>
      </c>
      <c r="F68">
        <v>64</v>
      </c>
      <c r="G68" s="7"/>
      <c r="H68" s="7">
        <f t="shared" si="2"/>
        <v>903.33</v>
      </c>
      <c r="I68">
        <f t="shared" si="3"/>
        <v>97.83</v>
      </c>
      <c r="J68" s="3">
        <f t="shared" si="4"/>
        <v>0.95</v>
      </c>
      <c r="K68" s="7"/>
      <c r="L68" s="7"/>
      <c r="M68" s="7"/>
      <c r="N68" s="7">
        <f t="shared" si="1"/>
        <v>1002.1100000000001</v>
      </c>
      <c r="O68" s="1" t="s">
        <v>77</v>
      </c>
    </row>
    <row r="69" spans="5:15" x14ac:dyDescent="0.25">
      <c r="E69" s="21">
        <v>46254</v>
      </c>
      <c r="F69">
        <v>65</v>
      </c>
      <c r="G69" s="7"/>
      <c r="H69" s="7">
        <f t="shared" si="2"/>
        <v>903.33</v>
      </c>
      <c r="I69">
        <f t="shared" si="3"/>
        <v>97.83</v>
      </c>
      <c r="J69" s="3">
        <f t="shared" si="4"/>
        <v>0.95</v>
      </c>
      <c r="K69" s="7"/>
      <c r="L69" s="7"/>
      <c r="M69" s="7"/>
      <c r="N69" s="7">
        <f t="shared" si="1"/>
        <v>1002.1100000000001</v>
      </c>
      <c r="O69" s="1" t="s">
        <v>77</v>
      </c>
    </row>
    <row r="70" spans="5:15" x14ac:dyDescent="0.25">
      <c r="E70" s="21">
        <v>46285</v>
      </c>
      <c r="F70">
        <v>66</v>
      </c>
      <c r="G70" s="7"/>
      <c r="H70" s="7">
        <f t="shared" si="2"/>
        <v>903.33</v>
      </c>
      <c r="I70">
        <f t="shared" si="3"/>
        <v>97.83</v>
      </c>
      <c r="J70" s="3">
        <f t="shared" si="4"/>
        <v>0.95</v>
      </c>
      <c r="K70" s="7"/>
      <c r="L70" s="7"/>
      <c r="M70" s="7"/>
      <c r="N70" s="7">
        <f t="shared" ref="N70:N124" si="5">SUM(G70:M70)</f>
        <v>1002.1100000000001</v>
      </c>
      <c r="O70" s="1" t="s">
        <v>77</v>
      </c>
    </row>
    <row r="71" spans="5:15" x14ac:dyDescent="0.25">
      <c r="E71" s="21">
        <v>46315</v>
      </c>
      <c r="F71">
        <v>67</v>
      </c>
      <c r="G71" s="7"/>
      <c r="H71" s="7">
        <f t="shared" si="2"/>
        <v>903.33</v>
      </c>
      <c r="I71">
        <f t="shared" si="3"/>
        <v>97.83</v>
      </c>
      <c r="J71" s="3">
        <f t="shared" si="4"/>
        <v>0.95</v>
      </c>
      <c r="K71" s="7"/>
      <c r="L71" s="7"/>
      <c r="M71" s="7"/>
      <c r="N71" s="7">
        <f t="shared" si="5"/>
        <v>1002.1100000000001</v>
      </c>
      <c r="O71" s="1" t="s">
        <v>77</v>
      </c>
    </row>
    <row r="72" spans="5:15" x14ac:dyDescent="0.25">
      <c r="E72" s="21">
        <v>46346</v>
      </c>
      <c r="F72">
        <v>68</v>
      </c>
      <c r="G72" s="7"/>
      <c r="H72" s="7">
        <f t="shared" si="2"/>
        <v>903.33</v>
      </c>
      <c r="I72">
        <f t="shared" si="3"/>
        <v>97.83</v>
      </c>
      <c r="J72" s="3">
        <f t="shared" si="4"/>
        <v>0.95</v>
      </c>
      <c r="K72" s="7"/>
      <c r="L72" s="7"/>
      <c r="M72" s="7"/>
      <c r="N72" s="7">
        <f t="shared" si="5"/>
        <v>1002.1100000000001</v>
      </c>
      <c r="O72" s="1" t="s">
        <v>77</v>
      </c>
    </row>
    <row r="73" spans="5:15" x14ac:dyDescent="0.25">
      <c r="E73" s="21">
        <v>46376</v>
      </c>
      <c r="F73">
        <v>69</v>
      </c>
      <c r="G73" s="7"/>
      <c r="H73" s="7">
        <f t="shared" si="2"/>
        <v>903.33</v>
      </c>
      <c r="I73">
        <f t="shared" si="3"/>
        <v>97.83</v>
      </c>
      <c r="J73" s="3">
        <f t="shared" si="4"/>
        <v>0.95</v>
      </c>
      <c r="K73" s="7"/>
      <c r="L73" s="7"/>
      <c r="M73" s="7"/>
      <c r="N73" s="7">
        <f t="shared" si="5"/>
        <v>1002.1100000000001</v>
      </c>
      <c r="O73" s="1" t="s">
        <v>77</v>
      </c>
    </row>
    <row r="74" spans="5:15" x14ac:dyDescent="0.25">
      <c r="E74" s="21">
        <v>46407</v>
      </c>
      <c r="F74">
        <v>70</v>
      </c>
      <c r="G74" s="7"/>
      <c r="H74" s="7">
        <f t="shared" si="2"/>
        <v>903.33</v>
      </c>
      <c r="I74">
        <f t="shared" si="3"/>
        <v>97.83</v>
      </c>
      <c r="J74" s="3">
        <f t="shared" si="4"/>
        <v>0.95</v>
      </c>
      <c r="K74" s="7"/>
      <c r="L74" s="7"/>
      <c r="M74" s="7"/>
      <c r="N74" s="7">
        <f t="shared" si="5"/>
        <v>1002.1100000000001</v>
      </c>
      <c r="O74" s="1" t="s">
        <v>77</v>
      </c>
    </row>
    <row r="75" spans="5:15" x14ac:dyDescent="0.25">
      <c r="E75" s="21">
        <v>46438</v>
      </c>
      <c r="F75">
        <v>71</v>
      </c>
      <c r="G75" s="7"/>
      <c r="H75" s="7">
        <f t="shared" ref="H75:H124" si="6">($B$17-(I75+J75))</f>
        <v>903.33</v>
      </c>
      <c r="I75">
        <f t="shared" ref="I75:I124" si="7">ROUND(($B$18/115),2)</f>
        <v>97.83</v>
      </c>
      <c r="J75" s="3">
        <f t="shared" ref="J75:J124" si="8">ROUND(($B$11/115),2)</f>
        <v>0.95</v>
      </c>
      <c r="K75" s="7"/>
      <c r="L75" s="7"/>
      <c r="M75" s="7"/>
      <c r="N75" s="7">
        <f t="shared" si="5"/>
        <v>1002.1100000000001</v>
      </c>
      <c r="O75" s="1" t="s">
        <v>77</v>
      </c>
    </row>
    <row r="76" spans="5:15" x14ac:dyDescent="0.25">
      <c r="E76" s="21">
        <v>46466</v>
      </c>
      <c r="F76">
        <v>72</v>
      </c>
      <c r="G76" s="7"/>
      <c r="H76" s="7">
        <f t="shared" si="6"/>
        <v>903.33</v>
      </c>
      <c r="I76">
        <f t="shared" si="7"/>
        <v>97.83</v>
      </c>
      <c r="J76" s="3">
        <f t="shared" si="8"/>
        <v>0.95</v>
      </c>
      <c r="K76" s="7"/>
      <c r="L76" s="7"/>
      <c r="M76" s="7"/>
      <c r="N76" s="7">
        <f t="shared" si="5"/>
        <v>1002.1100000000001</v>
      </c>
      <c r="O76" s="1" t="s">
        <v>77</v>
      </c>
    </row>
    <row r="77" spans="5:15" x14ac:dyDescent="0.25">
      <c r="E77" s="21">
        <v>46497</v>
      </c>
      <c r="F77">
        <v>73</v>
      </c>
      <c r="G77" s="7"/>
      <c r="H77" s="7">
        <f t="shared" si="6"/>
        <v>903.33</v>
      </c>
      <c r="I77">
        <f t="shared" si="7"/>
        <v>97.83</v>
      </c>
      <c r="J77" s="3">
        <f t="shared" si="8"/>
        <v>0.95</v>
      </c>
      <c r="K77" s="7"/>
      <c r="L77" s="7"/>
      <c r="M77" s="7"/>
      <c r="N77" s="7">
        <f t="shared" si="5"/>
        <v>1002.1100000000001</v>
      </c>
      <c r="O77" s="1" t="s">
        <v>77</v>
      </c>
    </row>
    <row r="78" spans="5:15" x14ac:dyDescent="0.25">
      <c r="E78" s="21">
        <v>46527</v>
      </c>
      <c r="F78">
        <v>74</v>
      </c>
      <c r="G78" s="7"/>
      <c r="H78" s="7">
        <f t="shared" si="6"/>
        <v>903.33</v>
      </c>
      <c r="I78">
        <f t="shared" si="7"/>
        <v>97.83</v>
      </c>
      <c r="J78" s="3">
        <f t="shared" si="8"/>
        <v>0.95</v>
      </c>
      <c r="K78" s="7"/>
      <c r="L78" s="7"/>
      <c r="M78" s="7"/>
      <c r="N78" s="7">
        <f t="shared" si="5"/>
        <v>1002.1100000000001</v>
      </c>
      <c r="O78" s="1" t="s">
        <v>77</v>
      </c>
    </row>
    <row r="79" spans="5:15" x14ac:dyDescent="0.25">
      <c r="E79" s="21">
        <v>46558</v>
      </c>
      <c r="F79">
        <v>75</v>
      </c>
      <c r="G79" s="7"/>
      <c r="H79" s="7">
        <f t="shared" si="6"/>
        <v>903.33</v>
      </c>
      <c r="I79">
        <f t="shared" si="7"/>
        <v>97.83</v>
      </c>
      <c r="J79" s="3">
        <f t="shared" si="8"/>
        <v>0.95</v>
      </c>
      <c r="K79" s="7"/>
      <c r="L79" s="7"/>
      <c r="M79" s="7"/>
      <c r="N79" s="7">
        <f t="shared" si="5"/>
        <v>1002.1100000000001</v>
      </c>
      <c r="O79" s="1" t="s">
        <v>77</v>
      </c>
    </row>
    <row r="80" spans="5:15" x14ac:dyDescent="0.25">
      <c r="E80" s="21">
        <v>46588</v>
      </c>
      <c r="F80">
        <v>76</v>
      </c>
      <c r="G80" s="7"/>
      <c r="H80" s="7">
        <f t="shared" si="6"/>
        <v>903.33</v>
      </c>
      <c r="I80">
        <f t="shared" si="7"/>
        <v>97.83</v>
      </c>
      <c r="J80" s="3">
        <f t="shared" si="8"/>
        <v>0.95</v>
      </c>
      <c r="K80" s="7"/>
      <c r="L80" s="7"/>
      <c r="M80" s="7"/>
      <c r="N80" s="7">
        <f t="shared" si="5"/>
        <v>1002.1100000000001</v>
      </c>
      <c r="O80" s="1" t="s">
        <v>77</v>
      </c>
    </row>
    <row r="81" spans="5:15" x14ac:dyDescent="0.25">
      <c r="E81" s="21">
        <v>46619</v>
      </c>
      <c r="F81">
        <v>77</v>
      </c>
      <c r="G81" s="7"/>
      <c r="H81" s="7">
        <f t="shared" si="6"/>
        <v>903.33</v>
      </c>
      <c r="I81">
        <f t="shared" si="7"/>
        <v>97.83</v>
      </c>
      <c r="J81" s="3">
        <f t="shared" si="8"/>
        <v>0.95</v>
      </c>
      <c r="K81" s="7"/>
      <c r="L81" s="7"/>
      <c r="M81" s="7"/>
      <c r="N81" s="7">
        <f t="shared" si="5"/>
        <v>1002.1100000000001</v>
      </c>
      <c r="O81" s="1" t="s">
        <v>77</v>
      </c>
    </row>
    <row r="82" spans="5:15" x14ac:dyDescent="0.25">
      <c r="E82" s="21">
        <v>46650</v>
      </c>
      <c r="F82">
        <v>78</v>
      </c>
      <c r="G82" s="7"/>
      <c r="H82" s="7">
        <f t="shared" si="6"/>
        <v>903.33</v>
      </c>
      <c r="I82">
        <f t="shared" si="7"/>
        <v>97.83</v>
      </c>
      <c r="J82" s="3">
        <f t="shared" si="8"/>
        <v>0.95</v>
      </c>
      <c r="K82" s="7"/>
      <c r="L82" s="7"/>
      <c r="M82" s="7"/>
      <c r="N82" s="7">
        <f t="shared" si="5"/>
        <v>1002.1100000000001</v>
      </c>
      <c r="O82" s="1" t="s">
        <v>77</v>
      </c>
    </row>
    <row r="83" spans="5:15" x14ac:dyDescent="0.25">
      <c r="E83" s="21">
        <v>46680</v>
      </c>
      <c r="F83">
        <v>79</v>
      </c>
      <c r="G83" s="7"/>
      <c r="H83" s="7">
        <f t="shared" si="6"/>
        <v>903.33</v>
      </c>
      <c r="I83">
        <f t="shared" si="7"/>
        <v>97.83</v>
      </c>
      <c r="J83" s="3">
        <f t="shared" si="8"/>
        <v>0.95</v>
      </c>
      <c r="K83" s="7"/>
      <c r="L83" s="7"/>
      <c r="M83" s="7"/>
      <c r="N83" s="7">
        <f t="shared" si="5"/>
        <v>1002.1100000000001</v>
      </c>
      <c r="O83" s="1" t="s">
        <v>77</v>
      </c>
    </row>
    <row r="84" spans="5:15" x14ac:dyDescent="0.25">
      <c r="E84" s="21">
        <v>46711</v>
      </c>
      <c r="F84">
        <v>80</v>
      </c>
      <c r="G84" s="7"/>
      <c r="H84" s="7">
        <f t="shared" si="6"/>
        <v>903.33</v>
      </c>
      <c r="I84">
        <f t="shared" si="7"/>
        <v>97.83</v>
      </c>
      <c r="J84" s="3">
        <f t="shared" si="8"/>
        <v>0.95</v>
      </c>
      <c r="K84" s="7"/>
      <c r="L84" s="7"/>
      <c r="M84" s="7"/>
      <c r="N84" s="7">
        <f t="shared" si="5"/>
        <v>1002.1100000000001</v>
      </c>
      <c r="O84" s="1" t="s">
        <v>77</v>
      </c>
    </row>
    <row r="85" spans="5:15" x14ac:dyDescent="0.25">
      <c r="E85" s="21">
        <v>46741</v>
      </c>
      <c r="F85">
        <v>81</v>
      </c>
      <c r="G85" s="7"/>
      <c r="H85" s="7">
        <f t="shared" si="6"/>
        <v>903.33</v>
      </c>
      <c r="I85">
        <f t="shared" si="7"/>
        <v>97.83</v>
      </c>
      <c r="J85" s="3">
        <f t="shared" si="8"/>
        <v>0.95</v>
      </c>
      <c r="K85" s="7"/>
      <c r="L85" s="7"/>
      <c r="M85" s="7"/>
      <c r="N85" s="7">
        <f t="shared" si="5"/>
        <v>1002.1100000000001</v>
      </c>
      <c r="O85" s="1" t="s">
        <v>77</v>
      </c>
    </row>
    <row r="86" spans="5:15" x14ac:dyDescent="0.25">
      <c r="E86" s="21">
        <v>46772</v>
      </c>
      <c r="F86">
        <v>82</v>
      </c>
      <c r="G86" s="7"/>
      <c r="H86" s="7">
        <f t="shared" si="6"/>
        <v>903.33</v>
      </c>
      <c r="I86">
        <f t="shared" si="7"/>
        <v>97.83</v>
      </c>
      <c r="J86" s="3">
        <f t="shared" si="8"/>
        <v>0.95</v>
      </c>
      <c r="K86" s="7"/>
      <c r="L86" s="7"/>
      <c r="M86" s="7"/>
      <c r="N86" s="7">
        <f t="shared" si="5"/>
        <v>1002.1100000000001</v>
      </c>
      <c r="O86" s="1" t="s">
        <v>77</v>
      </c>
    </row>
    <row r="87" spans="5:15" x14ac:dyDescent="0.25">
      <c r="E87" s="21">
        <v>46803</v>
      </c>
      <c r="F87">
        <v>83</v>
      </c>
      <c r="G87" s="7"/>
      <c r="H87" s="7">
        <f t="shared" si="6"/>
        <v>903.33</v>
      </c>
      <c r="I87">
        <f t="shared" si="7"/>
        <v>97.83</v>
      </c>
      <c r="J87" s="3">
        <f t="shared" si="8"/>
        <v>0.95</v>
      </c>
      <c r="K87" s="7"/>
      <c r="L87" s="7"/>
      <c r="M87" s="7"/>
      <c r="N87" s="7">
        <f t="shared" si="5"/>
        <v>1002.1100000000001</v>
      </c>
      <c r="O87" s="1" t="s">
        <v>77</v>
      </c>
    </row>
    <row r="88" spans="5:15" x14ac:dyDescent="0.25">
      <c r="E88" s="21">
        <v>46832</v>
      </c>
      <c r="F88">
        <v>84</v>
      </c>
      <c r="G88" s="7"/>
      <c r="H88" s="7">
        <f t="shared" si="6"/>
        <v>903.33</v>
      </c>
      <c r="I88">
        <f t="shared" si="7"/>
        <v>97.83</v>
      </c>
      <c r="J88" s="3">
        <f t="shared" si="8"/>
        <v>0.95</v>
      </c>
      <c r="K88" s="7"/>
      <c r="L88" s="7"/>
      <c r="M88" s="7"/>
      <c r="N88" s="7">
        <f t="shared" si="5"/>
        <v>1002.1100000000001</v>
      </c>
      <c r="O88" s="1" t="s">
        <v>77</v>
      </c>
    </row>
    <row r="89" spans="5:15" x14ac:dyDescent="0.25">
      <c r="E89" s="21">
        <v>46863</v>
      </c>
      <c r="F89">
        <v>85</v>
      </c>
      <c r="G89" s="7"/>
      <c r="H89" s="7">
        <f t="shared" si="6"/>
        <v>903.33</v>
      </c>
      <c r="I89">
        <f t="shared" si="7"/>
        <v>97.83</v>
      </c>
      <c r="J89" s="3">
        <f t="shared" si="8"/>
        <v>0.95</v>
      </c>
      <c r="K89" s="7"/>
      <c r="L89" s="7"/>
      <c r="M89" s="7"/>
      <c r="N89" s="7">
        <f t="shared" si="5"/>
        <v>1002.1100000000001</v>
      </c>
      <c r="O89" s="1" t="s">
        <v>77</v>
      </c>
    </row>
    <row r="90" spans="5:15" x14ac:dyDescent="0.25">
      <c r="E90" s="21">
        <v>46893</v>
      </c>
      <c r="F90">
        <v>86</v>
      </c>
      <c r="G90" s="7"/>
      <c r="H90" s="7">
        <f t="shared" si="6"/>
        <v>903.33</v>
      </c>
      <c r="I90">
        <f t="shared" si="7"/>
        <v>97.83</v>
      </c>
      <c r="J90" s="3">
        <f t="shared" si="8"/>
        <v>0.95</v>
      </c>
      <c r="K90" s="7"/>
      <c r="L90" s="7"/>
      <c r="M90" s="7"/>
      <c r="N90" s="7">
        <f t="shared" si="5"/>
        <v>1002.1100000000001</v>
      </c>
      <c r="O90" s="1" t="s">
        <v>77</v>
      </c>
    </row>
    <row r="91" spans="5:15" x14ac:dyDescent="0.25">
      <c r="E91" s="21">
        <v>46924</v>
      </c>
      <c r="F91">
        <v>87</v>
      </c>
      <c r="G91" s="7"/>
      <c r="H91" s="7">
        <f t="shared" si="6"/>
        <v>903.33</v>
      </c>
      <c r="I91">
        <f t="shared" si="7"/>
        <v>97.83</v>
      </c>
      <c r="J91" s="3">
        <f t="shared" si="8"/>
        <v>0.95</v>
      </c>
      <c r="K91" s="7"/>
      <c r="L91" s="7"/>
      <c r="M91" s="7"/>
      <c r="N91" s="7">
        <f t="shared" si="5"/>
        <v>1002.1100000000001</v>
      </c>
      <c r="O91" s="1" t="s">
        <v>77</v>
      </c>
    </row>
    <row r="92" spans="5:15" x14ac:dyDescent="0.25">
      <c r="E92" s="21">
        <v>46954</v>
      </c>
      <c r="F92">
        <v>88</v>
      </c>
      <c r="G92" s="7"/>
      <c r="H92" s="7">
        <f t="shared" si="6"/>
        <v>903.33</v>
      </c>
      <c r="I92">
        <f t="shared" si="7"/>
        <v>97.83</v>
      </c>
      <c r="J92" s="3">
        <f t="shared" si="8"/>
        <v>0.95</v>
      </c>
      <c r="K92" s="7"/>
      <c r="L92" s="7"/>
      <c r="M92" s="7"/>
      <c r="N92" s="7">
        <f t="shared" si="5"/>
        <v>1002.1100000000001</v>
      </c>
      <c r="O92" s="1" t="s">
        <v>77</v>
      </c>
    </row>
    <row r="93" spans="5:15" x14ac:dyDescent="0.25">
      <c r="E93" s="21">
        <v>46985</v>
      </c>
      <c r="F93">
        <v>89</v>
      </c>
      <c r="G93" s="7"/>
      <c r="H93" s="7">
        <f t="shared" si="6"/>
        <v>903.33</v>
      </c>
      <c r="I93">
        <f t="shared" si="7"/>
        <v>97.83</v>
      </c>
      <c r="J93" s="3">
        <f t="shared" si="8"/>
        <v>0.95</v>
      </c>
      <c r="K93" s="7"/>
      <c r="L93" s="7"/>
      <c r="M93" s="7"/>
      <c r="N93" s="7">
        <f t="shared" si="5"/>
        <v>1002.1100000000001</v>
      </c>
      <c r="O93" s="1" t="s">
        <v>77</v>
      </c>
    </row>
    <row r="94" spans="5:15" x14ac:dyDescent="0.25">
      <c r="E94" s="21">
        <v>47016</v>
      </c>
      <c r="F94">
        <v>90</v>
      </c>
      <c r="G94" s="7"/>
      <c r="H94" s="7">
        <f t="shared" si="6"/>
        <v>903.33</v>
      </c>
      <c r="I94">
        <f t="shared" si="7"/>
        <v>97.83</v>
      </c>
      <c r="J94" s="3">
        <f t="shared" si="8"/>
        <v>0.95</v>
      </c>
      <c r="K94" s="7"/>
      <c r="L94" s="7"/>
      <c r="M94" s="7"/>
      <c r="N94" s="7">
        <f t="shared" si="5"/>
        <v>1002.1100000000001</v>
      </c>
      <c r="O94" s="1" t="s">
        <v>77</v>
      </c>
    </row>
    <row r="95" spans="5:15" x14ac:dyDescent="0.25">
      <c r="E95" s="21">
        <v>47046</v>
      </c>
      <c r="F95">
        <v>91</v>
      </c>
      <c r="G95" s="7"/>
      <c r="H95" s="7">
        <f t="shared" si="6"/>
        <v>903.33</v>
      </c>
      <c r="I95">
        <f t="shared" si="7"/>
        <v>97.83</v>
      </c>
      <c r="J95" s="3">
        <f t="shared" si="8"/>
        <v>0.95</v>
      </c>
      <c r="K95" s="7"/>
      <c r="L95" s="7"/>
      <c r="M95" s="7"/>
      <c r="N95" s="7">
        <f t="shared" si="5"/>
        <v>1002.1100000000001</v>
      </c>
      <c r="O95" s="1" t="s">
        <v>77</v>
      </c>
    </row>
    <row r="96" spans="5:15" x14ac:dyDescent="0.25">
      <c r="E96" s="21">
        <v>47077</v>
      </c>
      <c r="F96">
        <v>92</v>
      </c>
      <c r="G96" s="7"/>
      <c r="H96" s="7">
        <f t="shared" si="6"/>
        <v>903.33</v>
      </c>
      <c r="I96">
        <f t="shared" si="7"/>
        <v>97.83</v>
      </c>
      <c r="J96" s="3">
        <f t="shared" si="8"/>
        <v>0.95</v>
      </c>
      <c r="K96" s="7"/>
      <c r="L96" s="7"/>
      <c r="M96" s="7"/>
      <c r="N96" s="7">
        <f t="shared" si="5"/>
        <v>1002.1100000000001</v>
      </c>
      <c r="O96" s="1" t="s">
        <v>77</v>
      </c>
    </row>
    <row r="97" spans="5:15" x14ac:dyDescent="0.25">
      <c r="E97" s="21">
        <v>47107</v>
      </c>
      <c r="F97">
        <v>93</v>
      </c>
      <c r="G97" s="7"/>
      <c r="H97" s="7">
        <f t="shared" si="6"/>
        <v>903.33</v>
      </c>
      <c r="I97">
        <f t="shared" si="7"/>
        <v>97.83</v>
      </c>
      <c r="J97" s="3">
        <f t="shared" si="8"/>
        <v>0.95</v>
      </c>
      <c r="K97" s="7"/>
      <c r="L97" s="7"/>
      <c r="M97" s="7"/>
      <c r="N97" s="7">
        <f t="shared" si="5"/>
        <v>1002.1100000000001</v>
      </c>
      <c r="O97" s="1" t="s">
        <v>77</v>
      </c>
    </row>
    <row r="98" spans="5:15" x14ac:dyDescent="0.25">
      <c r="E98" s="21">
        <v>47138</v>
      </c>
      <c r="F98">
        <v>94</v>
      </c>
      <c r="G98" s="7"/>
      <c r="H98" s="7">
        <f t="shared" si="6"/>
        <v>903.33</v>
      </c>
      <c r="I98">
        <f t="shared" si="7"/>
        <v>97.83</v>
      </c>
      <c r="J98" s="3">
        <f t="shared" si="8"/>
        <v>0.95</v>
      </c>
      <c r="K98" s="7"/>
      <c r="L98" s="7"/>
      <c r="M98" s="7"/>
      <c r="N98" s="7">
        <f t="shared" si="5"/>
        <v>1002.1100000000001</v>
      </c>
      <c r="O98" s="1" t="s">
        <v>77</v>
      </c>
    </row>
    <row r="99" spans="5:15" x14ac:dyDescent="0.25">
      <c r="E99" s="21">
        <v>47169</v>
      </c>
      <c r="F99">
        <v>95</v>
      </c>
      <c r="G99" s="7"/>
      <c r="H99" s="7">
        <f t="shared" si="6"/>
        <v>903.33</v>
      </c>
      <c r="I99">
        <f t="shared" si="7"/>
        <v>97.83</v>
      </c>
      <c r="J99" s="3">
        <f t="shared" si="8"/>
        <v>0.95</v>
      </c>
      <c r="K99" s="7"/>
      <c r="L99" s="7"/>
      <c r="M99" s="7"/>
      <c r="N99" s="7">
        <f t="shared" si="5"/>
        <v>1002.1100000000001</v>
      </c>
      <c r="O99" s="1" t="s">
        <v>77</v>
      </c>
    </row>
    <row r="100" spans="5:15" x14ac:dyDescent="0.25">
      <c r="E100" s="21">
        <v>47197</v>
      </c>
      <c r="F100">
        <v>96</v>
      </c>
      <c r="G100" s="7"/>
      <c r="H100" s="7">
        <f t="shared" si="6"/>
        <v>903.33</v>
      </c>
      <c r="I100">
        <f t="shared" si="7"/>
        <v>97.83</v>
      </c>
      <c r="J100" s="3">
        <f t="shared" si="8"/>
        <v>0.95</v>
      </c>
      <c r="K100" s="7"/>
      <c r="L100" s="7"/>
      <c r="M100" s="7"/>
      <c r="N100" s="7">
        <f t="shared" si="5"/>
        <v>1002.1100000000001</v>
      </c>
      <c r="O100" s="1" t="s">
        <v>77</v>
      </c>
    </row>
    <row r="101" spans="5:15" x14ac:dyDescent="0.25">
      <c r="E101" s="21">
        <v>47228</v>
      </c>
      <c r="F101">
        <v>97</v>
      </c>
      <c r="G101" s="7"/>
      <c r="H101" s="7">
        <f t="shared" si="6"/>
        <v>903.33</v>
      </c>
      <c r="I101">
        <f t="shared" si="7"/>
        <v>97.83</v>
      </c>
      <c r="J101" s="3">
        <f t="shared" si="8"/>
        <v>0.95</v>
      </c>
      <c r="K101" s="7"/>
      <c r="L101" s="7"/>
      <c r="M101" s="7"/>
      <c r="N101" s="7">
        <f t="shared" si="5"/>
        <v>1002.1100000000001</v>
      </c>
      <c r="O101" s="1" t="s">
        <v>77</v>
      </c>
    </row>
    <row r="102" spans="5:15" x14ac:dyDescent="0.25">
      <c r="E102" s="21">
        <v>47258</v>
      </c>
      <c r="F102">
        <v>98</v>
      </c>
      <c r="G102" s="7"/>
      <c r="H102" s="7">
        <f t="shared" si="6"/>
        <v>903.33</v>
      </c>
      <c r="I102">
        <f t="shared" si="7"/>
        <v>97.83</v>
      </c>
      <c r="J102" s="3">
        <f t="shared" si="8"/>
        <v>0.95</v>
      </c>
      <c r="K102" s="7"/>
      <c r="L102" s="7"/>
      <c r="M102" s="7"/>
      <c r="N102" s="7">
        <f t="shared" si="5"/>
        <v>1002.1100000000001</v>
      </c>
      <c r="O102" s="1" t="s">
        <v>77</v>
      </c>
    </row>
    <row r="103" spans="5:15" x14ac:dyDescent="0.25">
      <c r="E103" s="21">
        <v>47289</v>
      </c>
      <c r="F103">
        <v>99</v>
      </c>
      <c r="G103" s="7"/>
      <c r="H103" s="7">
        <f t="shared" si="6"/>
        <v>903.33</v>
      </c>
      <c r="I103">
        <f t="shared" si="7"/>
        <v>97.83</v>
      </c>
      <c r="J103" s="3">
        <f t="shared" si="8"/>
        <v>0.95</v>
      </c>
      <c r="K103" s="7"/>
      <c r="L103" s="7"/>
      <c r="M103" s="7"/>
      <c r="N103" s="7">
        <f t="shared" si="5"/>
        <v>1002.1100000000001</v>
      </c>
      <c r="O103" s="1" t="s">
        <v>77</v>
      </c>
    </row>
    <row r="104" spans="5:15" x14ac:dyDescent="0.25">
      <c r="E104" s="21">
        <v>47319</v>
      </c>
      <c r="F104">
        <v>100</v>
      </c>
      <c r="G104" s="7"/>
      <c r="H104" s="7">
        <f t="shared" si="6"/>
        <v>903.33</v>
      </c>
      <c r="I104">
        <f t="shared" si="7"/>
        <v>97.83</v>
      </c>
      <c r="J104" s="3">
        <f t="shared" si="8"/>
        <v>0.95</v>
      </c>
      <c r="K104" s="7"/>
      <c r="L104" s="7"/>
      <c r="M104" s="7"/>
      <c r="N104" s="7">
        <f t="shared" si="5"/>
        <v>1002.1100000000001</v>
      </c>
      <c r="O104" s="1" t="s">
        <v>77</v>
      </c>
    </row>
    <row r="105" spans="5:15" x14ac:dyDescent="0.25">
      <c r="E105" s="21">
        <v>47350</v>
      </c>
      <c r="F105">
        <v>101</v>
      </c>
      <c r="G105" s="7"/>
      <c r="H105" s="7">
        <f t="shared" si="6"/>
        <v>903.33</v>
      </c>
      <c r="I105">
        <f t="shared" si="7"/>
        <v>97.83</v>
      </c>
      <c r="J105" s="3">
        <f t="shared" si="8"/>
        <v>0.95</v>
      </c>
      <c r="K105" s="7"/>
      <c r="L105" s="7"/>
      <c r="M105" s="7"/>
      <c r="N105" s="7">
        <f t="shared" si="5"/>
        <v>1002.1100000000001</v>
      </c>
      <c r="O105" s="1" t="s">
        <v>77</v>
      </c>
    </row>
    <row r="106" spans="5:15" x14ac:dyDescent="0.25">
      <c r="E106" s="21">
        <v>47381</v>
      </c>
      <c r="F106">
        <v>102</v>
      </c>
      <c r="G106" s="7"/>
      <c r="H106" s="7">
        <f t="shared" si="6"/>
        <v>903.33</v>
      </c>
      <c r="I106">
        <f t="shared" si="7"/>
        <v>97.83</v>
      </c>
      <c r="J106" s="3">
        <f t="shared" si="8"/>
        <v>0.95</v>
      </c>
      <c r="K106" s="7"/>
      <c r="L106" s="7"/>
      <c r="M106" s="7"/>
      <c r="N106" s="7">
        <f t="shared" si="5"/>
        <v>1002.1100000000001</v>
      </c>
      <c r="O106" s="1" t="s">
        <v>77</v>
      </c>
    </row>
    <row r="107" spans="5:15" x14ac:dyDescent="0.25">
      <c r="E107" s="21">
        <v>47411</v>
      </c>
      <c r="F107">
        <v>103</v>
      </c>
      <c r="G107" s="7"/>
      <c r="H107" s="7">
        <f t="shared" si="6"/>
        <v>903.33</v>
      </c>
      <c r="I107">
        <f t="shared" si="7"/>
        <v>97.83</v>
      </c>
      <c r="J107" s="3">
        <f t="shared" si="8"/>
        <v>0.95</v>
      </c>
      <c r="K107" s="7"/>
      <c r="L107" s="7"/>
      <c r="M107" s="7"/>
      <c r="N107" s="7">
        <f t="shared" si="5"/>
        <v>1002.1100000000001</v>
      </c>
      <c r="O107" s="1" t="s">
        <v>77</v>
      </c>
    </row>
    <row r="108" spans="5:15" x14ac:dyDescent="0.25">
      <c r="E108" s="21">
        <v>47442</v>
      </c>
      <c r="F108">
        <v>104</v>
      </c>
      <c r="G108" s="7"/>
      <c r="H108" s="7">
        <f t="shared" si="6"/>
        <v>903.33</v>
      </c>
      <c r="I108">
        <f t="shared" si="7"/>
        <v>97.83</v>
      </c>
      <c r="J108" s="3">
        <f t="shared" si="8"/>
        <v>0.95</v>
      </c>
      <c r="K108" s="7"/>
      <c r="L108" s="7"/>
      <c r="M108" s="7"/>
      <c r="N108" s="7">
        <f t="shared" si="5"/>
        <v>1002.1100000000001</v>
      </c>
      <c r="O108" s="1" t="s">
        <v>77</v>
      </c>
    </row>
    <row r="109" spans="5:15" x14ac:dyDescent="0.25">
      <c r="E109" s="21">
        <v>47472</v>
      </c>
      <c r="F109">
        <v>105</v>
      </c>
      <c r="G109" s="7"/>
      <c r="H109" s="7">
        <f t="shared" si="6"/>
        <v>903.33</v>
      </c>
      <c r="I109">
        <f t="shared" si="7"/>
        <v>97.83</v>
      </c>
      <c r="J109" s="3">
        <f t="shared" si="8"/>
        <v>0.95</v>
      </c>
      <c r="K109" s="7"/>
      <c r="L109" s="7"/>
      <c r="M109" s="7"/>
      <c r="N109" s="7">
        <f t="shared" si="5"/>
        <v>1002.1100000000001</v>
      </c>
      <c r="O109" s="1" t="s">
        <v>77</v>
      </c>
    </row>
    <row r="110" spans="5:15" x14ac:dyDescent="0.25">
      <c r="E110" s="21">
        <v>47503</v>
      </c>
      <c r="F110">
        <v>106</v>
      </c>
      <c r="G110" s="7"/>
      <c r="H110" s="7">
        <f t="shared" si="6"/>
        <v>903.33</v>
      </c>
      <c r="I110">
        <f t="shared" si="7"/>
        <v>97.83</v>
      </c>
      <c r="J110" s="3">
        <f t="shared" si="8"/>
        <v>0.95</v>
      </c>
      <c r="K110" s="7"/>
      <c r="L110" s="7"/>
      <c r="M110" s="7"/>
      <c r="N110" s="7">
        <f t="shared" si="5"/>
        <v>1002.1100000000001</v>
      </c>
      <c r="O110" s="1" t="s">
        <v>77</v>
      </c>
    </row>
    <row r="111" spans="5:15" x14ac:dyDescent="0.25">
      <c r="E111" s="21">
        <v>47534</v>
      </c>
      <c r="F111">
        <v>107</v>
      </c>
      <c r="G111" s="7"/>
      <c r="H111" s="7">
        <f t="shared" si="6"/>
        <v>903.33</v>
      </c>
      <c r="I111">
        <f t="shared" si="7"/>
        <v>97.83</v>
      </c>
      <c r="J111" s="3">
        <f t="shared" si="8"/>
        <v>0.95</v>
      </c>
      <c r="K111" s="7"/>
      <c r="L111" s="7"/>
      <c r="M111" s="7"/>
      <c r="N111" s="7">
        <f t="shared" si="5"/>
        <v>1002.1100000000001</v>
      </c>
      <c r="O111" s="1" t="s">
        <v>77</v>
      </c>
    </row>
    <row r="112" spans="5:15" x14ac:dyDescent="0.25">
      <c r="E112" s="21">
        <v>47562</v>
      </c>
      <c r="F112">
        <v>108</v>
      </c>
      <c r="G112" s="7"/>
      <c r="H112" s="7">
        <f t="shared" si="6"/>
        <v>903.33</v>
      </c>
      <c r="I112">
        <f t="shared" si="7"/>
        <v>97.83</v>
      </c>
      <c r="J112" s="3">
        <f t="shared" si="8"/>
        <v>0.95</v>
      </c>
      <c r="K112" s="7"/>
      <c r="L112" s="7"/>
      <c r="M112" s="7"/>
      <c r="N112" s="7">
        <f t="shared" si="5"/>
        <v>1002.1100000000001</v>
      </c>
      <c r="O112" s="1" t="s">
        <v>77</v>
      </c>
    </row>
    <row r="113" spans="5:17" x14ac:dyDescent="0.25">
      <c r="E113" s="21">
        <v>47593</v>
      </c>
      <c r="F113">
        <v>109</v>
      </c>
      <c r="G113" s="7"/>
      <c r="H113" s="7">
        <f t="shared" si="6"/>
        <v>903.33</v>
      </c>
      <c r="I113">
        <f t="shared" si="7"/>
        <v>97.83</v>
      </c>
      <c r="J113" s="3">
        <f t="shared" si="8"/>
        <v>0.95</v>
      </c>
      <c r="K113" s="7"/>
      <c r="L113" s="7"/>
      <c r="M113" s="7"/>
      <c r="N113" s="7">
        <f t="shared" si="5"/>
        <v>1002.1100000000001</v>
      </c>
      <c r="O113" s="1" t="s">
        <v>77</v>
      </c>
    </row>
    <row r="114" spans="5:17" x14ac:dyDescent="0.25">
      <c r="E114" s="21">
        <v>47623</v>
      </c>
      <c r="F114">
        <v>110</v>
      </c>
      <c r="G114" s="7"/>
      <c r="H114" s="7">
        <f t="shared" si="6"/>
        <v>903.33</v>
      </c>
      <c r="I114">
        <f t="shared" si="7"/>
        <v>97.83</v>
      </c>
      <c r="J114" s="3">
        <f t="shared" si="8"/>
        <v>0.95</v>
      </c>
      <c r="K114" s="7"/>
      <c r="L114" s="7"/>
      <c r="M114" s="7"/>
      <c r="N114" s="7">
        <f t="shared" si="5"/>
        <v>1002.1100000000001</v>
      </c>
      <c r="O114" s="1" t="s">
        <v>77</v>
      </c>
    </row>
    <row r="115" spans="5:17" x14ac:dyDescent="0.25">
      <c r="E115" s="21">
        <v>47654</v>
      </c>
      <c r="F115">
        <v>111</v>
      </c>
      <c r="G115" s="7"/>
      <c r="H115" s="7">
        <f t="shared" si="6"/>
        <v>903.33</v>
      </c>
      <c r="I115">
        <f t="shared" si="7"/>
        <v>97.83</v>
      </c>
      <c r="J115" s="3">
        <f t="shared" si="8"/>
        <v>0.95</v>
      </c>
      <c r="K115" s="7"/>
      <c r="L115" s="7"/>
      <c r="M115" s="7"/>
      <c r="N115" s="7">
        <f t="shared" si="5"/>
        <v>1002.1100000000001</v>
      </c>
      <c r="O115" s="1" t="s">
        <v>77</v>
      </c>
    </row>
    <row r="116" spans="5:17" x14ac:dyDescent="0.25">
      <c r="E116" s="21">
        <v>47684</v>
      </c>
      <c r="F116">
        <v>112</v>
      </c>
      <c r="G116" s="7"/>
      <c r="H116" s="7">
        <f t="shared" si="6"/>
        <v>903.33</v>
      </c>
      <c r="I116">
        <f t="shared" si="7"/>
        <v>97.83</v>
      </c>
      <c r="J116" s="3">
        <f t="shared" si="8"/>
        <v>0.95</v>
      </c>
      <c r="K116" s="7"/>
      <c r="L116" s="7"/>
      <c r="M116" s="7"/>
      <c r="N116" s="7">
        <f t="shared" si="5"/>
        <v>1002.1100000000001</v>
      </c>
      <c r="O116" s="1" t="s">
        <v>77</v>
      </c>
    </row>
    <row r="117" spans="5:17" x14ac:dyDescent="0.25">
      <c r="E117" s="21">
        <v>47715</v>
      </c>
      <c r="F117">
        <v>113</v>
      </c>
      <c r="G117" s="7"/>
      <c r="H117" s="7">
        <f t="shared" si="6"/>
        <v>903.33</v>
      </c>
      <c r="I117">
        <f t="shared" si="7"/>
        <v>97.83</v>
      </c>
      <c r="J117" s="3">
        <f t="shared" si="8"/>
        <v>0.95</v>
      </c>
      <c r="K117" s="7"/>
      <c r="L117" s="7"/>
      <c r="M117" s="7"/>
      <c r="N117" s="7">
        <f t="shared" si="5"/>
        <v>1002.1100000000001</v>
      </c>
      <c r="O117" s="1" t="s">
        <v>77</v>
      </c>
    </row>
    <row r="118" spans="5:17" x14ac:dyDescent="0.25">
      <c r="E118" s="21">
        <v>47746</v>
      </c>
      <c r="F118">
        <v>114</v>
      </c>
      <c r="G118" s="7"/>
      <c r="H118" s="7">
        <f t="shared" si="6"/>
        <v>903.33</v>
      </c>
      <c r="I118">
        <f t="shared" si="7"/>
        <v>97.83</v>
      </c>
      <c r="J118" s="3">
        <f t="shared" si="8"/>
        <v>0.95</v>
      </c>
      <c r="K118" s="7"/>
      <c r="L118" s="7"/>
      <c r="M118" s="7"/>
      <c r="N118" s="7">
        <f t="shared" si="5"/>
        <v>1002.1100000000001</v>
      </c>
      <c r="O118" s="1" t="s">
        <v>77</v>
      </c>
    </row>
    <row r="119" spans="5:17" x14ac:dyDescent="0.25">
      <c r="E119" s="21">
        <v>47776</v>
      </c>
      <c r="F119">
        <v>115</v>
      </c>
      <c r="G119" s="7"/>
      <c r="H119" s="7">
        <f t="shared" si="6"/>
        <v>903.33</v>
      </c>
      <c r="I119">
        <f t="shared" si="7"/>
        <v>97.83</v>
      </c>
      <c r="J119" s="3">
        <f t="shared" si="8"/>
        <v>0.95</v>
      </c>
      <c r="K119" s="7"/>
      <c r="L119" s="7"/>
      <c r="M119" s="7"/>
      <c r="N119" s="7">
        <f t="shared" si="5"/>
        <v>1002.1100000000001</v>
      </c>
      <c r="O119" s="1" t="s">
        <v>77</v>
      </c>
    </row>
    <row r="120" spans="5:17" x14ac:dyDescent="0.25">
      <c r="E120" s="21">
        <v>47807</v>
      </c>
      <c r="F120">
        <v>116</v>
      </c>
      <c r="G120" s="7"/>
      <c r="H120" s="7">
        <f t="shared" si="6"/>
        <v>903.33</v>
      </c>
      <c r="I120">
        <f t="shared" si="7"/>
        <v>97.83</v>
      </c>
      <c r="J120" s="3">
        <f t="shared" si="8"/>
        <v>0.95</v>
      </c>
      <c r="K120" s="7"/>
      <c r="L120" s="7"/>
      <c r="M120" s="7"/>
      <c r="N120" s="7">
        <f t="shared" si="5"/>
        <v>1002.1100000000001</v>
      </c>
      <c r="O120" s="1" t="s">
        <v>77</v>
      </c>
    </row>
    <row r="121" spans="5:17" x14ac:dyDescent="0.25">
      <c r="E121" s="21">
        <v>47837</v>
      </c>
      <c r="F121">
        <v>117</v>
      </c>
      <c r="G121" s="7"/>
      <c r="H121" s="7">
        <f t="shared" si="6"/>
        <v>903.33</v>
      </c>
      <c r="I121">
        <f t="shared" si="7"/>
        <v>97.83</v>
      </c>
      <c r="J121" s="3">
        <f t="shared" si="8"/>
        <v>0.95</v>
      </c>
      <c r="K121" s="7"/>
      <c r="L121" s="7"/>
      <c r="M121" s="7"/>
      <c r="N121" s="7">
        <f t="shared" si="5"/>
        <v>1002.1100000000001</v>
      </c>
      <c r="O121" s="1" t="s">
        <v>77</v>
      </c>
    </row>
    <row r="122" spans="5:17" x14ac:dyDescent="0.25">
      <c r="E122" s="21">
        <v>47868</v>
      </c>
      <c r="F122">
        <v>118</v>
      </c>
      <c r="G122" s="7"/>
      <c r="H122" s="7">
        <f t="shared" si="6"/>
        <v>903.33</v>
      </c>
      <c r="I122">
        <f t="shared" si="7"/>
        <v>97.83</v>
      </c>
      <c r="J122" s="3">
        <f t="shared" si="8"/>
        <v>0.95</v>
      </c>
      <c r="K122" s="7"/>
      <c r="L122" s="7"/>
      <c r="M122" s="7"/>
      <c r="N122" s="7">
        <f t="shared" si="5"/>
        <v>1002.1100000000001</v>
      </c>
      <c r="O122" s="1" t="s">
        <v>77</v>
      </c>
    </row>
    <row r="123" spans="5:17" x14ac:dyDescent="0.25">
      <c r="E123" s="21">
        <v>47899</v>
      </c>
      <c r="F123">
        <v>119</v>
      </c>
      <c r="G123" s="7"/>
      <c r="H123" s="7">
        <f t="shared" si="6"/>
        <v>903.33</v>
      </c>
      <c r="I123">
        <f t="shared" si="7"/>
        <v>97.83</v>
      </c>
      <c r="J123" s="3">
        <f t="shared" si="8"/>
        <v>0.95</v>
      </c>
      <c r="K123" s="7"/>
      <c r="L123" s="7"/>
      <c r="M123" s="7"/>
      <c r="N123" s="7">
        <f t="shared" si="5"/>
        <v>1002.1100000000001</v>
      </c>
      <c r="O123" s="1" t="s">
        <v>77</v>
      </c>
    </row>
    <row r="124" spans="5:17" x14ac:dyDescent="0.25">
      <c r="E124" s="21">
        <v>47927</v>
      </c>
      <c r="F124">
        <v>120</v>
      </c>
      <c r="G124" s="7"/>
      <c r="H124" s="7">
        <f t="shared" si="6"/>
        <v>903.33</v>
      </c>
      <c r="I124">
        <f t="shared" si="7"/>
        <v>97.83</v>
      </c>
      <c r="J124" s="3">
        <f t="shared" si="8"/>
        <v>0.95</v>
      </c>
      <c r="K124" s="33">
        <f>ROUND((((H124/$B$20)*$B$22)-H124),2)</f>
        <v>152.84</v>
      </c>
      <c r="L124" s="33">
        <f>ROUND(((((SUM(I124:J124))/$B$20)*$B$22)-(SUM(I124:J124))),2)</f>
        <v>16.71</v>
      </c>
      <c r="M124" s="36">
        <f>ROUND((SUM(G124:L124))-PV($B$15,Q124,0,-(SUM(G124:L124))),2)</f>
        <v>191.31</v>
      </c>
      <c r="N124" s="7">
        <f t="shared" si="5"/>
        <v>1362.97</v>
      </c>
      <c r="O124" s="1" t="s">
        <v>76</v>
      </c>
      <c r="P124" s="20">
        <v>44630</v>
      </c>
      <c r="Q124">
        <f>DATEDIF(P124,E124,"m")</f>
        <v>108</v>
      </c>
    </row>
    <row r="125" spans="5:17" x14ac:dyDescent="0.25">
      <c r="P125" s="3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B0CC-3959-45BC-B344-FD03830C82F7}">
  <dimension ref="A1:Q123"/>
  <sheetViews>
    <sheetView topLeftCell="E1" workbookViewId="0">
      <selection activeCell="S14" sqref="S14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8554687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5.5703125" bestFit="1" customWidth="1"/>
  </cols>
  <sheetData>
    <row r="1" spans="1:17" x14ac:dyDescent="0.25">
      <c r="A1" t="s">
        <v>0</v>
      </c>
      <c r="B1" s="1">
        <v>421050</v>
      </c>
    </row>
    <row r="2" spans="1:17" x14ac:dyDescent="0.25">
      <c r="A2" t="s">
        <v>1</v>
      </c>
      <c r="B2" s="1" t="s">
        <v>20</v>
      </c>
    </row>
    <row r="3" spans="1:17" x14ac:dyDescent="0.25">
      <c r="A3" t="s">
        <v>92</v>
      </c>
      <c r="B3" s="20">
        <v>44390</v>
      </c>
      <c r="E3" t="s">
        <v>79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44423</v>
      </c>
      <c r="F4">
        <v>1</v>
      </c>
      <c r="G4" s="7">
        <v>0</v>
      </c>
      <c r="H4" s="7">
        <f>($B$17-(I4+J4))</f>
        <v>1509.45</v>
      </c>
      <c r="I4" s="3">
        <f>ROUND(($B$18/120),2)</f>
        <v>155.96</v>
      </c>
      <c r="J4">
        <f>ROUND(($B$11/120),2)</f>
        <v>1.51</v>
      </c>
      <c r="N4" s="3">
        <f>SUM(G4:M4)</f>
        <v>1666.92</v>
      </c>
      <c r="O4" s="1" t="s">
        <v>77</v>
      </c>
      <c r="P4" s="1"/>
    </row>
    <row r="5" spans="1:17" x14ac:dyDescent="0.25">
      <c r="A5" t="s">
        <v>3</v>
      </c>
      <c r="B5" s="2">
        <v>187781.63</v>
      </c>
      <c r="E5" s="21">
        <v>44454</v>
      </c>
      <c r="F5">
        <v>2</v>
      </c>
      <c r="G5" s="7">
        <v>0</v>
      </c>
      <c r="H5" s="7">
        <f t="shared" ref="H5:H68" si="0">($B$17-(I5+J5))</f>
        <v>1509.45</v>
      </c>
      <c r="I5" s="3">
        <f t="shared" ref="I5:I68" si="1">ROUND(($B$18/120),2)</f>
        <v>155.96</v>
      </c>
      <c r="J5">
        <f t="shared" ref="J5:J68" si="2">ROUND(($B$11/120),2)</f>
        <v>1.51</v>
      </c>
      <c r="N5" s="3">
        <f t="shared" ref="N5:N68" si="3">SUM(G5:M5)</f>
        <v>1666.92</v>
      </c>
      <c r="O5" s="1" t="s">
        <v>77</v>
      </c>
      <c r="P5" s="1"/>
    </row>
    <row r="6" spans="1:17" x14ac:dyDescent="0.25">
      <c r="A6" t="s">
        <v>4</v>
      </c>
      <c r="B6" s="2">
        <v>11266.9</v>
      </c>
      <c r="E6" s="21">
        <v>44484</v>
      </c>
      <c r="F6">
        <v>3</v>
      </c>
      <c r="G6" s="7">
        <v>0</v>
      </c>
      <c r="H6" s="7">
        <f t="shared" si="0"/>
        <v>1509.45</v>
      </c>
      <c r="I6" s="3">
        <f t="shared" si="1"/>
        <v>155.96</v>
      </c>
      <c r="J6">
        <f t="shared" si="2"/>
        <v>1.51</v>
      </c>
      <c r="N6" s="3">
        <f t="shared" si="3"/>
        <v>1666.92</v>
      </c>
      <c r="O6" s="1" t="s">
        <v>77</v>
      </c>
      <c r="P6" s="1"/>
    </row>
    <row r="7" spans="1:17" x14ac:dyDescent="0.25">
      <c r="A7" t="s">
        <v>6</v>
      </c>
      <c r="B7" s="2">
        <f>SUM(B5:B6)</f>
        <v>199048.53</v>
      </c>
      <c r="E7" s="21">
        <v>44515</v>
      </c>
      <c r="F7">
        <v>4</v>
      </c>
      <c r="G7" s="7">
        <v>0</v>
      </c>
      <c r="H7" s="7">
        <f t="shared" si="0"/>
        <v>1509.45</v>
      </c>
      <c r="I7" s="3">
        <f t="shared" si="1"/>
        <v>155.96</v>
      </c>
      <c r="J7">
        <f t="shared" si="2"/>
        <v>1.51</v>
      </c>
      <c r="N7" s="3">
        <f t="shared" si="3"/>
        <v>1666.92</v>
      </c>
      <c r="O7" s="1" t="s">
        <v>77</v>
      </c>
      <c r="P7" s="1"/>
    </row>
    <row r="8" spans="1:17" x14ac:dyDescent="0.25">
      <c r="A8" t="s">
        <v>5</v>
      </c>
      <c r="B8" s="2">
        <v>17914.36</v>
      </c>
      <c r="E8" s="21">
        <v>44545</v>
      </c>
      <c r="F8">
        <v>5</v>
      </c>
      <c r="G8" s="7">
        <v>0</v>
      </c>
      <c r="H8" s="7">
        <f t="shared" si="0"/>
        <v>1509.45</v>
      </c>
      <c r="I8" s="3">
        <f t="shared" si="1"/>
        <v>155.96</v>
      </c>
      <c r="J8">
        <f t="shared" si="2"/>
        <v>1.51</v>
      </c>
      <c r="N8" s="3">
        <f t="shared" si="3"/>
        <v>1666.92</v>
      </c>
      <c r="O8" s="1" t="s">
        <v>77</v>
      </c>
      <c r="P8" s="1"/>
    </row>
    <row r="9" spans="1:17" x14ac:dyDescent="0.25">
      <c r="B9" s="2"/>
      <c r="E9" s="21">
        <v>44576</v>
      </c>
      <c r="F9">
        <v>6</v>
      </c>
      <c r="G9" s="7">
        <v>0</v>
      </c>
      <c r="H9" s="7">
        <f t="shared" si="0"/>
        <v>1509.45</v>
      </c>
      <c r="I9" s="3">
        <f t="shared" si="1"/>
        <v>155.96</v>
      </c>
      <c r="J9">
        <f t="shared" si="2"/>
        <v>1.51</v>
      </c>
      <c r="N9" s="3">
        <f t="shared" si="3"/>
        <v>1666.92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181134.16999999998</v>
      </c>
      <c r="E10" s="21">
        <v>44607</v>
      </c>
      <c r="F10">
        <v>7</v>
      </c>
      <c r="G10" s="8">
        <v>0</v>
      </c>
      <c r="H10" s="7">
        <f t="shared" si="0"/>
        <v>1509.45</v>
      </c>
      <c r="I10" s="3">
        <f t="shared" si="1"/>
        <v>155.96</v>
      </c>
      <c r="J10">
        <f t="shared" si="2"/>
        <v>1.51</v>
      </c>
      <c r="N10" s="3">
        <f t="shared" si="3"/>
        <v>1666.92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181.32</v>
      </c>
      <c r="E11" s="21">
        <v>44635</v>
      </c>
      <c r="F11">
        <v>8</v>
      </c>
      <c r="G11" s="8">
        <v>0</v>
      </c>
      <c r="H11" s="7">
        <f t="shared" si="0"/>
        <v>1509.45</v>
      </c>
      <c r="I11" s="3">
        <f t="shared" si="1"/>
        <v>155.96</v>
      </c>
      <c r="J11">
        <f t="shared" si="2"/>
        <v>1.51</v>
      </c>
      <c r="N11" s="3">
        <f t="shared" si="3"/>
        <v>1666.92</v>
      </c>
      <c r="O11" s="1" t="s">
        <v>77</v>
      </c>
      <c r="P11" s="1"/>
    </row>
    <row r="12" spans="1:17" x14ac:dyDescent="0.25">
      <c r="A12" t="s">
        <v>9</v>
      </c>
      <c r="B12" s="2">
        <f>B10+B11</f>
        <v>181315.49</v>
      </c>
      <c r="E12" s="21">
        <v>44666</v>
      </c>
      <c r="F12">
        <v>9</v>
      </c>
      <c r="G12" s="8">
        <v>0</v>
      </c>
      <c r="H12" s="7">
        <f t="shared" si="0"/>
        <v>1509.45</v>
      </c>
      <c r="I12" s="3">
        <f t="shared" si="1"/>
        <v>155.96</v>
      </c>
      <c r="J12">
        <f t="shared" si="2"/>
        <v>1.51</v>
      </c>
      <c r="N12" s="3">
        <f t="shared" si="3"/>
        <v>1666.92</v>
      </c>
      <c r="O12" s="1" t="s">
        <v>77</v>
      </c>
      <c r="P12" s="20"/>
    </row>
    <row r="13" spans="1:17" x14ac:dyDescent="0.25">
      <c r="B13" s="3"/>
      <c r="E13" s="21">
        <v>44696</v>
      </c>
      <c r="F13">
        <v>10</v>
      </c>
      <c r="G13" s="8">
        <v>0</v>
      </c>
      <c r="H13" s="7">
        <f t="shared" si="0"/>
        <v>1509.45</v>
      </c>
      <c r="I13" s="3">
        <f t="shared" si="1"/>
        <v>155.96</v>
      </c>
      <c r="J13">
        <f t="shared" si="2"/>
        <v>1.51</v>
      </c>
      <c r="M13" s="36">
        <f>ROUND((SUM(G13:L13))-PV($B$15,Q13,0,-(SUM(G13:L13))),2)</f>
        <v>2.75</v>
      </c>
      <c r="N13" s="3">
        <f t="shared" si="3"/>
        <v>1669.67</v>
      </c>
      <c r="O13" s="1" t="s">
        <v>76</v>
      </c>
      <c r="P13" s="20">
        <v>44642</v>
      </c>
      <c r="Q13">
        <f>DATEDIF(P13,E13,"m")</f>
        <v>1</v>
      </c>
    </row>
    <row r="14" spans="1:17" x14ac:dyDescent="0.25">
      <c r="A14" t="s">
        <v>10</v>
      </c>
      <c r="B14" s="4">
        <v>120</v>
      </c>
      <c r="E14" s="21">
        <v>44727</v>
      </c>
      <c r="F14">
        <v>11</v>
      </c>
      <c r="G14" s="8">
        <v>0</v>
      </c>
      <c r="H14" s="7">
        <f t="shared" si="0"/>
        <v>1509.45</v>
      </c>
      <c r="I14" s="3">
        <f t="shared" si="1"/>
        <v>155.96</v>
      </c>
      <c r="J14">
        <f t="shared" si="2"/>
        <v>1.51</v>
      </c>
      <c r="M14" s="36">
        <f t="shared" ref="M14:M77" si="4">ROUND((SUM(G14:L14))-PV($B$15,Q14,0,-(SUM(G14:L14))),2)</f>
        <v>5.49</v>
      </c>
      <c r="N14" s="3">
        <f t="shared" si="3"/>
        <v>1672.41</v>
      </c>
      <c r="O14" s="1" t="s">
        <v>76</v>
      </c>
      <c r="P14" s="20">
        <v>44642</v>
      </c>
      <c r="Q14">
        <f t="shared" ref="Q14:Q77" si="5">DATEDIF(P14,E14,"m")</f>
        <v>2</v>
      </c>
    </row>
    <row r="15" spans="1:17" x14ac:dyDescent="0.25">
      <c r="A15" t="s">
        <v>11</v>
      </c>
      <c r="B15" s="5">
        <v>1.652E-3</v>
      </c>
      <c r="E15" s="21">
        <v>44757</v>
      </c>
      <c r="F15">
        <v>12</v>
      </c>
      <c r="G15" s="8">
        <v>0</v>
      </c>
      <c r="H15" s="7">
        <f t="shared" si="0"/>
        <v>1509.45</v>
      </c>
      <c r="I15" s="3">
        <f t="shared" si="1"/>
        <v>155.96</v>
      </c>
      <c r="J15">
        <f t="shared" si="2"/>
        <v>1.51</v>
      </c>
      <c r="K15" s="33">
        <f>ROUND((((H15/$B$20)*$B$22)-H15),2)</f>
        <v>72.94</v>
      </c>
      <c r="L15" s="33">
        <f>ROUND(((((SUM(I15:J15))/$B$20)*$B$22)-(SUM(I15:J15))),2)</f>
        <v>7.61</v>
      </c>
      <c r="M15" s="36">
        <f t="shared" si="4"/>
        <v>8.6300000000000008</v>
      </c>
      <c r="N15" s="3">
        <f t="shared" si="3"/>
        <v>1756.1000000000001</v>
      </c>
      <c r="O15" s="1" t="s">
        <v>76</v>
      </c>
      <c r="P15" s="20">
        <v>44642</v>
      </c>
      <c r="Q15">
        <f t="shared" si="5"/>
        <v>3</v>
      </c>
    </row>
    <row r="16" spans="1:17" x14ac:dyDescent="0.25">
      <c r="B16" s="3"/>
      <c r="E16" s="21">
        <v>44788</v>
      </c>
      <c r="F16">
        <v>13</v>
      </c>
      <c r="G16" s="8">
        <v>0</v>
      </c>
      <c r="H16" s="7">
        <f t="shared" si="0"/>
        <v>1509.45</v>
      </c>
      <c r="I16" s="3">
        <f t="shared" si="1"/>
        <v>155.96</v>
      </c>
      <c r="J16">
        <f t="shared" si="2"/>
        <v>1.51</v>
      </c>
      <c r="K16" s="16">
        <f t="shared" ref="K16:K79" si="6">ROUND((((H16/$B$20)*$B$22)-H16),2)</f>
        <v>72.94</v>
      </c>
      <c r="L16" s="16">
        <f t="shared" ref="L16:L79" si="7">ROUND(((((SUM(I16:J16))/$B$20)*$B$22)-(SUM(I16:J16))),2)</f>
        <v>7.61</v>
      </c>
      <c r="M16" s="30">
        <f t="shared" si="4"/>
        <v>11.5</v>
      </c>
      <c r="N16" s="3">
        <f t="shared" si="3"/>
        <v>1758.97</v>
      </c>
      <c r="O16" s="1" t="s">
        <v>76</v>
      </c>
      <c r="P16" s="20">
        <v>44642</v>
      </c>
      <c r="Q16">
        <f t="shared" si="5"/>
        <v>4</v>
      </c>
    </row>
    <row r="17" spans="1:17" x14ac:dyDescent="0.25">
      <c r="A17" t="s">
        <v>12</v>
      </c>
      <c r="B17" s="6">
        <f>ROUND(PMT(B15,B14,-B12),2)</f>
        <v>1666.92</v>
      </c>
      <c r="E17" s="21">
        <v>44819</v>
      </c>
      <c r="F17">
        <v>14</v>
      </c>
      <c r="G17" s="8">
        <v>0</v>
      </c>
      <c r="H17" s="7">
        <f t="shared" si="0"/>
        <v>1509.45</v>
      </c>
      <c r="I17" s="3">
        <f t="shared" si="1"/>
        <v>155.96</v>
      </c>
      <c r="J17">
        <f t="shared" si="2"/>
        <v>1.51</v>
      </c>
      <c r="K17" s="16">
        <f t="shared" si="6"/>
        <v>72.94</v>
      </c>
      <c r="L17" s="16">
        <f t="shared" si="7"/>
        <v>7.61</v>
      </c>
      <c r="M17" s="30">
        <f t="shared" si="4"/>
        <v>14.36</v>
      </c>
      <c r="N17" s="3">
        <f t="shared" si="3"/>
        <v>1761.83</v>
      </c>
      <c r="O17" s="1" t="s">
        <v>76</v>
      </c>
      <c r="P17" s="20">
        <v>44642</v>
      </c>
      <c r="Q17">
        <f t="shared" si="5"/>
        <v>5</v>
      </c>
    </row>
    <row r="18" spans="1:17" x14ac:dyDescent="0.25">
      <c r="A18" t="s">
        <v>15</v>
      </c>
      <c r="B18" s="3">
        <f>ROUND((B14*B17)-B12,2)</f>
        <v>18714.91</v>
      </c>
      <c r="E18" s="21">
        <v>44849</v>
      </c>
      <c r="F18">
        <v>15</v>
      </c>
      <c r="G18" s="8">
        <v>0</v>
      </c>
      <c r="H18" s="7">
        <f t="shared" si="0"/>
        <v>1509.45</v>
      </c>
      <c r="I18" s="3">
        <f t="shared" si="1"/>
        <v>155.96</v>
      </c>
      <c r="J18">
        <f t="shared" si="2"/>
        <v>1.51</v>
      </c>
      <c r="K18" s="16">
        <f t="shared" si="6"/>
        <v>72.94</v>
      </c>
      <c r="L18" s="16">
        <f t="shared" si="7"/>
        <v>7.61</v>
      </c>
      <c r="M18" s="30">
        <f t="shared" si="4"/>
        <v>17.22</v>
      </c>
      <c r="N18" s="3">
        <f t="shared" si="3"/>
        <v>1764.69</v>
      </c>
      <c r="O18" s="1" t="s">
        <v>76</v>
      </c>
      <c r="P18" s="20">
        <v>44642</v>
      </c>
      <c r="Q18">
        <f t="shared" si="5"/>
        <v>6</v>
      </c>
    </row>
    <row r="19" spans="1:17" x14ac:dyDescent="0.25">
      <c r="B19" s="3"/>
      <c r="E19" s="21">
        <v>44880</v>
      </c>
      <c r="F19">
        <v>16</v>
      </c>
      <c r="G19" s="8">
        <v>0</v>
      </c>
      <c r="H19" s="7">
        <f t="shared" si="0"/>
        <v>1509.45</v>
      </c>
      <c r="I19" s="3">
        <f t="shared" si="1"/>
        <v>155.96</v>
      </c>
      <c r="J19">
        <f t="shared" si="2"/>
        <v>1.51</v>
      </c>
      <c r="K19" s="16">
        <f t="shared" si="6"/>
        <v>72.94</v>
      </c>
      <c r="L19" s="16">
        <f t="shared" si="7"/>
        <v>7.61</v>
      </c>
      <c r="M19" s="30">
        <f t="shared" si="4"/>
        <v>20.07</v>
      </c>
      <c r="N19" s="3">
        <f t="shared" si="3"/>
        <v>1767.54</v>
      </c>
      <c r="O19" s="1" t="s">
        <v>76</v>
      </c>
      <c r="P19" s="20">
        <v>44642</v>
      </c>
      <c r="Q19">
        <f t="shared" si="5"/>
        <v>7</v>
      </c>
    </row>
    <row r="20" spans="1:17" x14ac:dyDescent="0.25">
      <c r="A20" t="s">
        <v>93</v>
      </c>
      <c r="B20" s="3">
        <v>1085.28</v>
      </c>
      <c r="E20" s="21">
        <v>44910</v>
      </c>
      <c r="F20">
        <v>17</v>
      </c>
      <c r="G20" s="8">
        <v>0</v>
      </c>
      <c r="H20" s="7">
        <f t="shared" si="0"/>
        <v>1509.45</v>
      </c>
      <c r="I20" s="3">
        <f t="shared" si="1"/>
        <v>155.96</v>
      </c>
      <c r="J20">
        <f t="shared" si="2"/>
        <v>1.51</v>
      </c>
      <c r="K20" s="16">
        <f t="shared" si="6"/>
        <v>72.94</v>
      </c>
      <c r="L20" s="16">
        <f t="shared" si="7"/>
        <v>7.61</v>
      </c>
      <c r="M20" s="30">
        <f t="shared" si="4"/>
        <v>22.92</v>
      </c>
      <c r="N20" s="3">
        <f t="shared" si="3"/>
        <v>1770.39</v>
      </c>
      <c r="O20" s="1" t="s">
        <v>76</v>
      </c>
      <c r="P20" s="20">
        <v>44642</v>
      </c>
      <c r="Q20">
        <f t="shared" si="5"/>
        <v>8</v>
      </c>
    </row>
    <row r="21" spans="1:17" x14ac:dyDescent="0.25">
      <c r="B21" s="3"/>
      <c r="E21" s="21">
        <v>44941</v>
      </c>
      <c r="F21">
        <v>18</v>
      </c>
      <c r="G21" s="8">
        <v>0</v>
      </c>
      <c r="H21" s="7">
        <f t="shared" si="0"/>
        <v>1509.45</v>
      </c>
      <c r="I21" s="3">
        <f t="shared" si="1"/>
        <v>155.96</v>
      </c>
      <c r="J21">
        <f t="shared" si="2"/>
        <v>1.51</v>
      </c>
      <c r="K21" s="16">
        <f t="shared" si="6"/>
        <v>72.94</v>
      </c>
      <c r="L21" s="16">
        <f t="shared" si="7"/>
        <v>7.61</v>
      </c>
      <c r="M21" s="30">
        <f t="shared" si="4"/>
        <v>25.77</v>
      </c>
      <c r="N21" s="3">
        <f t="shared" si="3"/>
        <v>1773.24</v>
      </c>
      <c r="O21" s="1" t="s">
        <v>76</v>
      </c>
      <c r="P21" s="20">
        <v>44642</v>
      </c>
      <c r="Q21">
        <f t="shared" si="5"/>
        <v>9</v>
      </c>
    </row>
    <row r="22" spans="1:17" x14ac:dyDescent="0.25">
      <c r="A22" t="s">
        <v>91</v>
      </c>
      <c r="B22" s="38">
        <v>1137.72</v>
      </c>
      <c r="E22" s="21">
        <v>44972</v>
      </c>
      <c r="F22">
        <v>19</v>
      </c>
      <c r="G22" s="8">
        <v>0</v>
      </c>
      <c r="H22" s="7">
        <f t="shared" si="0"/>
        <v>1509.45</v>
      </c>
      <c r="I22" s="3">
        <f t="shared" si="1"/>
        <v>155.96</v>
      </c>
      <c r="J22">
        <f t="shared" si="2"/>
        <v>1.51</v>
      </c>
      <c r="K22" s="16">
        <f t="shared" si="6"/>
        <v>72.94</v>
      </c>
      <c r="L22" s="16">
        <f t="shared" si="7"/>
        <v>7.61</v>
      </c>
      <c r="M22" s="30">
        <f t="shared" si="4"/>
        <v>28.61</v>
      </c>
      <c r="N22" s="3">
        <f t="shared" si="3"/>
        <v>1776.08</v>
      </c>
      <c r="O22" s="1" t="s">
        <v>76</v>
      </c>
      <c r="P22" s="20">
        <v>44642</v>
      </c>
      <c r="Q22">
        <f t="shared" si="5"/>
        <v>10</v>
      </c>
    </row>
    <row r="23" spans="1:17" x14ac:dyDescent="0.25">
      <c r="B23" s="3"/>
      <c r="E23" s="21">
        <v>45000</v>
      </c>
      <c r="F23">
        <v>20</v>
      </c>
      <c r="G23" s="8">
        <v>0</v>
      </c>
      <c r="H23" s="7">
        <f t="shared" si="0"/>
        <v>1509.45</v>
      </c>
      <c r="I23" s="3">
        <f t="shared" si="1"/>
        <v>155.96</v>
      </c>
      <c r="J23">
        <f t="shared" si="2"/>
        <v>1.51</v>
      </c>
      <c r="K23" s="16">
        <f t="shared" si="6"/>
        <v>72.94</v>
      </c>
      <c r="L23" s="16">
        <f t="shared" si="7"/>
        <v>7.61</v>
      </c>
      <c r="M23" s="30">
        <f t="shared" si="4"/>
        <v>31.44</v>
      </c>
      <c r="N23" s="3">
        <f t="shared" si="3"/>
        <v>1778.91</v>
      </c>
      <c r="O23" s="1" t="s">
        <v>76</v>
      </c>
      <c r="P23" s="20">
        <v>44642</v>
      </c>
      <c r="Q23">
        <f t="shared" si="5"/>
        <v>11</v>
      </c>
    </row>
    <row r="24" spans="1:17" x14ac:dyDescent="0.25">
      <c r="B24" s="3"/>
      <c r="E24" s="21">
        <v>45031</v>
      </c>
      <c r="F24">
        <v>21</v>
      </c>
      <c r="G24" s="8">
        <v>0</v>
      </c>
      <c r="H24" s="7">
        <f t="shared" si="0"/>
        <v>1509.45</v>
      </c>
      <c r="I24" s="3">
        <f t="shared" si="1"/>
        <v>155.96</v>
      </c>
      <c r="J24">
        <f t="shared" si="2"/>
        <v>1.51</v>
      </c>
      <c r="K24" s="16">
        <f t="shared" si="6"/>
        <v>72.94</v>
      </c>
      <c r="L24" s="16">
        <f t="shared" si="7"/>
        <v>7.61</v>
      </c>
      <c r="M24" s="30">
        <f t="shared" si="4"/>
        <v>34.270000000000003</v>
      </c>
      <c r="N24" s="3">
        <f t="shared" si="3"/>
        <v>1781.74</v>
      </c>
      <c r="O24" s="1" t="s">
        <v>76</v>
      </c>
      <c r="P24" s="20">
        <v>44642</v>
      </c>
      <c r="Q24">
        <f t="shared" si="5"/>
        <v>12</v>
      </c>
    </row>
    <row r="25" spans="1:17" x14ac:dyDescent="0.25">
      <c r="B25" s="3"/>
      <c r="E25" s="21">
        <v>45061</v>
      </c>
      <c r="F25">
        <v>22</v>
      </c>
      <c r="G25" s="8">
        <v>0</v>
      </c>
      <c r="H25" s="7">
        <f t="shared" si="0"/>
        <v>1509.45</v>
      </c>
      <c r="I25" s="3">
        <f t="shared" si="1"/>
        <v>155.96</v>
      </c>
      <c r="J25">
        <f t="shared" si="2"/>
        <v>1.51</v>
      </c>
      <c r="K25" s="16">
        <f t="shared" si="6"/>
        <v>72.94</v>
      </c>
      <c r="L25" s="16">
        <f t="shared" si="7"/>
        <v>7.61</v>
      </c>
      <c r="M25" s="30">
        <f t="shared" si="4"/>
        <v>37.1</v>
      </c>
      <c r="N25" s="3">
        <f t="shared" si="3"/>
        <v>1784.57</v>
      </c>
      <c r="O25" s="1" t="s">
        <v>76</v>
      </c>
      <c r="P25" s="20">
        <v>44642</v>
      </c>
      <c r="Q25">
        <f t="shared" si="5"/>
        <v>13</v>
      </c>
    </row>
    <row r="26" spans="1:17" x14ac:dyDescent="0.25">
      <c r="B26" s="3"/>
      <c r="E26" s="21">
        <v>45092</v>
      </c>
      <c r="F26">
        <v>23</v>
      </c>
      <c r="G26" s="8">
        <v>0</v>
      </c>
      <c r="H26" s="7">
        <f t="shared" si="0"/>
        <v>1509.45</v>
      </c>
      <c r="I26" s="3">
        <f t="shared" si="1"/>
        <v>155.96</v>
      </c>
      <c r="J26">
        <f t="shared" si="2"/>
        <v>1.51</v>
      </c>
      <c r="K26" s="16">
        <f t="shared" si="6"/>
        <v>72.94</v>
      </c>
      <c r="L26" s="16">
        <f t="shared" si="7"/>
        <v>7.61</v>
      </c>
      <c r="M26" s="30">
        <f t="shared" si="4"/>
        <v>39.92</v>
      </c>
      <c r="N26" s="3">
        <f t="shared" si="3"/>
        <v>1787.39</v>
      </c>
      <c r="O26" s="1" t="s">
        <v>76</v>
      </c>
      <c r="P26" s="20">
        <v>44642</v>
      </c>
      <c r="Q26">
        <f t="shared" si="5"/>
        <v>14</v>
      </c>
    </row>
    <row r="27" spans="1:17" x14ac:dyDescent="0.25">
      <c r="B27" s="3"/>
      <c r="E27" s="21">
        <v>45122</v>
      </c>
      <c r="F27">
        <v>24</v>
      </c>
      <c r="G27" s="8">
        <v>0</v>
      </c>
      <c r="H27" s="7">
        <f t="shared" si="0"/>
        <v>1509.45</v>
      </c>
      <c r="I27" s="3">
        <f t="shared" si="1"/>
        <v>155.96</v>
      </c>
      <c r="J27">
        <f t="shared" si="2"/>
        <v>1.51</v>
      </c>
      <c r="K27" s="16">
        <f t="shared" si="6"/>
        <v>72.94</v>
      </c>
      <c r="L27" s="16">
        <f t="shared" si="7"/>
        <v>7.61</v>
      </c>
      <c r="M27" s="30">
        <f t="shared" si="4"/>
        <v>42.74</v>
      </c>
      <c r="N27" s="3">
        <f t="shared" si="3"/>
        <v>1790.21</v>
      </c>
      <c r="O27" s="1" t="s">
        <v>76</v>
      </c>
      <c r="P27" s="20">
        <v>44642</v>
      </c>
      <c r="Q27">
        <f t="shared" si="5"/>
        <v>15</v>
      </c>
    </row>
    <row r="28" spans="1:17" x14ac:dyDescent="0.25">
      <c r="B28" s="3"/>
      <c r="E28" s="21">
        <v>45153</v>
      </c>
      <c r="F28">
        <v>25</v>
      </c>
      <c r="G28" s="8">
        <v>0</v>
      </c>
      <c r="H28" s="7">
        <f t="shared" si="0"/>
        <v>1509.45</v>
      </c>
      <c r="I28" s="3">
        <f t="shared" si="1"/>
        <v>155.96</v>
      </c>
      <c r="J28">
        <f t="shared" si="2"/>
        <v>1.51</v>
      </c>
      <c r="K28" s="16">
        <f t="shared" si="6"/>
        <v>72.94</v>
      </c>
      <c r="L28" s="16">
        <f t="shared" si="7"/>
        <v>7.61</v>
      </c>
      <c r="M28" s="30">
        <f t="shared" si="4"/>
        <v>45.55</v>
      </c>
      <c r="N28" s="3">
        <f t="shared" si="3"/>
        <v>1793.02</v>
      </c>
      <c r="O28" s="1" t="s">
        <v>76</v>
      </c>
      <c r="P28" s="20">
        <v>44642</v>
      </c>
      <c r="Q28">
        <f t="shared" si="5"/>
        <v>16</v>
      </c>
    </row>
    <row r="29" spans="1:17" x14ac:dyDescent="0.25">
      <c r="B29" s="3"/>
      <c r="E29" s="21">
        <v>45184</v>
      </c>
      <c r="F29">
        <v>26</v>
      </c>
      <c r="G29" s="8">
        <v>0</v>
      </c>
      <c r="H29" s="7">
        <f t="shared" si="0"/>
        <v>1509.45</v>
      </c>
      <c r="I29" s="3">
        <f t="shared" si="1"/>
        <v>155.96</v>
      </c>
      <c r="J29">
        <f t="shared" si="2"/>
        <v>1.51</v>
      </c>
      <c r="K29" s="16">
        <f t="shared" si="6"/>
        <v>72.94</v>
      </c>
      <c r="L29" s="16">
        <f t="shared" si="7"/>
        <v>7.61</v>
      </c>
      <c r="M29" s="30">
        <f t="shared" si="4"/>
        <v>48.35</v>
      </c>
      <c r="N29" s="3">
        <f t="shared" si="3"/>
        <v>1795.82</v>
      </c>
      <c r="O29" s="1" t="s">
        <v>76</v>
      </c>
      <c r="P29" s="20">
        <v>44642</v>
      </c>
      <c r="Q29">
        <f t="shared" si="5"/>
        <v>17</v>
      </c>
    </row>
    <row r="30" spans="1:17" x14ac:dyDescent="0.25">
      <c r="B30" s="3"/>
      <c r="E30" s="21">
        <v>45214</v>
      </c>
      <c r="F30">
        <v>27</v>
      </c>
      <c r="G30" s="8">
        <v>0</v>
      </c>
      <c r="H30" s="7">
        <f t="shared" si="0"/>
        <v>1509.45</v>
      </c>
      <c r="I30" s="3">
        <f t="shared" si="1"/>
        <v>155.96</v>
      </c>
      <c r="J30">
        <f t="shared" si="2"/>
        <v>1.51</v>
      </c>
      <c r="K30" s="16">
        <f t="shared" si="6"/>
        <v>72.94</v>
      </c>
      <c r="L30" s="16">
        <f t="shared" si="7"/>
        <v>7.61</v>
      </c>
      <c r="M30" s="30">
        <f t="shared" si="4"/>
        <v>51.16</v>
      </c>
      <c r="N30" s="3">
        <f t="shared" si="3"/>
        <v>1798.63</v>
      </c>
      <c r="O30" s="1" t="s">
        <v>76</v>
      </c>
      <c r="P30" s="20">
        <v>44642</v>
      </c>
      <c r="Q30">
        <f t="shared" si="5"/>
        <v>18</v>
      </c>
    </row>
    <row r="31" spans="1:17" x14ac:dyDescent="0.25">
      <c r="B31" s="3"/>
      <c r="E31" s="21">
        <v>45245</v>
      </c>
      <c r="F31">
        <v>28</v>
      </c>
      <c r="G31" s="8">
        <v>0</v>
      </c>
      <c r="H31" s="7">
        <f t="shared" si="0"/>
        <v>1509.45</v>
      </c>
      <c r="I31" s="3">
        <f t="shared" si="1"/>
        <v>155.96</v>
      </c>
      <c r="J31">
        <f t="shared" si="2"/>
        <v>1.51</v>
      </c>
      <c r="K31" s="16">
        <f t="shared" si="6"/>
        <v>72.94</v>
      </c>
      <c r="L31" s="16">
        <f t="shared" si="7"/>
        <v>7.61</v>
      </c>
      <c r="M31" s="30">
        <f t="shared" si="4"/>
        <v>53.95</v>
      </c>
      <c r="N31" s="3">
        <f t="shared" si="3"/>
        <v>1801.42</v>
      </c>
      <c r="O31" s="1" t="s">
        <v>76</v>
      </c>
      <c r="P31" s="20">
        <v>44642</v>
      </c>
      <c r="Q31">
        <f t="shared" si="5"/>
        <v>19</v>
      </c>
    </row>
    <row r="32" spans="1:17" x14ac:dyDescent="0.25">
      <c r="B32" s="3"/>
      <c r="E32" s="21">
        <v>45275</v>
      </c>
      <c r="F32">
        <v>29</v>
      </c>
      <c r="G32" s="8">
        <v>0</v>
      </c>
      <c r="H32" s="7">
        <f t="shared" si="0"/>
        <v>1509.45</v>
      </c>
      <c r="I32" s="3">
        <f t="shared" si="1"/>
        <v>155.96</v>
      </c>
      <c r="J32">
        <f t="shared" si="2"/>
        <v>1.51</v>
      </c>
      <c r="K32" s="16">
        <f t="shared" si="6"/>
        <v>72.94</v>
      </c>
      <c r="L32" s="16">
        <f t="shared" si="7"/>
        <v>7.61</v>
      </c>
      <c r="M32" s="30">
        <f t="shared" si="4"/>
        <v>56.75</v>
      </c>
      <c r="N32" s="3">
        <f t="shared" si="3"/>
        <v>1804.22</v>
      </c>
      <c r="O32" s="1" t="s">
        <v>76</v>
      </c>
      <c r="P32" s="20">
        <v>44642</v>
      </c>
      <c r="Q32">
        <f t="shared" si="5"/>
        <v>20</v>
      </c>
    </row>
    <row r="33" spans="2:17" x14ac:dyDescent="0.25">
      <c r="B33" s="3"/>
      <c r="E33" s="21">
        <v>45306</v>
      </c>
      <c r="F33">
        <v>30</v>
      </c>
      <c r="G33" s="8">
        <v>0</v>
      </c>
      <c r="H33" s="7">
        <f t="shared" si="0"/>
        <v>1509.45</v>
      </c>
      <c r="I33" s="3">
        <f t="shared" si="1"/>
        <v>155.96</v>
      </c>
      <c r="J33">
        <f t="shared" si="2"/>
        <v>1.51</v>
      </c>
      <c r="K33" s="16">
        <f t="shared" si="6"/>
        <v>72.94</v>
      </c>
      <c r="L33" s="16">
        <f t="shared" si="7"/>
        <v>7.61</v>
      </c>
      <c r="M33" s="30">
        <f t="shared" si="4"/>
        <v>59.54</v>
      </c>
      <c r="N33" s="3">
        <f t="shared" si="3"/>
        <v>1807.01</v>
      </c>
      <c r="O33" s="1" t="s">
        <v>76</v>
      </c>
      <c r="P33" s="20">
        <v>44642</v>
      </c>
      <c r="Q33">
        <f t="shared" si="5"/>
        <v>21</v>
      </c>
    </row>
    <row r="34" spans="2:17" x14ac:dyDescent="0.25">
      <c r="B34" s="3"/>
      <c r="E34" s="21">
        <v>45337</v>
      </c>
      <c r="F34">
        <v>31</v>
      </c>
      <c r="G34" s="8">
        <v>0</v>
      </c>
      <c r="H34" s="7">
        <f t="shared" si="0"/>
        <v>1509.45</v>
      </c>
      <c r="I34" s="3">
        <f t="shared" si="1"/>
        <v>155.96</v>
      </c>
      <c r="J34">
        <f t="shared" si="2"/>
        <v>1.51</v>
      </c>
      <c r="K34" s="16">
        <f t="shared" si="6"/>
        <v>72.94</v>
      </c>
      <c r="L34" s="16">
        <f t="shared" si="7"/>
        <v>7.61</v>
      </c>
      <c r="M34" s="30">
        <f t="shared" si="4"/>
        <v>62.32</v>
      </c>
      <c r="N34" s="3">
        <f t="shared" si="3"/>
        <v>1809.79</v>
      </c>
      <c r="O34" s="1" t="s">
        <v>76</v>
      </c>
      <c r="P34" s="20">
        <v>44642</v>
      </c>
      <c r="Q34">
        <f t="shared" si="5"/>
        <v>22</v>
      </c>
    </row>
    <row r="35" spans="2:17" x14ac:dyDescent="0.25">
      <c r="B35" s="3"/>
      <c r="E35" s="21">
        <v>45366</v>
      </c>
      <c r="F35">
        <v>32</v>
      </c>
      <c r="G35" s="8">
        <v>0</v>
      </c>
      <c r="H35" s="7">
        <f t="shared" si="0"/>
        <v>1509.45</v>
      </c>
      <c r="I35" s="3">
        <f t="shared" si="1"/>
        <v>155.96</v>
      </c>
      <c r="J35">
        <f t="shared" si="2"/>
        <v>1.51</v>
      </c>
      <c r="K35" s="16">
        <f t="shared" si="6"/>
        <v>72.94</v>
      </c>
      <c r="L35" s="16">
        <f t="shared" si="7"/>
        <v>7.61</v>
      </c>
      <c r="M35" s="30">
        <f t="shared" si="4"/>
        <v>65.099999999999994</v>
      </c>
      <c r="N35" s="3">
        <f t="shared" si="3"/>
        <v>1812.57</v>
      </c>
      <c r="O35" s="1" t="s">
        <v>76</v>
      </c>
      <c r="P35" s="20">
        <v>44642</v>
      </c>
      <c r="Q35">
        <f t="shared" si="5"/>
        <v>23</v>
      </c>
    </row>
    <row r="36" spans="2:17" x14ac:dyDescent="0.25">
      <c r="B36" s="3"/>
      <c r="E36" s="21">
        <v>45397</v>
      </c>
      <c r="F36">
        <v>33</v>
      </c>
      <c r="G36" s="8">
        <v>0</v>
      </c>
      <c r="H36" s="7">
        <f t="shared" si="0"/>
        <v>1509.45</v>
      </c>
      <c r="I36" s="3">
        <f t="shared" si="1"/>
        <v>155.96</v>
      </c>
      <c r="J36">
        <f t="shared" si="2"/>
        <v>1.51</v>
      </c>
      <c r="K36" s="16">
        <f t="shared" si="6"/>
        <v>72.94</v>
      </c>
      <c r="L36" s="16">
        <f t="shared" si="7"/>
        <v>7.61</v>
      </c>
      <c r="M36" s="30">
        <f t="shared" si="4"/>
        <v>67.87</v>
      </c>
      <c r="N36" s="3">
        <f t="shared" si="3"/>
        <v>1815.3400000000001</v>
      </c>
      <c r="O36" s="1" t="s">
        <v>76</v>
      </c>
      <c r="P36" s="20">
        <v>44642</v>
      </c>
      <c r="Q36">
        <f t="shared" si="5"/>
        <v>24</v>
      </c>
    </row>
    <row r="37" spans="2:17" x14ac:dyDescent="0.25">
      <c r="B37" s="3"/>
      <c r="E37" s="21">
        <v>45427</v>
      </c>
      <c r="F37">
        <v>34</v>
      </c>
      <c r="G37" s="8">
        <v>0</v>
      </c>
      <c r="H37" s="7">
        <f t="shared" si="0"/>
        <v>1509.45</v>
      </c>
      <c r="I37" s="3">
        <f t="shared" si="1"/>
        <v>155.96</v>
      </c>
      <c r="J37">
        <f t="shared" si="2"/>
        <v>1.51</v>
      </c>
      <c r="K37" s="16">
        <f t="shared" si="6"/>
        <v>72.94</v>
      </c>
      <c r="L37" s="16">
        <f t="shared" si="7"/>
        <v>7.61</v>
      </c>
      <c r="M37" s="30">
        <f t="shared" si="4"/>
        <v>70.64</v>
      </c>
      <c r="N37" s="3">
        <f t="shared" si="3"/>
        <v>1818.1100000000001</v>
      </c>
      <c r="O37" s="1" t="s">
        <v>76</v>
      </c>
      <c r="P37" s="20">
        <v>44642</v>
      </c>
      <c r="Q37">
        <f t="shared" si="5"/>
        <v>25</v>
      </c>
    </row>
    <row r="38" spans="2:17" x14ac:dyDescent="0.25">
      <c r="B38" s="3"/>
      <c r="E38" s="21">
        <v>45458</v>
      </c>
      <c r="F38">
        <v>35</v>
      </c>
      <c r="G38" s="8">
        <v>0</v>
      </c>
      <c r="H38" s="7">
        <f t="shared" si="0"/>
        <v>1509.45</v>
      </c>
      <c r="I38" s="3">
        <f t="shared" si="1"/>
        <v>155.96</v>
      </c>
      <c r="J38">
        <f t="shared" si="2"/>
        <v>1.51</v>
      </c>
      <c r="K38" s="16">
        <f t="shared" si="6"/>
        <v>72.94</v>
      </c>
      <c r="L38" s="16">
        <f t="shared" si="7"/>
        <v>7.61</v>
      </c>
      <c r="M38" s="30">
        <f t="shared" si="4"/>
        <v>73.41</v>
      </c>
      <c r="N38" s="3">
        <f t="shared" si="3"/>
        <v>1820.88</v>
      </c>
      <c r="O38" s="1" t="s">
        <v>76</v>
      </c>
      <c r="P38" s="20">
        <v>44642</v>
      </c>
      <c r="Q38">
        <f t="shared" si="5"/>
        <v>26</v>
      </c>
    </row>
    <row r="39" spans="2:17" x14ac:dyDescent="0.25">
      <c r="B39" s="3"/>
      <c r="E39" s="21">
        <v>45488</v>
      </c>
      <c r="F39">
        <v>36</v>
      </c>
      <c r="G39" s="8">
        <v>0</v>
      </c>
      <c r="H39" s="7">
        <f t="shared" si="0"/>
        <v>1509.45</v>
      </c>
      <c r="I39" s="3">
        <f t="shared" si="1"/>
        <v>155.96</v>
      </c>
      <c r="J39">
        <f t="shared" si="2"/>
        <v>1.51</v>
      </c>
      <c r="K39" s="16">
        <f t="shared" si="6"/>
        <v>72.94</v>
      </c>
      <c r="L39" s="16">
        <f t="shared" si="7"/>
        <v>7.61</v>
      </c>
      <c r="M39" s="30">
        <f t="shared" si="4"/>
        <v>76.17</v>
      </c>
      <c r="N39" s="3">
        <f t="shared" si="3"/>
        <v>1823.64</v>
      </c>
      <c r="O39" s="1" t="s">
        <v>76</v>
      </c>
      <c r="P39" s="20">
        <v>44642</v>
      </c>
      <c r="Q39">
        <f t="shared" si="5"/>
        <v>27</v>
      </c>
    </row>
    <row r="40" spans="2:17" x14ac:dyDescent="0.25">
      <c r="B40" s="3"/>
      <c r="E40" s="21">
        <v>45519</v>
      </c>
      <c r="F40">
        <v>37</v>
      </c>
      <c r="G40" s="8">
        <v>0</v>
      </c>
      <c r="H40" s="7">
        <f t="shared" si="0"/>
        <v>1509.45</v>
      </c>
      <c r="I40" s="3">
        <f t="shared" si="1"/>
        <v>155.96</v>
      </c>
      <c r="J40">
        <f t="shared" si="2"/>
        <v>1.51</v>
      </c>
      <c r="K40" s="16">
        <f t="shared" si="6"/>
        <v>72.94</v>
      </c>
      <c r="L40" s="16">
        <f t="shared" si="7"/>
        <v>7.61</v>
      </c>
      <c r="M40" s="30">
        <f t="shared" si="4"/>
        <v>78.930000000000007</v>
      </c>
      <c r="N40" s="3">
        <f t="shared" si="3"/>
        <v>1826.4</v>
      </c>
      <c r="O40" s="1" t="s">
        <v>76</v>
      </c>
      <c r="P40" s="20">
        <v>44642</v>
      </c>
      <c r="Q40">
        <f t="shared" si="5"/>
        <v>28</v>
      </c>
    </row>
    <row r="41" spans="2:17" x14ac:dyDescent="0.25">
      <c r="B41" s="3"/>
      <c r="E41" s="21">
        <v>45550</v>
      </c>
      <c r="F41">
        <v>38</v>
      </c>
      <c r="G41" s="8">
        <v>0</v>
      </c>
      <c r="H41" s="7">
        <f t="shared" si="0"/>
        <v>1509.45</v>
      </c>
      <c r="I41" s="3">
        <f t="shared" si="1"/>
        <v>155.96</v>
      </c>
      <c r="J41">
        <f t="shared" si="2"/>
        <v>1.51</v>
      </c>
      <c r="K41" s="16">
        <f t="shared" si="6"/>
        <v>72.94</v>
      </c>
      <c r="L41" s="16">
        <f t="shared" si="7"/>
        <v>7.61</v>
      </c>
      <c r="M41" s="30">
        <f t="shared" si="4"/>
        <v>81.680000000000007</v>
      </c>
      <c r="N41" s="3">
        <f t="shared" si="3"/>
        <v>1829.15</v>
      </c>
      <c r="O41" s="1" t="s">
        <v>76</v>
      </c>
      <c r="P41" s="20">
        <v>44642</v>
      </c>
      <c r="Q41">
        <f t="shared" si="5"/>
        <v>29</v>
      </c>
    </row>
    <row r="42" spans="2:17" x14ac:dyDescent="0.25">
      <c r="B42" s="3"/>
      <c r="E42" s="21">
        <v>45580</v>
      </c>
      <c r="F42">
        <v>39</v>
      </c>
      <c r="G42" s="8">
        <v>0</v>
      </c>
      <c r="H42" s="7">
        <f t="shared" si="0"/>
        <v>1509.45</v>
      </c>
      <c r="I42" s="3">
        <f t="shared" si="1"/>
        <v>155.96</v>
      </c>
      <c r="J42">
        <f t="shared" si="2"/>
        <v>1.51</v>
      </c>
      <c r="K42" s="16">
        <f t="shared" si="6"/>
        <v>72.94</v>
      </c>
      <c r="L42" s="16">
        <f t="shared" si="7"/>
        <v>7.61</v>
      </c>
      <c r="M42" s="30">
        <f t="shared" si="4"/>
        <v>84.43</v>
      </c>
      <c r="N42" s="3">
        <f t="shared" si="3"/>
        <v>1831.9</v>
      </c>
      <c r="O42" s="1" t="s">
        <v>76</v>
      </c>
      <c r="P42" s="20">
        <v>44642</v>
      </c>
      <c r="Q42">
        <f t="shared" si="5"/>
        <v>30</v>
      </c>
    </row>
    <row r="43" spans="2:17" x14ac:dyDescent="0.25">
      <c r="B43" s="3"/>
      <c r="E43" s="21">
        <v>45611</v>
      </c>
      <c r="F43">
        <v>40</v>
      </c>
      <c r="G43" s="8">
        <v>0</v>
      </c>
      <c r="H43" s="7">
        <f t="shared" si="0"/>
        <v>1509.45</v>
      </c>
      <c r="I43" s="3">
        <f t="shared" si="1"/>
        <v>155.96</v>
      </c>
      <c r="J43">
        <f t="shared" si="2"/>
        <v>1.51</v>
      </c>
      <c r="K43" s="16">
        <f t="shared" si="6"/>
        <v>72.94</v>
      </c>
      <c r="L43" s="16">
        <f t="shared" si="7"/>
        <v>7.61</v>
      </c>
      <c r="M43" s="30">
        <f t="shared" si="4"/>
        <v>87.17</v>
      </c>
      <c r="N43" s="3">
        <f t="shared" si="3"/>
        <v>1834.64</v>
      </c>
      <c r="O43" s="1" t="s">
        <v>76</v>
      </c>
      <c r="P43" s="20">
        <v>44642</v>
      </c>
      <c r="Q43">
        <f t="shared" si="5"/>
        <v>31</v>
      </c>
    </row>
    <row r="44" spans="2:17" x14ac:dyDescent="0.25">
      <c r="B44" s="3"/>
      <c r="E44" s="21">
        <v>45641</v>
      </c>
      <c r="F44">
        <v>41</v>
      </c>
      <c r="G44" s="8">
        <v>0</v>
      </c>
      <c r="H44" s="7">
        <f t="shared" si="0"/>
        <v>1509.45</v>
      </c>
      <c r="I44" s="3">
        <f t="shared" si="1"/>
        <v>155.96</v>
      </c>
      <c r="J44">
        <f t="shared" si="2"/>
        <v>1.51</v>
      </c>
      <c r="K44" s="16">
        <f t="shared" si="6"/>
        <v>72.94</v>
      </c>
      <c r="L44" s="16">
        <f t="shared" si="7"/>
        <v>7.61</v>
      </c>
      <c r="M44" s="30">
        <f t="shared" si="4"/>
        <v>89.91</v>
      </c>
      <c r="N44" s="3">
        <f t="shared" si="3"/>
        <v>1837.38</v>
      </c>
      <c r="O44" s="1" t="s">
        <v>76</v>
      </c>
      <c r="P44" s="20">
        <v>44642</v>
      </c>
      <c r="Q44">
        <f t="shared" si="5"/>
        <v>32</v>
      </c>
    </row>
    <row r="45" spans="2:17" x14ac:dyDescent="0.25">
      <c r="E45" s="21">
        <v>45672</v>
      </c>
      <c r="F45">
        <v>42</v>
      </c>
      <c r="G45" s="8">
        <v>0</v>
      </c>
      <c r="H45" s="7">
        <f t="shared" si="0"/>
        <v>1509.45</v>
      </c>
      <c r="I45" s="3">
        <f t="shared" si="1"/>
        <v>155.96</v>
      </c>
      <c r="J45">
        <f t="shared" si="2"/>
        <v>1.51</v>
      </c>
      <c r="K45" s="16">
        <f t="shared" si="6"/>
        <v>72.94</v>
      </c>
      <c r="L45" s="16">
        <f t="shared" si="7"/>
        <v>7.61</v>
      </c>
      <c r="M45" s="30">
        <f t="shared" si="4"/>
        <v>92.64</v>
      </c>
      <c r="N45" s="3">
        <f t="shared" si="3"/>
        <v>1840.1100000000001</v>
      </c>
      <c r="O45" s="1" t="s">
        <v>76</v>
      </c>
      <c r="P45" s="20">
        <v>44642</v>
      </c>
      <c r="Q45">
        <f t="shared" si="5"/>
        <v>33</v>
      </c>
    </row>
    <row r="46" spans="2:17" x14ac:dyDescent="0.25">
      <c r="E46" s="21">
        <v>45703</v>
      </c>
      <c r="F46">
        <v>43</v>
      </c>
      <c r="G46" s="8">
        <v>0</v>
      </c>
      <c r="H46" s="7">
        <f t="shared" si="0"/>
        <v>1509.45</v>
      </c>
      <c r="I46" s="3">
        <f t="shared" si="1"/>
        <v>155.96</v>
      </c>
      <c r="J46">
        <f t="shared" si="2"/>
        <v>1.51</v>
      </c>
      <c r="K46" s="16">
        <f t="shared" si="6"/>
        <v>72.94</v>
      </c>
      <c r="L46" s="16">
        <f t="shared" si="7"/>
        <v>7.61</v>
      </c>
      <c r="M46" s="30">
        <f t="shared" si="4"/>
        <v>95.37</v>
      </c>
      <c r="N46" s="3">
        <f t="shared" si="3"/>
        <v>1842.8400000000001</v>
      </c>
      <c r="O46" s="1" t="s">
        <v>76</v>
      </c>
      <c r="P46" s="20">
        <v>44642</v>
      </c>
      <c r="Q46">
        <f t="shared" si="5"/>
        <v>34</v>
      </c>
    </row>
    <row r="47" spans="2:17" x14ac:dyDescent="0.25">
      <c r="E47" s="21">
        <v>45731</v>
      </c>
      <c r="F47">
        <v>44</v>
      </c>
      <c r="G47" s="8">
        <v>0</v>
      </c>
      <c r="H47" s="7">
        <f t="shared" si="0"/>
        <v>1509.45</v>
      </c>
      <c r="I47" s="3">
        <f t="shared" si="1"/>
        <v>155.96</v>
      </c>
      <c r="J47">
        <f t="shared" si="2"/>
        <v>1.51</v>
      </c>
      <c r="K47" s="16">
        <f t="shared" si="6"/>
        <v>72.94</v>
      </c>
      <c r="L47" s="16">
        <f t="shared" si="7"/>
        <v>7.61</v>
      </c>
      <c r="M47" s="30">
        <f t="shared" si="4"/>
        <v>98.09</v>
      </c>
      <c r="N47" s="3">
        <f t="shared" si="3"/>
        <v>1845.56</v>
      </c>
      <c r="O47" s="1" t="s">
        <v>76</v>
      </c>
      <c r="P47" s="20">
        <v>44642</v>
      </c>
      <c r="Q47">
        <f t="shared" si="5"/>
        <v>35</v>
      </c>
    </row>
    <row r="48" spans="2:17" x14ac:dyDescent="0.25">
      <c r="E48" s="21">
        <v>45762</v>
      </c>
      <c r="F48">
        <v>45</v>
      </c>
      <c r="G48" s="8">
        <v>0</v>
      </c>
      <c r="H48" s="7">
        <f t="shared" si="0"/>
        <v>1509.45</v>
      </c>
      <c r="I48" s="3">
        <f t="shared" si="1"/>
        <v>155.96</v>
      </c>
      <c r="J48">
        <f t="shared" si="2"/>
        <v>1.51</v>
      </c>
      <c r="K48" s="16">
        <f t="shared" si="6"/>
        <v>72.94</v>
      </c>
      <c r="L48" s="16">
        <f t="shared" si="7"/>
        <v>7.61</v>
      </c>
      <c r="M48" s="30">
        <f t="shared" si="4"/>
        <v>100.81</v>
      </c>
      <c r="N48" s="3">
        <f t="shared" si="3"/>
        <v>1848.28</v>
      </c>
      <c r="O48" s="1" t="s">
        <v>76</v>
      </c>
      <c r="P48" s="20">
        <v>44642</v>
      </c>
      <c r="Q48">
        <f t="shared" si="5"/>
        <v>36</v>
      </c>
    </row>
    <row r="49" spans="5:17" x14ac:dyDescent="0.25">
      <c r="E49" s="21">
        <v>45792</v>
      </c>
      <c r="F49">
        <v>46</v>
      </c>
      <c r="G49" s="8">
        <v>0</v>
      </c>
      <c r="H49" s="7">
        <f t="shared" si="0"/>
        <v>1509.45</v>
      </c>
      <c r="I49" s="3">
        <f t="shared" si="1"/>
        <v>155.96</v>
      </c>
      <c r="J49">
        <f t="shared" si="2"/>
        <v>1.51</v>
      </c>
      <c r="K49" s="16">
        <f t="shared" si="6"/>
        <v>72.94</v>
      </c>
      <c r="L49" s="16">
        <f t="shared" si="7"/>
        <v>7.61</v>
      </c>
      <c r="M49" s="30">
        <f t="shared" si="4"/>
        <v>103.53</v>
      </c>
      <c r="N49" s="3">
        <f t="shared" si="3"/>
        <v>1851</v>
      </c>
      <c r="O49" s="1" t="s">
        <v>76</v>
      </c>
      <c r="P49" s="20">
        <v>44642</v>
      </c>
      <c r="Q49">
        <f t="shared" si="5"/>
        <v>37</v>
      </c>
    </row>
    <row r="50" spans="5:17" x14ac:dyDescent="0.25">
      <c r="E50" s="21">
        <v>45823</v>
      </c>
      <c r="F50">
        <v>47</v>
      </c>
      <c r="G50" s="8">
        <v>0</v>
      </c>
      <c r="H50" s="7">
        <f t="shared" si="0"/>
        <v>1509.45</v>
      </c>
      <c r="I50" s="3">
        <f t="shared" si="1"/>
        <v>155.96</v>
      </c>
      <c r="J50">
        <f t="shared" si="2"/>
        <v>1.51</v>
      </c>
      <c r="K50" s="16">
        <f t="shared" si="6"/>
        <v>72.94</v>
      </c>
      <c r="L50" s="16">
        <f t="shared" si="7"/>
        <v>7.61</v>
      </c>
      <c r="M50" s="30">
        <f t="shared" si="4"/>
        <v>106.24</v>
      </c>
      <c r="N50" s="3">
        <f t="shared" si="3"/>
        <v>1853.71</v>
      </c>
      <c r="O50" s="1" t="s">
        <v>76</v>
      </c>
      <c r="P50" s="20">
        <v>44642</v>
      </c>
      <c r="Q50">
        <f t="shared" si="5"/>
        <v>38</v>
      </c>
    </row>
    <row r="51" spans="5:17" x14ac:dyDescent="0.25">
      <c r="E51" s="21">
        <v>45853</v>
      </c>
      <c r="F51">
        <v>48</v>
      </c>
      <c r="G51" s="8">
        <v>0</v>
      </c>
      <c r="H51" s="7">
        <f t="shared" si="0"/>
        <v>1509.45</v>
      </c>
      <c r="I51" s="3">
        <f t="shared" si="1"/>
        <v>155.96</v>
      </c>
      <c r="J51">
        <f t="shared" si="2"/>
        <v>1.51</v>
      </c>
      <c r="K51" s="16">
        <f t="shared" si="6"/>
        <v>72.94</v>
      </c>
      <c r="L51" s="16">
        <f t="shared" si="7"/>
        <v>7.61</v>
      </c>
      <c r="M51" s="30">
        <f t="shared" si="4"/>
        <v>108.95</v>
      </c>
      <c r="N51" s="3">
        <f t="shared" si="3"/>
        <v>1856.42</v>
      </c>
      <c r="O51" s="1" t="s">
        <v>76</v>
      </c>
      <c r="P51" s="20">
        <v>44642</v>
      </c>
      <c r="Q51">
        <f t="shared" si="5"/>
        <v>39</v>
      </c>
    </row>
    <row r="52" spans="5:17" x14ac:dyDescent="0.25">
      <c r="E52" s="21">
        <v>45884</v>
      </c>
      <c r="F52">
        <v>49</v>
      </c>
      <c r="G52" s="8">
        <v>0</v>
      </c>
      <c r="H52" s="7">
        <f t="shared" si="0"/>
        <v>1509.45</v>
      </c>
      <c r="I52" s="3">
        <f t="shared" si="1"/>
        <v>155.96</v>
      </c>
      <c r="J52">
        <f t="shared" si="2"/>
        <v>1.51</v>
      </c>
      <c r="K52" s="16">
        <f t="shared" si="6"/>
        <v>72.94</v>
      </c>
      <c r="L52" s="16">
        <f t="shared" si="7"/>
        <v>7.61</v>
      </c>
      <c r="M52" s="30">
        <f t="shared" si="4"/>
        <v>111.65</v>
      </c>
      <c r="N52" s="3">
        <f t="shared" si="3"/>
        <v>1859.1200000000001</v>
      </c>
      <c r="O52" s="1" t="s">
        <v>76</v>
      </c>
      <c r="P52" s="20">
        <v>44642</v>
      </c>
      <c r="Q52">
        <f t="shared" si="5"/>
        <v>40</v>
      </c>
    </row>
    <row r="53" spans="5:17" x14ac:dyDescent="0.25">
      <c r="E53" s="21">
        <v>45915</v>
      </c>
      <c r="F53">
        <v>50</v>
      </c>
      <c r="G53" s="8">
        <v>0</v>
      </c>
      <c r="H53" s="7">
        <f t="shared" si="0"/>
        <v>1509.45</v>
      </c>
      <c r="I53" s="3">
        <f t="shared" si="1"/>
        <v>155.96</v>
      </c>
      <c r="J53">
        <f t="shared" si="2"/>
        <v>1.51</v>
      </c>
      <c r="K53" s="16">
        <f t="shared" si="6"/>
        <v>72.94</v>
      </c>
      <c r="L53" s="16">
        <f t="shared" si="7"/>
        <v>7.61</v>
      </c>
      <c r="M53" s="30">
        <f t="shared" si="4"/>
        <v>114.35</v>
      </c>
      <c r="N53" s="3">
        <f t="shared" si="3"/>
        <v>1861.82</v>
      </c>
      <c r="O53" s="1" t="s">
        <v>76</v>
      </c>
      <c r="P53" s="20">
        <v>44642</v>
      </c>
      <c r="Q53">
        <f t="shared" si="5"/>
        <v>41</v>
      </c>
    </row>
    <row r="54" spans="5:17" x14ac:dyDescent="0.25">
      <c r="E54" s="21">
        <v>45945</v>
      </c>
      <c r="F54">
        <v>51</v>
      </c>
      <c r="G54" s="8">
        <v>0</v>
      </c>
      <c r="H54" s="7">
        <f t="shared" si="0"/>
        <v>1509.45</v>
      </c>
      <c r="I54" s="3">
        <f t="shared" si="1"/>
        <v>155.96</v>
      </c>
      <c r="J54">
        <f t="shared" si="2"/>
        <v>1.51</v>
      </c>
      <c r="K54" s="16">
        <f t="shared" si="6"/>
        <v>72.94</v>
      </c>
      <c r="L54" s="16">
        <f t="shared" si="7"/>
        <v>7.61</v>
      </c>
      <c r="M54" s="30">
        <f t="shared" si="4"/>
        <v>117.04</v>
      </c>
      <c r="N54" s="3">
        <f t="shared" si="3"/>
        <v>1864.51</v>
      </c>
      <c r="O54" s="1" t="s">
        <v>76</v>
      </c>
      <c r="P54" s="20">
        <v>44642</v>
      </c>
      <c r="Q54">
        <f t="shared" si="5"/>
        <v>42</v>
      </c>
    </row>
    <row r="55" spans="5:17" x14ac:dyDescent="0.25">
      <c r="E55" s="21">
        <v>45976</v>
      </c>
      <c r="F55">
        <v>52</v>
      </c>
      <c r="G55" s="8">
        <v>0</v>
      </c>
      <c r="H55" s="7">
        <f t="shared" si="0"/>
        <v>1509.45</v>
      </c>
      <c r="I55" s="3">
        <f t="shared" si="1"/>
        <v>155.96</v>
      </c>
      <c r="J55">
        <f t="shared" si="2"/>
        <v>1.51</v>
      </c>
      <c r="K55" s="16">
        <f t="shared" si="6"/>
        <v>72.94</v>
      </c>
      <c r="L55" s="16">
        <f t="shared" si="7"/>
        <v>7.61</v>
      </c>
      <c r="M55" s="30">
        <f t="shared" si="4"/>
        <v>119.73</v>
      </c>
      <c r="N55" s="3">
        <f t="shared" si="3"/>
        <v>1867.2</v>
      </c>
      <c r="O55" s="1" t="s">
        <v>76</v>
      </c>
      <c r="P55" s="20">
        <v>44642</v>
      </c>
      <c r="Q55">
        <f t="shared" si="5"/>
        <v>43</v>
      </c>
    </row>
    <row r="56" spans="5:17" x14ac:dyDescent="0.25">
      <c r="E56" s="21">
        <v>46006</v>
      </c>
      <c r="F56">
        <v>53</v>
      </c>
      <c r="G56" s="8">
        <v>0</v>
      </c>
      <c r="H56" s="7">
        <f t="shared" si="0"/>
        <v>1509.45</v>
      </c>
      <c r="I56" s="3">
        <f t="shared" si="1"/>
        <v>155.96</v>
      </c>
      <c r="J56">
        <f t="shared" si="2"/>
        <v>1.51</v>
      </c>
      <c r="K56" s="16">
        <f t="shared" si="6"/>
        <v>72.94</v>
      </c>
      <c r="L56" s="16">
        <f t="shared" si="7"/>
        <v>7.61</v>
      </c>
      <c r="M56" s="30">
        <f t="shared" si="4"/>
        <v>122.42</v>
      </c>
      <c r="N56" s="3">
        <f t="shared" si="3"/>
        <v>1869.89</v>
      </c>
      <c r="O56" s="1" t="s">
        <v>76</v>
      </c>
      <c r="P56" s="20">
        <v>44642</v>
      </c>
      <c r="Q56">
        <f t="shared" si="5"/>
        <v>44</v>
      </c>
    </row>
    <row r="57" spans="5:17" x14ac:dyDescent="0.25">
      <c r="E57" s="21">
        <v>46037</v>
      </c>
      <c r="F57">
        <v>54</v>
      </c>
      <c r="G57" s="8">
        <v>0</v>
      </c>
      <c r="H57" s="7">
        <f t="shared" si="0"/>
        <v>1509.45</v>
      </c>
      <c r="I57" s="3">
        <f t="shared" si="1"/>
        <v>155.96</v>
      </c>
      <c r="J57">
        <f t="shared" si="2"/>
        <v>1.51</v>
      </c>
      <c r="K57" s="16">
        <f t="shared" si="6"/>
        <v>72.94</v>
      </c>
      <c r="L57" s="16">
        <f t="shared" si="7"/>
        <v>7.61</v>
      </c>
      <c r="M57" s="30">
        <f t="shared" si="4"/>
        <v>125.1</v>
      </c>
      <c r="N57" s="3">
        <f t="shared" si="3"/>
        <v>1872.57</v>
      </c>
      <c r="O57" s="1" t="s">
        <v>76</v>
      </c>
      <c r="P57" s="20">
        <v>44642</v>
      </c>
      <c r="Q57">
        <f t="shared" si="5"/>
        <v>45</v>
      </c>
    </row>
    <row r="58" spans="5:17" x14ac:dyDescent="0.25">
      <c r="E58" s="21">
        <v>46068</v>
      </c>
      <c r="F58">
        <v>55</v>
      </c>
      <c r="G58" s="8">
        <v>0</v>
      </c>
      <c r="H58" s="7">
        <f t="shared" si="0"/>
        <v>1509.45</v>
      </c>
      <c r="I58" s="3">
        <f t="shared" si="1"/>
        <v>155.96</v>
      </c>
      <c r="J58">
        <f t="shared" si="2"/>
        <v>1.51</v>
      </c>
      <c r="K58" s="16">
        <f t="shared" si="6"/>
        <v>72.94</v>
      </c>
      <c r="L58" s="16">
        <f t="shared" si="7"/>
        <v>7.61</v>
      </c>
      <c r="M58" s="30">
        <f t="shared" si="4"/>
        <v>127.77</v>
      </c>
      <c r="N58" s="3">
        <f t="shared" si="3"/>
        <v>1875.24</v>
      </c>
      <c r="O58" s="1" t="s">
        <v>76</v>
      </c>
      <c r="P58" s="20">
        <v>44642</v>
      </c>
      <c r="Q58">
        <f t="shared" si="5"/>
        <v>46</v>
      </c>
    </row>
    <row r="59" spans="5:17" x14ac:dyDescent="0.25">
      <c r="E59" s="21">
        <v>46096</v>
      </c>
      <c r="F59">
        <v>56</v>
      </c>
      <c r="G59" s="8">
        <v>0</v>
      </c>
      <c r="H59" s="7">
        <f t="shared" si="0"/>
        <v>1509.45</v>
      </c>
      <c r="I59" s="3">
        <f t="shared" si="1"/>
        <v>155.96</v>
      </c>
      <c r="J59">
        <f t="shared" si="2"/>
        <v>1.51</v>
      </c>
      <c r="K59" s="16">
        <f t="shared" si="6"/>
        <v>72.94</v>
      </c>
      <c r="L59" s="16">
        <f t="shared" si="7"/>
        <v>7.61</v>
      </c>
      <c r="M59" s="30">
        <f t="shared" si="4"/>
        <v>130.44</v>
      </c>
      <c r="N59" s="3">
        <f t="shared" si="3"/>
        <v>1877.91</v>
      </c>
      <c r="O59" s="1" t="s">
        <v>76</v>
      </c>
      <c r="P59" s="20">
        <v>44642</v>
      </c>
      <c r="Q59">
        <f t="shared" si="5"/>
        <v>47</v>
      </c>
    </row>
    <row r="60" spans="5:17" x14ac:dyDescent="0.25">
      <c r="E60" s="21">
        <v>46127</v>
      </c>
      <c r="F60">
        <v>57</v>
      </c>
      <c r="G60" s="8">
        <v>0</v>
      </c>
      <c r="H60" s="7">
        <f t="shared" si="0"/>
        <v>1509.45</v>
      </c>
      <c r="I60" s="3">
        <f t="shared" si="1"/>
        <v>155.96</v>
      </c>
      <c r="J60">
        <f t="shared" si="2"/>
        <v>1.51</v>
      </c>
      <c r="K60" s="16">
        <f t="shared" si="6"/>
        <v>72.94</v>
      </c>
      <c r="L60" s="16">
        <f t="shared" si="7"/>
        <v>7.61</v>
      </c>
      <c r="M60" s="30">
        <f t="shared" si="4"/>
        <v>133.11000000000001</v>
      </c>
      <c r="N60" s="3">
        <f t="shared" si="3"/>
        <v>1880.58</v>
      </c>
      <c r="O60" s="1" t="s">
        <v>76</v>
      </c>
      <c r="P60" s="20">
        <v>44642</v>
      </c>
      <c r="Q60">
        <f t="shared" si="5"/>
        <v>48</v>
      </c>
    </row>
    <row r="61" spans="5:17" x14ac:dyDescent="0.25">
      <c r="E61" s="21">
        <v>46157</v>
      </c>
      <c r="F61">
        <v>58</v>
      </c>
      <c r="G61" s="8">
        <v>0</v>
      </c>
      <c r="H61" s="7">
        <f t="shared" si="0"/>
        <v>1509.45</v>
      </c>
      <c r="I61" s="3">
        <f t="shared" si="1"/>
        <v>155.96</v>
      </c>
      <c r="J61">
        <f t="shared" si="2"/>
        <v>1.51</v>
      </c>
      <c r="K61" s="16">
        <f t="shared" si="6"/>
        <v>72.94</v>
      </c>
      <c r="L61" s="16">
        <f t="shared" si="7"/>
        <v>7.61</v>
      </c>
      <c r="M61" s="30">
        <f t="shared" si="4"/>
        <v>135.77000000000001</v>
      </c>
      <c r="N61" s="3">
        <f t="shared" si="3"/>
        <v>1883.24</v>
      </c>
      <c r="O61" s="1" t="s">
        <v>76</v>
      </c>
      <c r="P61" s="20">
        <v>44642</v>
      </c>
      <c r="Q61">
        <f t="shared" si="5"/>
        <v>49</v>
      </c>
    </row>
    <row r="62" spans="5:17" x14ac:dyDescent="0.25">
      <c r="E62" s="21">
        <v>46188</v>
      </c>
      <c r="F62">
        <v>59</v>
      </c>
      <c r="G62" s="8">
        <v>0</v>
      </c>
      <c r="H62" s="7">
        <f t="shared" si="0"/>
        <v>1509.45</v>
      </c>
      <c r="I62" s="3">
        <f t="shared" si="1"/>
        <v>155.96</v>
      </c>
      <c r="J62">
        <f t="shared" si="2"/>
        <v>1.51</v>
      </c>
      <c r="K62" s="16">
        <f t="shared" si="6"/>
        <v>72.94</v>
      </c>
      <c r="L62" s="16">
        <f t="shared" si="7"/>
        <v>7.61</v>
      </c>
      <c r="M62" s="30">
        <f t="shared" si="4"/>
        <v>138.43</v>
      </c>
      <c r="N62" s="3">
        <f t="shared" si="3"/>
        <v>1885.9</v>
      </c>
      <c r="O62" s="1" t="s">
        <v>76</v>
      </c>
      <c r="P62" s="20">
        <v>44642</v>
      </c>
      <c r="Q62">
        <f t="shared" si="5"/>
        <v>50</v>
      </c>
    </row>
    <row r="63" spans="5:17" x14ac:dyDescent="0.25">
      <c r="E63" s="21">
        <v>46218</v>
      </c>
      <c r="F63">
        <v>60</v>
      </c>
      <c r="G63" s="8">
        <v>0</v>
      </c>
      <c r="H63" s="7">
        <f t="shared" si="0"/>
        <v>1509.45</v>
      </c>
      <c r="I63" s="3">
        <f t="shared" si="1"/>
        <v>155.96</v>
      </c>
      <c r="J63">
        <f t="shared" si="2"/>
        <v>1.51</v>
      </c>
      <c r="K63" s="16">
        <f t="shared" si="6"/>
        <v>72.94</v>
      </c>
      <c r="L63" s="16">
        <f t="shared" si="7"/>
        <v>7.61</v>
      </c>
      <c r="M63" s="30">
        <f t="shared" si="4"/>
        <v>141.08000000000001</v>
      </c>
      <c r="N63" s="3">
        <f t="shared" si="3"/>
        <v>1888.55</v>
      </c>
      <c r="O63" s="1" t="s">
        <v>76</v>
      </c>
      <c r="P63" s="20">
        <v>44642</v>
      </c>
      <c r="Q63">
        <f t="shared" si="5"/>
        <v>51</v>
      </c>
    </row>
    <row r="64" spans="5:17" x14ac:dyDescent="0.25">
      <c r="E64" s="21">
        <v>46249</v>
      </c>
      <c r="F64">
        <v>61</v>
      </c>
      <c r="G64" s="8">
        <v>0</v>
      </c>
      <c r="H64" s="7">
        <f t="shared" si="0"/>
        <v>1509.45</v>
      </c>
      <c r="I64" s="3">
        <f t="shared" si="1"/>
        <v>155.96</v>
      </c>
      <c r="J64">
        <f t="shared" si="2"/>
        <v>1.51</v>
      </c>
      <c r="K64" s="16">
        <f t="shared" si="6"/>
        <v>72.94</v>
      </c>
      <c r="L64" s="16">
        <f t="shared" si="7"/>
        <v>7.61</v>
      </c>
      <c r="M64" s="30">
        <f t="shared" si="4"/>
        <v>143.72999999999999</v>
      </c>
      <c r="N64" s="3">
        <f t="shared" si="3"/>
        <v>1891.2</v>
      </c>
      <c r="O64" s="1" t="s">
        <v>76</v>
      </c>
      <c r="P64" s="20">
        <v>44642</v>
      </c>
      <c r="Q64">
        <f t="shared" si="5"/>
        <v>52</v>
      </c>
    </row>
    <row r="65" spans="5:17" x14ac:dyDescent="0.25">
      <c r="E65" s="21">
        <v>46280</v>
      </c>
      <c r="F65">
        <v>62</v>
      </c>
      <c r="G65" s="8">
        <v>0</v>
      </c>
      <c r="H65" s="7">
        <f t="shared" si="0"/>
        <v>1509.45</v>
      </c>
      <c r="I65" s="3">
        <f t="shared" si="1"/>
        <v>155.96</v>
      </c>
      <c r="J65">
        <f t="shared" si="2"/>
        <v>1.51</v>
      </c>
      <c r="K65" s="16">
        <f t="shared" si="6"/>
        <v>72.94</v>
      </c>
      <c r="L65" s="16">
        <f t="shared" si="7"/>
        <v>7.61</v>
      </c>
      <c r="M65" s="30">
        <f t="shared" si="4"/>
        <v>146.38</v>
      </c>
      <c r="N65" s="3">
        <f t="shared" si="3"/>
        <v>1893.85</v>
      </c>
      <c r="O65" s="1" t="s">
        <v>76</v>
      </c>
      <c r="P65" s="20">
        <v>44642</v>
      </c>
      <c r="Q65">
        <f t="shared" si="5"/>
        <v>53</v>
      </c>
    </row>
    <row r="66" spans="5:17" x14ac:dyDescent="0.25">
      <c r="E66" s="21">
        <v>46310</v>
      </c>
      <c r="F66">
        <v>63</v>
      </c>
      <c r="G66" s="8">
        <v>0</v>
      </c>
      <c r="H66" s="7">
        <f t="shared" si="0"/>
        <v>1509.45</v>
      </c>
      <c r="I66" s="3">
        <f t="shared" si="1"/>
        <v>155.96</v>
      </c>
      <c r="J66">
        <f t="shared" si="2"/>
        <v>1.51</v>
      </c>
      <c r="K66" s="16">
        <f t="shared" si="6"/>
        <v>72.94</v>
      </c>
      <c r="L66" s="16">
        <f t="shared" si="7"/>
        <v>7.61</v>
      </c>
      <c r="M66" s="30">
        <f t="shared" si="4"/>
        <v>149.02000000000001</v>
      </c>
      <c r="N66" s="3">
        <f t="shared" si="3"/>
        <v>1896.49</v>
      </c>
      <c r="O66" s="1" t="s">
        <v>76</v>
      </c>
      <c r="P66" s="20">
        <v>44642</v>
      </c>
      <c r="Q66">
        <f t="shared" si="5"/>
        <v>54</v>
      </c>
    </row>
    <row r="67" spans="5:17" x14ac:dyDescent="0.25">
      <c r="E67" s="21">
        <v>46341</v>
      </c>
      <c r="F67">
        <v>64</v>
      </c>
      <c r="G67" s="8">
        <v>0</v>
      </c>
      <c r="H67" s="7">
        <f t="shared" si="0"/>
        <v>1509.45</v>
      </c>
      <c r="I67" s="3">
        <f t="shared" si="1"/>
        <v>155.96</v>
      </c>
      <c r="J67">
        <f t="shared" si="2"/>
        <v>1.51</v>
      </c>
      <c r="K67" s="16">
        <f t="shared" si="6"/>
        <v>72.94</v>
      </c>
      <c r="L67" s="16">
        <f t="shared" si="7"/>
        <v>7.61</v>
      </c>
      <c r="M67" s="30">
        <f t="shared" si="4"/>
        <v>151.66</v>
      </c>
      <c r="N67" s="3">
        <f t="shared" si="3"/>
        <v>1899.13</v>
      </c>
      <c r="O67" s="1" t="s">
        <v>76</v>
      </c>
      <c r="P67" s="20">
        <v>44642</v>
      </c>
      <c r="Q67">
        <f t="shared" si="5"/>
        <v>55</v>
      </c>
    </row>
    <row r="68" spans="5:17" x14ac:dyDescent="0.25">
      <c r="E68" s="21">
        <v>46371</v>
      </c>
      <c r="F68">
        <v>65</v>
      </c>
      <c r="G68" s="8">
        <v>0</v>
      </c>
      <c r="H68" s="7">
        <f t="shared" si="0"/>
        <v>1509.45</v>
      </c>
      <c r="I68" s="3">
        <f t="shared" si="1"/>
        <v>155.96</v>
      </c>
      <c r="J68">
        <f t="shared" si="2"/>
        <v>1.51</v>
      </c>
      <c r="K68" s="16">
        <f t="shared" si="6"/>
        <v>72.94</v>
      </c>
      <c r="L68" s="16">
        <f t="shared" si="7"/>
        <v>7.61</v>
      </c>
      <c r="M68" s="30">
        <f t="shared" si="4"/>
        <v>154.29</v>
      </c>
      <c r="N68" s="3">
        <f t="shared" si="3"/>
        <v>1901.76</v>
      </c>
      <c r="O68" s="1" t="s">
        <v>76</v>
      </c>
      <c r="P68" s="20">
        <v>44642</v>
      </c>
      <c r="Q68">
        <f t="shared" si="5"/>
        <v>56</v>
      </c>
    </row>
    <row r="69" spans="5:17" x14ac:dyDescent="0.25">
      <c r="E69" s="21">
        <v>46402</v>
      </c>
      <c r="F69">
        <v>66</v>
      </c>
      <c r="G69" s="8">
        <v>0</v>
      </c>
      <c r="H69" s="7">
        <f t="shared" ref="H69:H123" si="8">($B$17-(I69+J69))</f>
        <v>1509.45</v>
      </c>
      <c r="I69" s="3">
        <f t="shared" ref="I69:I123" si="9">ROUND(($B$18/120),2)</f>
        <v>155.96</v>
      </c>
      <c r="J69">
        <f t="shared" ref="J69:J123" si="10">ROUND(($B$11/120),2)</f>
        <v>1.51</v>
      </c>
      <c r="K69" s="16">
        <f t="shared" si="6"/>
        <v>72.94</v>
      </c>
      <c r="L69" s="16">
        <f t="shared" si="7"/>
        <v>7.61</v>
      </c>
      <c r="M69" s="30">
        <f t="shared" si="4"/>
        <v>156.91999999999999</v>
      </c>
      <c r="N69" s="3">
        <f t="shared" ref="N69:N123" si="11">SUM(G69:M69)</f>
        <v>1904.39</v>
      </c>
      <c r="O69" s="1" t="s">
        <v>76</v>
      </c>
      <c r="P69" s="20">
        <v>44642</v>
      </c>
      <c r="Q69">
        <f t="shared" si="5"/>
        <v>57</v>
      </c>
    </row>
    <row r="70" spans="5:17" x14ac:dyDescent="0.25">
      <c r="E70" s="21">
        <v>46433</v>
      </c>
      <c r="F70">
        <v>67</v>
      </c>
      <c r="G70" s="8">
        <v>0</v>
      </c>
      <c r="H70" s="7">
        <f t="shared" si="8"/>
        <v>1509.45</v>
      </c>
      <c r="I70" s="3">
        <f t="shared" si="9"/>
        <v>155.96</v>
      </c>
      <c r="J70">
        <f t="shared" si="10"/>
        <v>1.51</v>
      </c>
      <c r="K70" s="16">
        <f t="shared" si="6"/>
        <v>72.94</v>
      </c>
      <c r="L70" s="16">
        <f t="shared" si="7"/>
        <v>7.61</v>
      </c>
      <c r="M70" s="30">
        <f t="shared" si="4"/>
        <v>159.54</v>
      </c>
      <c r="N70" s="3">
        <f t="shared" si="11"/>
        <v>1907.01</v>
      </c>
      <c r="O70" s="1" t="s">
        <v>76</v>
      </c>
      <c r="P70" s="20">
        <v>44642</v>
      </c>
      <c r="Q70">
        <f t="shared" si="5"/>
        <v>58</v>
      </c>
    </row>
    <row r="71" spans="5:17" x14ac:dyDescent="0.25">
      <c r="E71" s="21">
        <v>46461</v>
      </c>
      <c r="F71">
        <v>68</v>
      </c>
      <c r="G71" s="8">
        <v>0</v>
      </c>
      <c r="H71" s="7">
        <f t="shared" si="8"/>
        <v>1509.45</v>
      </c>
      <c r="I71" s="3">
        <f t="shared" si="9"/>
        <v>155.96</v>
      </c>
      <c r="J71">
        <f t="shared" si="10"/>
        <v>1.51</v>
      </c>
      <c r="K71" s="16">
        <f t="shared" si="6"/>
        <v>72.94</v>
      </c>
      <c r="L71" s="16">
        <f t="shared" si="7"/>
        <v>7.61</v>
      </c>
      <c r="M71" s="30">
        <f t="shared" si="4"/>
        <v>162.16</v>
      </c>
      <c r="N71" s="3">
        <f t="shared" si="11"/>
        <v>1909.63</v>
      </c>
      <c r="O71" s="1" t="s">
        <v>76</v>
      </c>
      <c r="P71" s="20">
        <v>44642</v>
      </c>
      <c r="Q71">
        <f t="shared" si="5"/>
        <v>59</v>
      </c>
    </row>
    <row r="72" spans="5:17" x14ac:dyDescent="0.25">
      <c r="E72" s="21">
        <v>46492</v>
      </c>
      <c r="F72">
        <v>69</v>
      </c>
      <c r="G72" s="8">
        <v>0</v>
      </c>
      <c r="H72" s="7">
        <f t="shared" si="8"/>
        <v>1509.45</v>
      </c>
      <c r="I72" s="3">
        <f t="shared" si="9"/>
        <v>155.96</v>
      </c>
      <c r="J72">
        <f t="shared" si="10"/>
        <v>1.51</v>
      </c>
      <c r="K72" s="16">
        <f t="shared" si="6"/>
        <v>72.94</v>
      </c>
      <c r="L72" s="16">
        <f t="shared" si="7"/>
        <v>7.61</v>
      </c>
      <c r="M72" s="30">
        <f t="shared" si="4"/>
        <v>164.77</v>
      </c>
      <c r="N72" s="3">
        <f t="shared" si="11"/>
        <v>1912.24</v>
      </c>
      <c r="O72" s="1" t="s">
        <v>76</v>
      </c>
      <c r="P72" s="20">
        <v>44642</v>
      </c>
      <c r="Q72">
        <f t="shared" si="5"/>
        <v>60</v>
      </c>
    </row>
    <row r="73" spans="5:17" x14ac:dyDescent="0.25">
      <c r="E73" s="21">
        <v>46522</v>
      </c>
      <c r="F73">
        <v>70</v>
      </c>
      <c r="G73" s="8">
        <v>0</v>
      </c>
      <c r="H73" s="7">
        <f t="shared" si="8"/>
        <v>1509.45</v>
      </c>
      <c r="I73" s="3">
        <f t="shared" si="9"/>
        <v>155.96</v>
      </c>
      <c r="J73">
        <f t="shared" si="10"/>
        <v>1.51</v>
      </c>
      <c r="K73" s="16">
        <f t="shared" si="6"/>
        <v>72.94</v>
      </c>
      <c r="L73" s="16">
        <f t="shared" si="7"/>
        <v>7.61</v>
      </c>
      <c r="M73" s="30">
        <f t="shared" si="4"/>
        <v>167.38</v>
      </c>
      <c r="N73" s="3">
        <f t="shared" si="11"/>
        <v>1914.85</v>
      </c>
      <c r="O73" s="1" t="s">
        <v>76</v>
      </c>
      <c r="P73" s="20">
        <v>44642</v>
      </c>
      <c r="Q73">
        <f t="shared" si="5"/>
        <v>61</v>
      </c>
    </row>
    <row r="74" spans="5:17" x14ac:dyDescent="0.25">
      <c r="E74" s="21">
        <v>46553</v>
      </c>
      <c r="F74">
        <v>71</v>
      </c>
      <c r="G74" s="8">
        <v>0</v>
      </c>
      <c r="H74" s="7">
        <f t="shared" si="8"/>
        <v>1509.45</v>
      </c>
      <c r="I74" s="3">
        <f t="shared" si="9"/>
        <v>155.96</v>
      </c>
      <c r="J74">
        <f t="shared" si="10"/>
        <v>1.51</v>
      </c>
      <c r="K74" s="16">
        <f t="shared" si="6"/>
        <v>72.94</v>
      </c>
      <c r="L74" s="16">
        <f t="shared" si="7"/>
        <v>7.61</v>
      </c>
      <c r="M74" s="30">
        <f t="shared" si="4"/>
        <v>169.99</v>
      </c>
      <c r="N74" s="3">
        <f t="shared" si="11"/>
        <v>1917.46</v>
      </c>
      <c r="O74" s="1" t="s">
        <v>76</v>
      </c>
      <c r="P74" s="20">
        <v>44642</v>
      </c>
      <c r="Q74">
        <f t="shared" si="5"/>
        <v>62</v>
      </c>
    </row>
    <row r="75" spans="5:17" x14ac:dyDescent="0.25">
      <c r="E75" s="21">
        <v>46583</v>
      </c>
      <c r="F75">
        <v>72</v>
      </c>
      <c r="G75" s="8">
        <v>0</v>
      </c>
      <c r="H75" s="7">
        <f t="shared" si="8"/>
        <v>1509.45</v>
      </c>
      <c r="I75" s="3">
        <f t="shared" si="9"/>
        <v>155.96</v>
      </c>
      <c r="J75">
        <f t="shared" si="10"/>
        <v>1.51</v>
      </c>
      <c r="K75" s="16">
        <f t="shared" si="6"/>
        <v>72.94</v>
      </c>
      <c r="L75" s="16">
        <f t="shared" si="7"/>
        <v>7.61</v>
      </c>
      <c r="M75" s="30">
        <f t="shared" si="4"/>
        <v>172.59</v>
      </c>
      <c r="N75" s="3">
        <f t="shared" si="11"/>
        <v>1920.06</v>
      </c>
      <c r="O75" s="1" t="s">
        <v>76</v>
      </c>
      <c r="P75" s="20">
        <v>44642</v>
      </c>
      <c r="Q75">
        <f t="shared" si="5"/>
        <v>63</v>
      </c>
    </row>
    <row r="76" spans="5:17" x14ac:dyDescent="0.25">
      <c r="E76" s="21">
        <v>46614</v>
      </c>
      <c r="F76">
        <v>73</v>
      </c>
      <c r="G76" s="8">
        <v>0</v>
      </c>
      <c r="H76" s="7">
        <f t="shared" si="8"/>
        <v>1509.45</v>
      </c>
      <c r="I76" s="3">
        <f t="shared" si="9"/>
        <v>155.96</v>
      </c>
      <c r="J76">
        <f t="shared" si="10"/>
        <v>1.51</v>
      </c>
      <c r="K76" s="16">
        <f t="shared" si="6"/>
        <v>72.94</v>
      </c>
      <c r="L76" s="16">
        <f t="shared" si="7"/>
        <v>7.61</v>
      </c>
      <c r="M76" s="30">
        <f t="shared" si="4"/>
        <v>175.19</v>
      </c>
      <c r="N76" s="3">
        <f t="shared" si="11"/>
        <v>1922.66</v>
      </c>
      <c r="O76" s="1" t="s">
        <v>76</v>
      </c>
      <c r="P76" s="20">
        <v>44642</v>
      </c>
      <c r="Q76">
        <f t="shared" si="5"/>
        <v>64</v>
      </c>
    </row>
    <row r="77" spans="5:17" x14ac:dyDescent="0.25">
      <c r="E77" s="21">
        <v>46645</v>
      </c>
      <c r="F77">
        <v>74</v>
      </c>
      <c r="G77" s="8">
        <v>0</v>
      </c>
      <c r="H77" s="7">
        <f t="shared" si="8"/>
        <v>1509.45</v>
      </c>
      <c r="I77" s="3">
        <f t="shared" si="9"/>
        <v>155.96</v>
      </c>
      <c r="J77">
        <f t="shared" si="10"/>
        <v>1.51</v>
      </c>
      <c r="K77" s="16">
        <f t="shared" si="6"/>
        <v>72.94</v>
      </c>
      <c r="L77" s="16">
        <f t="shared" si="7"/>
        <v>7.61</v>
      </c>
      <c r="M77" s="30">
        <f t="shared" si="4"/>
        <v>177.78</v>
      </c>
      <c r="N77" s="3">
        <f t="shared" si="11"/>
        <v>1925.25</v>
      </c>
      <c r="O77" s="1" t="s">
        <v>76</v>
      </c>
      <c r="P77" s="20">
        <v>44642</v>
      </c>
      <c r="Q77">
        <f t="shared" si="5"/>
        <v>65</v>
      </c>
    </row>
    <row r="78" spans="5:17" x14ac:dyDescent="0.25">
      <c r="E78" s="21">
        <v>46675</v>
      </c>
      <c r="F78">
        <v>75</v>
      </c>
      <c r="G78" s="8">
        <v>0</v>
      </c>
      <c r="H78" s="7">
        <f t="shared" si="8"/>
        <v>1509.45</v>
      </c>
      <c r="I78" s="3">
        <f t="shared" si="9"/>
        <v>155.96</v>
      </c>
      <c r="J78">
        <f t="shared" si="10"/>
        <v>1.51</v>
      </c>
      <c r="K78" s="16">
        <f t="shared" si="6"/>
        <v>72.94</v>
      </c>
      <c r="L78" s="16">
        <f t="shared" si="7"/>
        <v>7.61</v>
      </c>
      <c r="M78" s="30">
        <f t="shared" ref="M78:M123" si="12">ROUND((SUM(G78:L78))-PV($B$15,Q78,0,-(SUM(G78:L78))),2)</f>
        <v>180.37</v>
      </c>
      <c r="N78" s="3">
        <f t="shared" si="11"/>
        <v>1927.8400000000001</v>
      </c>
      <c r="O78" s="1" t="s">
        <v>76</v>
      </c>
      <c r="P78" s="20">
        <v>44642</v>
      </c>
      <c r="Q78">
        <f t="shared" ref="Q78:Q123" si="13">DATEDIF(P78,E78,"m")</f>
        <v>66</v>
      </c>
    </row>
    <row r="79" spans="5:17" x14ac:dyDescent="0.25">
      <c r="E79" s="21">
        <v>46706</v>
      </c>
      <c r="F79">
        <v>76</v>
      </c>
      <c r="G79" s="8">
        <v>0</v>
      </c>
      <c r="H79" s="7">
        <f t="shared" si="8"/>
        <v>1509.45</v>
      </c>
      <c r="I79" s="3">
        <f t="shared" si="9"/>
        <v>155.96</v>
      </c>
      <c r="J79">
        <f t="shared" si="10"/>
        <v>1.51</v>
      </c>
      <c r="K79" s="16">
        <f t="shared" si="6"/>
        <v>72.94</v>
      </c>
      <c r="L79" s="16">
        <f t="shared" si="7"/>
        <v>7.61</v>
      </c>
      <c r="M79" s="30">
        <f t="shared" si="12"/>
        <v>182.95</v>
      </c>
      <c r="N79" s="3">
        <f t="shared" si="11"/>
        <v>1930.42</v>
      </c>
      <c r="O79" s="1" t="s">
        <v>76</v>
      </c>
      <c r="P79" s="20">
        <v>44642</v>
      </c>
      <c r="Q79">
        <f t="shared" si="13"/>
        <v>67</v>
      </c>
    </row>
    <row r="80" spans="5:17" x14ac:dyDescent="0.25">
      <c r="E80" s="21">
        <v>46736</v>
      </c>
      <c r="F80">
        <v>77</v>
      </c>
      <c r="G80" s="8">
        <v>0</v>
      </c>
      <c r="H80" s="7">
        <f t="shared" si="8"/>
        <v>1509.45</v>
      </c>
      <c r="I80" s="3">
        <f t="shared" si="9"/>
        <v>155.96</v>
      </c>
      <c r="J80">
        <f t="shared" si="10"/>
        <v>1.51</v>
      </c>
      <c r="K80" s="16">
        <f t="shared" ref="K80:K123" si="14">ROUND((((H80/$B$20)*$B$22)-H80),2)</f>
        <v>72.94</v>
      </c>
      <c r="L80" s="16">
        <f t="shared" ref="L80:L123" si="15">ROUND(((((SUM(I80:J80))/$B$20)*$B$22)-(SUM(I80:J80))),2)</f>
        <v>7.61</v>
      </c>
      <c r="M80" s="30">
        <f t="shared" si="12"/>
        <v>185.53</v>
      </c>
      <c r="N80" s="3">
        <f t="shared" si="11"/>
        <v>1933</v>
      </c>
      <c r="O80" s="1" t="s">
        <v>76</v>
      </c>
      <c r="P80" s="20">
        <v>44642</v>
      </c>
      <c r="Q80">
        <f t="shared" si="13"/>
        <v>68</v>
      </c>
    </row>
    <row r="81" spans="5:17" x14ac:dyDescent="0.25">
      <c r="E81" s="21">
        <v>46767</v>
      </c>
      <c r="F81">
        <v>78</v>
      </c>
      <c r="G81" s="8">
        <v>0</v>
      </c>
      <c r="H81" s="7">
        <f t="shared" si="8"/>
        <v>1509.45</v>
      </c>
      <c r="I81" s="3">
        <f t="shared" si="9"/>
        <v>155.96</v>
      </c>
      <c r="J81">
        <f t="shared" si="10"/>
        <v>1.51</v>
      </c>
      <c r="K81" s="16">
        <f t="shared" si="14"/>
        <v>72.94</v>
      </c>
      <c r="L81" s="16">
        <f t="shared" si="15"/>
        <v>7.61</v>
      </c>
      <c r="M81" s="30">
        <f t="shared" si="12"/>
        <v>188.11</v>
      </c>
      <c r="N81" s="3">
        <f t="shared" si="11"/>
        <v>1935.58</v>
      </c>
      <c r="O81" s="1" t="s">
        <v>76</v>
      </c>
      <c r="P81" s="20">
        <v>44642</v>
      </c>
      <c r="Q81">
        <f t="shared" si="13"/>
        <v>69</v>
      </c>
    </row>
    <row r="82" spans="5:17" x14ac:dyDescent="0.25">
      <c r="E82" s="21">
        <v>46798</v>
      </c>
      <c r="F82">
        <v>79</v>
      </c>
      <c r="G82" s="8">
        <v>0</v>
      </c>
      <c r="H82" s="7">
        <f t="shared" si="8"/>
        <v>1509.45</v>
      </c>
      <c r="I82" s="3">
        <f t="shared" si="9"/>
        <v>155.96</v>
      </c>
      <c r="J82">
        <f t="shared" si="10"/>
        <v>1.51</v>
      </c>
      <c r="K82" s="16">
        <f t="shared" si="14"/>
        <v>72.94</v>
      </c>
      <c r="L82" s="16">
        <f t="shared" si="15"/>
        <v>7.61</v>
      </c>
      <c r="M82" s="30">
        <f t="shared" si="12"/>
        <v>190.68</v>
      </c>
      <c r="N82" s="3">
        <f t="shared" si="11"/>
        <v>1938.15</v>
      </c>
      <c r="O82" s="1" t="s">
        <v>76</v>
      </c>
      <c r="P82" s="20">
        <v>44642</v>
      </c>
      <c r="Q82">
        <f t="shared" si="13"/>
        <v>70</v>
      </c>
    </row>
    <row r="83" spans="5:17" x14ac:dyDescent="0.25">
      <c r="E83" s="21">
        <v>46827</v>
      </c>
      <c r="F83">
        <v>80</v>
      </c>
      <c r="G83" s="8">
        <v>0</v>
      </c>
      <c r="H83" s="7">
        <f t="shared" si="8"/>
        <v>1509.45</v>
      </c>
      <c r="I83" s="3">
        <f t="shared" si="9"/>
        <v>155.96</v>
      </c>
      <c r="J83">
        <f t="shared" si="10"/>
        <v>1.51</v>
      </c>
      <c r="K83" s="16">
        <f t="shared" si="14"/>
        <v>72.94</v>
      </c>
      <c r="L83" s="16">
        <f t="shared" si="15"/>
        <v>7.61</v>
      </c>
      <c r="M83" s="30">
        <f t="shared" si="12"/>
        <v>193.25</v>
      </c>
      <c r="N83" s="3">
        <f t="shared" si="11"/>
        <v>1940.72</v>
      </c>
      <c r="O83" s="1" t="s">
        <v>76</v>
      </c>
      <c r="P83" s="20">
        <v>44642</v>
      </c>
      <c r="Q83">
        <f t="shared" si="13"/>
        <v>71</v>
      </c>
    </row>
    <row r="84" spans="5:17" x14ac:dyDescent="0.25">
      <c r="E84" s="21">
        <v>46858</v>
      </c>
      <c r="F84">
        <v>81</v>
      </c>
      <c r="G84" s="8">
        <v>0</v>
      </c>
      <c r="H84" s="7">
        <f t="shared" si="8"/>
        <v>1509.45</v>
      </c>
      <c r="I84" s="3">
        <f t="shared" si="9"/>
        <v>155.96</v>
      </c>
      <c r="J84">
        <f t="shared" si="10"/>
        <v>1.51</v>
      </c>
      <c r="K84" s="16">
        <f t="shared" si="14"/>
        <v>72.94</v>
      </c>
      <c r="L84" s="16">
        <f t="shared" si="15"/>
        <v>7.61</v>
      </c>
      <c r="M84" s="30">
        <f t="shared" si="12"/>
        <v>195.81</v>
      </c>
      <c r="N84" s="3">
        <f t="shared" si="11"/>
        <v>1943.28</v>
      </c>
      <c r="O84" s="1" t="s">
        <v>76</v>
      </c>
      <c r="P84" s="20">
        <v>44642</v>
      </c>
      <c r="Q84">
        <f t="shared" si="13"/>
        <v>72</v>
      </c>
    </row>
    <row r="85" spans="5:17" x14ac:dyDescent="0.25">
      <c r="E85" s="21">
        <v>46888</v>
      </c>
      <c r="F85">
        <v>82</v>
      </c>
      <c r="G85" s="8">
        <v>0</v>
      </c>
      <c r="H85" s="7">
        <f t="shared" si="8"/>
        <v>1509.45</v>
      </c>
      <c r="I85" s="3">
        <f t="shared" si="9"/>
        <v>155.96</v>
      </c>
      <c r="J85">
        <f t="shared" si="10"/>
        <v>1.51</v>
      </c>
      <c r="K85" s="16">
        <f t="shared" si="14"/>
        <v>72.94</v>
      </c>
      <c r="L85" s="16">
        <f t="shared" si="15"/>
        <v>7.61</v>
      </c>
      <c r="M85" s="30">
        <f t="shared" si="12"/>
        <v>198.37</v>
      </c>
      <c r="N85" s="3">
        <f t="shared" si="11"/>
        <v>1945.8400000000001</v>
      </c>
      <c r="O85" s="1" t="s">
        <v>76</v>
      </c>
      <c r="P85" s="20">
        <v>44642</v>
      </c>
      <c r="Q85">
        <f t="shared" si="13"/>
        <v>73</v>
      </c>
    </row>
    <row r="86" spans="5:17" x14ac:dyDescent="0.25">
      <c r="E86" s="21">
        <v>46919</v>
      </c>
      <c r="F86">
        <v>83</v>
      </c>
      <c r="G86" s="8">
        <v>0</v>
      </c>
      <c r="H86" s="7">
        <f t="shared" si="8"/>
        <v>1509.45</v>
      </c>
      <c r="I86" s="3">
        <f t="shared" si="9"/>
        <v>155.96</v>
      </c>
      <c r="J86">
        <f t="shared" si="10"/>
        <v>1.51</v>
      </c>
      <c r="K86" s="16">
        <f t="shared" si="14"/>
        <v>72.94</v>
      </c>
      <c r="L86" s="16">
        <f t="shared" si="15"/>
        <v>7.61</v>
      </c>
      <c r="M86" s="30">
        <f t="shared" si="12"/>
        <v>200.93</v>
      </c>
      <c r="N86" s="3">
        <f t="shared" si="11"/>
        <v>1948.4</v>
      </c>
      <c r="O86" s="1" t="s">
        <v>76</v>
      </c>
      <c r="P86" s="20">
        <v>44642</v>
      </c>
      <c r="Q86">
        <f t="shared" si="13"/>
        <v>74</v>
      </c>
    </row>
    <row r="87" spans="5:17" x14ac:dyDescent="0.25">
      <c r="E87" s="21">
        <v>46949</v>
      </c>
      <c r="F87">
        <v>84</v>
      </c>
      <c r="G87" s="8">
        <v>0</v>
      </c>
      <c r="H87" s="7">
        <f t="shared" si="8"/>
        <v>1509.45</v>
      </c>
      <c r="I87" s="3">
        <f t="shared" si="9"/>
        <v>155.96</v>
      </c>
      <c r="J87">
        <f t="shared" si="10"/>
        <v>1.51</v>
      </c>
      <c r="K87" s="16">
        <f t="shared" si="14"/>
        <v>72.94</v>
      </c>
      <c r="L87" s="16">
        <f t="shared" si="15"/>
        <v>7.61</v>
      </c>
      <c r="M87" s="30">
        <f t="shared" si="12"/>
        <v>203.48</v>
      </c>
      <c r="N87" s="3">
        <f t="shared" si="11"/>
        <v>1950.95</v>
      </c>
      <c r="O87" s="1" t="s">
        <v>76</v>
      </c>
      <c r="P87" s="20">
        <v>44642</v>
      </c>
      <c r="Q87">
        <f t="shared" si="13"/>
        <v>75</v>
      </c>
    </row>
    <row r="88" spans="5:17" x14ac:dyDescent="0.25">
      <c r="E88" s="21">
        <v>46980</v>
      </c>
      <c r="F88">
        <v>85</v>
      </c>
      <c r="G88" s="8">
        <v>0</v>
      </c>
      <c r="H88" s="7">
        <f t="shared" si="8"/>
        <v>1509.45</v>
      </c>
      <c r="I88" s="3">
        <f t="shared" si="9"/>
        <v>155.96</v>
      </c>
      <c r="J88">
        <f t="shared" si="10"/>
        <v>1.51</v>
      </c>
      <c r="K88" s="16">
        <f t="shared" si="14"/>
        <v>72.94</v>
      </c>
      <c r="L88" s="16">
        <f t="shared" si="15"/>
        <v>7.61</v>
      </c>
      <c r="M88" s="30">
        <f t="shared" si="12"/>
        <v>206.02</v>
      </c>
      <c r="N88" s="3">
        <f t="shared" si="11"/>
        <v>1953.49</v>
      </c>
      <c r="O88" s="1" t="s">
        <v>76</v>
      </c>
      <c r="P88" s="20">
        <v>44642</v>
      </c>
      <c r="Q88">
        <f t="shared" si="13"/>
        <v>76</v>
      </c>
    </row>
    <row r="89" spans="5:17" x14ac:dyDescent="0.25">
      <c r="E89" s="21">
        <v>47011</v>
      </c>
      <c r="F89">
        <v>86</v>
      </c>
      <c r="G89" s="8">
        <v>0</v>
      </c>
      <c r="H89" s="7">
        <f t="shared" si="8"/>
        <v>1509.45</v>
      </c>
      <c r="I89" s="3">
        <f t="shared" si="9"/>
        <v>155.96</v>
      </c>
      <c r="J89">
        <f t="shared" si="10"/>
        <v>1.51</v>
      </c>
      <c r="K89" s="16">
        <f t="shared" si="14"/>
        <v>72.94</v>
      </c>
      <c r="L89" s="16">
        <f t="shared" si="15"/>
        <v>7.61</v>
      </c>
      <c r="M89" s="30">
        <f t="shared" si="12"/>
        <v>208.57</v>
      </c>
      <c r="N89" s="3">
        <f t="shared" si="11"/>
        <v>1956.04</v>
      </c>
      <c r="O89" s="1" t="s">
        <v>76</v>
      </c>
      <c r="P89" s="20">
        <v>44642</v>
      </c>
      <c r="Q89">
        <f t="shared" si="13"/>
        <v>77</v>
      </c>
    </row>
    <row r="90" spans="5:17" x14ac:dyDescent="0.25">
      <c r="E90" s="21">
        <v>47041</v>
      </c>
      <c r="F90">
        <v>87</v>
      </c>
      <c r="G90" s="8">
        <v>0</v>
      </c>
      <c r="H90" s="7">
        <f t="shared" si="8"/>
        <v>1509.45</v>
      </c>
      <c r="I90" s="3">
        <f t="shared" si="9"/>
        <v>155.96</v>
      </c>
      <c r="J90">
        <f t="shared" si="10"/>
        <v>1.51</v>
      </c>
      <c r="K90" s="16">
        <f t="shared" si="14"/>
        <v>72.94</v>
      </c>
      <c r="L90" s="16">
        <f t="shared" si="15"/>
        <v>7.61</v>
      </c>
      <c r="M90" s="30">
        <f t="shared" si="12"/>
        <v>211.1</v>
      </c>
      <c r="N90" s="3">
        <f t="shared" si="11"/>
        <v>1958.57</v>
      </c>
      <c r="O90" s="1" t="s">
        <v>76</v>
      </c>
      <c r="P90" s="20">
        <v>44642</v>
      </c>
      <c r="Q90">
        <f t="shared" si="13"/>
        <v>78</v>
      </c>
    </row>
    <row r="91" spans="5:17" x14ac:dyDescent="0.25">
      <c r="E91" s="21">
        <v>47072</v>
      </c>
      <c r="F91">
        <v>88</v>
      </c>
      <c r="G91" s="8">
        <v>0</v>
      </c>
      <c r="H91" s="7">
        <f t="shared" si="8"/>
        <v>1509.45</v>
      </c>
      <c r="I91" s="3">
        <f t="shared" si="9"/>
        <v>155.96</v>
      </c>
      <c r="J91">
        <f t="shared" si="10"/>
        <v>1.51</v>
      </c>
      <c r="K91" s="16">
        <f t="shared" si="14"/>
        <v>72.94</v>
      </c>
      <c r="L91" s="16">
        <f t="shared" si="15"/>
        <v>7.61</v>
      </c>
      <c r="M91" s="30">
        <f t="shared" si="12"/>
        <v>213.64</v>
      </c>
      <c r="N91" s="3">
        <f t="shared" si="11"/>
        <v>1961.1100000000001</v>
      </c>
      <c r="O91" s="1" t="s">
        <v>76</v>
      </c>
      <c r="P91" s="20">
        <v>44642</v>
      </c>
      <c r="Q91">
        <f t="shared" si="13"/>
        <v>79</v>
      </c>
    </row>
    <row r="92" spans="5:17" x14ac:dyDescent="0.25">
      <c r="E92" s="21">
        <v>47102</v>
      </c>
      <c r="F92">
        <v>89</v>
      </c>
      <c r="G92" s="8">
        <v>0</v>
      </c>
      <c r="H92" s="7">
        <f t="shared" si="8"/>
        <v>1509.45</v>
      </c>
      <c r="I92" s="3">
        <f t="shared" si="9"/>
        <v>155.96</v>
      </c>
      <c r="J92">
        <f t="shared" si="10"/>
        <v>1.51</v>
      </c>
      <c r="K92" s="16">
        <f t="shared" si="14"/>
        <v>72.94</v>
      </c>
      <c r="L92" s="16">
        <f t="shared" si="15"/>
        <v>7.61</v>
      </c>
      <c r="M92" s="30">
        <f t="shared" si="12"/>
        <v>216.17</v>
      </c>
      <c r="N92" s="3">
        <f t="shared" si="11"/>
        <v>1963.64</v>
      </c>
      <c r="O92" s="1" t="s">
        <v>76</v>
      </c>
      <c r="P92" s="20">
        <v>44642</v>
      </c>
      <c r="Q92">
        <f t="shared" si="13"/>
        <v>80</v>
      </c>
    </row>
    <row r="93" spans="5:17" x14ac:dyDescent="0.25">
      <c r="E93" s="21">
        <v>47133</v>
      </c>
      <c r="F93">
        <v>90</v>
      </c>
      <c r="G93" s="8">
        <v>0</v>
      </c>
      <c r="H93" s="7">
        <f t="shared" si="8"/>
        <v>1509.45</v>
      </c>
      <c r="I93" s="3">
        <f t="shared" si="9"/>
        <v>155.96</v>
      </c>
      <c r="J93">
        <f t="shared" si="10"/>
        <v>1.51</v>
      </c>
      <c r="K93" s="16">
        <f t="shared" si="14"/>
        <v>72.94</v>
      </c>
      <c r="L93" s="16">
        <f t="shared" si="15"/>
        <v>7.61</v>
      </c>
      <c r="M93" s="30">
        <f t="shared" si="12"/>
        <v>218.69</v>
      </c>
      <c r="N93" s="3">
        <f t="shared" si="11"/>
        <v>1966.16</v>
      </c>
      <c r="O93" s="1" t="s">
        <v>76</v>
      </c>
      <c r="P93" s="20">
        <v>44642</v>
      </c>
      <c r="Q93">
        <f t="shared" si="13"/>
        <v>81</v>
      </c>
    </row>
    <row r="94" spans="5:17" x14ac:dyDescent="0.25">
      <c r="E94" s="21">
        <v>47164</v>
      </c>
      <c r="F94">
        <v>91</v>
      </c>
      <c r="G94" s="8">
        <v>0</v>
      </c>
      <c r="H94" s="7">
        <f t="shared" si="8"/>
        <v>1509.45</v>
      </c>
      <c r="I94" s="3">
        <f t="shared" si="9"/>
        <v>155.96</v>
      </c>
      <c r="J94">
        <f t="shared" si="10"/>
        <v>1.51</v>
      </c>
      <c r="K94" s="16">
        <f t="shared" si="14"/>
        <v>72.94</v>
      </c>
      <c r="L94" s="16">
        <f t="shared" si="15"/>
        <v>7.61</v>
      </c>
      <c r="M94" s="30">
        <f t="shared" si="12"/>
        <v>221.22</v>
      </c>
      <c r="N94" s="3">
        <f t="shared" si="11"/>
        <v>1968.69</v>
      </c>
      <c r="O94" s="1" t="s">
        <v>76</v>
      </c>
      <c r="P94" s="20">
        <v>44642</v>
      </c>
      <c r="Q94">
        <f t="shared" si="13"/>
        <v>82</v>
      </c>
    </row>
    <row r="95" spans="5:17" x14ac:dyDescent="0.25">
      <c r="E95" s="21">
        <v>47192</v>
      </c>
      <c r="F95">
        <v>92</v>
      </c>
      <c r="G95" s="8">
        <v>0</v>
      </c>
      <c r="H95" s="7">
        <f t="shared" si="8"/>
        <v>1509.45</v>
      </c>
      <c r="I95" s="3">
        <f t="shared" si="9"/>
        <v>155.96</v>
      </c>
      <c r="J95">
        <f t="shared" si="10"/>
        <v>1.51</v>
      </c>
      <c r="K95" s="16">
        <f t="shared" si="14"/>
        <v>72.94</v>
      </c>
      <c r="L95" s="16">
        <f t="shared" si="15"/>
        <v>7.61</v>
      </c>
      <c r="M95" s="30">
        <f t="shared" si="12"/>
        <v>223.73</v>
      </c>
      <c r="N95" s="3">
        <f t="shared" si="11"/>
        <v>1971.2</v>
      </c>
      <c r="O95" s="1" t="s">
        <v>76</v>
      </c>
      <c r="P95" s="20">
        <v>44642</v>
      </c>
      <c r="Q95">
        <f t="shared" si="13"/>
        <v>83</v>
      </c>
    </row>
    <row r="96" spans="5:17" x14ac:dyDescent="0.25">
      <c r="E96" s="21">
        <v>47223</v>
      </c>
      <c r="F96">
        <v>93</v>
      </c>
      <c r="G96" s="8">
        <v>0</v>
      </c>
      <c r="H96" s="7">
        <f t="shared" si="8"/>
        <v>1509.45</v>
      </c>
      <c r="I96" s="3">
        <f t="shared" si="9"/>
        <v>155.96</v>
      </c>
      <c r="J96">
        <f t="shared" si="10"/>
        <v>1.51</v>
      </c>
      <c r="K96" s="16">
        <f t="shared" si="14"/>
        <v>72.94</v>
      </c>
      <c r="L96" s="16">
        <f t="shared" si="15"/>
        <v>7.61</v>
      </c>
      <c r="M96" s="30">
        <f t="shared" si="12"/>
        <v>226.25</v>
      </c>
      <c r="N96" s="3">
        <f t="shared" si="11"/>
        <v>1973.72</v>
      </c>
      <c r="O96" s="1" t="s">
        <v>76</v>
      </c>
      <c r="P96" s="20">
        <v>44642</v>
      </c>
      <c r="Q96">
        <f t="shared" si="13"/>
        <v>84</v>
      </c>
    </row>
    <row r="97" spans="5:17" x14ac:dyDescent="0.25">
      <c r="E97" s="21">
        <v>47253</v>
      </c>
      <c r="F97">
        <v>94</v>
      </c>
      <c r="G97" s="8">
        <v>0</v>
      </c>
      <c r="H97" s="7">
        <f t="shared" si="8"/>
        <v>1509.45</v>
      </c>
      <c r="I97" s="3">
        <f t="shared" si="9"/>
        <v>155.96</v>
      </c>
      <c r="J97">
        <f t="shared" si="10"/>
        <v>1.51</v>
      </c>
      <c r="K97" s="16">
        <f t="shared" si="14"/>
        <v>72.94</v>
      </c>
      <c r="L97" s="16">
        <f t="shared" si="15"/>
        <v>7.61</v>
      </c>
      <c r="M97" s="30">
        <f t="shared" si="12"/>
        <v>228.75</v>
      </c>
      <c r="N97" s="3">
        <f t="shared" si="11"/>
        <v>1976.22</v>
      </c>
      <c r="O97" s="1" t="s">
        <v>76</v>
      </c>
      <c r="P97" s="20">
        <v>44642</v>
      </c>
      <c r="Q97">
        <f t="shared" si="13"/>
        <v>85</v>
      </c>
    </row>
    <row r="98" spans="5:17" x14ac:dyDescent="0.25">
      <c r="E98" s="21">
        <v>47284</v>
      </c>
      <c r="F98">
        <v>95</v>
      </c>
      <c r="G98" s="8">
        <v>0</v>
      </c>
      <c r="H98" s="7">
        <f t="shared" si="8"/>
        <v>1509.45</v>
      </c>
      <c r="I98" s="3">
        <f t="shared" si="9"/>
        <v>155.96</v>
      </c>
      <c r="J98">
        <f t="shared" si="10"/>
        <v>1.51</v>
      </c>
      <c r="K98" s="16">
        <f t="shared" si="14"/>
        <v>72.94</v>
      </c>
      <c r="L98" s="16">
        <f t="shared" si="15"/>
        <v>7.61</v>
      </c>
      <c r="M98" s="30">
        <f t="shared" si="12"/>
        <v>231.26</v>
      </c>
      <c r="N98" s="3">
        <f t="shared" si="11"/>
        <v>1978.73</v>
      </c>
      <c r="O98" s="1" t="s">
        <v>76</v>
      </c>
      <c r="P98" s="20">
        <v>44642</v>
      </c>
      <c r="Q98">
        <f t="shared" si="13"/>
        <v>86</v>
      </c>
    </row>
    <row r="99" spans="5:17" x14ac:dyDescent="0.25">
      <c r="E99" s="21">
        <v>47314</v>
      </c>
      <c r="F99">
        <v>96</v>
      </c>
      <c r="G99" s="8">
        <v>0</v>
      </c>
      <c r="H99" s="7">
        <f t="shared" si="8"/>
        <v>1509.45</v>
      </c>
      <c r="I99" s="3">
        <f t="shared" si="9"/>
        <v>155.96</v>
      </c>
      <c r="J99">
        <f t="shared" si="10"/>
        <v>1.51</v>
      </c>
      <c r="K99" s="16">
        <f t="shared" si="14"/>
        <v>72.94</v>
      </c>
      <c r="L99" s="16">
        <f t="shared" si="15"/>
        <v>7.61</v>
      </c>
      <c r="M99" s="30">
        <f t="shared" si="12"/>
        <v>233.76</v>
      </c>
      <c r="N99" s="3">
        <f t="shared" si="11"/>
        <v>1981.23</v>
      </c>
      <c r="O99" s="1" t="s">
        <v>76</v>
      </c>
      <c r="P99" s="20">
        <v>44642</v>
      </c>
      <c r="Q99">
        <f t="shared" si="13"/>
        <v>87</v>
      </c>
    </row>
    <row r="100" spans="5:17" x14ac:dyDescent="0.25">
      <c r="E100" s="21">
        <v>47345</v>
      </c>
      <c r="F100">
        <v>97</v>
      </c>
      <c r="G100" s="8">
        <v>0</v>
      </c>
      <c r="H100" s="7">
        <f t="shared" si="8"/>
        <v>1509.45</v>
      </c>
      <c r="I100" s="3">
        <f t="shared" si="9"/>
        <v>155.96</v>
      </c>
      <c r="J100">
        <f t="shared" si="10"/>
        <v>1.51</v>
      </c>
      <c r="K100" s="16">
        <f t="shared" si="14"/>
        <v>72.94</v>
      </c>
      <c r="L100" s="16">
        <f t="shared" si="15"/>
        <v>7.61</v>
      </c>
      <c r="M100" s="30">
        <f t="shared" si="12"/>
        <v>236.26</v>
      </c>
      <c r="N100" s="3">
        <f t="shared" si="11"/>
        <v>1983.73</v>
      </c>
      <c r="O100" s="1" t="s">
        <v>76</v>
      </c>
      <c r="P100" s="20">
        <v>44642</v>
      </c>
      <c r="Q100">
        <f t="shared" si="13"/>
        <v>88</v>
      </c>
    </row>
    <row r="101" spans="5:17" x14ac:dyDescent="0.25">
      <c r="E101" s="21">
        <v>47376</v>
      </c>
      <c r="F101">
        <v>98</v>
      </c>
      <c r="G101" s="8">
        <v>0</v>
      </c>
      <c r="H101" s="7">
        <f t="shared" si="8"/>
        <v>1509.45</v>
      </c>
      <c r="I101" s="3">
        <f t="shared" si="9"/>
        <v>155.96</v>
      </c>
      <c r="J101">
        <f t="shared" si="10"/>
        <v>1.51</v>
      </c>
      <c r="K101" s="16">
        <f t="shared" si="14"/>
        <v>72.94</v>
      </c>
      <c r="L101" s="16">
        <f t="shared" si="15"/>
        <v>7.61</v>
      </c>
      <c r="M101" s="30">
        <f t="shared" si="12"/>
        <v>238.75</v>
      </c>
      <c r="N101" s="3">
        <f t="shared" si="11"/>
        <v>1986.22</v>
      </c>
      <c r="O101" s="1" t="s">
        <v>76</v>
      </c>
      <c r="P101" s="20">
        <v>44642</v>
      </c>
      <c r="Q101">
        <f t="shared" si="13"/>
        <v>89</v>
      </c>
    </row>
    <row r="102" spans="5:17" x14ac:dyDescent="0.25">
      <c r="E102" s="21">
        <v>47406</v>
      </c>
      <c r="F102">
        <v>99</v>
      </c>
      <c r="G102" s="8">
        <v>0</v>
      </c>
      <c r="H102" s="7">
        <f t="shared" si="8"/>
        <v>1509.45</v>
      </c>
      <c r="I102" s="3">
        <f t="shared" si="9"/>
        <v>155.96</v>
      </c>
      <c r="J102">
        <f t="shared" si="10"/>
        <v>1.51</v>
      </c>
      <c r="K102" s="16">
        <f t="shared" si="14"/>
        <v>72.94</v>
      </c>
      <c r="L102" s="16">
        <f t="shared" si="15"/>
        <v>7.61</v>
      </c>
      <c r="M102" s="30">
        <f t="shared" si="12"/>
        <v>241.24</v>
      </c>
      <c r="N102" s="3">
        <f t="shared" si="11"/>
        <v>1988.71</v>
      </c>
      <c r="O102" s="1" t="s">
        <v>76</v>
      </c>
      <c r="P102" s="20">
        <v>44642</v>
      </c>
      <c r="Q102">
        <f t="shared" si="13"/>
        <v>90</v>
      </c>
    </row>
    <row r="103" spans="5:17" x14ac:dyDescent="0.25">
      <c r="E103" s="21">
        <v>47437</v>
      </c>
      <c r="F103">
        <v>100</v>
      </c>
      <c r="G103" s="8">
        <v>0</v>
      </c>
      <c r="H103" s="7">
        <f t="shared" si="8"/>
        <v>1509.45</v>
      </c>
      <c r="I103" s="3">
        <f t="shared" si="9"/>
        <v>155.96</v>
      </c>
      <c r="J103">
        <f t="shared" si="10"/>
        <v>1.51</v>
      </c>
      <c r="K103" s="16">
        <f t="shared" si="14"/>
        <v>72.94</v>
      </c>
      <c r="L103" s="16">
        <f t="shared" si="15"/>
        <v>7.61</v>
      </c>
      <c r="M103" s="30">
        <f t="shared" si="12"/>
        <v>243.72</v>
      </c>
      <c r="N103" s="3">
        <f t="shared" si="11"/>
        <v>1991.19</v>
      </c>
      <c r="O103" s="1" t="s">
        <v>76</v>
      </c>
      <c r="P103" s="20">
        <v>44642</v>
      </c>
      <c r="Q103">
        <f t="shared" si="13"/>
        <v>91</v>
      </c>
    </row>
    <row r="104" spans="5:17" x14ac:dyDescent="0.25">
      <c r="E104" s="21">
        <v>47467</v>
      </c>
      <c r="F104">
        <v>101</v>
      </c>
      <c r="G104" s="8">
        <v>0</v>
      </c>
      <c r="H104" s="7">
        <f t="shared" si="8"/>
        <v>1509.45</v>
      </c>
      <c r="I104" s="3">
        <f t="shared" si="9"/>
        <v>155.96</v>
      </c>
      <c r="J104">
        <f t="shared" si="10"/>
        <v>1.51</v>
      </c>
      <c r="K104" s="16">
        <f t="shared" si="14"/>
        <v>72.94</v>
      </c>
      <c r="L104" s="16">
        <f t="shared" si="15"/>
        <v>7.61</v>
      </c>
      <c r="M104" s="30">
        <f t="shared" si="12"/>
        <v>246.2</v>
      </c>
      <c r="N104" s="3">
        <f t="shared" si="11"/>
        <v>1993.67</v>
      </c>
      <c r="O104" s="1" t="s">
        <v>76</v>
      </c>
      <c r="P104" s="20">
        <v>44642</v>
      </c>
      <c r="Q104">
        <f t="shared" si="13"/>
        <v>92</v>
      </c>
    </row>
    <row r="105" spans="5:17" x14ac:dyDescent="0.25">
      <c r="E105" s="21">
        <v>47498</v>
      </c>
      <c r="F105">
        <v>102</v>
      </c>
      <c r="G105" s="8">
        <v>0</v>
      </c>
      <c r="H105" s="7">
        <f t="shared" si="8"/>
        <v>1509.45</v>
      </c>
      <c r="I105" s="3">
        <f t="shared" si="9"/>
        <v>155.96</v>
      </c>
      <c r="J105">
        <f t="shared" si="10"/>
        <v>1.51</v>
      </c>
      <c r="K105" s="16">
        <f t="shared" si="14"/>
        <v>72.94</v>
      </c>
      <c r="L105" s="16">
        <f t="shared" si="15"/>
        <v>7.61</v>
      </c>
      <c r="M105" s="30">
        <f t="shared" si="12"/>
        <v>248.68</v>
      </c>
      <c r="N105" s="3">
        <f t="shared" si="11"/>
        <v>1996.15</v>
      </c>
      <c r="O105" s="1" t="s">
        <v>76</v>
      </c>
      <c r="P105" s="20">
        <v>44642</v>
      </c>
      <c r="Q105">
        <f t="shared" si="13"/>
        <v>93</v>
      </c>
    </row>
    <row r="106" spans="5:17" x14ac:dyDescent="0.25">
      <c r="E106" s="21">
        <v>47529</v>
      </c>
      <c r="F106">
        <v>103</v>
      </c>
      <c r="G106" s="8">
        <v>0</v>
      </c>
      <c r="H106" s="7">
        <f t="shared" si="8"/>
        <v>1509.45</v>
      </c>
      <c r="I106" s="3">
        <f t="shared" si="9"/>
        <v>155.96</v>
      </c>
      <c r="J106">
        <f t="shared" si="10"/>
        <v>1.51</v>
      </c>
      <c r="K106" s="16">
        <f t="shared" si="14"/>
        <v>72.94</v>
      </c>
      <c r="L106" s="16">
        <f t="shared" si="15"/>
        <v>7.61</v>
      </c>
      <c r="M106" s="30">
        <f t="shared" si="12"/>
        <v>251.15</v>
      </c>
      <c r="N106" s="3">
        <f t="shared" si="11"/>
        <v>1998.6200000000001</v>
      </c>
      <c r="O106" s="1" t="s">
        <v>76</v>
      </c>
      <c r="P106" s="20">
        <v>44642</v>
      </c>
      <c r="Q106">
        <f t="shared" si="13"/>
        <v>94</v>
      </c>
    </row>
    <row r="107" spans="5:17" x14ac:dyDescent="0.25">
      <c r="E107" s="21">
        <v>47557</v>
      </c>
      <c r="F107">
        <v>104</v>
      </c>
      <c r="G107" s="8">
        <v>0</v>
      </c>
      <c r="H107" s="7">
        <f t="shared" si="8"/>
        <v>1509.45</v>
      </c>
      <c r="I107" s="3">
        <f t="shared" si="9"/>
        <v>155.96</v>
      </c>
      <c r="J107">
        <f t="shared" si="10"/>
        <v>1.51</v>
      </c>
      <c r="K107" s="16">
        <f t="shared" si="14"/>
        <v>72.94</v>
      </c>
      <c r="L107" s="16">
        <f t="shared" si="15"/>
        <v>7.61</v>
      </c>
      <c r="M107" s="30">
        <f t="shared" si="12"/>
        <v>253.62</v>
      </c>
      <c r="N107" s="3">
        <f t="shared" si="11"/>
        <v>2001.0900000000001</v>
      </c>
      <c r="O107" s="1" t="s">
        <v>76</v>
      </c>
      <c r="P107" s="20">
        <v>44642</v>
      </c>
      <c r="Q107">
        <f t="shared" si="13"/>
        <v>95</v>
      </c>
    </row>
    <row r="108" spans="5:17" x14ac:dyDescent="0.25">
      <c r="E108" s="21">
        <v>47588</v>
      </c>
      <c r="F108">
        <v>105</v>
      </c>
      <c r="G108" s="8">
        <v>0</v>
      </c>
      <c r="H108" s="7">
        <f t="shared" si="8"/>
        <v>1509.45</v>
      </c>
      <c r="I108" s="3">
        <f t="shared" si="9"/>
        <v>155.96</v>
      </c>
      <c r="J108">
        <f t="shared" si="10"/>
        <v>1.51</v>
      </c>
      <c r="K108" s="16">
        <f t="shared" si="14"/>
        <v>72.94</v>
      </c>
      <c r="L108" s="16">
        <f t="shared" si="15"/>
        <v>7.61</v>
      </c>
      <c r="M108" s="30">
        <f t="shared" si="12"/>
        <v>256.08</v>
      </c>
      <c r="N108" s="3">
        <f t="shared" si="11"/>
        <v>2003.55</v>
      </c>
      <c r="O108" s="1" t="s">
        <v>76</v>
      </c>
      <c r="P108" s="20">
        <v>44642</v>
      </c>
      <c r="Q108">
        <f t="shared" si="13"/>
        <v>96</v>
      </c>
    </row>
    <row r="109" spans="5:17" x14ac:dyDescent="0.25">
      <c r="E109" s="21">
        <v>47618</v>
      </c>
      <c r="F109">
        <v>106</v>
      </c>
      <c r="G109" s="8">
        <v>0</v>
      </c>
      <c r="H109" s="7">
        <f t="shared" si="8"/>
        <v>1509.45</v>
      </c>
      <c r="I109" s="3">
        <f t="shared" si="9"/>
        <v>155.96</v>
      </c>
      <c r="J109">
        <f t="shared" si="10"/>
        <v>1.51</v>
      </c>
      <c r="K109" s="16">
        <f t="shared" si="14"/>
        <v>72.94</v>
      </c>
      <c r="L109" s="16">
        <f t="shared" si="15"/>
        <v>7.61</v>
      </c>
      <c r="M109" s="30">
        <f t="shared" si="12"/>
        <v>258.54000000000002</v>
      </c>
      <c r="N109" s="3">
        <f t="shared" si="11"/>
        <v>2006.01</v>
      </c>
      <c r="O109" s="1" t="s">
        <v>76</v>
      </c>
      <c r="P109" s="20">
        <v>44642</v>
      </c>
      <c r="Q109">
        <f t="shared" si="13"/>
        <v>97</v>
      </c>
    </row>
    <row r="110" spans="5:17" x14ac:dyDescent="0.25">
      <c r="E110" s="21">
        <v>47649</v>
      </c>
      <c r="F110">
        <v>107</v>
      </c>
      <c r="G110" s="8">
        <v>0</v>
      </c>
      <c r="H110" s="7">
        <f t="shared" si="8"/>
        <v>1509.45</v>
      </c>
      <c r="I110" s="3">
        <f t="shared" si="9"/>
        <v>155.96</v>
      </c>
      <c r="J110">
        <f t="shared" si="10"/>
        <v>1.51</v>
      </c>
      <c r="K110" s="16">
        <f t="shared" si="14"/>
        <v>72.94</v>
      </c>
      <c r="L110" s="16">
        <f t="shared" si="15"/>
        <v>7.61</v>
      </c>
      <c r="M110" s="30">
        <f t="shared" si="12"/>
        <v>261</v>
      </c>
      <c r="N110" s="3">
        <f t="shared" si="11"/>
        <v>2008.47</v>
      </c>
      <c r="O110" s="1" t="s">
        <v>76</v>
      </c>
      <c r="P110" s="20">
        <v>44642</v>
      </c>
      <c r="Q110">
        <f t="shared" si="13"/>
        <v>98</v>
      </c>
    </row>
    <row r="111" spans="5:17" x14ac:dyDescent="0.25">
      <c r="E111" s="21">
        <v>47679</v>
      </c>
      <c r="F111">
        <v>108</v>
      </c>
      <c r="G111" s="8">
        <v>0</v>
      </c>
      <c r="H111" s="7">
        <f t="shared" si="8"/>
        <v>1509.45</v>
      </c>
      <c r="I111" s="3">
        <f t="shared" si="9"/>
        <v>155.96</v>
      </c>
      <c r="J111">
        <f t="shared" si="10"/>
        <v>1.51</v>
      </c>
      <c r="K111" s="16">
        <f t="shared" si="14"/>
        <v>72.94</v>
      </c>
      <c r="L111" s="16">
        <f t="shared" si="15"/>
        <v>7.61</v>
      </c>
      <c r="M111" s="30">
        <f t="shared" si="12"/>
        <v>263.45</v>
      </c>
      <c r="N111" s="3">
        <f t="shared" si="11"/>
        <v>2010.92</v>
      </c>
      <c r="O111" s="1" t="s">
        <v>76</v>
      </c>
      <c r="P111" s="20">
        <v>44642</v>
      </c>
      <c r="Q111">
        <f t="shared" si="13"/>
        <v>99</v>
      </c>
    </row>
    <row r="112" spans="5:17" x14ac:dyDescent="0.25">
      <c r="E112" s="21">
        <v>47710</v>
      </c>
      <c r="F112">
        <v>109</v>
      </c>
      <c r="G112" s="8">
        <v>0</v>
      </c>
      <c r="H112" s="7">
        <f t="shared" si="8"/>
        <v>1509.45</v>
      </c>
      <c r="I112" s="3">
        <f t="shared" si="9"/>
        <v>155.96</v>
      </c>
      <c r="J112">
        <f t="shared" si="10"/>
        <v>1.51</v>
      </c>
      <c r="K112" s="16">
        <f t="shared" si="14"/>
        <v>72.94</v>
      </c>
      <c r="L112" s="16">
        <f t="shared" si="15"/>
        <v>7.61</v>
      </c>
      <c r="M112" s="30">
        <f t="shared" si="12"/>
        <v>265.89999999999998</v>
      </c>
      <c r="N112" s="3">
        <f t="shared" si="11"/>
        <v>2013.37</v>
      </c>
      <c r="O112" s="1" t="s">
        <v>76</v>
      </c>
      <c r="P112" s="20">
        <v>44642</v>
      </c>
      <c r="Q112">
        <f t="shared" si="13"/>
        <v>100</v>
      </c>
    </row>
    <row r="113" spans="5:17" x14ac:dyDescent="0.25">
      <c r="E113" s="21">
        <v>47741</v>
      </c>
      <c r="F113">
        <v>110</v>
      </c>
      <c r="G113" s="8">
        <v>0</v>
      </c>
      <c r="H113" s="7">
        <f t="shared" si="8"/>
        <v>1509.45</v>
      </c>
      <c r="I113" s="3">
        <f t="shared" si="9"/>
        <v>155.96</v>
      </c>
      <c r="J113">
        <f t="shared" si="10"/>
        <v>1.51</v>
      </c>
      <c r="K113" s="16">
        <f t="shared" si="14"/>
        <v>72.94</v>
      </c>
      <c r="L113" s="16">
        <f t="shared" si="15"/>
        <v>7.61</v>
      </c>
      <c r="M113" s="30">
        <f t="shared" si="12"/>
        <v>268.33999999999997</v>
      </c>
      <c r="N113" s="3">
        <f t="shared" si="11"/>
        <v>2015.81</v>
      </c>
      <c r="O113" s="1" t="s">
        <v>76</v>
      </c>
      <c r="P113" s="20">
        <v>44642</v>
      </c>
      <c r="Q113">
        <f t="shared" si="13"/>
        <v>101</v>
      </c>
    </row>
    <row r="114" spans="5:17" x14ac:dyDescent="0.25">
      <c r="E114" s="21">
        <v>47771</v>
      </c>
      <c r="F114">
        <v>111</v>
      </c>
      <c r="G114" s="8">
        <v>0</v>
      </c>
      <c r="H114" s="7">
        <f t="shared" si="8"/>
        <v>1509.45</v>
      </c>
      <c r="I114" s="3">
        <f t="shared" si="9"/>
        <v>155.96</v>
      </c>
      <c r="J114">
        <f t="shared" si="10"/>
        <v>1.51</v>
      </c>
      <c r="K114" s="16">
        <f t="shared" si="14"/>
        <v>72.94</v>
      </c>
      <c r="L114" s="16">
        <f t="shared" si="15"/>
        <v>7.61</v>
      </c>
      <c r="M114" s="30">
        <f t="shared" si="12"/>
        <v>270.77999999999997</v>
      </c>
      <c r="N114" s="3">
        <f t="shared" si="11"/>
        <v>2018.25</v>
      </c>
      <c r="O114" s="1" t="s">
        <v>76</v>
      </c>
      <c r="P114" s="20">
        <v>44642</v>
      </c>
      <c r="Q114">
        <f t="shared" si="13"/>
        <v>102</v>
      </c>
    </row>
    <row r="115" spans="5:17" x14ac:dyDescent="0.25">
      <c r="E115" s="21">
        <v>47802</v>
      </c>
      <c r="F115">
        <v>112</v>
      </c>
      <c r="G115" s="8">
        <v>0</v>
      </c>
      <c r="H115" s="7">
        <f t="shared" si="8"/>
        <v>1509.45</v>
      </c>
      <c r="I115" s="3">
        <f t="shared" si="9"/>
        <v>155.96</v>
      </c>
      <c r="J115">
        <f t="shared" si="10"/>
        <v>1.51</v>
      </c>
      <c r="K115" s="16">
        <f t="shared" si="14"/>
        <v>72.94</v>
      </c>
      <c r="L115" s="16">
        <f t="shared" si="15"/>
        <v>7.61</v>
      </c>
      <c r="M115" s="30">
        <f t="shared" si="12"/>
        <v>273.20999999999998</v>
      </c>
      <c r="N115" s="3">
        <f t="shared" si="11"/>
        <v>2020.68</v>
      </c>
      <c r="O115" s="1" t="s">
        <v>76</v>
      </c>
      <c r="P115" s="20">
        <v>44642</v>
      </c>
      <c r="Q115">
        <f t="shared" si="13"/>
        <v>103</v>
      </c>
    </row>
    <row r="116" spans="5:17" x14ac:dyDescent="0.25">
      <c r="E116" s="21">
        <v>47832</v>
      </c>
      <c r="F116">
        <v>113</v>
      </c>
      <c r="G116" s="8">
        <v>0</v>
      </c>
      <c r="H116" s="7">
        <f t="shared" si="8"/>
        <v>1509.45</v>
      </c>
      <c r="I116" s="3">
        <f t="shared" si="9"/>
        <v>155.96</v>
      </c>
      <c r="J116">
        <f t="shared" si="10"/>
        <v>1.51</v>
      </c>
      <c r="K116" s="16">
        <f t="shared" si="14"/>
        <v>72.94</v>
      </c>
      <c r="L116" s="16">
        <f t="shared" si="15"/>
        <v>7.61</v>
      </c>
      <c r="M116" s="30">
        <f t="shared" si="12"/>
        <v>275.64999999999998</v>
      </c>
      <c r="N116" s="3">
        <f t="shared" si="11"/>
        <v>2023.12</v>
      </c>
      <c r="O116" s="1" t="s">
        <v>76</v>
      </c>
      <c r="P116" s="20">
        <v>44642</v>
      </c>
      <c r="Q116">
        <f t="shared" si="13"/>
        <v>104</v>
      </c>
    </row>
    <row r="117" spans="5:17" x14ac:dyDescent="0.25">
      <c r="E117" s="21">
        <v>47863</v>
      </c>
      <c r="F117">
        <v>114</v>
      </c>
      <c r="G117" s="8">
        <v>0</v>
      </c>
      <c r="H117" s="7">
        <f t="shared" si="8"/>
        <v>1509.45</v>
      </c>
      <c r="I117" s="3">
        <f t="shared" si="9"/>
        <v>155.96</v>
      </c>
      <c r="J117">
        <f t="shared" si="10"/>
        <v>1.51</v>
      </c>
      <c r="K117" s="16">
        <f t="shared" si="14"/>
        <v>72.94</v>
      </c>
      <c r="L117" s="16">
        <f t="shared" si="15"/>
        <v>7.61</v>
      </c>
      <c r="M117" s="30">
        <f t="shared" si="12"/>
        <v>278.07</v>
      </c>
      <c r="N117" s="3">
        <f t="shared" si="11"/>
        <v>2025.54</v>
      </c>
      <c r="O117" s="1" t="s">
        <v>76</v>
      </c>
      <c r="P117" s="20">
        <v>44642</v>
      </c>
      <c r="Q117">
        <f t="shared" si="13"/>
        <v>105</v>
      </c>
    </row>
    <row r="118" spans="5:17" x14ac:dyDescent="0.25">
      <c r="E118" s="21">
        <v>47894</v>
      </c>
      <c r="F118">
        <v>115</v>
      </c>
      <c r="G118" s="8">
        <v>0</v>
      </c>
      <c r="H118" s="7">
        <f t="shared" si="8"/>
        <v>1509.45</v>
      </c>
      <c r="I118" s="3">
        <f t="shared" si="9"/>
        <v>155.96</v>
      </c>
      <c r="J118">
        <f t="shared" si="10"/>
        <v>1.51</v>
      </c>
      <c r="K118" s="16">
        <f t="shared" si="14"/>
        <v>72.94</v>
      </c>
      <c r="L118" s="16">
        <f t="shared" si="15"/>
        <v>7.61</v>
      </c>
      <c r="M118" s="30">
        <f t="shared" si="12"/>
        <v>280.5</v>
      </c>
      <c r="N118" s="3">
        <f t="shared" si="11"/>
        <v>2027.97</v>
      </c>
      <c r="O118" s="1" t="s">
        <v>76</v>
      </c>
      <c r="P118" s="20">
        <v>44642</v>
      </c>
      <c r="Q118">
        <f t="shared" si="13"/>
        <v>106</v>
      </c>
    </row>
    <row r="119" spans="5:17" x14ac:dyDescent="0.25">
      <c r="E119" s="21">
        <v>47922</v>
      </c>
      <c r="F119">
        <v>116</v>
      </c>
      <c r="G119" s="8">
        <v>0</v>
      </c>
      <c r="H119" s="7">
        <f t="shared" si="8"/>
        <v>1509.45</v>
      </c>
      <c r="I119" s="3">
        <f t="shared" si="9"/>
        <v>155.96</v>
      </c>
      <c r="J119">
        <f t="shared" si="10"/>
        <v>1.51</v>
      </c>
      <c r="K119" s="16">
        <f t="shared" si="14"/>
        <v>72.94</v>
      </c>
      <c r="L119" s="16">
        <f t="shared" si="15"/>
        <v>7.61</v>
      </c>
      <c r="M119" s="30">
        <f t="shared" si="12"/>
        <v>282.92</v>
      </c>
      <c r="N119" s="3">
        <f t="shared" si="11"/>
        <v>2030.39</v>
      </c>
      <c r="O119" s="1" t="s">
        <v>76</v>
      </c>
      <c r="P119" s="20">
        <v>44642</v>
      </c>
      <c r="Q119">
        <f t="shared" si="13"/>
        <v>107</v>
      </c>
    </row>
    <row r="120" spans="5:17" x14ac:dyDescent="0.25">
      <c r="E120" s="21">
        <v>47953</v>
      </c>
      <c r="F120">
        <v>117</v>
      </c>
      <c r="G120" s="8">
        <v>0</v>
      </c>
      <c r="H120" s="7">
        <f t="shared" si="8"/>
        <v>1509.45</v>
      </c>
      <c r="I120" s="3">
        <f t="shared" si="9"/>
        <v>155.96</v>
      </c>
      <c r="J120">
        <f t="shared" si="10"/>
        <v>1.51</v>
      </c>
      <c r="K120" s="16">
        <f t="shared" si="14"/>
        <v>72.94</v>
      </c>
      <c r="L120" s="16">
        <f t="shared" si="15"/>
        <v>7.61</v>
      </c>
      <c r="M120" s="30">
        <f t="shared" si="12"/>
        <v>285.33</v>
      </c>
      <c r="N120" s="3">
        <f t="shared" si="11"/>
        <v>2032.8</v>
      </c>
      <c r="O120" s="1" t="s">
        <v>76</v>
      </c>
      <c r="P120" s="20">
        <v>44642</v>
      </c>
      <c r="Q120">
        <f t="shared" si="13"/>
        <v>108</v>
      </c>
    </row>
    <row r="121" spans="5:17" x14ac:dyDescent="0.25">
      <c r="E121" s="21">
        <v>47983</v>
      </c>
      <c r="F121">
        <v>118</v>
      </c>
      <c r="G121" s="8">
        <v>0</v>
      </c>
      <c r="H121" s="7">
        <f t="shared" si="8"/>
        <v>1509.45</v>
      </c>
      <c r="I121" s="3">
        <f t="shared" si="9"/>
        <v>155.96</v>
      </c>
      <c r="J121">
        <f t="shared" si="10"/>
        <v>1.51</v>
      </c>
      <c r="K121" s="16">
        <f t="shared" si="14"/>
        <v>72.94</v>
      </c>
      <c r="L121" s="16">
        <f t="shared" si="15"/>
        <v>7.61</v>
      </c>
      <c r="M121" s="30">
        <f t="shared" si="12"/>
        <v>287.74</v>
      </c>
      <c r="N121" s="3">
        <f t="shared" si="11"/>
        <v>2035.21</v>
      </c>
      <c r="O121" s="1" t="s">
        <v>76</v>
      </c>
      <c r="P121" s="20">
        <v>44642</v>
      </c>
      <c r="Q121">
        <f t="shared" si="13"/>
        <v>109</v>
      </c>
    </row>
    <row r="122" spans="5:17" x14ac:dyDescent="0.25">
      <c r="E122" s="21">
        <v>48014</v>
      </c>
      <c r="F122">
        <v>119</v>
      </c>
      <c r="G122" s="8">
        <v>0</v>
      </c>
      <c r="H122" s="7">
        <f t="shared" si="8"/>
        <v>1509.45</v>
      </c>
      <c r="I122" s="3">
        <f t="shared" si="9"/>
        <v>155.96</v>
      </c>
      <c r="J122">
        <f t="shared" si="10"/>
        <v>1.51</v>
      </c>
      <c r="K122" s="16">
        <f t="shared" si="14"/>
        <v>72.94</v>
      </c>
      <c r="L122" s="16">
        <f t="shared" si="15"/>
        <v>7.61</v>
      </c>
      <c r="M122" s="30">
        <f t="shared" si="12"/>
        <v>290.14999999999998</v>
      </c>
      <c r="N122" s="3">
        <f t="shared" si="11"/>
        <v>2037.62</v>
      </c>
      <c r="O122" s="1" t="s">
        <v>76</v>
      </c>
      <c r="P122" s="20">
        <v>44642</v>
      </c>
      <c r="Q122">
        <f t="shared" si="13"/>
        <v>110</v>
      </c>
    </row>
    <row r="123" spans="5:17" x14ac:dyDescent="0.25">
      <c r="E123" s="21">
        <v>48044</v>
      </c>
      <c r="F123">
        <v>120</v>
      </c>
      <c r="G123" s="8">
        <v>0</v>
      </c>
      <c r="H123" s="7">
        <f t="shared" si="8"/>
        <v>1509.45</v>
      </c>
      <c r="I123" s="3">
        <f t="shared" si="9"/>
        <v>155.96</v>
      </c>
      <c r="J123">
        <f t="shared" si="10"/>
        <v>1.51</v>
      </c>
      <c r="K123" s="16">
        <f t="shared" si="14"/>
        <v>72.94</v>
      </c>
      <c r="L123" s="16">
        <f t="shared" si="15"/>
        <v>7.61</v>
      </c>
      <c r="M123" s="30">
        <f t="shared" si="12"/>
        <v>292.55</v>
      </c>
      <c r="N123" s="3">
        <f t="shared" si="11"/>
        <v>2040.02</v>
      </c>
      <c r="O123" s="1" t="s">
        <v>76</v>
      </c>
      <c r="P123" s="20">
        <v>44642</v>
      </c>
      <c r="Q123">
        <f t="shared" si="13"/>
        <v>111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E879-00E4-4DAE-BA09-3721D7D49C4C}">
  <dimension ref="A1:Q123"/>
  <sheetViews>
    <sheetView topLeftCell="A7" workbookViewId="0">
      <selection activeCell="B31" sqref="B31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9" max="9" width="9.42578125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6" x14ac:dyDescent="0.25">
      <c r="A1" t="s">
        <v>0</v>
      </c>
      <c r="B1" s="1">
        <v>420074</v>
      </c>
    </row>
    <row r="2" spans="1:16" x14ac:dyDescent="0.25">
      <c r="A2" t="s">
        <v>1</v>
      </c>
      <c r="B2" s="1" t="s">
        <v>21</v>
      </c>
    </row>
    <row r="3" spans="1:16" x14ac:dyDescent="0.25">
      <c r="A3" t="s">
        <v>53</v>
      </c>
      <c r="B3" s="20">
        <v>44374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6" x14ac:dyDescent="0.25">
      <c r="B4" s="1"/>
      <c r="E4" s="21">
        <v>44418</v>
      </c>
      <c r="F4">
        <v>1</v>
      </c>
      <c r="G4" s="7">
        <v>1330.42</v>
      </c>
      <c r="H4" s="7">
        <f>$B$17-G4</f>
        <v>0</v>
      </c>
      <c r="I4" s="7"/>
      <c r="N4" s="3">
        <f>SUM(G4:M4)</f>
        <v>1330.42</v>
      </c>
      <c r="O4" s="1" t="s">
        <v>77</v>
      </c>
      <c r="P4" s="1"/>
    </row>
    <row r="5" spans="1:16" x14ac:dyDescent="0.25">
      <c r="A5" t="s">
        <v>3</v>
      </c>
      <c r="B5" s="2">
        <v>137763.68</v>
      </c>
      <c r="E5" s="21">
        <v>44449</v>
      </c>
      <c r="F5">
        <v>2</v>
      </c>
      <c r="G5" s="7">
        <v>1330.42</v>
      </c>
      <c r="H5" s="7">
        <f t="shared" ref="H5:H9" si="0">$B$17-G5</f>
        <v>0</v>
      </c>
      <c r="I5" s="7"/>
      <c r="N5" s="3">
        <f t="shared" ref="N5:N68" si="1">SUM(G5:M5)</f>
        <v>1330.42</v>
      </c>
      <c r="O5" s="1" t="s">
        <v>77</v>
      </c>
      <c r="P5" s="1"/>
    </row>
    <row r="6" spans="1:16" x14ac:dyDescent="0.25">
      <c r="A6" t="s">
        <v>4</v>
      </c>
      <c r="B6" s="2">
        <v>8265.82</v>
      </c>
      <c r="E6" s="21">
        <v>44479</v>
      </c>
      <c r="F6">
        <v>3</v>
      </c>
      <c r="G6" s="7">
        <v>1330.42</v>
      </c>
      <c r="H6" s="7">
        <f t="shared" si="0"/>
        <v>0</v>
      </c>
      <c r="I6" s="7"/>
      <c r="N6" s="3">
        <f t="shared" si="1"/>
        <v>1330.42</v>
      </c>
      <c r="O6" s="1" t="s">
        <v>77</v>
      </c>
      <c r="P6" s="1"/>
    </row>
    <row r="7" spans="1:16" x14ac:dyDescent="0.25">
      <c r="A7" t="s">
        <v>6</v>
      </c>
      <c r="B7" s="2">
        <f>SUM(B5:B6)</f>
        <v>146029.5</v>
      </c>
      <c r="E7" s="21">
        <v>44510</v>
      </c>
      <c r="F7">
        <v>4</v>
      </c>
      <c r="G7" s="7">
        <v>1330.42</v>
      </c>
      <c r="H7" s="7">
        <f t="shared" si="0"/>
        <v>0</v>
      </c>
      <c r="I7" s="7"/>
      <c r="N7" s="3">
        <f t="shared" si="1"/>
        <v>1330.42</v>
      </c>
      <c r="O7" s="1" t="s">
        <v>77</v>
      </c>
      <c r="P7" s="1"/>
    </row>
    <row r="8" spans="1:16" x14ac:dyDescent="0.25">
      <c r="A8" t="s">
        <v>5</v>
      </c>
      <c r="B8" s="2">
        <v>1460.3</v>
      </c>
      <c r="E8" s="21">
        <v>44540</v>
      </c>
      <c r="F8">
        <v>5</v>
      </c>
      <c r="G8" s="7">
        <v>1330.42</v>
      </c>
      <c r="H8" s="7">
        <f t="shared" si="0"/>
        <v>0</v>
      </c>
      <c r="I8" s="7"/>
      <c r="N8" s="3">
        <f t="shared" si="1"/>
        <v>1330.42</v>
      </c>
      <c r="O8" s="1" t="s">
        <v>77</v>
      </c>
      <c r="P8" s="1"/>
    </row>
    <row r="9" spans="1:16" x14ac:dyDescent="0.25">
      <c r="B9" s="2"/>
      <c r="E9" s="21">
        <v>44571</v>
      </c>
      <c r="F9">
        <v>6</v>
      </c>
      <c r="G9" s="7">
        <v>153.41999999999999</v>
      </c>
      <c r="H9" s="7">
        <f t="shared" si="0"/>
        <v>1177</v>
      </c>
      <c r="I9" s="7"/>
      <c r="N9" s="3">
        <f t="shared" si="1"/>
        <v>1330.42</v>
      </c>
      <c r="O9" s="1" t="s">
        <v>77</v>
      </c>
      <c r="P9" s="1"/>
    </row>
    <row r="10" spans="1:16" x14ac:dyDescent="0.25">
      <c r="A10" t="s">
        <v>7</v>
      </c>
      <c r="B10" s="2">
        <f xml:space="preserve"> B7-B8</f>
        <v>144569.20000000001</v>
      </c>
      <c r="E10" s="21">
        <v>44602</v>
      </c>
      <c r="F10">
        <v>7</v>
      </c>
      <c r="G10" s="8">
        <v>0</v>
      </c>
      <c r="H10" s="7">
        <f>($B$17-(I10+J10))</f>
        <v>1198.1300000000001</v>
      </c>
      <c r="I10" s="3">
        <f>ROUND(($B$18/114),2)</f>
        <v>131.02000000000001</v>
      </c>
      <c r="J10">
        <f>ROUND(($B$11/114),2)</f>
        <v>1.27</v>
      </c>
      <c r="N10" s="3">
        <f t="shared" si="1"/>
        <v>1330.42</v>
      </c>
      <c r="O10" s="1" t="s">
        <v>77</v>
      </c>
      <c r="P10" s="1"/>
    </row>
    <row r="11" spans="1:16" x14ac:dyDescent="0.25">
      <c r="A11" t="s">
        <v>8</v>
      </c>
      <c r="B11" s="2">
        <f>ROUND(B10/999,2)</f>
        <v>144.71</v>
      </c>
      <c r="E11" s="21">
        <v>44630</v>
      </c>
      <c r="F11">
        <v>8</v>
      </c>
      <c r="G11" s="8">
        <v>0</v>
      </c>
      <c r="H11" s="7">
        <f t="shared" ref="H11:H74" si="2">($B$17-(I11+J11))</f>
        <v>1198.1300000000001</v>
      </c>
      <c r="I11" s="3">
        <f t="shared" ref="I11:I74" si="3">ROUND(($B$18/114),2)</f>
        <v>131.02000000000001</v>
      </c>
      <c r="J11">
        <f t="shared" ref="J11:J74" si="4">ROUND(($B$11/114),2)</f>
        <v>1.27</v>
      </c>
      <c r="N11" s="3">
        <f t="shared" si="1"/>
        <v>1330.42</v>
      </c>
      <c r="O11" s="1" t="s">
        <v>77</v>
      </c>
      <c r="P11" s="1"/>
    </row>
    <row r="12" spans="1:16" x14ac:dyDescent="0.25">
      <c r="A12" t="s">
        <v>9</v>
      </c>
      <c r="B12" s="2">
        <f>B10+B11</f>
        <v>144713.91</v>
      </c>
      <c r="E12" s="21">
        <v>44661</v>
      </c>
      <c r="F12">
        <v>9</v>
      </c>
      <c r="G12" s="8">
        <v>0</v>
      </c>
      <c r="H12" s="7">
        <f t="shared" si="2"/>
        <v>1198.1300000000001</v>
      </c>
      <c r="I12" s="3">
        <f t="shared" si="3"/>
        <v>131.02000000000001</v>
      </c>
      <c r="J12">
        <f t="shared" si="4"/>
        <v>1.27</v>
      </c>
      <c r="N12" s="3">
        <f t="shared" si="1"/>
        <v>1330.42</v>
      </c>
      <c r="O12" s="1" t="s">
        <v>77</v>
      </c>
      <c r="P12" s="1"/>
    </row>
    <row r="13" spans="1:16" x14ac:dyDescent="0.25">
      <c r="B13" s="3"/>
      <c r="E13" s="21">
        <v>44691</v>
      </c>
      <c r="F13">
        <v>10</v>
      </c>
      <c r="G13" s="8">
        <v>0</v>
      </c>
      <c r="H13" s="7">
        <f t="shared" si="2"/>
        <v>1198.1300000000001</v>
      </c>
      <c r="I13" s="3">
        <f t="shared" si="3"/>
        <v>131.02000000000001</v>
      </c>
      <c r="J13">
        <f t="shared" si="4"/>
        <v>1.27</v>
      </c>
      <c r="N13" s="3">
        <f t="shared" si="1"/>
        <v>1330.42</v>
      </c>
      <c r="O13" s="1" t="s">
        <v>77</v>
      </c>
      <c r="P13" s="1"/>
    </row>
    <row r="14" spans="1:16" x14ac:dyDescent="0.25">
      <c r="A14" t="s">
        <v>10</v>
      </c>
      <c r="B14" s="4">
        <v>120</v>
      </c>
      <c r="E14" s="21">
        <v>44722</v>
      </c>
      <c r="F14">
        <v>11</v>
      </c>
      <c r="G14" s="8">
        <v>0</v>
      </c>
      <c r="H14" s="7">
        <f t="shared" si="2"/>
        <v>1198.1300000000001</v>
      </c>
      <c r="I14" s="3">
        <f t="shared" si="3"/>
        <v>131.02000000000001</v>
      </c>
      <c r="J14">
        <f t="shared" si="4"/>
        <v>1.27</v>
      </c>
      <c r="N14" s="3">
        <f t="shared" si="1"/>
        <v>1330.42</v>
      </c>
      <c r="O14" s="1" t="s">
        <v>77</v>
      </c>
      <c r="P14" s="1"/>
    </row>
    <row r="15" spans="1:16" x14ac:dyDescent="0.25">
      <c r="A15" t="s">
        <v>11</v>
      </c>
      <c r="B15" s="5">
        <v>1.652E-3</v>
      </c>
      <c r="E15" s="21">
        <v>44752</v>
      </c>
      <c r="F15">
        <v>12</v>
      </c>
      <c r="G15" s="8">
        <v>0</v>
      </c>
      <c r="H15" s="7">
        <f t="shared" si="2"/>
        <v>1198.1300000000001</v>
      </c>
      <c r="I15" s="3">
        <f t="shared" si="3"/>
        <v>131.02000000000001</v>
      </c>
      <c r="J15">
        <f t="shared" si="4"/>
        <v>1.27</v>
      </c>
      <c r="N15" s="3">
        <f t="shared" si="1"/>
        <v>1330.42</v>
      </c>
      <c r="O15" s="1" t="s">
        <v>77</v>
      </c>
      <c r="P15" s="1"/>
    </row>
    <row r="16" spans="1:16" x14ac:dyDescent="0.25">
      <c r="B16" s="3"/>
      <c r="E16" s="21">
        <v>44783</v>
      </c>
      <c r="F16">
        <v>13</v>
      </c>
      <c r="G16" s="8">
        <v>0</v>
      </c>
      <c r="H16" s="7">
        <f t="shared" si="2"/>
        <v>1198.1300000000001</v>
      </c>
      <c r="I16" s="3">
        <f t="shared" si="3"/>
        <v>131.02000000000001</v>
      </c>
      <c r="J16">
        <f t="shared" si="4"/>
        <v>1.27</v>
      </c>
      <c r="N16" s="3">
        <f t="shared" si="1"/>
        <v>1330.42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1330.42</v>
      </c>
      <c r="E17" s="21">
        <v>44814</v>
      </c>
      <c r="F17">
        <v>14</v>
      </c>
      <c r="G17" s="8">
        <v>0</v>
      </c>
      <c r="H17" s="7">
        <f t="shared" si="2"/>
        <v>1198.1300000000001</v>
      </c>
      <c r="I17" s="3">
        <f t="shared" si="3"/>
        <v>131.02000000000001</v>
      </c>
      <c r="J17">
        <f t="shared" si="4"/>
        <v>1.27</v>
      </c>
      <c r="N17" s="3">
        <f t="shared" si="1"/>
        <v>1330.42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14936.49</v>
      </c>
      <c r="E18" s="21">
        <v>44844</v>
      </c>
      <c r="F18">
        <v>15</v>
      </c>
      <c r="G18" s="8">
        <v>0</v>
      </c>
      <c r="H18" s="7">
        <f t="shared" si="2"/>
        <v>1198.1300000000001</v>
      </c>
      <c r="I18" s="3">
        <f t="shared" si="3"/>
        <v>131.02000000000001</v>
      </c>
      <c r="J18">
        <f t="shared" si="4"/>
        <v>1.27</v>
      </c>
      <c r="N18" s="3">
        <f t="shared" si="1"/>
        <v>1330.42</v>
      </c>
      <c r="O18" s="1" t="s">
        <v>77</v>
      </c>
      <c r="P18" s="1"/>
    </row>
    <row r="19" spans="1:16" x14ac:dyDescent="0.25">
      <c r="B19" s="3"/>
      <c r="E19" s="21">
        <v>44875</v>
      </c>
      <c r="F19">
        <v>16</v>
      </c>
      <c r="G19" s="8">
        <v>0</v>
      </c>
      <c r="H19" s="7">
        <f t="shared" si="2"/>
        <v>1198.1300000000001</v>
      </c>
      <c r="I19" s="3">
        <f t="shared" si="3"/>
        <v>131.02000000000001</v>
      </c>
      <c r="J19">
        <f t="shared" si="4"/>
        <v>1.27</v>
      </c>
      <c r="N19" s="3">
        <f t="shared" si="1"/>
        <v>1330.42</v>
      </c>
      <c r="O19" s="1" t="s">
        <v>77</v>
      </c>
      <c r="P19" s="1"/>
    </row>
    <row r="20" spans="1:16" x14ac:dyDescent="0.25">
      <c r="A20" t="s">
        <v>94</v>
      </c>
      <c r="B20" s="3">
        <v>1042.54</v>
      </c>
      <c r="E20" s="21">
        <v>44905</v>
      </c>
      <c r="F20">
        <v>17</v>
      </c>
      <c r="G20" s="8">
        <v>0</v>
      </c>
      <c r="H20" s="7">
        <f t="shared" si="2"/>
        <v>1198.1300000000001</v>
      </c>
      <c r="I20" s="3">
        <f t="shared" si="3"/>
        <v>131.02000000000001</v>
      </c>
      <c r="J20">
        <f t="shared" si="4"/>
        <v>1.27</v>
      </c>
      <c r="N20" s="3">
        <f t="shared" si="1"/>
        <v>1330.42</v>
      </c>
      <c r="O20" s="1" t="s">
        <v>77</v>
      </c>
      <c r="P20" s="1"/>
    </row>
    <row r="21" spans="1:16" x14ac:dyDescent="0.25">
      <c r="B21" s="3"/>
      <c r="E21" s="21">
        <v>44936</v>
      </c>
      <c r="F21">
        <v>18</v>
      </c>
      <c r="G21" s="8">
        <v>0</v>
      </c>
      <c r="H21" s="7">
        <f t="shared" si="2"/>
        <v>1198.1300000000001</v>
      </c>
      <c r="I21" s="3">
        <f t="shared" si="3"/>
        <v>131.02000000000001</v>
      </c>
      <c r="J21">
        <f t="shared" si="4"/>
        <v>1.27</v>
      </c>
      <c r="N21" s="3">
        <f t="shared" si="1"/>
        <v>1330.42</v>
      </c>
      <c r="O21" s="1" t="s">
        <v>77</v>
      </c>
      <c r="P21" s="1"/>
    </row>
    <row r="22" spans="1:16" x14ac:dyDescent="0.25">
      <c r="A22" t="s">
        <v>91</v>
      </c>
      <c r="B22" s="38">
        <v>1137.72</v>
      </c>
      <c r="E22" s="21">
        <v>44967</v>
      </c>
      <c r="F22">
        <v>19</v>
      </c>
      <c r="G22" s="8">
        <v>0</v>
      </c>
      <c r="H22" s="7">
        <f t="shared" si="2"/>
        <v>1198.1300000000001</v>
      </c>
      <c r="I22" s="3">
        <f t="shared" si="3"/>
        <v>131.02000000000001</v>
      </c>
      <c r="J22">
        <f t="shared" si="4"/>
        <v>1.27</v>
      </c>
      <c r="N22" s="3">
        <f t="shared" si="1"/>
        <v>1330.42</v>
      </c>
      <c r="O22" s="1" t="s">
        <v>77</v>
      </c>
      <c r="P22" s="1"/>
    </row>
    <row r="23" spans="1:16" x14ac:dyDescent="0.25">
      <c r="B23" s="3"/>
      <c r="E23" s="21">
        <v>44995</v>
      </c>
      <c r="F23">
        <v>20</v>
      </c>
      <c r="G23" s="8">
        <v>0</v>
      </c>
      <c r="H23" s="7">
        <f t="shared" si="2"/>
        <v>1198.1300000000001</v>
      </c>
      <c r="I23" s="3">
        <f t="shared" si="3"/>
        <v>131.02000000000001</v>
      </c>
      <c r="J23">
        <f t="shared" si="4"/>
        <v>1.27</v>
      </c>
      <c r="N23" s="3">
        <f t="shared" si="1"/>
        <v>1330.42</v>
      </c>
      <c r="O23" s="1" t="s">
        <v>77</v>
      </c>
      <c r="P23" s="1"/>
    </row>
    <row r="24" spans="1:16" x14ac:dyDescent="0.25">
      <c r="B24" s="3"/>
      <c r="E24" s="21">
        <v>45026</v>
      </c>
      <c r="F24">
        <v>21</v>
      </c>
      <c r="G24" s="8">
        <v>0</v>
      </c>
      <c r="H24" s="7">
        <f t="shared" si="2"/>
        <v>1198.1300000000001</v>
      </c>
      <c r="I24" s="3">
        <f t="shared" si="3"/>
        <v>131.02000000000001</v>
      </c>
      <c r="J24">
        <f t="shared" si="4"/>
        <v>1.27</v>
      </c>
      <c r="N24" s="3">
        <f t="shared" si="1"/>
        <v>1330.42</v>
      </c>
      <c r="O24" s="1" t="s">
        <v>77</v>
      </c>
      <c r="P24" s="1"/>
    </row>
    <row r="25" spans="1:16" x14ac:dyDescent="0.25">
      <c r="B25" s="3"/>
      <c r="E25" s="21">
        <v>45056</v>
      </c>
      <c r="F25">
        <v>22</v>
      </c>
      <c r="G25" s="8">
        <v>0</v>
      </c>
      <c r="H25" s="7">
        <f t="shared" si="2"/>
        <v>1198.1300000000001</v>
      </c>
      <c r="I25" s="3">
        <f t="shared" si="3"/>
        <v>131.02000000000001</v>
      </c>
      <c r="J25">
        <f t="shared" si="4"/>
        <v>1.27</v>
      </c>
      <c r="N25" s="3">
        <f t="shared" si="1"/>
        <v>1330.42</v>
      </c>
      <c r="O25" s="1" t="s">
        <v>77</v>
      </c>
      <c r="P25" s="1"/>
    </row>
    <row r="26" spans="1:16" x14ac:dyDescent="0.25">
      <c r="A26" s="42" t="s">
        <v>97</v>
      </c>
      <c r="B26" s="45"/>
      <c r="E26" s="21">
        <v>45087</v>
      </c>
      <c r="F26">
        <v>23</v>
      </c>
      <c r="G26" s="8">
        <v>0</v>
      </c>
      <c r="H26" s="7">
        <f t="shared" si="2"/>
        <v>1198.1300000000001</v>
      </c>
      <c r="I26" s="3">
        <f t="shared" si="3"/>
        <v>131.02000000000001</v>
      </c>
      <c r="J26">
        <f t="shared" si="4"/>
        <v>1.27</v>
      </c>
      <c r="N26" s="3">
        <f t="shared" si="1"/>
        <v>1330.42</v>
      </c>
      <c r="O26" s="1" t="s">
        <v>77</v>
      </c>
      <c r="P26" s="1"/>
    </row>
    <row r="27" spans="1:16" x14ac:dyDescent="0.25">
      <c r="B27" s="3"/>
      <c r="E27" s="21">
        <v>45117</v>
      </c>
      <c r="F27">
        <v>24</v>
      </c>
      <c r="G27" s="8">
        <v>0</v>
      </c>
      <c r="H27" s="7">
        <f t="shared" si="2"/>
        <v>1198.1300000000001</v>
      </c>
      <c r="I27" s="3">
        <f t="shared" si="3"/>
        <v>131.02000000000001</v>
      </c>
      <c r="J27">
        <f t="shared" si="4"/>
        <v>1.27</v>
      </c>
      <c r="N27" s="3">
        <f t="shared" si="1"/>
        <v>1330.42</v>
      </c>
      <c r="O27" s="1" t="s">
        <v>77</v>
      </c>
      <c r="P27" s="1"/>
    </row>
    <row r="28" spans="1:16" x14ac:dyDescent="0.25">
      <c r="B28" s="3"/>
      <c r="E28" s="21">
        <v>45148</v>
      </c>
      <c r="F28">
        <v>25</v>
      </c>
      <c r="G28" s="8">
        <v>0</v>
      </c>
      <c r="H28" s="7">
        <f t="shared" si="2"/>
        <v>1198.1300000000001</v>
      </c>
      <c r="I28" s="3">
        <f t="shared" si="3"/>
        <v>131.02000000000001</v>
      </c>
      <c r="J28">
        <f t="shared" si="4"/>
        <v>1.27</v>
      </c>
      <c r="N28" s="3">
        <f t="shared" si="1"/>
        <v>1330.42</v>
      </c>
      <c r="O28" s="1" t="s">
        <v>77</v>
      </c>
      <c r="P28" s="1"/>
    </row>
    <row r="29" spans="1:16" x14ac:dyDescent="0.25">
      <c r="B29" s="3"/>
      <c r="E29" s="21">
        <v>45179</v>
      </c>
      <c r="F29">
        <v>26</v>
      </c>
      <c r="G29" s="8">
        <v>0</v>
      </c>
      <c r="H29" s="7">
        <f t="shared" si="2"/>
        <v>1198.1300000000001</v>
      </c>
      <c r="I29" s="3">
        <f t="shared" si="3"/>
        <v>131.02000000000001</v>
      </c>
      <c r="J29">
        <f t="shared" si="4"/>
        <v>1.27</v>
      </c>
      <c r="N29" s="3">
        <f t="shared" si="1"/>
        <v>1330.42</v>
      </c>
      <c r="O29" s="1" t="s">
        <v>77</v>
      </c>
      <c r="P29" s="1"/>
    </row>
    <row r="30" spans="1:16" x14ac:dyDescent="0.25">
      <c r="B30" s="3"/>
      <c r="E30" s="21">
        <v>45209</v>
      </c>
      <c r="F30">
        <v>27</v>
      </c>
      <c r="G30" s="8">
        <v>0</v>
      </c>
      <c r="H30" s="7">
        <f t="shared" si="2"/>
        <v>1198.1300000000001</v>
      </c>
      <c r="I30" s="3">
        <f t="shared" si="3"/>
        <v>131.02000000000001</v>
      </c>
      <c r="J30">
        <f t="shared" si="4"/>
        <v>1.27</v>
      </c>
      <c r="N30" s="3">
        <f t="shared" si="1"/>
        <v>1330.42</v>
      </c>
      <c r="O30" s="1" t="s">
        <v>77</v>
      </c>
      <c r="P30" s="1"/>
    </row>
    <row r="31" spans="1:16" x14ac:dyDescent="0.25">
      <c r="B31" s="3"/>
      <c r="E31" s="21">
        <v>45240</v>
      </c>
      <c r="F31">
        <v>28</v>
      </c>
      <c r="G31" s="8">
        <v>0</v>
      </c>
      <c r="H31" s="7">
        <f t="shared" si="2"/>
        <v>1198.1300000000001</v>
      </c>
      <c r="I31" s="3">
        <f t="shared" si="3"/>
        <v>131.02000000000001</v>
      </c>
      <c r="J31">
        <f t="shared" si="4"/>
        <v>1.27</v>
      </c>
      <c r="N31" s="3">
        <f t="shared" si="1"/>
        <v>1330.42</v>
      </c>
      <c r="O31" s="1" t="s">
        <v>77</v>
      </c>
      <c r="P31" s="1"/>
    </row>
    <row r="32" spans="1:16" x14ac:dyDescent="0.25">
      <c r="B32" s="3"/>
      <c r="E32" s="21">
        <v>45270</v>
      </c>
      <c r="F32">
        <v>29</v>
      </c>
      <c r="G32" s="8">
        <v>0</v>
      </c>
      <c r="H32" s="7">
        <f t="shared" si="2"/>
        <v>1198.1300000000001</v>
      </c>
      <c r="I32" s="3">
        <f t="shared" si="3"/>
        <v>131.02000000000001</v>
      </c>
      <c r="J32">
        <f t="shared" si="4"/>
        <v>1.27</v>
      </c>
      <c r="N32" s="3">
        <f t="shared" si="1"/>
        <v>1330.42</v>
      </c>
      <c r="O32" s="1" t="s">
        <v>77</v>
      </c>
      <c r="P32" s="1"/>
    </row>
    <row r="33" spans="2:16" x14ac:dyDescent="0.25">
      <c r="B33" s="3"/>
      <c r="E33" s="21">
        <v>45301</v>
      </c>
      <c r="F33">
        <v>30</v>
      </c>
      <c r="G33" s="8">
        <v>0</v>
      </c>
      <c r="H33" s="7">
        <f t="shared" si="2"/>
        <v>1198.1300000000001</v>
      </c>
      <c r="I33" s="3">
        <f t="shared" si="3"/>
        <v>131.02000000000001</v>
      </c>
      <c r="J33">
        <f t="shared" si="4"/>
        <v>1.27</v>
      </c>
      <c r="N33" s="3">
        <f t="shared" si="1"/>
        <v>1330.42</v>
      </c>
      <c r="O33" s="1" t="s">
        <v>77</v>
      </c>
      <c r="P33" s="1"/>
    </row>
    <row r="34" spans="2:16" x14ac:dyDescent="0.25">
      <c r="B34" s="3"/>
      <c r="E34" s="21">
        <v>45332</v>
      </c>
      <c r="F34">
        <v>31</v>
      </c>
      <c r="G34" s="8">
        <v>0</v>
      </c>
      <c r="H34" s="7">
        <f t="shared" si="2"/>
        <v>1198.1300000000001</v>
      </c>
      <c r="I34" s="3">
        <f t="shared" si="3"/>
        <v>131.02000000000001</v>
      </c>
      <c r="J34">
        <f t="shared" si="4"/>
        <v>1.27</v>
      </c>
      <c r="N34" s="3">
        <f t="shared" si="1"/>
        <v>1330.42</v>
      </c>
      <c r="O34" s="1" t="s">
        <v>77</v>
      </c>
      <c r="P34" s="1"/>
    </row>
    <row r="35" spans="2:16" x14ac:dyDescent="0.25">
      <c r="B35" s="3"/>
      <c r="E35" s="21">
        <v>45361</v>
      </c>
      <c r="F35">
        <v>32</v>
      </c>
      <c r="G35" s="8">
        <v>0</v>
      </c>
      <c r="H35" s="7">
        <f t="shared" si="2"/>
        <v>1198.1300000000001</v>
      </c>
      <c r="I35" s="3">
        <f t="shared" si="3"/>
        <v>131.02000000000001</v>
      </c>
      <c r="J35">
        <f t="shared" si="4"/>
        <v>1.27</v>
      </c>
      <c r="N35" s="3">
        <f t="shared" si="1"/>
        <v>1330.42</v>
      </c>
      <c r="O35" s="1" t="s">
        <v>77</v>
      </c>
      <c r="P35" s="1"/>
    </row>
    <row r="36" spans="2:16" x14ac:dyDescent="0.25">
      <c r="B36" s="3"/>
      <c r="E36" s="21">
        <v>45392</v>
      </c>
      <c r="F36">
        <v>33</v>
      </c>
      <c r="G36" s="8">
        <v>0</v>
      </c>
      <c r="H36" s="7">
        <f t="shared" si="2"/>
        <v>1198.1300000000001</v>
      </c>
      <c r="I36" s="3">
        <f t="shared" si="3"/>
        <v>131.02000000000001</v>
      </c>
      <c r="J36">
        <f t="shared" si="4"/>
        <v>1.27</v>
      </c>
      <c r="N36" s="3">
        <f t="shared" si="1"/>
        <v>1330.42</v>
      </c>
      <c r="O36" s="1" t="s">
        <v>77</v>
      </c>
      <c r="P36" s="1"/>
    </row>
    <row r="37" spans="2:16" x14ac:dyDescent="0.25">
      <c r="B37" s="3"/>
      <c r="E37" s="21">
        <v>45422</v>
      </c>
      <c r="F37">
        <v>34</v>
      </c>
      <c r="G37" s="8">
        <v>0</v>
      </c>
      <c r="H37" s="7">
        <f t="shared" si="2"/>
        <v>1198.1300000000001</v>
      </c>
      <c r="I37" s="3">
        <f t="shared" si="3"/>
        <v>131.02000000000001</v>
      </c>
      <c r="J37">
        <f t="shared" si="4"/>
        <v>1.27</v>
      </c>
      <c r="N37" s="3">
        <f t="shared" si="1"/>
        <v>1330.42</v>
      </c>
      <c r="O37" s="1" t="s">
        <v>77</v>
      </c>
      <c r="P37" s="1"/>
    </row>
    <row r="38" spans="2:16" x14ac:dyDescent="0.25">
      <c r="B38" s="3"/>
      <c r="E38" s="21">
        <v>45453</v>
      </c>
      <c r="F38">
        <v>35</v>
      </c>
      <c r="G38" s="8">
        <v>0</v>
      </c>
      <c r="H38" s="7">
        <f t="shared" si="2"/>
        <v>1198.1300000000001</v>
      </c>
      <c r="I38" s="3">
        <f t="shared" si="3"/>
        <v>131.02000000000001</v>
      </c>
      <c r="J38">
        <f t="shared" si="4"/>
        <v>1.27</v>
      </c>
      <c r="N38" s="3">
        <f t="shared" si="1"/>
        <v>1330.42</v>
      </c>
      <c r="O38" s="1" t="s">
        <v>77</v>
      </c>
      <c r="P38" s="1"/>
    </row>
    <row r="39" spans="2:16" x14ac:dyDescent="0.25">
      <c r="B39" s="3"/>
      <c r="E39" s="21">
        <v>45483</v>
      </c>
      <c r="F39">
        <v>36</v>
      </c>
      <c r="G39" s="8">
        <v>0</v>
      </c>
      <c r="H39" s="7">
        <f t="shared" si="2"/>
        <v>1198.1300000000001</v>
      </c>
      <c r="I39" s="3">
        <f t="shared" si="3"/>
        <v>131.02000000000001</v>
      </c>
      <c r="J39">
        <f t="shared" si="4"/>
        <v>1.27</v>
      </c>
      <c r="N39" s="3">
        <f t="shared" si="1"/>
        <v>1330.42</v>
      </c>
      <c r="O39" s="1" t="s">
        <v>77</v>
      </c>
      <c r="P39" s="1"/>
    </row>
    <row r="40" spans="2:16" x14ac:dyDescent="0.25">
      <c r="B40" s="3"/>
      <c r="E40" s="21">
        <v>45514</v>
      </c>
      <c r="F40">
        <v>37</v>
      </c>
      <c r="G40" s="8">
        <v>0</v>
      </c>
      <c r="H40" s="7">
        <f t="shared" si="2"/>
        <v>1198.1300000000001</v>
      </c>
      <c r="I40" s="3">
        <f t="shared" si="3"/>
        <v>131.02000000000001</v>
      </c>
      <c r="J40">
        <f t="shared" si="4"/>
        <v>1.27</v>
      </c>
      <c r="N40" s="3">
        <f t="shared" si="1"/>
        <v>1330.42</v>
      </c>
      <c r="O40" s="1" t="s">
        <v>77</v>
      </c>
      <c r="P40" s="1"/>
    </row>
    <row r="41" spans="2:16" x14ac:dyDescent="0.25">
      <c r="B41" s="3"/>
      <c r="E41" s="21">
        <v>45545</v>
      </c>
      <c r="F41">
        <v>38</v>
      </c>
      <c r="G41" s="8">
        <v>0</v>
      </c>
      <c r="H41" s="7">
        <f t="shared" si="2"/>
        <v>1198.1300000000001</v>
      </c>
      <c r="I41" s="3">
        <f t="shared" si="3"/>
        <v>131.02000000000001</v>
      </c>
      <c r="J41">
        <f t="shared" si="4"/>
        <v>1.27</v>
      </c>
      <c r="N41" s="3">
        <f t="shared" si="1"/>
        <v>1330.42</v>
      </c>
      <c r="O41" s="1" t="s">
        <v>77</v>
      </c>
      <c r="P41" s="1"/>
    </row>
    <row r="42" spans="2:16" x14ac:dyDescent="0.25">
      <c r="B42" s="3"/>
      <c r="E42" s="21">
        <v>45575</v>
      </c>
      <c r="F42">
        <v>39</v>
      </c>
      <c r="G42" s="8">
        <v>0</v>
      </c>
      <c r="H42" s="7">
        <f t="shared" si="2"/>
        <v>1198.1300000000001</v>
      </c>
      <c r="I42" s="3">
        <f t="shared" si="3"/>
        <v>131.02000000000001</v>
      </c>
      <c r="J42">
        <f t="shared" si="4"/>
        <v>1.27</v>
      </c>
      <c r="N42" s="3">
        <f t="shared" si="1"/>
        <v>1330.42</v>
      </c>
      <c r="O42" s="1" t="s">
        <v>77</v>
      </c>
      <c r="P42" s="1"/>
    </row>
    <row r="43" spans="2:16" x14ac:dyDescent="0.25">
      <c r="B43" s="3"/>
      <c r="E43" s="21">
        <v>45606</v>
      </c>
      <c r="F43">
        <v>40</v>
      </c>
      <c r="G43" s="8">
        <v>0</v>
      </c>
      <c r="H43" s="7">
        <f t="shared" si="2"/>
        <v>1198.1300000000001</v>
      </c>
      <c r="I43" s="3">
        <f t="shared" si="3"/>
        <v>131.02000000000001</v>
      </c>
      <c r="J43">
        <f t="shared" si="4"/>
        <v>1.27</v>
      </c>
      <c r="N43" s="3">
        <f t="shared" si="1"/>
        <v>1330.42</v>
      </c>
      <c r="O43" s="1" t="s">
        <v>77</v>
      </c>
      <c r="P43" s="1"/>
    </row>
    <row r="44" spans="2:16" x14ac:dyDescent="0.25">
      <c r="B44" s="3"/>
      <c r="E44" s="21">
        <v>45636</v>
      </c>
      <c r="F44">
        <v>41</v>
      </c>
      <c r="G44" s="8">
        <v>0</v>
      </c>
      <c r="H44" s="7">
        <f t="shared" si="2"/>
        <v>1198.1300000000001</v>
      </c>
      <c r="I44" s="3">
        <f t="shared" si="3"/>
        <v>131.02000000000001</v>
      </c>
      <c r="J44">
        <f t="shared" si="4"/>
        <v>1.27</v>
      </c>
      <c r="N44" s="3">
        <f t="shared" si="1"/>
        <v>1330.42</v>
      </c>
      <c r="O44" s="1" t="s">
        <v>77</v>
      </c>
      <c r="P44" s="1"/>
    </row>
    <row r="45" spans="2:16" x14ac:dyDescent="0.25">
      <c r="E45" s="21">
        <v>45667</v>
      </c>
      <c r="F45">
        <v>42</v>
      </c>
      <c r="G45" s="8">
        <v>0</v>
      </c>
      <c r="H45" s="7">
        <f t="shared" si="2"/>
        <v>1198.1300000000001</v>
      </c>
      <c r="I45" s="3">
        <f t="shared" si="3"/>
        <v>131.02000000000001</v>
      </c>
      <c r="J45">
        <f t="shared" si="4"/>
        <v>1.27</v>
      </c>
      <c r="N45" s="3">
        <f t="shared" si="1"/>
        <v>1330.42</v>
      </c>
      <c r="O45" s="1" t="s">
        <v>77</v>
      </c>
      <c r="P45" s="1"/>
    </row>
    <row r="46" spans="2:16" x14ac:dyDescent="0.25">
      <c r="E46" s="21">
        <v>45698</v>
      </c>
      <c r="F46">
        <v>43</v>
      </c>
      <c r="G46" s="8">
        <v>0</v>
      </c>
      <c r="H46" s="7">
        <f t="shared" si="2"/>
        <v>1198.1300000000001</v>
      </c>
      <c r="I46" s="3">
        <f t="shared" si="3"/>
        <v>131.02000000000001</v>
      </c>
      <c r="J46">
        <f t="shared" si="4"/>
        <v>1.27</v>
      </c>
      <c r="N46" s="3">
        <f t="shared" si="1"/>
        <v>1330.42</v>
      </c>
      <c r="O46" s="1" t="s">
        <v>77</v>
      </c>
      <c r="P46" s="1"/>
    </row>
    <row r="47" spans="2:16" x14ac:dyDescent="0.25">
      <c r="E47" s="21">
        <v>45726</v>
      </c>
      <c r="F47">
        <v>44</v>
      </c>
      <c r="G47" s="8">
        <v>0</v>
      </c>
      <c r="H47" s="7">
        <f t="shared" si="2"/>
        <v>1198.1300000000001</v>
      </c>
      <c r="I47" s="3">
        <f t="shared" si="3"/>
        <v>131.02000000000001</v>
      </c>
      <c r="J47">
        <f t="shared" si="4"/>
        <v>1.27</v>
      </c>
      <c r="N47" s="3">
        <f t="shared" si="1"/>
        <v>1330.42</v>
      </c>
      <c r="O47" s="1" t="s">
        <v>77</v>
      </c>
      <c r="P47" s="1"/>
    </row>
    <row r="48" spans="2:16" x14ac:dyDescent="0.25">
      <c r="E48" s="21">
        <v>45757</v>
      </c>
      <c r="F48">
        <v>45</v>
      </c>
      <c r="G48" s="8">
        <v>0</v>
      </c>
      <c r="H48" s="7">
        <f t="shared" si="2"/>
        <v>1198.1300000000001</v>
      </c>
      <c r="I48" s="3">
        <f t="shared" si="3"/>
        <v>131.02000000000001</v>
      </c>
      <c r="J48">
        <f t="shared" si="4"/>
        <v>1.27</v>
      </c>
      <c r="N48" s="3">
        <f t="shared" si="1"/>
        <v>1330.42</v>
      </c>
      <c r="O48" s="1" t="s">
        <v>77</v>
      </c>
      <c r="P48" s="1"/>
    </row>
    <row r="49" spans="5:16" x14ac:dyDescent="0.25">
      <c r="E49" s="21">
        <v>45787</v>
      </c>
      <c r="F49">
        <v>46</v>
      </c>
      <c r="G49" s="8">
        <v>0</v>
      </c>
      <c r="H49" s="7">
        <f t="shared" si="2"/>
        <v>1198.1300000000001</v>
      </c>
      <c r="I49" s="3">
        <f t="shared" si="3"/>
        <v>131.02000000000001</v>
      </c>
      <c r="J49">
        <f t="shared" si="4"/>
        <v>1.27</v>
      </c>
      <c r="N49" s="3">
        <f t="shared" si="1"/>
        <v>1330.42</v>
      </c>
      <c r="O49" s="1" t="s">
        <v>77</v>
      </c>
      <c r="P49" s="1"/>
    </row>
    <row r="50" spans="5:16" x14ac:dyDescent="0.25">
      <c r="E50" s="21">
        <v>45818</v>
      </c>
      <c r="F50">
        <v>47</v>
      </c>
      <c r="G50" s="8">
        <v>0</v>
      </c>
      <c r="H50" s="7">
        <f t="shared" si="2"/>
        <v>1198.1300000000001</v>
      </c>
      <c r="I50" s="3">
        <f t="shared" si="3"/>
        <v>131.02000000000001</v>
      </c>
      <c r="J50">
        <f t="shared" si="4"/>
        <v>1.27</v>
      </c>
      <c r="N50" s="3">
        <f t="shared" si="1"/>
        <v>1330.42</v>
      </c>
      <c r="O50" s="1" t="s">
        <v>77</v>
      </c>
      <c r="P50" s="1"/>
    </row>
    <row r="51" spans="5:16" x14ac:dyDescent="0.25">
      <c r="E51" s="21">
        <v>45848</v>
      </c>
      <c r="F51">
        <v>48</v>
      </c>
      <c r="G51" s="8">
        <v>0</v>
      </c>
      <c r="H51" s="7">
        <f t="shared" si="2"/>
        <v>1198.1300000000001</v>
      </c>
      <c r="I51" s="3">
        <f t="shared" si="3"/>
        <v>131.02000000000001</v>
      </c>
      <c r="J51">
        <f t="shared" si="4"/>
        <v>1.27</v>
      </c>
      <c r="N51" s="3">
        <f t="shared" si="1"/>
        <v>1330.42</v>
      </c>
      <c r="O51" s="1" t="s">
        <v>77</v>
      </c>
      <c r="P51" s="1"/>
    </row>
    <row r="52" spans="5:16" x14ac:dyDescent="0.25">
      <c r="E52" s="21">
        <v>45879</v>
      </c>
      <c r="F52">
        <v>49</v>
      </c>
      <c r="G52" s="8">
        <v>0</v>
      </c>
      <c r="H52" s="7">
        <f t="shared" si="2"/>
        <v>1198.1300000000001</v>
      </c>
      <c r="I52" s="3">
        <f t="shared" si="3"/>
        <v>131.02000000000001</v>
      </c>
      <c r="J52">
        <f t="shared" si="4"/>
        <v>1.27</v>
      </c>
      <c r="N52" s="3">
        <f t="shared" si="1"/>
        <v>1330.42</v>
      </c>
      <c r="O52" s="1" t="s">
        <v>77</v>
      </c>
      <c r="P52" s="1"/>
    </row>
    <row r="53" spans="5:16" x14ac:dyDescent="0.25">
      <c r="E53" s="21">
        <v>45910</v>
      </c>
      <c r="F53">
        <v>50</v>
      </c>
      <c r="G53" s="8">
        <v>0</v>
      </c>
      <c r="H53" s="7">
        <f t="shared" si="2"/>
        <v>1198.1300000000001</v>
      </c>
      <c r="I53" s="3">
        <f t="shared" si="3"/>
        <v>131.02000000000001</v>
      </c>
      <c r="J53">
        <f t="shared" si="4"/>
        <v>1.27</v>
      </c>
      <c r="N53" s="3">
        <f t="shared" si="1"/>
        <v>1330.42</v>
      </c>
      <c r="O53" s="1" t="s">
        <v>77</v>
      </c>
      <c r="P53" s="1"/>
    </row>
    <row r="54" spans="5:16" x14ac:dyDescent="0.25">
      <c r="E54" s="21">
        <v>45940</v>
      </c>
      <c r="F54">
        <v>51</v>
      </c>
      <c r="G54" s="8">
        <v>0</v>
      </c>
      <c r="H54" s="7">
        <f t="shared" si="2"/>
        <v>1198.1300000000001</v>
      </c>
      <c r="I54" s="3">
        <f t="shared" si="3"/>
        <v>131.02000000000001</v>
      </c>
      <c r="J54">
        <f t="shared" si="4"/>
        <v>1.27</v>
      </c>
      <c r="N54" s="3">
        <f t="shared" si="1"/>
        <v>1330.42</v>
      </c>
      <c r="O54" s="1" t="s">
        <v>77</v>
      </c>
      <c r="P54" s="1"/>
    </row>
    <row r="55" spans="5:16" x14ac:dyDescent="0.25">
      <c r="E55" s="21">
        <v>45971</v>
      </c>
      <c r="F55">
        <v>52</v>
      </c>
      <c r="G55" s="8">
        <v>0</v>
      </c>
      <c r="H55" s="7">
        <f t="shared" si="2"/>
        <v>1198.1300000000001</v>
      </c>
      <c r="I55" s="3">
        <f t="shared" si="3"/>
        <v>131.02000000000001</v>
      </c>
      <c r="J55">
        <f t="shared" si="4"/>
        <v>1.27</v>
      </c>
      <c r="N55" s="3">
        <f t="shared" si="1"/>
        <v>1330.42</v>
      </c>
      <c r="O55" s="1" t="s">
        <v>77</v>
      </c>
      <c r="P55" s="1"/>
    </row>
    <row r="56" spans="5:16" x14ac:dyDescent="0.25">
      <c r="E56" s="21">
        <v>46001</v>
      </c>
      <c r="F56">
        <v>53</v>
      </c>
      <c r="G56" s="8">
        <v>0</v>
      </c>
      <c r="H56" s="7">
        <f t="shared" si="2"/>
        <v>1198.1300000000001</v>
      </c>
      <c r="I56" s="3">
        <f t="shared" si="3"/>
        <v>131.02000000000001</v>
      </c>
      <c r="J56">
        <f t="shared" si="4"/>
        <v>1.27</v>
      </c>
      <c r="N56" s="3">
        <f t="shared" si="1"/>
        <v>1330.42</v>
      </c>
      <c r="O56" s="1" t="s">
        <v>77</v>
      </c>
      <c r="P56" s="1"/>
    </row>
    <row r="57" spans="5:16" x14ac:dyDescent="0.25">
      <c r="E57" s="21">
        <v>46032</v>
      </c>
      <c r="F57">
        <v>54</v>
      </c>
      <c r="G57" s="8">
        <v>0</v>
      </c>
      <c r="H57" s="7">
        <f t="shared" si="2"/>
        <v>1198.1300000000001</v>
      </c>
      <c r="I57" s="3">
        <f t="shared" si="3"/>
        <v>131.02000000000001</v>
      </c>
      <c r="J57">
        <f t="shared" si="4"/>
        <v>1.27</v>
      </c>
      <c r="N57" s="3">
        <f t="shared" si="1"/>
        <v>1330.42</v>
      </c>
      <c r="O57" s="1" t="s">
        <v>77</v>
      </c>
      <c r="P57" s="1"/>
    </row>
    <row r="58" spans="5:16" x14ac:dyDescent="0.25">
      <c r="E58" s="21">
        <v>46063</v>
      </c>
      <c r="F58">
        <v>55</v>
      </c>
      <c r="G58" s="8">
        <v>0</v>
      </c>
      <c r="H58" s="7">
        <f t="shared" si="2"/>
        <v>1198.1300000000001</v>
      </c>
      <c r="I58" s="3">
        <f t="shared" si="3"/>
        <v>131.02000000000001</v>
      </c>
      <c r="J58">
        <f t="shared" si="4"/>
        <v>1.27</v>
      </c>
      <c r="N58" s="3">
        <f t="shared" si="1"/>
        <v>1330.42</v>
      </c>
      <c r="O58" s="1" t="s">
        <v>77</v>
      </c>
      <c r="P58" s="1"/>
    </row>
    <row r="59" spans="5:16" x14ac:dyDescent="0.25">
      <c r="E59" s="21">
        <v>46091</v>
      </c>
      <c r="F59">
        <v>56</v>
      </c>
      <c r="G59" s="8">
        <v>0</v>
      </c>
      <c r="H59" s="7">
        <f t="shared" si="2"/>
        <v>1198.1300000000001</v>
      </c>
      <c r="I59" s="3">
        <f t="shared" si="3"/>
        <v>131.02000000000001</v>
      </c>
      <c r="J59">
        <f t="shared" si="4"/>
        <v>1.27</v>
      </c>
      <c r="N59" s="3">
        <f t="shared" si="1"/>
        <v>1330.42</v>
      </c>
      <c r="O59" s="1" t="s">
        <v>77</v>
      </c>
      <c r="P59" s="1"/>
    </row>
    <row r="60" spans="5:16" x14ac:dyDescent="0.25">
      <c r="E60" s="21">
        <v>46122</v>
      </c>
      <c r="F60">
        <v>57</v>
      </c>
      <c r="G60" s="8">
        <v>0</v>
      </c>
      <c r="H60" s="7">
        <f t="shared" si="2"/>
        <v>1198.1300000000001</v>
      </c>
      <c r="I60" s="3">
        <f t="shared" si="3"/>
        <v>131.02000000000001</v>
      </c>
      <c r="J60">
        <f t="shared" si="4"/>
        <v>1.27</v>
      </c>
      <c r="N60" s="3">
        <f t="shared" si="1"/>
        <v>1330.42</v>
      </c>
      <c r="O60" s="1" t="s">
        <v>77</v>
      </c>
      <c r="P60" s="1"/>
    </row>
    <row r="61" spans="5:16" x14ac:dyDescent="0.25">
      <c r="E61" s="21">
        <v>46152</v>
      </c>
      <c r="F61">
        <v>58</v>
      </c>
      <c r="G61" s="8">
        <v>0</v>
      </c>
      <c r="H61" s="7">
        <f t="shared" si="2"/>
        <v>1198.1300000000001</v>
      </c>
      <c r="I61" s="3">
        <f t="shared" si="3"/>
        <v>131.02000000000001</v>
      </c>
      <c r="J61">
        <f t="shared" si="4"/>
        <v>1.27</v>
      </c>
      <c r="N61" s="3">
        <f t="shared" si="1"/>
        <v>1330.42</v>
      </c>
      <c r="O61" s="1" t="s">
        <v>77</v>
      </c>
      <c r="P61" s="1"/>
    </row>
    <row r="62" spans="5:16" x14ac:dyDescent="0.25">
      <c r="E62" s="21">
        <v>46183</v>
      </c>
      <c r="F62">
        <v>59</v>
      </c>
      <c r="G62" s="8">
        <v>0</v>
      </c>
      <c r="H62" s="7">
        <f t="shared" si="2"/>
        <v>1198.1300000000001</v>
      </c>
      <c r="I62" s="3">
        <f t="shared" si="3"/>
        <v>131.02000000000001</v>
      </c>
      <c r="J62">
        <f t="shared" si="4"/>
        <v>1.27</v>
      </c>
      <c r="N62" s="3">
        <f t="shared" si="1"/>
        <v>1330.42</v>
      </c>
      <c r="O62" s="1" t="s">
        <v>77</v>
      </c>
      <c r="P62" s="1"/>
    </row>
    <row r="63" spans="5:16" x14ac:dyDescent="0.25">
      <c r="E63" s="21">
        <v>46213</v>
      </c>
      <c r="F63">
        <v>60</v>
      </c>
      <c r="G63" s="8">
        <v>0</v>
      </c>
      <c r="H63" s="7">
        <f t="shared" si="2"/>
        <v>1198.1300000000001</v>
      </c>
      <c r="I63" s="3">
        <f t="shared" si="3"/>
        <v>131.02000000000001</v>
      </c>
      <c r="J63">
        <f t="shared" si="4"/>
        <v>1.27</v>
      </c>
      <c r="N63" s="3">
        <f t="shared" si="1"/>
        <v>1330.42</v>
      </c>
      <c r="O63" s="1" t="s">
        <v>77</v>
      </c>
      <c r="P63" s="1"/>
    </row>
    <row r="64" spans="5:16" x14ac:dyDescent="0.25">
      <c r="E64" s="21">
        <v>46244</v>
      </c>
      <c r="F64">
        <v>61</v>
      </c>
      <c r="G64" s="8">
        <v>0</v>
      </c>
      <c r="H64" s="7">
        <f t="shared" si="2"/>
        <v>1198.1300000000001</v>
      </c>
      <c r="I64" s="3">
        <f t="shared" si="3"/>
        <v>131.02000000000001</v>
      </c>
      <c r="J64">
        <f t="shared" si="4"/>
        <v>1.27</v>
      </c>
      <c r="N64" s="3">
        <f t="shared" si="1"/>
        <v>1330.42</v>
      </c>
      <c r="O64" s="1" t="s">
        <v>77</v>
      </c>
      <c r="P64" s="1"/>
    </row>
    <row r="65" spans="5:16" x14ac:dyDescent="0.25">
      <c r="E65" s="21">
        <v>46275</v>
      </c>
      <c r="F65">
        <v>62</v>
      </c>
      <c r="G65" s="8">
        <v>0</v>
      </c>
      <c r="H65" s="7">
        <f t="shared" si="2"/>
        <v>1198.1300000000001</v>
      </c>
      <c r="I65" s="3">
        <f t="shared" si="3"/>
        <v>131.02000000000001</v>
      </c>
      <c r="J65">
        <f t="shared" si="4"/>
        <v>1.27</v>
      </c>
      <c r="N65" s="3">
        <f t="shared" si="1"/>
        <v>1330.42</v>
      </c>
      <c r="O65" s="1" t="s">
        <v>77</v>
      </c>
      <c r="P65" s="1"/>
    </row>
    <row r="66" spans="5:16" x14ac:dyDescent="0.25">
      <c r="E66" s="21">
        <v>46305</v>
      </c>
      <c r="F66">
        <v>63</v>
      </c>
      <c r="G66" s="8">
        <v>0</v>
      </c>
      <c r="H66" s="7">
        <f t="shared" si="2"/>
        <v>1198.1300000000001</v>
      </c>
      <c r="I66" s="3">
        <f t="shared" si="3"/>
        <v>131.02000000000001</v>
      </c>
      <c r="J66">
        <f t="shared" si="4"/>
        <v>1.27</v>
      </c>
      <c r="N66" s="3">
        <f t="shared" si="1"/>
        <v>1330.42</v>
      </c>
      <c r="O66" s="1" t="s">
        <v>77</v>
      </c>
      <c r="P66" s="1"/>
    </row>
    <row r="67" spans="5:16" x14ac:dyDescent="0.25">
      <c r="E67" s="21">
        <v>46336</v>
      </c>
      <c r="F67">
        <v>64</v>
      </c>
      <c r="G67" s="8">
        <v>0</v>
      </c>
      <c r="H67" s="7">
        <f t="shared" si="2"/>
        <v>1198.1300000000001</v>
      </c>
      <c r="I67" s="3">
        <f t="shared" si="3"/>
        <v>131.02000000000001</v>
      </c>
      <c r="J67">
        <f t="shared" si="4"/>
        <v>1.27</v>
      </c>
      <c r="N67" s="3">
        <f t="shared" si="1"/>
        <v>1330.42</v>
      </c>
      <c r="O67" s="1" t="s">
        <v>77</v>
      </c>
      <c r="P67" s="1"/>
    </row>
    <row r="68" spans="5:16" x14ac:dyDescent="0.25">
      <c r="E68" s="21">
        <v>46366</v>
      </c>
      <c r="F68">
        <v>65</v>
      </c>
      <c r="G68" s="8">
        <v>0</v>
      </c>
      <c r="H68" s="7">
        <f t="shared" si="2"/>
        <v>1198.1300000000001</v>
      </c>
      <c r="I68" s="3">
        <f t="shared" si="3"/>
        <v>131.02000000000001</v>
      </c>
      <c r="J68">
        <f t="shared" si="4"/>
        <v>1.27</v>
      </c>
      <c r="N68" s="3">
        <f t="shared" si="1"/>
        <v>1330.42</v>
      </c>
      <c r="O68" s="1" t="s">
        <v>77</v>
      </c>
      <c r="P68" s="1"/>
    </row>
    <row r="69" spans="5:16" x14ac:dyDescent="0.25">
      <c r="E69" s="21">
        <v>46397</v>
      </c>
      <c r="F69">
        <v>66</v>
      </c>
      <c r="G69" s="8">
        <v>0</v>
      </c>
      <c r="H69" s="7">
        <f t="shared" si="2"/>
        <v>1198.1300000000001</v>
      </c>
      <c r="I69" s="3">
        <f t="shared" si="3"/>
        <v>131.02000000000001</v>
      </c>
      <c r="J69">
        <f t="shared" si="4"/>
        <v>1.27</v>
      </c>
      <c r="N69" s="3">
        <f t="shared" ref="N69:N123" si="5">SUM(G69:M69)</f>
        <v>1330.42</v>
      </c>
      <c r="O69" s="1" t="s">
        <v>77</v>
      </c>
      <c r="P69" s="1"/>
    </row>
    <row r="70" spans="5:16" x14ac:dyDescent="0.25">
      <c r="E70" s="21">
        <v>46428</v>
      </c>
      <c r="F70">
        <v>67</v>
      </c>
      <c r="G70" s="8">
        <v>0</v>
      </c>
      <c r="H70" s="7">
        <f t="shared" si="2"/>
        <v>1198.1300000000001</v>
      </c>
      <c r="I70" s="3">
        <f t="shared" si="3"/>
        <v>131.02000000000001</v>
      </c>
      <c r="J70">
        <f t="shared" si="4"/>
        <v>1.27</v>
      </c>
      <c r="N70" s="3">
        <f t="shared" si="5"/>
        <v>1330.42</v>
      </c>
      <c r="O70" s="1" t="s">
        <v>77</v>
      </c>
      <c r="P70" s="1"/>
    </row>
    <row r="71" spans="5:16" x14ac:dyDescent="0.25">
      <c r="E71" s="21">
        <v>46456</v>
      </c>
      <c r="F71">
        <v>68</v>
      </c>
      <c r="G71" s="8">
        <v>0</v>
      </c>
      <c r="H71" s="7">
        <f t="shared" si="2"/>
        <v>1198.1300000000001</v>
      </c>
      <c r="I71" s="3">
        <f t="shared" si="3"/>
        <v>131.02000000000001</v>
      </c>
      <c r="J71">
        <f t="shared" si="4"/>
        <v>1.27</v>
      </c>
      <c r="N71" s="3">
        <f t="shared" si="5"/>
        <v>1330.42</v>
      </c>
      <c r="O71" s="1" t="s">
        <v>77</v>
      </c>
      <c r="P71" s="1"/>
    </row>
    <row r="72" spans="5:16" x14ac:dyDescent="0.25">
      <c r="E72" s="21">
        <v>46487</v>
      </c>
      <c r="F72">
        <v>69</v>
      </c>
      <c r="G72" s="8">
        <v>0</v>
      </c>
      <c r="H72" s="7">
        <f t="shared" si="2"/>
        <v>1198.1300000000001</v>
      </c>
      <c r="I72" s="3">
        <f t="shared" si="3"/>
        <v>131.02000000000001</v>
      </c>
      <c r="J72">
        <f t="shared" si="4"/>
        <v>1.27</v>
      </c>
      <c r="N72" s="3">
        <f t="shared" si="5"/>
        <v>1330.42</v>
      </c>
      <c r="O72" s="1" t="s">
        <v>77</v>
      </c>
      <c r="P72" s="1"/>
    </row>
    <row r="73" spans="5:16" x14ac:dyDescent="0.25">
      <c r="E73" s="21">
        <v>46517</v>
      </c>
      <c r="F73">
        <v>70</v>
      </c>
      <c r="G73" s="8">
        <v>0</v>
      </c>
      <c r="H73" s="7">
        <f t="shared" si="2"/>
        <v>1198.1300000000001</v>
      </c>
      <c r="I73" s="3">
        <f t="shared" si="3"/>
        <v>131.02000000000001</v>
      </c>
      <c r="J73">
        <f t="shared" si="4"/>
        <v>1.27</v>
      </c>
      <c r="N73" s="3">
        <f t="shared" si="5"/>
        <v>1330.42</v>
      </c>
      <c r="O73" s="1" t="s">
        <v>77</v>
      </c>
      <c r="P73" s="1"/>
    </row>
    <row r="74" spans="5:16" x14ac:dyDescent="0.25">
      <c r="E74" s="21">
        <v>46548</v>
      </c>
      <c r="F74">
        <v>71</v>
      </c>
      <c r="G74" s="8">
        <v>0</v>
      </c>
      <c r="H74" s="7">
        <f t="shared" si="2"/>
        <v>1198.1300000000001</v>
      </c>
      <c r="I74" s="3">
        <f t="shared" si="3"/>
        <v>131.02000000000001</v>
      </c>
      <c r="J74">
        <f t="shared" si="4"/>
        <v>1.27</v>
      </c>
      <c r="N74" s="3">
        <f t="shared" si="5"/>
        <v>1330.42</v>
      </c>
      <c r="O74" s="1" t="s">
        <v>77</v>
      </c>
      <c r="P74" s="1"/>
    </row>
    <row r="75" spans="5:16" x14ac:dyDescent="0.25">
      <c r="E75" s="21">
        <v>46578</v>
      </c>
      <c r="F75">
        <v>72</v>
      </c>
      <c r="G75" s="8">
        <v>0</v>
      </c>
      <c r="H75" s="7">
        <f t="shared" ref="H75:H123" si="6">($B$17-(I75+J75))</f>
        <v>1198.1300000000001</v>
      </c>
      <c r="I75" s="3">
        <f t="shared" ref="I75:I123" si="7">ROUND(($B$18/114),2)</f>
        <v>131.02000000000001</v>
      </c>
      <c r="J75">
        <f t="shared" ref="J75:J123" si="8">ROUND(($B$11/114),2)</f>
        <v>1.27</v>
      </c>
      <c r="N75" s="3">
        <f t="shared" si="5"/>
        <v>1330.42</v>
      </c>
      <c r="O75" s="1" t="s">
        <v>77</v>
      </c>
      <c r="P75" s="1"/>
    </row>
    <row r="76" spans="5:16" x14ac:dyDescent="0.25">
      <c r="E76" s="21">
        <v>46609</v>
      </c>
      <c r="F76">
        <v>73</v>
      </c>
      <c r="G76" s="8">
        <v>0</v>
      </c>
      <c r="H76" s="7">
        <f t="shared" si="6"/>
        <v>1198.1300000000001</v>
      </c>
      <c r="I76" s="3">
        <f t="shared" si="7"/>
        <v>131.02000000000001</v>
      </c>
      <c r="J76">
        <f t="shared" si="8"/>
        <v>1.27</v>
      </c>
      <c r="N76" s="3">
        <f t="shared" si="5"/>
        <v>1330.42</v>
      </c>
      <c r="O76" s="1" t="s">
        <v>77</v>
      </c>
      <c r="P76" s="1"/>
    </row>
    <row r="77" spans="5:16" x14ac:dyDescent="0.25">
      <c r="E77" s="21">
        <v>46640</v>
      </c>
      <c r="F77">
        <v>74</v>
      </c>
      <c r="G77" s="8">
        <v>0</v>
      </c>
      <c r="H77" s="7">
        <f t="shared" si="6"/>
        <v>1198.1300000000001</v>
      </c>
      <c r="I77" s="3">
        <f t="shared" si="7"/>
        <v>131.02000000000001</v>
      </c>
      <c r="J77">
        <f t="shared" si="8"/>
        <v>1.27</v>
      </c>
      <c r="N77" s="3">
        <f t="shared" si="5"/>
        <v>1330.42</v>
      </c>
      <c r="O77" s="1" t="s">
        <v>77</v>
      </c>
      <c r="P77" s="1"/>
    </row>
    <row r="78" spans="5:16" x14ac:dyDescent="0.25">
      <c r="E78" s="21">
        <v>46670</v>
      </c>
      <c r="F78">
        <v>75</v>
      </c>
      <c r="G78" s="8">
        <v>0</v>
      </c>
      <c r="H78" s="7">
        <f t="shared" si="6"/>
        <v>1198.1300000000001</v>
      </c>
      <c r="I78" s="3">
        <f t="shared" si="7"/>
        <v>131.02000000000001</v>
      </c>
      <c r="J78">
        <f t="shared" si="8"/>
        <v>1.27</v>
      </c>
      <c r="N78" s="3">
        <f t="shared" si="5"/>
        <v>1330.42</v>
      </c>
      <c r="O78" s="1" t="s">
        <v>77</v>
      </c>
      <c r="P78" s="1"/>
    </row>
    <row r="79" spans="5:16" x14ac:dyDescent="0.25">
      <c r="E79" s="21">
        <v>46701</v>
      </c>
      <c r="F79">
        <v>76</v>
      </c>
      <c r="G79" s="8">
        <v>0</v>
      </c>
      <c r="H79" s="7">
        <f t="shared" si="6"/>
        <v>1198.1300000000001</v>
      </c>
      <c r="I79" s="3">
        <f t="shared" si="7"/>
        <v>131.02000000000001</v>
      </c>
      <c r="J79">
        <f t="shared" si="8"/>
        <v>1.27</v>
      </c>
      <c r="N79" s="3">
        <f t="shared" si="5"/>
        <v>1330.42</v>
      </c>
      <c r="O79" s="1" t="s">
        <v>77</v>
      </c>
      <c r="P79" s="1"/>
    </row>
    <row r="80" spans="5:16" x14ac:dyDescent="0.25">
      <c r="E80" s="21">
        <v>46731</v>
      </c>
      <c r="F80">
        <v>77</v>
      </c>
      <c r="G80" s="8">
        <v>0</v>
      </c>
      <c r="H80" s="7">
        <f t="shared" si="6"/>
        <v>1198.1300000000001</v>
      </c>
      <c r="I80" s="3">
        <f t="shared" si="7"/>
        <v>131.02000000000001</v>
      </c>
      <c r="J80">
        <f t="shared" si="8"/>
        <v>1.27</v>
      </c>
      <c r="N80" s="3">
        <f t="shared" si="5"/>
        <v>1330.42</v>
      </c>
      <c r="O80" s="1" t="s">
        <v>77</v>
      </c>
      <c r="P80" s="1"/>
    </row>
    <row r="81" spans="5:16" x14ac:dyDescent="0.25">
      <c r="E81" s="21">
        <v>46762</v>
      </c>
      <c r="F81">
        <v>78</v>
      </c>
      <c r="G81" s="8">
        <v>0</v>
      </c>
      <c r="H81" s="7">
        <f t="shared" si="6"/>
        <v>1198.1300000000001</v>
      </c>
      <c r="I81" s="3">
        <f t="shared" si="7"/>
        <v>131.02000000000001</v>
      </c>
      <c r="J81">
        <f t="shared" si="8"/>
        <v>1.27</v>
      </c>
      <c r="N81" s="3">
        <f t="shared" si="5"/>
        <v>1330.42</v>
      </c>
      <c r="O81" s="1" t="s">
        <v>77</v>
      </c>
      <c r="P81" s="1"/>
    </row>
    <row r="82" spans="5:16" x14ac:dyDescent="0.25">
      <c r="E82" s="21">
        <v>46793</v>
      </c>
      <c r="F82">
        <v>79</v>
      </c>
      <c r="G82" s="8">
        <v>0</v>
      </c>
      <c r="H82" s="7">
        <f t="shared" si="6"/>
        <v>1198.1300000000001</v>
      </c>
      <c r="I82" s="3">
        <f t="shared" si="7"/>
        <v>131.02000000000001</v>
      </c>
      <c r="J82">
        <f t="shared" si="8"/>
        <v>1.27</v>
      </c>
      <c r="N82" s="3">
        <f t="shared" si="5"/>
        <v>1330.42</v>
      </c>
      <c r="O82" s="1" t="s">
        <v>77</v>
      </c>
      <c r="P82" s="1"/>
    </row>
    <row r="83" spans="5:16" x14ac:dyDescent="0.25">
      <c r="E83" s="21">
        <v>46822</v>
      </c>
      <c r="F83">
        <v>80</v>
      </c>
      <c r="G83" s="8">
        <v>0</v>
      </c>
      <c r="H83" s="7">
        <f t="shared" si="6"/>
        <v>1198.1300000000001</v>
      </c>
      <c r="I83" s="3">
        <f t="shared" si="7"/>
        <v>131.02000000000001</v>
      </c>
      <c r="J83">
        <f t="shared" si="8"/>
        <v>1.27</v>
      </c>
      <c r="N83" s="3">
        <f t="shared" si="5"/>
        <v>1330.42</v>
      </c>
      <c r="O83" s="1" t="s">
        <v>77</v>
      </c>
      <c r="P83" s="1"/>
    </row>
    <row r="84" spans="5:16" x14ac:dyDescent="0.25">
      <c r="E84" s="21">
        <v>46853</v>
      </c>
      <c r="F84">
        <v>81</v>
      </c>
      <c r="G84" s="8">
        <v>0</v>
      </c>
      <c r="H84" s="7">
        <f t="shared" si="6"/>
        <v>1198.1300000000001</v>
      </c>
      <c r="I84" s="3">
        <f t="shared" si="7"/>
        <v>131.02000000000001</v>
      </c>
      <c r="J84">
        <f t="shared" si="8"/>
        <v>1.27</v>
      </c>
      <c r="N84" s="3">
        <f t="shared" si="5"/>
        <v>1330.42</v>
      </c>
      <c r="O84" s="1" t="s">
        <v>77</v>
      </c>
      <c r="P84" s="1"/>
    </row>
    <row r="85" spans="5:16" x14ac:dyDescent="0.25">
      <c r="E85" s="21">
        <v>46883</v>
      </c>
      <c r="F85">
        <v>82</v>
      </c>
      <c r="G85" s="8">
        <v>0</v>
      </c>
      <c r="H85" s="7">
        <f t="shared" si="6"/>
        <v>1198.1300000000001</v>
      </c>
      <c r="I85" s="3">
        <f t="shared" si="7"/>
        <v>131.02000000000001</v>
      </c>
      <c r="J85">
        <f t="shared" si="8"/>
        <v>1.27</v>
      </c>
      <c r="N85" s="3">
        <f t="shared" si="5"/>
        <v>1330.42</v>
      </c>
      <c r="O85" s="1" t="s">
        <v>77</v>
      </c>
      <c r="P85" s="1"/>
    </row>
    <row r="86" spans="5:16" x14ac:dyDescent="0.25">
      <c r="E86" s="21">
        <v>46914</v>
      </c>
      <c r="F86">
        <v>83</v>
      </c>
      <c r="G86" s="8">
        <v>0</v>
      </c>
      <c r="H86" s="7">
        <f t="shared" si="6"/>
        <v>1198.1300000000001</v>
      </c>
      <c r="I86" s="3">
        <f t="shared" si="7"/>
        <v>131.02000000000001</v>
      </c>
      <c r="J86">
        <f t="shared" si="8"/>
        <v>1.27</v>
      </c>
      <c r="N86" s="3">
        <f t="shared" si="5"/>
        <v>1330.42</v>
      </c>
      <c r="O86" s="1" t="s">
        <v>77</v>
      </c>
      <c r="P86" s="1"/>
    </row>
    <row r="87" spans="5:16" x14ac:dyDescent="0.25">
      <c r="E87" s="21">
        <v>46944</v>
      </c>
      <c r="F87">
        <v>84</v>
      </c>
      <c r="G87" s="8">
        <v>0</v>
      </c>
      <c r="H87" s="7">
        <f t="shared" si="6"/>
        <v>1198.1300000000001</v>
      </c>
      <c r="I87" s="3">
        <f t="shared" si="7"/>
        <v>131.02000000000001</v>
      </c>
      <c r="J87">
        <f t="shared" si="8"/>
        <v>1.27</v>
      </c>
      <c r="N87" s="3">
        <f t="shared" si="5"/>
        <v>1330.42</v>
      </c>
      <c r="O87" s="1" t="s">
        <v>77</v>
      </c>
      <c r="P87" s="1"/>
    </row>
    <row r="88" spans="5:16" x14ac:dyDescent="0.25">
      <c r="E88" s="21">
        <v>46975</v>
      </c>
      <c r="F88">
        <v>85</v>
      </c>
      <c r="G88" s="8">
        <v>0</v>
      </c>
      <c r="H88" s="7">
        <f t="shared" si="6"/>
        <v>1198.1300000000001</v>
      </c>
      <c r="I88" s="3">
        <f t="shared" si="7"/>
        <v>131.02000000000001</v>
      </c>
      <c r="J88">
        <f t="shared" si="8"/>
        <v>1.27</v>
      </c>
      <c r="N88" s="3">
        <f t="shared" si="5"/>
        <v>1330.42</v>
      </c>
      <c r="O88" s="1" t="s">
        <v>77</v>
      </c>
      <c r="P88" s="1"/>
    </row>
    <row r="89" spans="5:16" x14ac:dyDescent="0.25">
      <c r="E89" s="21">
        <v>47006</v>
      </c>
      <c r="F89">
        <v>86</v>
      </c>
      <c r="G89" s="8">
        <v>0</v>
      </c>
      <c r="H89" s="7">
        <f t="shared" si="6"/>
        <v>1198.1300000000001</v>
      </c>
      <c r="I89" s="3">
        <f t="shared" si="7"/>
        <v>131.02000000000001</v>
      </c>
      <c r="J89">
        <f t="shared" si="8"/>
        <v>1.27</v>
      </c>
      <c r="N89" s="3">
        <f t="shared" si="5"/>
        <v>1330.42</v>
      </c>
      <c r="O89" s="1" t="s">
        <v>77</v>
      </c>
      <c r="P89" s="1"/>
    </row>
    <row r="90" spans="5:16" x14ac:dyDescent="0.25">
      <c r="E90" s="21">
        <v>47036</v>
      </c>
      <c r="F90">
        <v>87</v>
      </c>
      <c r="G90" s="8">
        <v>0</v>
      </c>
      <c r="H90" s="7">
        <f t="shared" si="6"/>
        <v>1198.1300000000001</v>
      </c>
      <c r="I90" s="3">
        <f t="shared" si="7"/>
        <v>131.02000000000001</v>
      </c>
      <c r="J90">
        <f t="shared" si="8"/>
        <v>1.27</v>
      </c>
      <c r="N90" s="3">
        <f t="shared" si="5"/>
        <v>1330.42</v>
      </c>
      <c r="O90" s="1" t="s">
        <v>77</v>
      </c>
      <c r="P90" s="1"/>
    </row>
    <row r="91" spans="5:16" x14ac:dyDescent="0.25">
      <c r="E91" s="21">
        <v>47067</v>
      </c>
      <c r="F91">
        <v>88</v>
      </c>
      <c r="G91" s="8">
        <v>0</v>
      </c>
      <c r="H91" s="7">
        <f t="shared" si="6"/>
        <v>1198.1300000000001</v>
      </c>
      <c r="I91" s="3">
        <f t="shared" si="7"/>
        <v>131.02000000000001</v>
      </c>
      <c r="J91">
        <f t="shared" si="8"/>
        <v>1.27</v>
      </c>
      <c r="N91" s="3">
        <f t="shared" si="5"/>
        <v>1330.42</v>
      </c>
      <c r="O91" s="1" t="s">
        <v>77</v>
      </c>
      <c r="P91" s="1"/>
    </row>
    <row r="92" spans="5:16" x14ac:dyDescent="0.25">
      <c r="E92" s="21">
        <v>47097</v>
      </c>
      <c r="F92">
        <v>89</v>
      </c>
      <c r="G92" s="8">
        <v>0</v>
      </c>
      <c r="H92" s="7">
        <f t="shared" si="6"/>
        <v>1198.1300000000001</v>
      </c>
      <c r="I92" s="3">
        <f t="shared" si="7"/>
        <v>131.02000000000001</v>
      </c>
      <c r="J92">
        <f t="shared" si="8"/>
        <v>1.27</v>
      </c>
      <c r="N92" s="3">
        <f t="shared" si="5"/>
        <v>1330.42</v>
      </c>
      <c r="O92" s="1" t="s">
        <v>77</v>
      </c>
      <c r="P92" s="1"/>
    </row>
    <row r="93" spans="5:16" x14ac:dyDescent="0.25">
      <c r="E93" s="21">
        <v>47128</v>
      </c>
      <c r="F93">
        <v>90</v>
      </c>
      <c r="G93" s="8">
        <v>0</v>
      </c>
      <c r="H93" s="7">
        <f t="shared" si="6"/>
        <v>1198.1300000000001</v>
      </c>
      <c r="I93" s="3">
        <f t="shared" si="7"/>
        <v>131.02000000000001</v>
      </c>
      <c r="J93">
        <f t="shared" si="8"/>
        <v>1.27</v>
      </c>
      <c r="N93" s="3">
        <f t="shared" si="5"/>
        <v>1330.42</v>
      </c>
      <c r="O93" s="1" t="s">
        <v>77</v>
      </c>
      <c r="P93" s="1"/>
    </row>
    <row r="94" spans="5:16" x14ac:dyDescent="0.25">
      <c r="E94" s="21">
        <v>47159</v>
      </c>
      <c r="F94">
        <v>91</v>
      </c>
      <c r="G94" s="8">
        <v>0</v>
      </c>
      <c r="H94" s="7">
        <f t="shared" si="6"/>
        <v>1198.1300000000001</v>
      </c>
      <c r="I94" s="3">
        <f t="shared" si="7"/>
        <v>131.02000000000001</v>
      </c>
      <c r="J94">
        <f t="shared" si="8"/>
        <v>1.27</v>
      </c>
      <c r="N94" s="3">
        <f t="shared" si="5"/>
        <v>1330.42</v>
      </c>
      <c r="O94" s="1" t="s">
        <v>77</v>
      </c>
      <c r="P94" s="1"/>
    </row>
    <row r="95" spans="5:16" x14ac:dyDescent="0.25">
      <c r="E95" s="21">
        <v>47187</v>
      </c>
      <c r="F95">
        <v>92</v>
      </c>
      <c r="G95" s="8">
        <v>0</v>
      </c>
      <c r="H95" s="7">
        <f t="shared" si="6"/>
        <v>1198.1300000000001</v>
      </c>
      <c r="I95" s="3">
        <f t="shared" si="7"/>
        <v>131.02000000000001</v>
      </c>
      <c r="J95">
        <f t="shared" si="8"/>
        <v>1.27</v>
      </c>
      <c r="N95" s="3">
        <f t="shared" si="5"/>
        <v>1330.42</v>
      </c>
      <c r="O95" s="1" t="s">
        <v>77</v>
      </c>
      <c r="P95" s="1"/>
    </row>
    <row r="96" spans="5:16" x14ac:dyDescent="0.25">
      <c r="E96" s="21">
        <v>47218</v>
      </c>
      <c r="F96">
        <v>93</v>
      </c>
      <c r="G96" s="8">
        <v>0</v>
      </c>
      <c r="H96" s="7">
        <f t="shared" si="6"/>
        <v>1198.1300000000001</v>
      </c>
      <c r="I96" s="3">
        <f t="shared" si="7"/>
        <v>131.02000000000001</v>
      </c>
      <c r="J96">
        <f t="shared" si="8"/>
        <v>1.27</v>
      </c>
      <c r="N96" s="3">
        <f t="shared" si="5"/>
        <v>1330.42</v>
      </c>
      <c r="O96" s="1" t="s">
        <v>77</v>
      </c>
      <c r="P96" s="1"/>
    </row>
    <row r="97" spans="5:16" x14ac:dyDescent="0.25">
      <c r="E97" s="21">
        <v>47248</v>
      </c>
      <c r="F97">
        <v>94</v>
      </c>
      <c r="G97" s="8">
        <v>0</v>
      </c>
      <c r="H97" s="7">
        <f t="shared" si="6"/>
        <v>1198.1300000000001</v>
      </c>
      <c r="I97" s="3">
        <f t="shared" si="7"/>
        <v>131.02000000000001</v>
      </c>
      <c r="J97">
        <f t="shared" si="8"/>
        <v>1.27</v>
      </c>
      <c r="N97" s="3">
        <f t="shared" si="5"/>
        <v>1330.42</v>
      </c>
      <c r="O97" s="1" t="s">
        <v>77</v>
      </c>
      <c r="P97" s="1"/>
    </row>
    <row r="98" spans="5:16" x14ac:dyDescent="0.25">
      <c r="E98" s="21">
        <v>47279</v>
      </c>
      <c r="F98">
        <v>95</v>
      </c>
      <c r="G98" s="8">
        <v>0</v>
      </c>
      <c r="H98" s="7">
        <f t="shared" si="6"/>
        <v>1198.1300000000001</v>
      </c>
      <c r="I98" s="3">
        <f t="shared" si="7"/>
        <v>131.02000000000001</v>
      </c>
      <c r="J98">
        <f t="shared" si="8"/>
        <v>1.27</v>
      </c>
      <c r="N98" s="3">
        <f t="shared" si="5"/>
        <v>1330.42</v>
      </c>
      <c r="O98" s="1" t="s">
        <v>77</v>
      </c>
      <c r="P98" s="1"/>
    </row>
    <row r="99" spans="5:16" x14ac:dyDescent="0.25">
      <c r="E99" s="21">
        <v>47309</v>
      </c>
      <c r="F99">
        <v>96</v>
      </c>
      <c r="G99" s="8">
        <v>0</v>
      </c>
      <c r="H99" s="7">
        <f t="shared" si="6"/>
        <v>1198.1300000000001</v>
      </c>
      <c r="I99" s="3">
        <f t="shared" si="7"/>
        <v>131.02000000000001</v>
      </c>
      <c r="J99">
        <f t="shared" si="8"/>
        <v>1.27</v>
      </c>
      <c r="N99" s="3">
        <f t="shared" si="5"/>
        <v>1330.42</v>
      </c>
      <c r="O99" s="1" t="s">
        <v>77</v>
      </c>
      <c r="P99" s="1"/>
    </row>
    <row r="100" spans="5:16" x14ac:dyDescent="0.25">
      <c r="E100" s="21">
        <v>47340</v>
      </c>
      <c r="F100">
        <v>97</v>
      </c>
      <c r="G100" s="8">
        <v>0</v>
      </c>
      <c r="H100" s="7">
        <f t="shared" si="6"/>
        <v>1198.1300000000001</v>
      </c>
      <c r="I100" s="3">
        <f t="shared" si="7"/>
        <v>131.02000000000001</v>
      </c>
      <c r="J100">
        <f t="shared" si="8"/>
        <v>1.27</v>
      </c>
      <c r="N100" s="3">
        <f t="shared" si="5"/>
        <v>1330.42</v>
      </c>
      <c r="O100" s="1" t="s">
        <v>77</v>
      </c>
      <c r="P100" s="1"/>
    </row>
    <row r="101" spans="5:16" x14ac:dyDescent="0.25">
      <c r="E101" s="21">
        <v>47371</v>
      </c>
      <c r="F101">
        <v>98</v>
      </c>
      <c r="G101" s="8">
        <v>0</v>
      </c>
      <c r="H101" s="7">
        <f t="shared" si="6"/>
        <v>1198.1300000000001</v>
      </c>
      <c r="I101" s="3">
        <f t="shared" si="7"/>
        <v>131.02000000000001</v>
      </c>
      <c r="J101">
        <f t="shared" si="8"/>
        <v>1.27</v>
      </c>
      <c r="N101" s="3">
        <f t="shared" si="5"/>
        <v>1330.42</v>
      </c>
      <c r="O101" s="1" t="s">
        <v>77</v>
      </c>
      <c r="P101" s="1"/>
    </row>
    <row r="102" spans="5:16" x14ac:dyDescent="0.25">
      <c r="E102" s="21">
        <v>47401</v>
      </c>
      <c r="F102">
        <v>99</v>
      </c>
      <c r="G102" s="8">
        <v>0</v>
      </c>
      <c r="H102" s="7">
        <f t="shared" si="6"/>
        <v>1198.1300000000001</v>
      </c>
      <c r="I102" s="3">
        <f t="shared" si="7"/>
        <v>131.02000000000001</v>
      </c>
      <c r="J102">
        <f t="shared" si="8"/>
        <v>1.27</v>
      </c>
      <c r="N102" s="3">
        <f t="shared" si="5"/>
        <v>1330.42</v>
      </c>
      <c r="O102" s="1" t="s">
        <v>77</v>
      </c>
      <c r="P102" s="1"/>
    </row>
    <row r="103" spans="5:16" x14ac:dyDescent="0.25">
      <c r="E103" s="21">
        <v>47432</v>
      </c>
      <c r="F103">
        <v>100</v>
      </c>
      <c r="G103" s="8">
        <v>0</v>
      </c>
      <c r="H103" s="7">
        <f t="shared" si="6"/>
        <v>1198.1300000000001</v>
      </c>
      <c r="I103" s="3">
        <f t="shared" si="7"/>
        <v>131.02000000000001</v>
      </c>
      <c r="J103">
        <f t="shared" si="8"/>
        <v>1.27</v>
      </c>
      <c r="N103" s="3">
        <f t="shared" si="5"/>
        <v>1330.42</v>
      </c>
      <c r="O103" s="1" t="s">
        <v>77</v>
      </c>
      <c r="P103" s="1"/>
    </row>
    <row r="104" spans="5:16" x14ac:dyDescent="0.25">
      <c r="E104" s="21">
        <v>47462</v>
      </c>
      <c r="F104">
        <v>101</v>
      </c>
      <c r="G104" s="8">
        <v>0</v>
      </c>
      <c r="H104" s="7">
        <f t="shared" si="6"/>
        <v>1198.1300000000001</v>
      </c>
      <c r="I104" s="3">
        <f t="shared" si="7"/>
        <v>131.02000000000001</v>
      </c>
      <c r="J104">
        <f t="shared" si="8"/>
        <v>1.27</v>
      </c>
      <c r="N104" s="3">
        <f t="shared" si="5"/>
        <v>1330.42</v>
      </c>
      <c r="O104" s="1" t="s">
        <v>77</v>
      </c>
      <c r="P104" s="1"/>
    </row>
    <row r="105" spans="5:16" x14ac:dyDescent="0.25">
      <c r="E105" s="21">
        <v>47493</v>
      </c>
      <c r="F105">
        <v>102</v>
      </c>
      <c r="G105" s="8">
        <v>0</v>
      </c>
      <c r="H105" s="7">
        <f t="shared" si="6"/>
        <v>1198.1300000000001</v>
      </c>
      <c r="I105" s="3">
        <f t="shared" si="7"/>
        <v>131.02000000000001</v>
      </c>
      <c r="J105">
        <f t="shared" si="8"/>
        <v>1.27</v>
      </c>
      <c r="N105" s="3">
        <f t="shared" si="5"/>
        <v>1330.42</v>
      </c>
      <c r="O105" s="1" t="s">
        <v>77</v>
      </c>
      <c r="P105" s="1"/>
    </row>
    <row r="106" spans="5:16" x14ac:dyDescent="0.25">
      <c r="E106" s="21">
        <v>47524</v>
      </c>
      <c r="F106">
        <v>103</v>
      </c>
      <c r="G106" s="8">
        <v>0</v>
      </c>
      <c r="H106" s="7">
        <f t="shared" si="6"/>
        <v>1198.1300000000001</v>
      </c>
      <c r="I106" s="3">
        <f t="shared" si="7"/>
        <v>131.02000000000001</v>
      </c>
      <c r="J106">
        <f t="shared" si="8"/>
        <v>1.27</v>
      </c>
      <c r="N106" s="3">
        <f t="shared" si="5"/>
        <v>1330.42</v>
      </c>
      <c r="O106" s="1" t="s">
        <v>77</v>
      </c>
      <c r="P106" s="1"/>
    </row>
    <row r="107" spans="5:16" x14ac:dyDescent="0.25">
      <c r="E107" s="21">
        <v>47552</v>
      </c>
      <c r="F107">
        <v>104</v>
      </c>
      <c r="G107" s="8">
        <v>0</v>
      </c>
      <c r="H107" s="7">
        <f t="shared" si="6"/>
        <v>1198.1300000000001</v>
      </c>
      <c r="I107" s="3">
        <f t="shared" si="7"/>
        <v>131.02000000000001</v>
      </c>
      <c r="J107">
        <f t="shared" si="8"/>
        <v>1.27</v>
      </c>
      <c r="N107" s="3">
        <f t="shared" si="5"/>
        <v>1330.42</v>
      </c>
      <c r="O107" s="1" t="s">
        <v>77</v>
      </c>
      <c r="P107" s="1"/>
    </row>
    <row r="108" spans="5:16" x14ac:dyDescent="0.25">
      <c r="E108" s="21">
        <v>47583</v>
      </c>
      <c r="F108">
        <v>105</v>
      </c>
      <c r="G108" s="8">
        <v>0</v>
      </c>
      <c r="H108" s="7">
        <f t="shared" si="6"/>
        <v>1198.1300000000001</v>
      </c>
      <c r="I108" s="3">
        <f t="shared" si="7"/>
        <v>131.02000000000001</v>
      </c>
      <c r="J108">
        <f t="shared" si="8"/>
        <v>1.27</v>
      </c>
      <c r="N108" s="3">
        <f t="shared" si="5"/>
        <v>1330.42</v>
      </c>
      <c r="O108" s="1" t="s">
        <v>77</v>
      </c>
      <c r="P108" s="1"/>
    </row>
    <row r="109" spans="5:16" x14ac:dyDescent="0.25">
      <c r="E109" s="21">
        <v>47613</v>
      </c>
      <c r="F109">
        <v>106</v>
      </c>
      <c r="G109" s="8">
        <v>0</v>
      </c>
      <c r="H109" s="7">
        <f t="shared" si="6"/>
        <v>1198.1300000000001</v>
      </c>
      <c r="I109" s="3">
        <f t="shared" si="7"/>
        <v>131.02000000000001</v>
      </c>
      <c r="J109">
        <f t="shared" si="8"/>
        <v>1.27</v>
      </c>
      <c r="N109" s="3">
        <f t="shared" si="5"/>
        <v>1330.42</v>
      </c>
      <c r="O109" s="1" t="s">
        <v>77</v>
      </c>
      <c r="P109" s="1"/>
    </row>
    <row r="110" spans="5:16" x14ac:dyDescent="0.25">
      <c r="E110" s="21">
        <v>47644</v>
      </c>
      <c r="F110">
        <v>107</v>
      </c>
      <c r="G110" s="8">
        <v>0</v>
      </c>
      <c r="H110" s="7">
        <f t="shared" si="6"/>
        <v>1198.1300000000001</v>
      </c>
      <c r="I110" s="3">
        <f t="shared" si="7"/>
        <v>131.02000000000001</v>
      </c>
      <c r="J110">
        <f t="shared" si="8"/>
        <v>1.27</v>
      </c>
      <c r="N110" s="3">
        <f t="shared" si="5"/>
        <v>1330.42</v>
      </c>
      <c r="O110" s="1" t="s">
        <v>77</v>
      </c>
      <c r="P110" s="1"/>
    </row>
    <row r="111" spans="5:16" x14ac:dyDescent="0.25">
      <c r="E111" s="21">
        <v>47674</v>
      </c>
      <c r="F111">
        <v>108</v>
      </c>
      <c r="G111" s="8">
        <v>0</v>
      </c>
      <c r="H111" s="7">
        <f t="shared" si="6"/>
        <v>1198.1300000000001</v>
      </c>
      <c r="I111" s="3">
        <f t="shared" si="7"/>
        <v>131.02000000000001</v>
      </c>
      <c r="J111">
        <f t="shared" si="8"/>
        <v>1.27</v>
      </c>
      <c r="N111" s="3">
        <f t="shared" si="5"/>
        <v>1330.42</v>
      </c>
      <c r="O111" s="1" t="s">
        <v>77</v>
      </c>
      <c r="P111" s="1"/>
    </row>
    <row r="112" spans="5:16" x14ac:dyDescent="0.25">
      <c r="E112" s="21">
        <v>47705</v>
      </c>
      <c r="F112">
        <v>109</v>
      </c>
      <c r="G112" s="8">
        <v>0</v>
      </c>
      <c r="H112" s="7">
        <f t="shared" si="6"/>
        <v>1198.1300000000001</v>
      </c>
      <c r="I112" s="3">
        <f t="shared" si="7"/>
        <v>131.02000000000001</v>
      </c>
      <c r="J112">
        <f t="shared" si="8"/>
        <v>1.27</v>
      </c>
      <c r="N112" s="3">
        <f t="shared" si="5"/>
        <v>1330.42</v>
      </c>
      <c r="O112" s="1" t="s">
        <v>77</v>
      </c>
      <c r="P112" s="1"/>
    </row>
    <row r="113" spans="5:17" x14ac:dyDescent="0.25">
      <c r="E113" s="21">
        <v>47736</v>
      </c>
      <c r="F113">
        <v>110</v>
      </c>
      <c r="G113" s="8">
        <v>0</v>
      </c>
      <c r="H113" s="7">
        <f t="shared" si="6"/>
        <v>1198.1300000000001</v>
      </c>
      <c r="I113" s="3">
        <f t="shared" si="7"/>
        <v>131.02000000000001</v>
      </c>
      <c r="J113">
        <f t="shared" si="8"/>
        <v>1.27</v>
      </c>
      <c r="N113" s="3">
        <f t="shared" si="5"/>
        <v>1330.42</v>
      </c>
      <c r="O113" s="1" t="s">
        <v>77</v>
      </c>
      <c r="P113" s="1"/>
    </row>
    <row r="114" spans="5:17" x14ac:dyDescent="0.25">
      <c r="E114" s="32">
        <v>47766</v>
      </c>
      <c r="F114" s="33">
        <v>111</v>
      </c>
      <c r="G114" s="34">
        <v>0</v>
      </c>
      <c r="H114" s="35">
        <f t="shared" si="6"/>
        <v>1198.1300000000001</v>
      </c>
      <c r="I114" s="36">
        <f t="shared" si="7"/>
        <v>131.02000000000001</v>
      </c>
      <c r="J114" s="33">
        <f t="shared" si="8"/>
        <v>1.27</v>
      </c>
      <c r="K114" s="33">
        <f>ROUND((((H114/$B$20)*$B$22)-H114),2)</f>
        <v>109.38</v>
      </c>
      <c r="L114" s="33">
        <f>ROUND(((((SUM(I114:J114))/$B$20)*$B$22)-(SUM(I114:J114))),2)</f>
        <v>12.08</v>
      </c>
      <c r="M114" s="36">
        <f t="shared" ref="M114" si="9">ROUND((SUM(G114:L114))-PV($B$15,Q114,0,-(SUM(G114:L114))),2)</f>
        <v>227</v>
      </c>
      <c r="N114" s="3">
        <f t="shared" si="5"/>
        <v>1678.88</v>
      </c>
      <c r="O114" s="1" t="s">
        <v>76</v>
      </c>
      <c r="P114" s="20">
        <v>44623</v>
      </c>
      <c r="Q114">
        <f t="shared" ref="Q114:Q123" si="10">DATEDIF(P114,E114,"m")</f>
        <v>103</v>
      </c>
    </row>
    <row r="115" spans="5:17" x14ac:dyDescent="0.25">
      <c r="E115" s="21">
        <v>47797</v>
      </c>
      <c r="F115">
        <v>112</v>
      </c>
      <c r="G115" s="8">
        <v>0</v>
      </c>
      <c r="H115" s="7">
        <f t="shared" si="6"/>
        <v>1198.1300000000001</v>
      </c>
      <c r="I115" s="3">
        <f t="shared" si="7"/>
        <v>131.02000000000001</v>
      </c>
      <c r="J115">
        <f t="shared" si="8"/>
        <v>1.27</v>
      </c>
      <c r="K115" s="16">
        <f t="shared" ref="K115:K123" si="11">ROUND((((H115/$B$20)*$B$22)-H115),2)</f>
        <v>109.38</v>
      </c>
      <c r="L115" s="16">
        <f t="shared" ref="L115:L123" si="12">ROUND(((((SUM(I115:J115))/$B$20)*$B$22)-(SUM(I115:J115))),2)</f>
        <v>12.08</v>
      </c>
      <c r="M115" s="30">
        <f t="shared" ref="M115:M123" si="13">ROUND((SUM(G115:L115))-PV($B$15,Q115,0,-(SUM(G115:L115))),2)</f>
        <v>229.02</v>
      </c>
      <c r="N115" s="3">
        <f t="shared" si="5"/>
        <v>1680.9</v>
      </c>
      <c r="O115" s="1" t="s">
        <v>76</v>
      </c>
      <c r="P115" s="20">
        <v>44623</v>
      </c>
      <c r="Q115">
        <f t="shared" si="10"/>
        <v>104</v>
      </c>
    </row>
    <row r="116" spans="5:17" x14ac:dyDescent="0.25">
      <c r="E116" s="21">
        <v>47827</v>
      </c>
      <c r="F116">
        <v>113</v>
      </c>
      <c r="G116" s="8">
        <v>0</v>
      </c>
      <c r="H116" s="7">
        <f t="shared" si="6"/>
        <v>1198.1300000000001</v>
      </c>
      <c r="I116" s="3">
        <f t="shared" si="7"/>
        <v>131.02000000000001</v>
      </c>
      <c r="J116">
        <f t="shared" si="8"/>
        <v>1.27</v>
      </c>
      <c r="K116" s="16">
        <f t="shared" si="11"/>
        <v>109.38</v>
      </c>
      <c r="L116" s="16">
        <f t="shared" si="12"/>
        <v>12.08</v>
      </c>
      <c r="M116" s="30">
        <f t="shared" si="13"/>
        <v>231.04</v>
      </c>
      <c r="N116" s="3">
        <f t="shared" si="5"/>
        <v>1682.92</v>
      </c>
      <c r="O116" s="1" t="s">
        <v>76</v>
      </c>
      <c r="P116" s="20">
        <v>44623</v>
      </c>
      <c r="Q116">
        <f t="shared" si="10"/>
        <v>105</v>
      </c>
    </row>
    <row r="117" spans="5:17" x14ac:dyDescent="0.25">
      <c r="E117" s="21">
        <v>47858</v>
      </c>
      <c r="F117">
        <v>114</v>
      </c>
      <c r="G117" s="8">
        <v>0</v>
      </c>
      <c r="H117" s="7">
        <f t="shared" si="6"/>
        <v>1198.1300000000001</v>
      </c>
      <c r="I117" s="3">
        <f t="shared" si="7"/>
        <v>131.02000000000001</v>
      </c>
      <c r="J117">
        <f t="shared" si="8"/>
        <v>1.27</v>
      </c>
      <c r="K117" s="16">
        <f t="shared" si="11"/>
        <v>109.38</v>
      </c>
      <c r="L117" s="16">
        <f t="shared" si="12"/>
        <v>12.08</v>
      </c>
      <c r="M117" s="30">
        <f t="shared" si="13"/>
        <v>233.05</v>
      </c>
      <c r="N117" s="3">
        <f t="shared" si="5"/>
        <v>1684.93</v>
      </c>
      <c r="O117" s="1" t="s">
        <v>76</v>
      </c>
      <c r="P117" s="20">
        <v>44623</v>
      </c>
      <c r="Q117">
        <f t="shared" si="10"/>
        <v>106</v>
      </c>
    </row>
    <row r="118" spans="5:17" x14ac:dyDescent="0.25">
      <c r="E118" s="21">
        <v>47889</v>
      </c>
      <c r="F118">
        <v>115</v>
      </c>
      <c r="G118" s="8">
        <v>0</v>
      </c>
      <c r="H118" s="7">
        <f t="shared" si="6"/>
        <v>1198.1300000000001</v>
      </c>
      <c r="I118" s="3">
        <f t="shared" si="7"/>
        <v>131.02000000000001</v>
      </c>
      <c r="J118">
        <f t="shared" si="8"/>
        <v>1.27</v>
      </c>
      <c r="K118" s="16">
        <f t="shared" si="11"/>
        <v>109.38</v>
      </c>
      <c r="L118" s="16">
        <f t="shared" si="12"/>
        <v>12.08</v>
      </c>
      <c r="M118" s="30">
        <f t="shared" si="13"/>
        <v>235.06</v>
      </c>
      <c r="N118" s="3">
        <f t="shared" si="5"/>
        <v>1686.94</v>
      </c>
      <c r="O118" s="1" t="s">
        <v>76</v>
      </c>
      <c r="P118" s="20">
        <v>44623</v>
      </c>
      <c r="Q118">
        <f t="shared" si="10"/>
        <v>107</v>
      </c>
    </row>
    <row r="119" spans="5:17" x14ac:dyDescent="0.25">
      <c r="E119" s="21">
        <v>47917</v>
      </c>
      <c r="F119">
        <v>116</v>
      </c>
      <c r="G119" s="8">
        <v>0</v>
      </c>
      <c r="H119" s="7">
        <f t="shared" si="6"/>
        <v>1198.1300000000001</v>
      </c>
      <c r="I119" s="3">
        <f t="shared" si="7"/>
        <v>131.02000000000001</v>
      </c>
      <c r="J119">
        <f t="shared" si="8"/>
        <v>1.27</v>
      </c>
      <c r="K119" s="16">
        <f t="shared" si="11"/>
        <v>109.38</v>
      </c>
      <c r="L119" s="16">
        <f t="shared" si="12"/>
        <v>12.08</v>
      </c>
      <c r="M119" s="30">
        <f t="shared" si="13"/>
        <v>237.07</v>
      </c>
      <c r="N119" s="3">
        <f t="shared" si="5"/>
        <v>1688.95</v>
      </c>
      <c r="O119" s="1" t="s">
        <v>76</v>
      </c>
      <c r="P119" s="20">
        <v>44623</v>
      </c>
      <c r="Q119">
        <f t="shared" si="10"/>
        <v>108</v>
      </c>
    </row>
    <row r="120" spans="5:17" x14ac:dyDescent="0.25">
      <c r="E120" s="21">
        <v>47948</v>
      </c>
      <c r="F120">
        <v>117</v>
      </c>
      <c r="G120" s="8">
        <v>0</v>
      </c>
      <c r="H120" s="7">
        <f t="shared" si="6"/>
        <v>1198.1300000000001</v>
      </c>
      <c r="I120" s="3">
        <f t="shared" si="7"/>
        <v>131.02000000000001</v>
      </c>
      <c r="J120">
        <f t="shared" si="8"/>
        <v>1.27</v>
      </c>
      <c r="K120" s="16">
        <f t="shared" si="11"/>
        <v>109.38</v>
      </c>
      <c r="L120" s="16">
        <f t="shared" si="12"/>
        <v>12.08</v>
      </c>
      <c r="M120" s="30">
        <f t="shared" si="13"/>
        <v>239.07</v>
      </c>
      <c r="N120" s="3">
        <f t="shared" si="5"/>
        <v>1690.95</v>
      </c>
      <c r="O120" s="1" t="s">
        <v>76</v>
      </c>
      <c r="P120" s="20">
        <v>44623</v>
      </c>
      <c r="Q120">
        <f t="shared" si="10"/>
        <v>109</v>
      </c>
    </row>
    <row r="121" spans="5:17" x14ac:dyDescent="0.25">
      <c r="E121" s="21">
        <v>47978</v>
      </c>
      <c r="F121">
        <v>118</v>
      </c>
      <c r="G121" s="8">
        <v>0</v>
      </c>
      <c r="H121" s="7">
        <f t="shared" si="6"/>
        <v>1198.1300000000001</v>
      </c>
      <c r="I121" s="3">
        <f t="shared" si="7"/>
        <v>131.02000000000001</v>
      </c>
      <c r="J121">
        <f t="shared" si="8"/>
        <v>1.27</v>
      </c>
      <c r="K121" s="16">
        <f t="shared" si="11"/>
        <v>109.38</v>
      </c>
      <c r="L121" s="16">
        <f t="shared" si="12"/>
        <v>12.08</v>
      </c>
      <c r="M121" s="30">
        <f t="shared" si="13"/>
        <v>241.07</v>
      </c>
      <c r="N121" s="3">
        <f t="shared" si="5"/>
        <v>1692.95</v>
      </c>
      <c r="O121" s="1" t="s">
        <v>76</v>
      </c>
      <c r="P121" s="20">
        <v>44623</v>
      </c>
      <c r="Q121">
        <f t="shared" si="10"/>
        <v>110</v>
      </c>
    </row>
    <row r="122" spans="5:17" x14ac:dyDescent="0.25">
      <c r="E122" s="21">
        <v>48009</v>
      </c>
      <c r="F122">
        <v>119</v>
      </c>
      <c r="G122" s="8">
        <v>0</v>
      </c>
      <c r="H122" s="7">
        <f t="shared" si="6"/>
        <v>1198.1300000000001</v>
      </c>
      <c r="I122" s="3">
        <f t="shared" si="7"/>
        <v>131.02000000000001</v>
      </c>
      <c r="J122">
        <f t="shared" si="8"/>
        <v>1.27</v>
      </c>
      <c r="K122" s="16">
        <f t="shared" si="11"/>
        <v>109.38</v>
      </c>
      <c r="L122" s="16">
        <f t="shared" si="12"/>
        <v>12.08</v>
      </c>
      <c r="M122" s="30">
        <f t="shared" si="13"/>
        <v>243.07</v>
      </c>
      <c r="N122" s="3">
        <f t="shared" si="5"/>
        <v>1694.95</v>
      </c>
      <c r="O122" s="1" t="s">
        <v>76</v>
      </c>
      <c r="P122" s="20">
        <v>44623</v>
      </c>
      <c r="Q122">
        <f t="shared" si="10"/>
        <v>111</v>
      </c>
    </row>
    <row r="123" spans="5:17" x14ac:dyDescent="0.25">
      <c r="E123" s="21">
        <v>48039</v>
      </c>
      <c r="F123">
        <v>120</v>
      </c>
      <c r="G123" s="8">
        <v>0</v>
      </c>
      <c r="H123" s="7">
        <f t="shared" si="6"/>
        <v>1198.1300000000001</v>
      </c>
      <c r="I123" s="3">
        <f t="shared" si="7"/>
        <v>131.02000000000001</v>
      </c>
      <c r="J123">
        <f t="shared" si="8"/>
        <v>1.27</v>
      </c>
      <c r="K123" s="16">
        <f t="shared" si="11"/>
        <v>109.38</v>
      </c>
      <c r="L123" s="16">
        <f t="shared" si="12"/>
        <v>12.08</v>
      </c>
      <c r="M123" s="30">
        <f t="shared" si="13"/>
        <v>245.06</v>
      </c>
      <c r="N123" s="3">
        <f t="shared" si="5"/>
        <v>1696.94</v>
      </c>
      <c r="O123" s="1" t="s">
        <v>76</v>
      </c>
      <c r="P123" s="20">
        <v>44623</v>
      </c>
      <c r="Q123">
        <f t="shared" si="10"/>
        <v>112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44C5-0874-4C58-9AF9-1BCDDFC39AB3}">
  <dimension ref="A1:Q123"/>
  <sheetViews>
    <sheetView topLeftCell="A106" workbookViewId="0">
      <selection activeCell="Q122" sqref="Q122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6" x14ac:dyDescent="0.25">
      <c r="A1" t="s">
        <v>0</v>
      </c>
      <c r="B1" s="1">
        <v>422607</v>
      </c>
    </row>
    <row r="2" spans="1:16" x14ac:dyDescent="0.25">
      <c r="A2" t="s">
        <v>1</v>
      </c>
      <c r="B2" s="1" t="s">
        <v>22</v>
      </c>
    </row>
    <row r="3" spans="1:16" x14ac:dyDescent="0.25">
      <c r="A3" t="s">
        <v>53</v>
      </c>
      <c r="B3" s="20">
        <v>44415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6" x14ac:dyDescent="0.25">
      <c r="B4" s="1"/>
      <c r="E4" s="21">
        <v>44454</v>
      </c>
      <c r="F4">
        <v>1</v>
      </c>
      <c r="G4" s="7">
        <v>1583.69</v>
      </c>
      <c r="H4" s="7">
        <f>$B$17-G4</f>
        <v>0</v>
      </c>
      <c r="I4" s="7"/>
      <c r="N4" s="3">
        <f>SUM(G4:M4)</f>
        <v>1583.69</v>
      </c>
      <c r="O4" s="1" t="s">
        <v>77</v>
      </c>
      <c r="P4" s="1"/>
    </row>
    <row r="5" spans="1:16" x14ac:dyDescent="0.25">
      <c r="A5" t="s">
        <v>3</v>
      </c>
      <c r="B5" s="2">
        <v>163989.43</v>
      </c>
      <c r="E5" s="21">
        <v>44484</v>
      </c>
      <c r="F5">
        <v>2</v>
      </c>
      <c r="G5" s="7">
        <v>1583.69</v>
      </c>
      <c r="H5" s="7">
        <f t="shared" ref="H5:H9" si="0">$B$17-G5</f>
        <v>0</v>
      </c>
      <c r="I5" s="7"/>
      <c r="N5" s="3">
        <f t="shared" ref="N5:N68" si="1">SUM(G5:M5)</f>
        <v>1583.69</v>
      </c>
      <c r="O5" s="1" t="s">
        <v>77</v>
      </c>
      <c r="P5" s="1"/>
    </row>
    <row r="6" spans="1:16" x14ac:dyDescent="0.25">
      <c r="A6" t="s">
        <v>4</v>
      </c>
      <c r="B6" s="2">
        <v>9839.3700000000008</v>
      </c>
      <c r="E6" s="21">
        <v>44515</v>
      </c>
      <c r="F6">
        <v>3</v>
      </c>
      <c r="G6" s="7">
        <v>1583.69</v>
      </c>
      <c r="H6" s="7">
        <f t="shared" si="0"/>
        <v>0</v>
      </c>
      <c r="I6" s="7"/>
      <c r="N6" s="3">
        <f t="shared" si="1"/>
        <v>1583.69</v>
      </c>
      <c r="O6" s="1" t="s">
        <v>77</v>
      </c>
      <c r="P6" s="1"/>
    </row>
    <row r="7" spans="1:16" x14ac:dyDescent="0.25">
      <c r="A7" t="s">
        <v>6</v>
      </c>
      <c r="B7" s="2">
        <f>SUM(B5:B6)</f>
        <v>173828.8</v>
      </c>
      <c r="E7" s="21">
        <v>44545</v>
      </c>
      <c r="F7">
        <v>4</v>
      </c>
      <c r="G7" s="7">
        <v>1583.69</v>
      </c>
      <c r="H7" s="7">
        <f t="shared" si="0"/>
        <v>0</v>
      </c>
      <c r="I7" s="7"/>
      <c r="N7" s="3">
        <f t="shared" si="1"/>
        <v>1583.69</v>
      </c>
      <c r="O7" s="1" t="s">
        <v>77</v>
      </c>
      <c r="P7" s="1"/>
    </row>
    <row r="8" spans="1:16" x14ac:dyDescent="0.25">
      <c r="A8" t="s">
        <v>5</v>
      </c>
      <c r="B8" s="2">
        <v>1738.29</v>
      </c>
      <c r="E8" s="21">
        <v>44576</v>
      </c>
      <c r="F8">
        <v>5</v>
      </c>
      <c r="G8" s="7">
        <v>1583.69</v>
      </c>
      <c r="H8" s="7">
        <f t="shared" si="0"/>
        <v>0</v>
      </c>
      <c r="I8" s="7"/>
      <c r="N8" s="3">
        <f t="shared" si="1"/>
        <v>1583.69</v>
      </c>
      <c r="O8" s="1" t="s">
        <v>77</v>
      </c>
      <c r="P8" s="1"/>
    </row>
    <row r="9" spans="1:16" x14ac:dyDescent="0.25">
      <c r="B9" s="2"/>
      <c r="E9" s="21">
        <v>44607</v>
      </c>
      <c r="F9">
        <v>6</v>
      </c>
      <c r="G9" s="7">
        <v>182.63</v>
      </c>
      <c r="H9" s="7">
        <f t="shared" si="0"/>
        <v>1401.06</v>
      </c>
      <c r="I9" s="7"/>
      <c r="N9" s="3">
        <f t="shared" si="1"/>
        <v>1583.69</v>
      </c>
      <c r="O9" s="1" t="s">
        <v>77</v>
      </c>
      <c r="P9" s="1"/>
    </row>
    <row r="10" spans="1:16" x14ac:dyDescent="0.25">
      <c r="A10" t="s">
        <v>7</v>
      </c>
      <c r="B10" s="2">
        <f xml:space="preserve"> B7-B8</f>
        <v>172090.50999999998</v>
      </c>
      <c r="E10" s="21">
        <v>44635</v>
      </c>
      <c r="F10">
        <v>7</v>
      </c>
      <c r="G10" s="8">
        <v>0</v>
      </c>
      <c r="H10" s="7">
        <f>($B$17-(I10+J10))</f>
        <v>1426.21</v>
      </c>
      <c r="I10" s="3">
        <f>ROUND(($B$18/114),2)</f>
        <v>155.97</v>
      </c>
      <c r="J10">
        <f>ROUND(($B$11/114),2)</f>
        <v>1.51</v>
      </c>
      <c r="N10" s="3">
        <f t="shared" si="1"/>
        <v>1583.69</v>
      </c>
      <c r="O10" s="1" t="s">
        <v>77</v>
      </c>
      <c r="P10" s="1"/>
    </row>
    <row r="11" spans="1:16" x14ac:dyDescent="0.25">
      <c r="A11" t="s">
        <v>8</v>
      </c>
      <c r="B11" s="2">
        <f>ROUND(B10/999,2)</f>
        <v>172.26</v>
      </c>
      <c r="E11" s="21">
        <v>44666</v>
      </c>
      <c r="F11">
        <v>8</v>
      </c>
      <c r="G11" s="8">
        <v>0</v>
      </c>
      <c r="H11" s="7">
        <f t="shared" ref="H11:H74" si="2">($B$17-(I11+J11))</f>
        <v>1426.21</v>
      </c>
      <c r="I11" s="3">
        <f t="shared" ref="I11:I74" si="3">ROUND(($B$18/114),2)</f>
        <v>155.97</v>
      </c>
      <c r="J11">
        <f t="shared" ref="J11:J74" si="4">ROUND(($B$11/114),2)</f>
        <v>1.51</v>
      </c>
      <c r="N11" s="3">
        <f t="shared" si="1"/>
        <v>1583.69</v>
      </c>
      <c r="O11" s="1" t="s">
        <v>77</v>
      </c>
      <c r="P11" s="1"/>
    </row>
    <row r="12" spans="1:16" x14ac:dyDescent="0.25">
      <c r="A12" t="s">
        <v>9</v>
      </c>
      <c r="B12" s="2">
        <f>B10+B11</f>
        <v>172262.77</v>
      </c>
      <c r="E12" s="21">
        <v>44696</v>
      </c>
      <c r="F12">
        <v>9</v>
      </c>
      <c r="G12" s="8">
        <v>0</v>
      </c>
      <c r="H12" s="7">
        <f t="shared" si="2"/>
        <v>1426.21</v>
      </c>
      <c r="I12" s="3">
        <f t="shared" si="3"/>
        <v>155.97</v>
      </c>
      <c r="J12">
        <f t="shared" si="4"/>
        <v>1.51</v>
      </c>
      <c r="N12" s="3">
        <f t="shared" si="1"/>
        <v>1583.69</v>
      </c>
      <c r="O12" s="1" t="s">
        <v>77</v>
      </c>
      <c r="P12" s="1"/>
    </row>
    <row r="13" spans="1:16" x14ac:dyDescent="0.25">
      <c r="B13" s="3"/>
      <c r="E13" s="21">
        <v>44727</v>
      </c>
      <c r="F13">
        <v>10</v>
      </c>
      <c r="G13" s="8">
        <v>0</v>
      </c>
      <c r="H13" s="7">
        <f t="shared" si="2"/>
        <v>1426.21</v>
      </c>
      <c r="I13" s="3">
        <f t="shared" si="3"/>
        <v>155.97</v>
      </c>
      <c r="J13">
        <f t="shared" si="4"/>
        <v>1.51</v>
      </c>
      <c r="N13" s="3">
        <f t="shared" si="1"/>
        <v>1583.69</v>
      </c>
      <c r="O13" s="1" t="s">
        <v>77</v>
      </c>
      <c r="P13" s="1"/>
    </row>
    <row r="14" spans="1:16" x14ac:dyDescent="0.25">
      <c r="A14" t="s">
        <v>10</v>
      </c>
      <c r="B14" s="4">
        <v>120</v>
      </c>
      <c r="E14" s="21">
        <v>44757</v>
      </c>
      <c r="F14">
        <v>11</v>
      </c>
      <c r="G14" s="8">
        <v>0</v>
      </c>
      <c r="H14" s="7">
        <f t="shared" si="2"/>
        <v>1426.21</v>
      </c>
      <c r="I14" s="3">
        <f t="shared" si="3"/>
        <v>155.97</v>
      </c>
      <c r="J14">
        <f t="shared" si="4"/>
        <v>1.51</v>
      </c>
      <c r="N14" s="3">
        <f t="shared" si="1"/>
        <v>1583.69</v>
      </c>
      <c r="O14" s="1" t="s">
        <v>77</v>
      </c>
      <c r="P14" s="1"/>
    </row>
    <row r="15" spans="1:16" x14ac:dyDescent="0.25">
      <c r="A15" t="s">
        <v>11</v>
      </c>
      <c r="B15" s="5">
        <v>1.652E-3</v>
      </c>
      <c r="E15" s="21">
        <v>44788</v>
      </c>
      <c r="F15">
        <v>12</v>
      </c>
      <c r="G15" s="8">
        <v>0</v>
      </c>
      <c r="H15" s="7">
        <f t="shared" si="2"/>
        <v>1426.21</v>
      </c>
      <c r="I15" s="3">
        <f t="shared" si="3"/>
        <v>155.97</v>
      </c>
      <c r="J15">
        <f t="shared" si="4"/>
        <v>1.51</v>
      </c>
      <c r="N15" s="3">
        <f t="shared" si="1"/>
        <v>1583.69</v>
      </c>
      <c r="O15" s="1" t="s">
        <v>77</v>
      </c>
      <c r="P15" s="1"/>
    </row>
    <row r="16" spans="1:16" x14ac:dyDescent="0.25">
      <c r="B16" s="3"/>
      <c r="E16" s="21">
        <v>44819</v>
      </c>
      <c r="F16">
        <v>13</v>
      </c>
      <c r="G16" s="8">
        <v>0</v>
      </c>
      <c r="H16" s="7">
        <f t="shared" si="2"/>
        <v>1426.21</v>
      </c>
      <c r="I16" s="3">
        <f t="shared" si="3"/>
        <v>155.97</v>
      </c>
      <c r="J16">
        <f t="shared" si="4"/>
        <v>1.51</v>
      </c>
      <c r="N16" s="3">
        <f t="shared" si="1"/>
        <v>1583.69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1583.69</v>
      </c>
      <c r="E17" s="21">
        <v>44849</v>
      </c>
      <c r="F17">
        <v>14</v>
      </c>
      <c r="G17" s="8">
        <v>0</v>
      </c>
      <c r="H17" s="7">
        <f t="shared" si="2"/>
        <v>1426.21</v>
      </c>
      <c r="I17" s="3">
        <f t="shared" si="3"/>
        <v>155.97</v>
      </c>
      <c r="J17">
        <f t="shared" si="4"/>
        <v>1.51</v>
      </c>
      <c r="N17" s="3">
        <f t="shared" si="1"/>
        <v>1583.69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17780.03</v>
      </c>
      <c r="E18" s="21">
        <v>44880</v>
      </c>
      <c r="F18">
        <v>15</v>
      </c>
      <c r="G18" s="8">
        <v>0</v>
      </c>
      <c r="H18" s="7">
        <f t="shared" si="2"/>
        <v>1426.21</v>
      </c>
      <c r="I18" s="3">
        <f t="shared" si="3"/>
        <v>155.97</v>
      </c>
      <c r="J18">
        <f t="shared" si="4"/>
        <v>1.51</v>
      </c>
      <c r="N18" s="3">
        <f t="shared" si="1"/>
        <v>1583.69</v>
      </c>
      <c r="O18" s="1" t="s">
        <v>77</v>
      </c>
      <c r="P18" s="1"/>
    </row>
    <row r="19" spans="1:16" x14ac:dyDescent="0.25">
      <c r="B19" s="3"/>
      <c r="E19" s="21">
        <v>44910</v>
      </c>
      <c r="F19">
        <v>16</v>
      </c>
      <c r="G19" s="8">
        <v>0</v>
      </c>
      <c r="H19" s="7">
        <f t="shared" si="2"/>
        <v>1426.21</v>
      </c>
      <c r="I19" s="3">
        <f t="shared" si="3"/>
        <v>155.97</v>
      </c>
      <c r="J19">
        <f t="shared" si="4"/>
        <v>1.51</v>
      </c>
      <c r="N19" s="3">
        <f t="shared" si="1"/>
        <v>1583.69</v>
      </c>
      <c r="O19" s="1" t="s">
        <v>77</v>
      </c>
      <c r="P19" s="1"/>
    </row>
    <row r="20" spans="1:16" x14ac:dyDescent="0.25">
      <c r="A20" t="s">
        <v>95</v>
      </c>
      <c r="B20" s="3">
        <v>1091.79</v>
      </c>
      <c r="E20" s="21">
        <v>44941</v>
      </c>
      <c r="F20">
        <v>17</v>
      </c>
      <c r="G20" s="8">
        <v>0</v>
      </c>
      <c r="H20" s="7">
        <f t="shared" si="2"/>
        <v>1426.21</v>
      </c>
      <c r="I20" s="3">
        <f t="shared" si="3"/>
        <v>155.97</v>
      </c>
      <c r="J20">
        <f t="shared" si="4"/>
        <v>1.51</v>
      </c>
      <c r="N20" s="3">
        <f t="shared" si="1"/>
        <v>1583.69</v>
      </c>
      <c r="O20" s="1" t="s">
        <v>77</v>
      </c>
      <c r="P20" s="1"/>
    </row>
    <row r="21" spans="1:16" x14ac:dyDescent="0.25">
      <c r="B21" s="3"/>
      <c r="E21" s="21">
        <v>44972</v>
      </c>
      <c r="F21">
        <v>18</v>
      </c>
      <c r="G21" s="8">
        <v>0</v>
      </c>
      <c r="H21" s="7">
        <f t="shared" si="2"/>
        <v>1426.21</v>
      </c>
      <c r="I21" s="3">
        <f t="shared" si="3"/>
        <v>155.97</v>
      </c>
      <c r="J21">
        <f t="shared" si="4"/>
        <v>1.51</v>
      </c>
      <c r="N21" s="3">
        <f t="shared" si="1"/>
        <v>1583.69</v>
      </c>
      <c r="O21" s="1" t="s">
        <v>77</v>
      </c>
      <c r="P21" s="1"/>
    </row>
    <row r="22" spans="1:16" x14ac:dyDescent="0.25">
      <c r="A22" t="s">
        <v>91</v>
      </c>
      <c r="B22" s="3">
        <v>1137.72</v>
      </c>
      <c r="E22" s="21">
        <v>45000</v>
      </c>
      <c r="F22">
        <v>19</v>
      </c>
      <c r="G22" s="8">
        <v>0</v>
      </c>
      <c r="H22" s="7">
        <f t="shared" si="2"/>
        <v>1426.21</v>
      </c>
      <c r="I22" s="3">
        <f t="shared" si="3"/>
        <v>155.97</v>
      </c>
      <c r="J22">
        <f t="shared" si="4"/>
        <v>1.51</v>
      </c>
      <c r="N22" s="3">
        <f t="shared" si="1"/>
        <v>1583.69</v>
      </c>
      <c r="O22" s="1" t="s">
        <v>77</v>
      </c>
      <c r="P22" s="1"/>
    </row>
    <row r="23" spans="1:16" x14ac:dyDescent="0.25">
      <c r="B23" s="3"/>
      <c r="E23" s="21">
        <v>45031</v>
      </c>
      <c r="F23">
        <v>20</v>
      </c>
      <c r="G23" s="8">
        <v>0</v>
      </c>
      <c r="H23" s="7">
        <f t="shared" si="2"/>
        <v>1426.21</v>
      </c>
      <c r="I23" s="3">
        <f t="shared" si="3"/>
        <v>155.97</v>
      </c>
      <c r="J23">
        <f t="shared" si="4"/>
        <v>1.51</v>
      </c>
      <c r="N23" s="3">
        <f t="shared" si="1"/>
        <v>1583.69</v>
      </c>
      <c r="O23" s="1" t="s">
        <v>77</v>
      </c>
      <c r="P23" s="1"/>
    </row>
    <row r="24" spans="1:16" x14ac:dyDescent="0.25">
      <c r="A24" t="s">
        <v>96</v>
      </c>
      <c r="B24" s="3">
        <v>1158.54</v>
      </c>
      <c r="E24" s="21">
        <v>45061</v>
      </c>
      <c r="F24">
        <v>21</v>
      </c>
      <c r="G24" s="8">
        <v>0</v>
      </c>
      <c r="H24" s="7">
        <f t="shared" si="2"/>
        <v>1426.21</v>
      </c>
      <c r="I24" s="3">
        <f t="shared" si="3"/>
        <v>155.97</v>
      </c>
      <c r="J24">
        <f t="shared" si="4"/>
        <v>1.51</v>
      </c>
      <c r="N24" s="3">
        <f t="shared" si="1"/>
        <v>1583.69</v>
      </c>
      <c r="O24" s="1" t="s">
        <v>77</v>
      </c>
      <c r="P24" s="1"/>
    </row>
    <row r="25" spans="1:16" x14ac:dyDescent="0.25">
      <c r="B25" s="3"/>
      <c r="E25" s="21">
        <v>45092</v>
      </c>
      <c r="F25">
        <v>22</v>
      </c>
      <c r="G25" s="8">
        <v>0</v>
      </c>
      <c r="H25" s="7">
        <f t="shared" si="2"/>
        <v>1426.21</v>
      </c>
      <c r="I25" s="3">
        <f t="shared" si="3"/>
        <v>155.97</v>
      </c>
      <c r="J25">
        <f t="shared" si="4"/>
        <v>1.51</v>
      </c>
      <c r="N25" s="3">
        <f t="shared" si="1"/>
        <v>1583.69</v>
      </c>
      <c r="O25" s="1" t="s">
        <v>77</v>
      </c>
      <c r="P25" s="1"/>
    </row>
    <row r="26" spans="1:16" x14ac:dyDescent="0.25">
      <c r="B26" s="3"/>
      <c r="E26" s="21">
        <v>45122</v>
      </c>
      <c r="F26">
        <v>23</v>
      </c>
      <c r="G26" s="8">
        <v>0</v>
      </c>
      <c r="H26" s="7">
        <f t="shared" si="2"/>
        <v>1426.21</v>
      </c>
      <c r="I26" s="3">
        <f t="shared" si="3"/>
        <v>155.97</v>
      </c>
      <c r="J26">
        <f t="shared" si="4"/>
        <v>1.51</v>
      </c>
      <c r="N26" s="3">
        <f t="shared" si="1"/>
        <v>1583.69</v>
      </c>
      <c r="O26" s="1" t="s">
        <v>77</v>
      </c>
      <c r="P26" s="1"/>
    </row>
    <row r="27" spans="1:16" x14ac:dyDescent="0.25">
      <c r="B27" s="3"/>
      <c r="E27" s="21">
        <v>45153</v>
      </c>
      <c r="F27">
        <v>24</v>
      </c>
      <c r="G27" s="8">
        <v>0</v>
      </c>
      <c r="H27" s="7">
        <f t="shared" si="2"/>
        <v>1426.21</v>
      </c>
      <c r="I27" s="3">
        <f t="shared" si="3"/>
        <v>155.97</v>
      </c>
      <c r="J27">
        <f t="shared" si="4"/>
        <v>1.51</v>
      </c>
      <c r="N27" s="3">
        <f t="shared" si="1"/>
        <v>1583.69</v>
      </c>
      <c r="O27" s="1" t="s">
        <v>77</v>
      </c>
      <c r="P27" s="1"/>
    </row>
    <row r="28" spans="1:16" x14ac:dyDescent="0.25">
      <c r="B28" s="3"/>
      <c r="E28" s="21">
        <v>45184</v>
      </c>
      <c r="F28">
        <v>25</v>
      </c>
      <c r="G28" s="8">
        <v>0</v>
      </c>
      <c r="H28" s="7">
        <f t="shared" si="2"/>
        <v>1426.21</v>
      </c>
      <c r="I28" s="3">
        <f t="shared" si="3"/>
        <v>155.97</v>
      </c>
      <c r="J28">
        <f t="shared" si="4"/>
        <v>1.51</v>
      </c>
      <c r="N28" s="3">
        <f t="shared" si="1"/>
        <v>1583.69</v>
      </c>
      <c r="O28" s="1" t="s">
        <v>77</v>
      </c>
      <c r="P28" s="1"/>
    </row>
    <row r="29" spans="1:16" x14ac:dyDescent="0.25">
      <c r="B29" s="3"/>
      <c r="E29" s="21">
        <v>45214</v>
      </c>
      <c r="F29">
        <v>26</v>
      </c>
      <c r="G29" s="8">
        <v>0</v>
      </c>
      <c r="H29" s="7">
        <f t="shared" si="2"/>
        <v>1426.21</v>
      </c>
      <c r="I29" s="3">
        <f t="shared" si="3"/>
        <v>155.97</v>
      </c>
      <c r="J29">
        <f t="shared" si="4"/>
        <v>1.51</v>
      </c>
      <c r="N29" s="3">
        <f t="shared" si="1"/>
        <v>1583.69</v>
      </c>
      <c r="O29" s="1" t="s">
        <v>77</v>
      </c>
      <c r="P29" s="1"/>
    </row>
    <row r="30" spans="1:16" x14ac:dyDescent="0.25">
      <c r="B30" s="3"/>
      <c r="E30" s="21">
        <v>45245</v>
      </c>
      <c r="F30">
        <v>27</v>
      </c>
      <c r="G30" s="8">
        <v>0</v>
      </c>
      <c r="H30" s="7">
        <f t="shared" si="2"/>
        <v>1426.21</v>
      </c>
      <c r="I30" s="3">
        <f t="shared" si="3"/>
        <v>155.97</v>
      </c>
      <c r="J30">
        <f t="shared" si="4"/>
        <v>1.51</v>
      </c>
      <c r="N30" s="3">
        <f t="shared" si="1"/>
        <v>1583.69</v>
      </c>
      <c r="O30" s="1" t="s">
        <v>77</v>
      </c>
      <c r="P30" s="1"/>
    </row>
    <row r="31" spans="1:16" x14ac:dyDescent="0.25">
      <c r="B31" s="3"/>
      <c r="E31" s="21">
        <v>45275</v>
      </c>
      <c r="F31">
        <v>28</v>
      </c>
      <c r="G31" s="8">
        <v>0</v>
      </c>
      <c r="H31" s="7">
        <f t="shared" si="2"/>
        <v>1426.21</v>
      </c>
      <c r="I31" s="3">
        <f t="shared" si="3"/>
        <v>155.97</v>
      </c>
      <c r="J31">
        <f t="shared" si="4"/>
        <v>1.51</v>
      </c>
      <c r="N31" s="3">
        <f t="shared" si="1"/>
        <v>1583.69</v>
      </c>
      <c r="O31" s="1" t="s">
        <v>77</v>
      </c>
      <c r="P31" s="1"/>
    </row>
    <row r="32" spans="1:16" x14ac:dyDescent="0.25">
      <c r="B32" s="3"/>
      <c r="E32" s="21">
        <v>45306</v>
      </c>
      <c r="F32">
        <v>29</v>
      </c>
      <c r="G32" s="8">
        <v>0</v>
      </c>
      <c r="H32" s="7">
        <f t="shared" si="2"/>
        <v>1426.21</v>
      </c>
      <c r="I32" s="3">
        <f t="shared" si="3"/>
        <v>155.97</v>
      </c>
      <c r="J32">
        <f t="shared" si="4"/>
        <v>1.51</v>
      </c>
      <c r="N32" s="3">
        <f t="shared" si="1"/>
        <v>1583.69</v>
      </c>
      <c r="O32" s="1" t="s">
        <v>77</v>
      </c>
      <c r="P32" s="1"/>
    </row>
    <row r="33" spans="2:16" x14ac:dyDescent="0.25">
      <c r="B33" s="3"/>
      <c r="E33" s="21">
        <v>45337</v>
      </c>
      <c r="F33">
        <v>30</v>
      </c>
      <c r="G33" s="8">
        <v>0</v>
      </c>
      <c r="H33" s="7">
        <f t="shared" si="2"/>
        <v>1426.21</v>
      </c>
      <c r="I33" s="3">
        <f t="shared" si="3"/>
        <v>155.97</v>
      </c>
      <c r="J33">
        <f t="shared" si="4"/>
        <v>1.51</v>
      </c>
      <c r="N33" s="3">
        <f t="shared" si="1"/>
        <v>1583.69</v>
      </c>
      <c r="O33" s="1" t="s">
        <v>77</v>
      </c>
      <c r="P33" s="1"/>
    </row>
    <row r="34" spans="2:16" x14ac:dyDescent="0.25">
      <c r="B34" s="3"/>
      <c r="E34" s="21">
        <v>45366</v>
      </c>
      <c r="F34">
        <v>31</v>
      </c>
      <c r="G34" s="8">
        <v>0</v>
      </c>
      <c r="H34" s="7">
        <f t="shared" si="2"/>
        <v>1426.21</v>
      </c>
      <c r="I34" s="3">
        <f t="shared" si="3"/>
        <v>155.97</v>
      </c>
      <c r="J34">
        <f t="shared" si="4"/>
        <v>1.51</v>
      </c>
      <c r="N34" s="3">
        <f t="shared" si="1"/>
        <v>1583.69</v>
      </c>
      <c r="O34" s="1" t="s">
        <v>77</v>
      </c>
      <c r="P34" s="1"/>
    </row>
    <row r="35" spans="2:16" x14ac:dyDescent="0.25">
      <c r="B35" s="3"/>
      <c r="E35" s="21">
        <v>45397</v>
      </c>
      <c r="F35">
        <v>32</v>
      </c>
      <c r="G35" s="8">
        <v>0</v>
      </c>
      <c r="H35" s="7">
        <f t="shared" si="2"/>
        <v>1426.21</v>
      </c>
      <c r="I35" s="3">
        <f t="shared" si="3"/>
        <v>155.97</v>
      </c>
      <c r="J35">
        <f t="shared" si="4"/>
        <v>1.51</v>
      </c>
      <c r="N35" s="3">
        <f t="shared" si="1"/>
        <v>1583.69</v>
      </c>
      <c r="O35" s="1" t="s">
        <v>77</v>
      </c>
      <c r="P35" s="1"/>
    </row>
    <row r="36" spans="2:16" x14ac:dyDescent="0.25">
      <c r="B36" s="3"/>
      <c r="E36" s="21">
        <v>45427</v>
      </c>
      <c r="F36">
        <v>33</v>
      </c>
      <c r="G36" s="8">
        <v>0</v>
      </c>
      <c r="H36" s="7">
        <f t="shared" si="2"/>
        <v>1426.21</v>
      </c>
      <c r="I36" s="3">
        <f t="shared" si="3"/>
        <v>155.97</v>
      </c>
      <c r="J36">
        <f t="shared" si="4"/>
        <v>1.51</v>
      </c>
      <c r="N36" s="3">
        <f t="shared" si="1"/>
        <v>1583.69</v>
      </c>
      <c r="O36" s="1" t="s">
        <v>77</v>
      </c>
      <c r="P36" s="1"/>
    </row>
    <row r="37" spans="2:16" x14ac:dyDescent="0.25">
      <c r="B37" s="3"/>
      <c r="E37" s="21">
        <v>45458</v>
      </c>
      <c r="F37">
        <v>34</v>
      </c>
      <c r="G37" s="8">
        <v>0</v>
      </c>
      <c r="H37" s="7">
        <f t="shared" si="2"/>
        <v>1426.21</v>
      </c>
      <c r="I37" s="3">
        <f t="shared" si="3"/>
        <v>155.97</v>
      </c>
      <c r="J37">
        <f t="shared" si="4"/>
        <v>1.51</v>
      </c>
      <c r="N37" s="3">
        <f t="shared" si="1"/>
        <v>1583.69</v>
      </c>
      <c r="O37" s="1" t="s">
        <v>77</v>
      </c>
      <c r="P37" s="1"/>
    </row>
    <row r="38" spans="2:16" x14ac:dyDescent="0.25">
      <c r="B38" s="3"/>
      <c r="E38" s="21">
        <v>45488</v>
      </c>
      <c r="F38">
        <v>35</v>
      </c>
      <c r="G38" s="8">
        <v>0</v>
      </c>
      <c r="H38" s="7">
        <f t="shared" si="2"/>
        <v>1426.21</v>
      </c>
      <c r="I38" s="3">
        <f t="shared" si="3"/>
        <v>155.97</v>
      </c>
      <c r="J38">
        <f t="shared" si="4"/>
        <v>1.51</v>
      </c>
      <c r="N38" s="3">
        <f t="shared" si="1"/>
        <v>1583.69</v>
      </c>
      <c r="O38" s="1" t="s">
        <v>77</v>
      </c>
      <c r="P38" s="1"/>
    </row>
    <row r="39" spans="2:16" x14ac:dyDescent="0.25">
      <c r="B39" s="3"/>
      <c r="E39" s="21">
        <v>45519</v>
      </c>
      <c r="F39">
        <v>36</v>
      </c>
      <c r="G39" s="8">
        <v>0</v>
      </c>
      <c r="H39" s="7">
        <f t="shared" si="2"/>
        <v>1426.21</v>
      </c>
      <c r="I39" s="3">
        <f t="shared" si="3"/>
        <v>155.97</v>
      </c>
      <c r="J39">
        <f t="shared" si="4"/>
        <v>1.51</v>
      </c>
      <c r="N39" s="3">
        <f t="shared" si="1"/>
        <v>1583.69</v>
      </c>
      <c r="O39" s="1" t="s">
        <v>77</v>
      </c>
      <c r="P39" s="1"/>
    </row>
    <row r="40" spans="2:16" x14ac:dyDescent="0.25">
      <c r="B40" s="3"/>
      <c r="E40" s="21">
        <v>45550</v>
      </c>
      <c r="F40">
        <v>37</v>
      </c>
      <c r="G40" s="8">
        <v>0</v>
      </c>
      <c r="H40" s="7">
        <f t="shared" si="2"/>
        <v>1426.21</v>
      </c>
      <c r="I40" s="3">
        <f t="shared" si="3"/>
        <v>155.97</v>
      </c>
      <c r="J40">
        <f t="shared" si="4"/>
        <v>1.51</v>
      </c>
      <c r="N40" s="3">
        <f t="shared" si="1"/>
        <v>1583.69</v>
      </c>
      <c r="O40" s="1" t="s">
        <v>77</v>
      </c>
      <c r="P40" s="1"/>
    </row>
    <row r="41" spans="2:16" x14ac:dyDescent="0.25">
      <c r="B41" s="3"/>
      <c r="E41" s="21">
        <v>45580</v>
      </c>
      <c r="F41">
        <v>38</v>
      </c>
      <c r="G41" s="8">
        <v>0</v>
      </c>
      <c r="H41" s="7">
        <f t="shared" si="2"/>
        <v>1426.21</v>
      </c>
      <c r="I41" s="3">
        <f t="shared" si="3"/>
        <v>155.97</v>
      </c>
      <c r="J41">
        <f t="shared" si="4"/>
        <v>1.51</v>
      </c>
      <c r="N41" s="3">
        <f t="shared" si="1"/>
        <v>1583.69</v>
      </c>
      <c r="O41" s="1" t="s">
        <v>77</v>
      </c>
      <c r="P41" s="1"/>
    </row>
    <row r="42" spans="2:16" x14ac:dyDescent="0.25">
      <c r="B42" s="3"/>
      <c r="E42" s="21">
        <v>45611</v>
      </c>
      <c r="F42">
        <v>39</v>
      </c>
      <c r="G42" s="8">
        <v>0</v>
      </c>
      <c r="H42" s="7">
        <f t="shared" si="2"/>
        <v>1426.21</v>
      </c>
      <c r="I42" s="3">
        <f t="shared" si="3"/>
        <v>155.97</v>
      </c>
      <c r="J42">
        <f t="shared" si="4"/>
        <v>1.51</v>
      </c>
      <c r="N42" s="3">
        <f t="shared" si="1"/>
        <v>1583.69</v>
      </c>
      <c r="O42" s="1" t="s">
        <v>77</v>
      </c>
      <c r="P42" s="1"/>
    </row>
    <row r="43" spans="2:16" x14ac:dyDescent="0.25">
      <c r="B43" s="3"/>
      <c r="E43" s="21">
        <v>45641</v>
      </c>
      <c r="F43">
        <v>40</v>
      </c>
      <c r="G43" s="8">
        <v>0</v>
      </c>
      <c r="H43" s="7">
        <f t="shared" si="2"/>
        <v>1426.21</v>
      </c>
      <c r="I43" s="3">
        <f t="shared" si="3"/>
        <v>155.97</v>
      </c>
      <c r="J43">
        <f t="shared" si="4"/>
        <v>1.51</v>
      </c>
      <c r="N43" s="3">
        <f t="shared" si="1"/>
        <v>1583.69</v>
      </c>
      <c r="O43" s="1" t="s">
        <v>77</v>
      </c>
      <c r="P43" s="1"/>
    </row>
    <row r="44" spans="2:16" x14ac:dyDescent="0.25">
      <c r="B44" s="3"/>
      <c r="E44" s="21">
        <v>45672</v>
      </c>
      <c r="F44">
        <v>41</v>
      </c>
      <c r="G44" s="8">
        <v>0</v>
      </c>
      <c r="H44" s="7">
        <f t="shared" si="2"/>
        <v>1426.21</v>
      </c>
      <c r="I44" s="3">
        <f t="shared" si="3"/>
        <v>155.97</v>
      </c>
      <c r="J44">
        <f t="shared" si="4"/>
        <v>1.51</v>
      </c>
      <c r="N44" s="3">
        <f t="shared" si="1"/>
        <v>1583.69</v>
      </c>
      <c r="O44" s="1" t="s">
        <v>77</v>
      </c>
      <c r="P44" s="1"/>
    </row>
    <row r="45" spans="2:16" x14ac:dyDescent="0.25">
      <c r="E45" s="21">
        <v>45703</v>
      </c>
      <c r="F45">
        <v>42</v>
      </c>
      <c r="G45" s="8">
        <v>0</v>
      </c>
      <c r="H45" s="7">
        <f t="shared" si="2"/>
        <v>1426.21</v>
      </c>
      <c r="I45" s="3">
        <f t="shared" si="3"/>
        <v>155.97</v>
      </c>
      <c r="J45">
        <f t="shared" si="4"/>
        <v>1.51</v>
      </c>
      <c r="N45" s="3">
        <f t="shared" si="1"/>
        <v>1583.69</v>
      </c>
      <c r="O45" s="1" t="s">
        <v>77</v>
      </c>
      <c r="P45" s="1"/>
    </row>
    <row r="46" spans="2:16" x14ac:dyDescent="0.25">
      <c r="E46" s="21">
        <v>45731</v>
      </c>
      <c r="F46">
        <v>43</v>
      </c>
      <c r="G46" s="8">
        <v>0</v>
      </c>
      <c r="H46" s="7">
        <f t="shared" si="2"/>
        <v>1426.21</v>
      </c>
      <c r="I46" s="3">
        <f t="shared" si="3"/>
        <v>155.97</v>
      </c>
      <c r="J46">
        <f t="shared" si="4"/>
        <v>1.51</v>
      </c>
      <c r="N46" s="3">
        <f t="shared" si="1"/>
        <v>1583.69</v>
      </c>
      <c r="O46" s="1" t="s">
        <v>77</v>
      </c>
      <c r="P46" s="1"/>
    </row>
    <row r="47" spans="2:16" x14ac:dyDescent="0.25">
      <c r="E47" s="21">
        <v>45762</v>
      </c>
      <c r="F47">
        <v>44</v>
      </c>
      <c r="G47" s="8">
        <v>0</v>
      </c>
      <c r="H47" s="7">
        <f t="shared" si="2"/>
        <v>1426.21</v>
      </c>
      <c r="I47" s="3">
        <f t="shared" si="3"/>
        <v>155.97</v>
      </c>
      <c r="J47">
        <f t="shared" si="4"/>
        <v>1.51</v>
      </c>
      <c r="N47" s="3">
        <f t="shared" si="1"/>
        <v>1583.69</v>
      </c>
      <c r="O47" s="1" t="s">
        <v>77</v>
      </c>
      <c r="P47" s="1"/>
    </row>
    <row r="48" spans="2:16" x14ac:dyDescent="0.25">
      <c r="E48" s="21">
        <v>45792</v>
      </c>
      <c r="F48">
        <v>45</v>
      </c>
      <c r="G48" s="8">
        <v>0</v>
      </c>
      <c r="H48" s="7">
        <f t="shared" si="2"/>
        <v>1426.21</v>
      </c>
      <c r="I48" s="3">
        <f t="shared" si="3"/>
        <v>155.97</v>
      </c>
      <c r="J48">
        <f t="shared" si="4"/>
        <v>1.51</v>
      </c>
      <c r="N48" s="3">
        <f t="shared" si="1"/>
        <v>1583.69</v>
      </c>
      <c r="O48" s="1" t="s">
        <v>77</v>
      </c>
      <c r="P48" s="1"/>
    </row>
    <row r="49" spans="5:16" x14ac:dyDescent="0.25">
      <c r="E49" s="21">
        <v>45823</v>
      </c>
      <c r="F49">
        <v>46</v>
      </c>
      <c r="G49" s="8">
        <v>0</v>
      </c>
      <c r="H49" s="7">
        <f t="shared" si="2"/>
        <v>1426.21</v>
      </c>
      <c r="I49" s="3">
        <f t="shared" si="3"/>
        <v>155.97</v>
      </c>
      <c r="J49">
        <f t="shared" si="4"/>
        <v>1.51</v>
      </c>
      <c r="N49" s="3">
        <f t="shared" si="1"/>
        <v>1583.69</v>
      </c>
      <c r="O49" s="1" t="s">
        <v>77</v>
      </c>
      <c r="P49" s="1"/>
    </row>
    <row r="50" spans="5:16" x14ac:dyDescent="0.25">
      <c r="E50" s="21">
        <v>45853</v>
      </c>
      <c r="F50">
        <v>47</v>
      </c>
      <c r="G50" s="8">
        <v>0</v>
      </c>
      <c r="H50" s="7">
        <f t="shared" si="2"/>
        <v>1426.21</v>
      </c>
      <c r="I50" s="3">
        <f t="shared" si="3"/>
        <v>155.97</v>
      </c>
      <c r="J50">
        <f t="shared" si="4"/>
        <v>1.51</v>
      </c>
      <c r="N50" s="3">
        <f t="shared" si="1"/>
        <v>1583.69</v>
      </c>
      <c r="O50" s="1" t="s">
        <v>77</v>
      </c>
      <c r="P50" s="1"/>
    </row>
    <row r="51" spans="5:16" x14ac:dyDescent="0.25">
      <c r="E51" s="21">
        <v>45884</v>
      </c>
      <c r="F51">
        <v>48</v>
      </c>
      <c r="G51" s="8">
        <v>0</v>
      </c>
      <c r="H51" s="7">
        <f t="shared" si="2"/>
        <v>1426.21</v>
      </c>
      <c r="I51" s="3">
        <f t="shared" si="3"/>
        <v>155.97</v>
      </c>
      <c r="J51">
        <f t="shared" si="4"/>
        <v>1.51</v>
      </c>
      <c r="N51" s="3">
        <f t="shared" si="1"/>
        <v>1583.69</v>
      </c>
      <c r="O51" s="1" t="s">
        <v>77</v>
      </c>
      <c r="P51" s="1"/>
    </row>
    <row r="52" spans="5:16" x14ac:dyDescent="0.25">
      <c r="E52" s="21">
        <v>45915</v>
      </c>
      <c r="F52">
        <v>49</v>
      </c>
      <c r="G52" s="8">
        <v>0</v>
      </c>
      <c r="H52" s="7">
        <f t="shared" si="2"/>
        <v>1426.21</v>
      </c>
      <c r="I52" s="3">
        <f t="shared" si="3"/>
        <v>155.97</v>
      </c>
      <c r="J52">
        <f t="shared" si="4"/>
        <v>1.51</v>
      </c>
      <c r="N52" s="3">
        <f t="shared" si="1"/>
        <v>1583.69</v>
      </c>
      <c r="O52" s="1" t="s">
        <v>77</v>
      </c>
      <c r="P52" s="1"/>
    </row>
    <row r="53" spans="5:16" x14ac:dyDescent="0.25">
      <c r="E53" s="21">
        <v>45945</v>
      </c>
      <c r="F53">
        <v>50</v>
      </c>
      <c r="G53" s="8">
        <v>0</v>
      </c>
      <c r="H53" s="7">
        <f t="shared" si="2"/>
        <v>1426.21</v>
      </c>
      <c r="I53" s="3">
        <f t="shared" si="3"/>
        <v>155.97</v>
      </c>
      <c r="J53">
        <f t="shared" si="4"/>
        <v>1.51</v>
      </c>
      <c r="N53" s="3">
        <f t="shared" si="1"/>
        <v>1583.69</v>
      </c>
      <c r="O53" s="1" t="s">
        <v>77</v>
      </c>
      <c r="P53" s="1"/>
    </row>
    <row r="54" spans="5:16" x14ac:dyDescent="0.25">
      <c r="E54" s="21">
        <v>45976</v>
      </c>
      <c r="F54">
        <v>51</v>
      </c>
      <c r="G54" s="8">
        <v>0</v>
      </c>
      <c r="H54" s="7">
        <f t="shared" si="2"/>
        <v>1426.21</v>
      </c>
      <c r="I54" s="3">
        <f t="shared" si="3"/>
        <v>155.97</v>
      </c>
      <c r="J54">
        <f t="shared" si="4"/>
        <v>1.51</v>
      </c>
      <c r="N54" s="3">
        <f t="shared" si="1"/>
        <v>1583.69</v>
      </c>
      <c r="O54" s="1" t="s">
        <v>77</v>
      </c>
      <c r="P54" s="1"/>
    </row>
    <row r="55" spans="5:16" x14ac:dyDescent="0.25">
      <c r="E55" s="21">
        <v>46006</v>
      </c>
      <c r="F55">
        <v>52</v>
      </c>
      <c r="G55" s="8">
        <v>0</v>
      </c>
      <c r="H55" s="7">
        <f t="shared" si="2"/>
        <v>1426.21</v>
      </c>
      <c r="I55" s="3">
        <f t="shared" si="3"/>
        <v>155.97</v>
      </c>
      <c r="J55">
        <f t="shared" si="4"/>
        <v>1.51</v>
      </c>
      <c r="N55" s="3">
        <f t="shared" si="1"/>
        <v>1583.69</v>
      </c>
      <c r="O55" s="1" t="s">
        <v>77</v>
      </c>
      <c r="P55" s="1"/>
    </row>
    <row r="56" spans="5:16" x14ac:dyDescent="0.25">
      <c r="E56" s="21">
        <v>46037</v>
      </c>
      <c r="F56">
        <v>53</v>
      </c>
      <c r="G56" s="8">
        <v>0</v>
      </c>
      <c r="H56" s="7">
        <f t="shared" si="2"/>
        <v>1426.21</v>
      </c>
      <c r="I56" s="3">
        <f t="shared" si="3"/>
        <v>155.97</v>
      </c>
      <c r="J56">
        <f t="shared" si="4"/>
        <v>1.51</v>
      </c>
      <c r="N56" s="3">
        <f t="shared" si="1"/>
        <v>1583.69</v>
      </c>
      <c r="O56" s="1" t="s">
        <v>77</v>
      </c>
      <c r="P56" s="1"/>
    </row>
    <row r="57" spans="5:16" x14ac:dyDescent="0.25">
      <c r="E57" s="21">
        <v>46068</v>
      </c>
      <c r="F57">
        <v>54</v>
      </c>
      <c r="G57" s="8">
        <v>0</v>
      </c>
      <c r="H57" s="7">
        <f t="shared" si="2"/>
        <v>1426.21</v>
      </c>
      <c r="I57" s="3">
        <f t="shared" si="3"/>
        <v>155.97</v>
      </c>
      <c r="J57">
        <f t="shared" si="4"/>
        <v>1.51</v>
      </c>
      <c r="N57" s="3">
        <f t="shared" si="1"/>
        <v>1583.69</v>
      </c>
      <c r="O57" s="1" t="s">
        <v>77</v>
      </c>
      <c r="P57" s="1"/>
    </row>
    <row r="58" spans="5:16" x14ac:dyDescent="0.25">
      <c r="E58" s="21">
        <v>46096</v>
      </c>
      <c r="F58">
        <v>55</v>
      </c>
      <c r="G58" s="8">
        <v>0</v>
      </c>
      <c r="H58" s="7">
        <f t="shared" si="2"/>
        <v>1426.21</v>
      </c>
      <c r="I58" s="3">
        <f t="shared" si="3"/>
        <v>155.97</v>
      </c>
      <c r="J58">
        <f t="shared" si="4"/>
        <v>1.51</v>
      </c>
      <c r="N58" s="3">
        <f t="shared" si="1"/>
        <v>1583.69</v>
      </c>
      <c r="O58" s="1" t="s">
        <v>77</v>
      </c>
      <c r="P58" s="1"/>
    </row>
    <row r="59" spans="5:16" x14ac:dyDescent="0.25">
      <c r="E59" s="21">
        <v>46127</v>
      </c>
      <c r="F59">
        <v>56</v>
      </c>
      <c r="G59" s="8">
        <v>0</v>
      </c>
      <c r="H59" s="7">
        <f t="shared" si="2"/>
        <v>1426.21</v>
      </c>
      <c r="I59" s="3">
        <f t="shared" si="3"/>
        <v>155.97</v>
      </c>
      <c r="J59">
        <f t="shared" si="4"/>
        <v>1.51</v>
      </c>
      <c r="N59" s="3">
        <f t="shared" si="1"/>
        <v>1583.69</v>
      </c>
      <c r="O59" s="1" t="s">
        <v>77</v>
      </c>
      <c r="P59" s="1"/>
    </row>
    <row r="60" spans="5:16" x14ac:dyDescent="0.25">
      <c r="E60" s="21">
        <v>46157</v>
      </c>
      <c r="F60">
        <v>57</v>
      </c>
      <c r="G60" s="8">
        <v>0</v>
      </c>
      <c r="H60" s="7">
        <f t="shared" si="2"/>
        <v>1426.21</v>
      </c>
      <c r="I60" s="3">
        <f t="shared" si="3"/>
        <v>155.97</v>
      </c>
      <c r="J60">
        <f t="shared" si="4"/>
        <v>1.51</v>
      </c>
      <c r="N60" s="3">
        <f t="shared" si="1"/>
        <v>1583.69</v>
      </c>
      <c r="O60" s="1" t="s">
        <v>77</v>
      </c>
      <c r="P60" s="1"/>
    </row>
    <row r="61" spans="5:16" x14ac:dyDescent="0.25">
      <c r="E61" s="21">
        <v>46188</v>
      </c>
      <c r="F61">
        <v>58</v>
      </c>
      <c r="G61" s="8">
        <v>0</v>
      </c>
      <c r="H61" s="7">
        <f t="shared" si="2"/>
        <v>1426.21</v>
      </c>
      <c r="I61" s="3">
        <f t="shared" si="3"/>
        <v>155.97</v>
      </c>
      <c r="J61">
        <f t="shared" si="4"/>
        <v>1.51</v>
      </c>
      <c r="N61" s="3">
        <f t="shared" si="1"/>
        <v>1583.69</v>
      </c>
      <c r="O61" s="1" t="s">
        <v>77</v>
      </c>
      <c r="P61" s="1"/>
    </row>
    <row r="62" spans="5:16" x14ac:dyDescent="0.25">
      <c r="E62" s="21">
        <v>46218</v>
      </c>
      <c r="F62">
        <v>59</v>
      </c>
      <c r="G62" s="8">
        <v>0</v>
      </c>
      <c r="H62" s="7">
        <f t="shared" si="2"/>
        <v>1426.21</v>
      </c>
      <c r="I62" s="3">
        <f t="shared" si="3"/>
        <v>155.97</v>
      </c>
      <c r="J62">
        <f t="shared" si="4"/>
        <v>1.51</v>
      </c>
      <c r="N62" s="3">
        <f t="shared" si="1"/>
        <v>1583.69</v>
      </c>
      <c r="O62" s="1" t="s">
        <v>77</v>
      </c>
      <c r="P62" s="1"/>
    </row>
    <row r="63" spans="5:16" x14ac:dyDescent="0.25">
      <c r="E63" s="21">
        <v>46249</v>
      </c>
      <c r="F63">
        <v>60</v>
      </c>
      <c r="G63" s="8">
        <v>0</v>
      </c>
      <c r="H63" s="7">
        <f t="shared" si="2"/>
        <v>1426.21</v>
      </c>
      <c r="I63" s="3">
        <f t="shared" si="3"/>
        <v>155.97</v>
      </c>
      <c r="J63">
        <f t="shared" si="4"/>
        <v>1.51</v>
      </c>
      <c r="N63" s="3">
        <f t="shared" si="1"/>
        <v>1583.69</v>
      </c>
      <c r="O63" s="1" t="s">
        <v>77</v>
      </c>
      <c r="P63" s="1"/>
    </row>
    <row r="64" spans="5:16" x14ac:dyDescent="0.25">
      <c r="E64" s="21">
        <v>46280</v>
      </c>
      <c r="F64">
        <v>61</v>
      </c>
      <c r="G64" s="8">
        <v>0</v>
      </c>
      <c r="H64" s="7">
        <f t="shared" si="2"/>
        <v>1426.21</v>
      </c>
      <c r="I64" s="3">
        <f t="shared" si="3"/>
        <v>155.97</v>
      </c>
      <c r="J64">
        <f t="shared" si="4"/>
        <v>1.51</v>
      </c>
      <c r="N64" s="3">
        <f t="shared" si="1"/>
        <v>1583.69</v>
      </c>
      <c r="O64" s="1" t="s">
        <v>77</v>
      </c>
      <c r="P64" s="1"/>
    </row>
    <row r="65" spans="5:16" x14ac:dyDescent="0.25">
      <c r="E65" s="21">
        <v>46310</v>
      </c>
      <c r="F65">
        <v>62</v>
      </c>
      <c r="G65" s="8">
        <v>0</v>
      </c>
      <c r="H65" s="7">
        <f t="shared" si="2"/>
        <v>1426.21</v>
      </c>
      <c r="I65" s="3">
        <f t="shared" si="3"/>
        <v>155.97</v>
      </c>
      <c r="J65">
        <f t="shared" si="4"/>
        <v>1.51</v>
      </c>
      <c r="N65" s="3">
        <f t="shared" si="1"/>
        <v>1583.69</v>
      </c>
      <c r="O65" s="1" t="s">
        <v>77</v>
      </c>
      <c r="P65" s="1"/>
    </row>
    <row r="66" spans="5:16" x14ac:dyDescent="0.25">
      <c r="E66" s="21">
        <v>46341</v>
      </c>
      <c r="F66">
        <v>63</v>
      </c>
      <c r="G66" s="8">
        <v>0</v>
      </c>
      <c r="H66" s="7">
        <f t="shared" si="2"/>
        <v>1426.21</v>
      </c>
      <c r="I66" s="3">
        <f t="shared" si="3"/>
        <v>155.97</v>
      </c>
      <c r="J66">
        <f t="shared" si="4"/>
        <v>1.51</v>
      </c>
      <c r="N66" s="3">
        <f t="shared" si="1"/>
        <v>1583.69</v>
      </c>
      <c r="O66" s="1" t="s">
        <v>77</v>
      </c>
      <c r="P66" s="1"/>
    </row>
    <row r="67" spans="5:16" x14ac:dyDescent="0.25">
      <c r="E67" s="21">
        <v>46371</v>
      </c>
      <c r="F67">
        <v>64</v>
      </c>
      <c r="G67" s="8">
        <v>0</v>
      </c>
      <c r="H67" s="7">
        <f t="shared" si="2"/>
        <v>1426.21</v>
      </c>
      <c r="I67" s="3">
        <f t="shared" si="3"/>
        <v>155.97</v>
      </c>
      <c r="J67">
        <f t="shared" si="4"/>
        <v>1.51</v>
      </c>
      <c r="N67" s="3">
        <f t="shared" si="1"/>
        <v>1583.69</v>
      </c>
      <c r="O67" s="1" t="s">
        <v>77</v>
      </c>
      <c r="P67" s="1"/>
    </row>
    <row r="68" spans="5:16" x14ac:dyDescent="0.25">
      <c r="E68" s="21">
        <v>46402</v>
      </c>
      <c r="F68">
        <v>65</v>
      </c>
      <c r="G68" s="8">
        <v>0</v>
      </c>
      <c r="H68" s="7">
        <f t="shared" si="2"/>
        <v>1426.21</v>
      </c>
      <c r="I68" s="3">
        <f t="shared" si="3"/>
        <v>155.97</v>
      </c>
      <c r="J68">
        <f t="shared" si="4"/>
        <v>1.51</v>
      </c>
      <c r="N68" s="3">
        <f t="shared" si="1"/>
        <v>1583.69</v>
      </c>
      <c r="O68" s="1" t="s">
        <v>77</v>
      </c>
      <c r="P68" s="1"/>
    </row>
    <row r="69" spans="5:16" x14ac:dyDescent="0.25">
      <c r="E69" s="21">
        <v>46433</v>
      </c>
      <c r="F69">
        <v>66</v>
      </c>
      <c r="G69" s="8">
        <v>0</v>
      </c>
      <c r="H69" s="7">
        <f t="shared" si="2"/>
        <v>1426.21</v>
      </c>
      <c r="I69" s="3">
        <f t="shared" si="3"/>
        <v>155.97</v>
      </c>
      <c r="J69">
        <f t="shared" si="4"/>
        <v>1.51</v>
      </c>
      <c r="N69" s="3">
        <f t="shared" ref="N69:N123" si="5">SUM(G69:M69)</f>
        <v>1583.69</v>
      </c>
      <c r="O69" s="1" t="s">
        <v>77</v>
      </c>
      <c r="P69" s="1"/>
    </row>
    <row r="70" spans="5:16" x14ac:dyDescent="0.25">
      <c r="E70" s="21">
        <v>46461</v>
      </c>
      <c r="F70">
        <v>67</v>
      </c>
      <c r="G70" s="8">
        <v>0</v>
      </c>
      <c r="H70" s="7">
        <f t="shared" si="2"/>
        <v>1426.21</v>
      </c>
      <c r="I70" s="3">
        <f t="shared" si="3"/>
        <v>155.97</v>
      </c>
      <c r="J70">
        <f t="shared" si="4"/>
        <v>1.51</v>
      </c>
      <c r="N70" s="3">
        <f t="shared" si="5"/>
        <v>1583.69</v>
      </c>
      <c r="O70" s="1" t="s">
        <v>77</v>
      </c>
      <c r="P70" s="1"/>
    </row>
    <row r="71" spans="5:16" x14ac:dyDescent="0.25">
      <c r="E71" s="21">
        <v>46492</v>
      </c>
      <c r="F71">
        <v>68</v>
      </c>
      <c r="G71" s="8">
        <v>0</v>
      </c>
      <c r="H71" s="7">
        <f t="shared" si="2"/>
        <v>1426.21</v>
      </c>
      <c r="I71" s="3">
        <f t="shared" si="3"/>
        <v>155.97</v>
      </c>
      <c r="J71">
        <f t="shared" si="4"/>
        <v>1.51</v>
      </c>
      <c r="N71" s="3">
        <f t="shared" si="5"/>
        <v>1583.69</v>
      </c>
      <c r="O71" s="1" t="s">
        <v>77</v>
      </c>
      <c r="P71" s="1"/>
    </row>
    <row r="72" spans="5:16" x14ac:dyDescent="0.25">
      <c r="E72" s="21">
        <v>46522</v>
      </c>
      <c r="F72">
        <v>69</v>
      </c>
      <c r="G72" s="8">
        <v>0</v>
      </c>
      <c r="H72" s="7">
        <f t="shared" si="2"/>
        <v>1426.21</v>
      </c>
      <c r="I72" s="3">
        <f t="shared" si="3"/>
        <v>155.97</v>
      </c>
      <c r="J72">
        <f t="shared" si="4"/>
        <v>1.51</v>
      </c>
      <c r="N72" s="3">
        <f t="shared" si="5"/>
        <v>1583.69</v>
      </c>
      <c r="O72" s="1" t="s">
        <v>77</v>
      </c>
      <c r="P72" s="1"/>
    </row>
    <row r="73" spans="5:16" x14ac:dyDescent="0.25">
      <c r="E73" s="21">
        <v>46553</v>
      </c>
      <c r="F73">
        <v>70</v>
      </c>
      <c r="G73" s="8">
        <v>0</v>
      </c>
      <c r="H73" s="7">
        <f t="shared" si="2"/>
        <v>1426.21</v>
      </c>
      <c r="I73" s="3">
        <f t="shared" si="3"/>
        <v>155.97</v>
      </c>
      <c r="J73">
        <f t="shared" si="4"/>
        <v>1.51</v>
      </c>
      <c r="N73" s="3">
        <f t="shared" si="5"/>
        <v>1583.69</v>
      </c>
      <c r="O73" s="1" t="s">
        <v>77</v>
      </c>
      <c r="P73" s="1"/>
    </row>
    <row r="74" spans="5:16" x14ac:dyDescent="0.25">
      <c r="E74" s="21">
        <v>46583</v>
      </c>
      <c r="F74">
        <v>71</v>
      </c>
      <c r="G74" s="8">
        <v>0</v>
      </c>
      <c r="H74" s="7">
        <f t="shared" si="2"/>
        <v>1426.21</v>
      </c>
      <c r="I74" s="3">
        <f t="shared" si="3"/>
        <v>155.97</v>
      </c>
      <c r="J74">
        <f t="shared" si="4"/>
        <v>1.51</v>
      </c>
      <c r="N74" s="3">
        <f t="shared" si="5"/>
        <v>1583.69</v>
      </c>
      <c r="O74" s="1" t="s">
        <v>77</v>
      </c>
      <c r="P74" s="1"/>
    </row>
    <row r="75" spans="5:16" x14ac:dyDescent="0.25">
      <c r="E75" s="21">
        <v>46614</v>
      </c>
      <c r="F75">
        <v>72</v>
      </c>
      <c r="G75" s="8">
        <v>0</v>
      </c>
      <c r="H75" s="7">
        <f t="shared" ref="H75:H123" si="6">($B$17-(I75+J75))</f>
        <v>1426.21</v>
      </c>
      <c r="I75" s="3">
        <f t="shared" ref="I75:I123" si="7">ROUND(($B$18/114),2)</f>
        <v>155.97</v>
      </c>
      <c r="J75">
        <f t="shared" ref="J75:J123" si="8">ROUND(($B$11/114),2)</f>
        <v>1.51</v>
      </c>
      <c r="N75" s="3">
        <f t="shared" si="5"/>
        <v>1583.69</v>
      </c>
      <c r="O75" s="1" t="s">
        <v>77</v>
      </c>
      <c r="P75" s="1"/>
    </row>
    <row r="76" spans="5:16" x14ac:dyDescent="0.25">
      <c r="E76" s="21">
        <v>46645</v>
      </c>
      <c r="F76">
        <v>73</v>
      </c>
      <c r="G76" s="8">
        <v>0</v>
      </c>
      <c r="H76" s="7">
        <f t="shared" si="6"/>
        <v>1426.21</v>
      </c>
      <c r="I76" s="3">
        <f t="shared" si="7"/>
        <v>155.97</v>
      </c>
      <c r="J76">
        <f t="shared" si="8"/>
        <v>1.51</v>
      </c>
      <c r="N76" s="3">
        <f t="shared" si="5"/>
        <v>1583.69</v>
      </c>
      <c r="O76" s="1" t="s">
        <v>77</v>
      </c>
      <c r="P76" s="1"/>
    </row>
    <row r="77" spans="5:16" x14ac:dyDescent="0.25">
      <c r="E77" s="21">
        <v>46675</v>
      </c>
      <c r="F77">
        <v>74</v>
      </c>
      <c r="G77" s="8">
        <v>0</v>
      </c>
      <c r="H77" s="7">
        <f t="shared" si="6"/>
        <v>1426.21</v>
      </c>
      <c r="I77" s="3">
        <f t="shared" si="7"/>
        <v>155.97</v>
      </c>
      <c r="J77">
        <f t="shared" si="8"/>
        <v>1.51</v>
      </c>
      <c r="N77" s="3">
        <f t="shared" si="5"/>
        <v>1583.69</v>
      </c>
      <c r="O77" s="1" t="s">
        <v>77</v>
      </c>
      <c r="P77" s="1"/>
    </row>
    <row r="78" spans="5:16" x14ac:dyDescent="0.25">
      <c r="E78" s="21">
        <v>46706</v>
      </c>
      <c r="F78">
        <v>75</v>
      </c>
      <c r="G78" s="8">
        <v>0</v>
      </c>
      <c r="H78" s="7">
        <f t="shared" si="6"/>
        <v>1426.21</v>
      </c>
      <c r="I78" s="3">
        <f t="shared" si="7"/>
        <v>155.97</v>
      </c>
      <c r="J78">
        <f t="shared" si="8"/>
        <v>1.51</v>
      </c>
      <c r="N78" s="3">
        <f t="shared" si="5"/>
        <v>1583.69</v>
      </c>
      <c r="O78" s="1" t="s">
        <v>77</v>
      </c>
      <c r="P78" s="1"/>
    </row>
    <row r="79" spans="5:16" x14ac:dyDescent="0.25">
      <c r="E79" s="21">
        <v>46736</v>
      </c>
      <c r="F79">
        <v>76</v>
      </c>
      <c r="G79" s="8">
        <v>0</v>
      </c>
      <c r="H79" s="7">
        <f t="shared" si="6"/>
        <v>1426.21</v>
      </c>
      <c r="I79" s="3">
        <f t="shared" si="7"/>
        <v>155.97</v>
      </c>
      <c r="J79">
        <f t="shared" si="8"/>
        <v>1.51</v>
      </c>
      <c r="N79" s="3">
        <f t="shared" si="5"/>
        <v>1583.69</v>
      </c>
      <c r="O79" s="1" t="s">
        <v>77</v>
      </c>
      <c r="P79" s="1"/>
    </row>
    <row r="80" spans="5:16" x14ac:dyDescent="0.25">
      <c r="E80" s="21">
        <v>46767</v>
      </c>
      <c r="F80">
        <v>77</v>
      </c>
      <c r="G80" s="8">
        <v>0</v>
      </c>
      <c r="H80" s="7">
        <f t="shared" si="6"/>
        <v>1426.21</v>
      </c>
      <c r="I80" s="3">
        <f t="shared" si="7"/>
        <v>155.97</v>
      </c>
      <c r="J80">
        <f t="shared" si="8"/>
        <v>1.51</v>
      </c>
      <c r="N80" s="3">
        <f t="shared" si="5"/>
        <v>1583.69</v>
      </c>
      <c r="O80" s="1" t="s">
        <v>77</v>
      </c>
      <c r="P80" s="1"/>
    </row>
    <row r="81" spans="5:16" x14ac:dyDescent="0.25">
      <c r="E81" s="21">
        <v>46798</v>
      </c>
      <c r="F81">
        <v>78</v>
      </c>
      <c r="G81" s="8">
        <v>0</v>
      </c>
      <c r="H81" s="7">
        <f t="shared" si="6"/>
        <v>1426.21</v>
      </c>
      <c r="I81" s="3">
        <f t="shared" si="7"/>
        <v>155.97</v>
      </c>
      <c r="J81">
        <f t="shared" si="8"/>
        <v>1.51</v>
      </c>
      <c r="N81" s="3">
        <f t="shared" si="5"/>
        <v>1583.69</v>
      </c>
      <c r="O81" s="1" t="s">
        <v>77</v>
      </c>
      <c r="P81" s="1"/>
    </row>
    <row r="82" spans="5:16" x14ac:dyDescent="0.25">
      <c r="E82" s="21">
        <v>46827</v>
      </c>
      <c r="F82">
        <v>79</v>
      </c>
      <c r="G82" s="8">
        <v>0</v>
      </c>
      <c r="H82" s="7">
        <f t="shared" si="6"/>
        <v>1426.21</v>
      </c>
      <c r="I82" s="3">
        <f t="shared" si="7"/>
        <v>155.97</v>
      </c>
      <c r="J82">
        <f t="shared" si="8"/>
        <v>1.51</v>
      </c>
      <c r="N82" s="3">
        <f t="shared" si="5"/>
        <v>1583.69</v>
      </c>
      <c r="O82" s="1" t="s">
        <v>77</v>
      </c>
      <c r="P82" s="1"/>
    </row>
    <row r="83" spans="5:16" x14ac:dyDescent="0.25">
      <c r="E83" s="21">
        <v>46858</v>
      </c>
      <c r="F83">
        <v>80</v>
      </c>
      <c r="G83" s="8">
        <v>0</v>
      </c>
      <c r="H83" s="7">
        <f t="shared" si="6"/>
        <v>1426.21</v>
      </c>
      <c r="I83" s="3">
        <f t="shared" si="7"/>
        <v>155.97</v>
      </c>
      <c r="J83">
        <f t="shared" si="8"/>
        <v>1.51</v>
      </c>
      <c r="N83" s="3">
        <f t="shared" si="5"/>
        <v>1583.69</v>
      </c>
      <c r="O83" s="1" t="s">
        <v>77</v>
      </c>
      <c r="P83" s="1"/>
    </row>
    <row r="84" spans="5:16" x14ac:dyDescent="0.25">
      <c r="E84" s="21">
        <v>46888</v>
      </c>
      <c r="F84">
        <v>81</v>
      </c>
      <c r="G84" s="8">
        <v>0</v>
      </c>
      <c r="H84" s="7">
        <f t="shared" si="6"/>
        <v>1426.21</v>
      </c>
      <c r="I84" s="3">
        <f t="shared" si="7"/>
        <v>155.97</v>
      </c>
      <c r="J84">
        <f t="shared" si="8"/>
        <v>1.51</v>
      </c>
      <c r="N84" s="3">
        <f t="shared" si="5"/>
        <v>1583.69</v>
      </c>
      <c r="O84" s="1" t="s">
        <v>77</v>
      </c>
      <c r="P84" s="1"/>
    </row>
    <row r="85" spans="5:16" x14ac:dyDescent="0.25">
      <c r="E85" s="21">
        <v>46919</v>
      </c>
      <c r="F85">
        <v>82</v>
      </c>
      <c r="G85" s="8">
        <v>0</v>
      </c>
      <c r="H85" s="7">
        <f t="shared" si="6"/>
        <v>1426.21</v>
      </c>
      <c r="I85" s="3">
        <f t="shared" si="7"/>
        <v>155.97</v>
      </c>
      <c r="J85">
        <f t="shared" si="8"/>
        <v>1.51</v>
      </c>
      <c r="N85" s="3">
        <f t="shared" si="5"/>
        <v>1583.69</v>
      </c>
      <c r="O85" s="1" t="s">
        <v>77</v>
      </c>
      <c r="P85" s="1"/>
    </row>
    <row r="86" spans="5:16" x14ac:dyDescent="0.25">
      <c r="E86" s="21">
        <v>46949</v>
      </c>
      <c r="F86">
        <v>83</v>
      </c>
      <c r="G86" s="8">
        <v>0</v>
      </c>
      <c r="H86" s="7">
        <f t="shared" si="6"/>
        <v>1426.21</v>
      </c>
      <c r="I86" s="3">
        <f t="shared" si="7"/>
        <v>155.97</v>
      </c>
      <c r="J86">
        <f t="shared" si="8"/>
        <v>1.51</v>
      </c>
      <c r="N86" s="3">
        <f t="shared" si="5"/>
        <v>1583.69</v>
      </c>
      <c r="O86" s="1" t="s">
        <v>77</v>
      </c>
      <c r="P86" s="1"/>
    </row>
    <row r="87" spans="5:16" x14ac:dyDescent="0.25">
      <c r="E87" s="21">
        <v>46980</v>
      </c>
      <c r="F87">
        <v>84</v>
      </c>
      <c r="G87" s="8">
        <v>0</v>
      </c>
      <c r="H87" s="7">
        <f t="shared" si="6"/>
        <v>1426.21</v>
      </c>
      <c r="I87" s="3">
        <f t="shared" si="7"/>
        <v>155.97</v>
      </c>
      <c r="J87">
        <f t="shared" si="8"/>
        <v>1.51</v>
      </c>
      <c r="N87" s="3">
        <f t="shared" si="5"/>
        <v>1583.69</v>
      </c>
      <c r="O87" s="1" t="s">
        <v>77</v>
      </c>
      <c r="P87" s="1"/>
    </row>
    <row r="88" spans="5:16" x14ac:dyDescent="0.25">
      <c r="E88" s="21">
        <v>47011</v>
      </c>
      <c r="F88">
        <v>85</v>
      </c>
      <c r="G88" s="8">
        <v>0</v>
      </c>
      <c r="H88" s="7">
        <f t="shared" si="6"/>
        <v>1426.21</v>
      </c>
      <c r="I88" s="3">
        <f t="shared" si="7"/>
        <v>155.97</v>
      </c>
      <c r="J88">
        <f t="shared" si="8"/>
        <v>1.51</v>
      </c>
      <c r="N88" s="3">
        <f t="shared" si="5"/>
        <v>1583.69</v>
      </c>
      <c r="O88" s="1" t="s">
        <v>77</v>
      </c>
      <c r="P88" s="1"/>
    </row>
    <row r="89" spans="5:16" x14ac:dyDescent="0.25">
      <c r="E89" s="21">
        <v>47041</v>
      </c>
      <c r="F89">
        <v>86</v>
      </c>
      <c r="G89" s="8">
        <v>0</v>
      </c>
      <c r="H89" s="7">
        <f t="shared" si="6"/>
        <v>1426.21</v>
      </c>
      <c r="I89" s="3">
        <f t="shared" si="7"/>
        <v>155.97</v>
      </c>
      <c r="J89">
        <f t="shared" si="8"/>
        <v>1.51</v>
      </c>
      <c r="N89" s="3">
        <f t="shared" si="5"/>
        <v>1583.69</v>
      </c>
      <c r="O89" s="1" t="s">
        <v>77</v>
      </c>
      <c r="P89" s="1"/>
    </row>
    <row r="90" spans="5:16" x14ac:dyDescent="0.25">
      <c r="E90" s="21">
        <v>47072</v>
      </c>
      <c r="F90">
        <v>87</v>
      </c>
      <c r="G90" s="8">
        <v>0</v>
      </c>
      <c r="H90" s="7">
        <f t="shared" si="6"/>
        <v>1426.21</v>
      </c>
      <c r="I90" s="3">
        <f t="shared" si="7"/>
        <v>155.97</v>
      </c>
      <c r="J90">
        <f t="shared" si="8"/>
        <v>1.51</v>
      </c>
      <c r="N90" s="3">
        <f t="shared" si="5"/>
        <v>1583.69</v>
      </c>
      <c r="O90" s="1" t="s">
        <v>77</v>
      </c>
      <c r="P90" s="1"/>
    </row>
    <row r="91" spans="5:16" x14ac:dyDescent="0.25">
      <c r="E91" s="21">
        <v>47102</v>
      </c>
      <c r="F91">
        <v>88</v>
      </c>
      <c r="G91" s="8">
        <v>0</v>
      </c>
      <c r="H91" s="7">
        <f t="shared" si="6"/>
        <v>1426.21</v>
      </c>
      <c r="I91" s="3">
        <f t="shared" si="7"/>
        <v>155.97</v>
      </c>
      <c r="J91">
        <f t="shared" si="8"/>
        <v>1.51</v>
      </c>
      <c r="N91" s="3">
        <f t="shared" si="5"/>
        <v>1583.69</v>
      </c>
      <c r="O91" s="1" t="s">
        <v>77</v>
      </c>
      <c r="P91" s="1"/>
    </row>
    <row r="92" spans="5:16" x14ac:dyDescent="0.25">
      <c r="E92" s="21">
        <v>47133</v>
      </c>
      <c r="F92">
        <v>89</v>
      </c>
      <c r="G92" s="8">
        <v>0</v>
      </c>
      <c r="H92" s="7">
        <f t="shared" si="6"/>
        <v>1426.21</v>
      </c>
      <c r="I92" s="3">
        <f t="shared" si="7"/>
        <v>155.97</v>
      </c>
      <c r="J92">
        <f t="shared" si="8"/>
        <v>1.51</v>
      </c>
      <c r="N92" s="3">
        <f t="shared" si="5"/>
        <v>1583.69</v>
      </c>
      <c r="O92" s="1" t="s">
        <v>77</v>
      </c>
      <c r="P92" s="1"/>
    </row>
    <row r="93" spans="5:16" x14ac:dyDescent="0.25">
      <c r="E93" s="21">
        <v>47164</v>
      </c>
      <c r="F93">
        <v>90</v>
      </c>
      <c r="G93" s="8">
        <v>0</v>
      </c>
      <c r="H93" s="7">
        <f t="shared" si="6"/>
        <v>1426.21</v>
      </c>
      <c r="I93" s="3">
        <f t="shared" si="7"/>
        <v>155.97</v>
      </c>
      <c r="J93">
        <f t="shared" si="8"/>
        <v>1.51</v>
      </c>
      <c r="N93" s="3">
        <f t="shared" si="5"/>
        <v>1583.69</v>
      </c>
      <c r="O93" s="1" t="s">
        <v>77</v>
      </c>
      <c r="P93" s="1"/>
    </row>
    <row r="94" spans="5:16" x14ac:dyDescent="0.25">
      <c r="E94" s="21">
        <v>47192</v>
      </c>
      <c r="F94">
        <v>91</v>
      </c>
      <c r="G94" s="8">
        <v>0</v>
      </c>
      <c r="H94" s="7">
        <f t="shared" si="6"/>
        <v>1426.21</v>
      </c>
      <c r="I94" s="3">
        <f t="shared" si="7"/>
        <v>155.97</v>
      </c>
      <c r="J94">
        <f t="shared" si="8"/>
        <v>1.51</v>
      </c>
      <c r="N94" s="3">
        <f t="shared" si="5"/>
        <v>1583.69</v>
      </c>
      <c r="O94" s="1" t="s">
        <v>77</v>
      </c>
      <c r="P94" s="1"/>
    </row>
    <row r="95" spans="5:16" x14ac:dyDescent="0.25">
      <c r="E95" s="21">
        <v>47223</v>
      </c>
      <c r="F95">
        <v>92</v>
      </c>
      <c r="G95" s="8">
        <v>0</v>
      </c>
      <c r="H95" s="7">
        <f t="shared" si="6"/>
        <v>1426.21</v>
      </c>
      <c r="I95" s="3">
        <f t="shared" si="7"/>
        <v>155.97</v>
      </c>
      <c r="J95">
        <f t="shared" si="8"/>
        <v>1.51</v>
      </c>
      <c r="N95" s="3">
        <f t="shared" si="5"/>
        <v>1583.69</v>
      </c>
      <c r="O95" s="1" t="s">
        <v>77</v>
      </c>
      <c r="P95" s="1"/>
    </row>
    <row r="96" spans="5:16" x14ac:dyDescent="0.25">
      <c r="E96" s="21">
        <v>47253</v>
      </c>
      <c r="F96">
        <v>93</v>
      </c>
      <c r="G96" s="8">
        <v>0</v>
      </c>
      <c r="H96" s="7">
        <f t="shared" si="6"/>
        <v>1426.21</v>
      </c>
      <c r="I96" s="3">
        <f t="shared" si="7"/>
        <v>155.97</v>
      </c>
      <c r="J96">
        <f t="shared" si="8"/>
        <v>1.51</v>
      </c>
      <c r="N96" s="3">
        <f t="shared" si="5"/>
        <v>1583.69</v>
      </c>
      <c r="O96" s="1" t="s">
        <v>77</v>
      </c>
      <c r="P96" s="1"/>
    </row>
    <row r="97" spans="5:16" x14ac:dyDescent="0.25">
      <c r="E97" s="21">
        <v>47284</v>
      </c>
      <c r="F97">
        <v>94</v>
      </c>
      <c r="G97" s="8">
        <v>0</v>
      </c>
      <c r="H97" s="7">
        <f t="shared" si="6"/>
        <v>1426.21</v>
      </c>
      <c r="I97" s="3">
        <f t="shared" si="7"/>
        <v>155.97</v>
      </c>
      <c r="J97">
        <f t="shared" si="8"/>
        <v>1.51</v>
      </c>
      <c r="N97" s="3">
        <f t="shared" si="5"/>
        <v>1583.69</v>
      </c>
      <c r="O97" s="1" t="s">
        <v>77</v>
      </c>
      <c r="P97" s="1"/>
    </row>
    <row r="98" spans="5:16" x14ac:dyDescent="0.25">
      <c r="E98" s="21">
        <v>47314</v>
      </c>
      <c r="F98">
        <v>95</v>
      </c>
      <c r="G98" s="8">
        <v>0</v>
      </c>
      <c r="H98" s="7">
        <f t="shared" si="6"/>
        <v>1426.21</v>
      </c>
      <c r="I98" s="3">
        <f t="shared" si="7"/>
        <v>155.97</v>
      </c>
      <c r="J98">
        <f t="shared" si="8"/>
        <v>1.51</v>
      </c>
      <c r="N98" s="3">
        <f t="shared" si="5"/>
        <v>1583.69</v>
      </c>
      <c r="O98" s="1" t="s">
        <v>77</v>
      </c>
      <c r="P98" s="1"/>
    </row>
    <row r="99" spans="5:16" x14ac:dyDescent="0.25">
      <c r="E99" s="21">
        <v>47345</v>
      </c>
      <c r="F99">
        <v>96</v>
      </c>
      <c r="G99" s="8">
        <v>0</v>
      </c>
      <c r="H99" s="7">
        <f t="shared" si="6"/>
        <v>1426.21</v>
      </c>
      <c r="I99" s="3">
        <f t="shared" si="7"/>
        <v>155.97</v>
      </c>
      <c r="J99">
        <f t="shared" si="8"/>
        <v>1.51</v>
      </c>
      <c r="N99" s="3">
        <f t="shared" si="5"/>
        <v>1583.69</v>
      </c>
      <c r="O99" s="1" t="s">
        <v>77</v>
      </c>
      <c r="P99" s="1"/>
    </row>
    <row r="100" spans="5:16" x14ac:dyDescent="0.25">
      <c r="E100" s="21">
        <v>47376</v>
      </c>
      <c r="F100">
        <v>97</v>
      </c>
      <c r="G100" s="8">
        <v>0</v>
      </c>
      <c r="H100" s="7">
        <f t="shared" si="6"/>
        <v>1426.21</v>
      </c>
      <c r="I100" s="3">
        <f t="shared" si="7"/>
        <v>155.97</v>
      </c>
      <c r="J100">
        <f t="shared" si="8"/>
        <v>1.51</v>
      </c>
      <c r="N100" s="3">
        <f t="shared" si="5"/>
        <v>1583.69</v>
      </c>
      <c r="O100" s="1" t="s">
        <v>77</v>
      </c>
      <c r="P100" s="1"/>
    </row>
    <row r="101" spans="5:16" x14ac:dyDescent="0.25">
      <c r="E101" s="21">
        <v>47406</v>
      </c>
      <c r="F101">
        <v>98</v>
      </c>
      <c r="G101" s="8">
        <v>0</v>
      </c>
      <c r="H101" s="7">
        <f t="shared" si="6"/>
        <v>1426.21</v>
      </c>
      <c r="I101" s="3">
        <f t="shared" si="7"/>
        <v>155.97</v>
      </c>
      <c r="J101">
        <f t="shared" si="8"/>
        <v>1.51</v>
      </c>
      <c r="N101" s="3">
        <f t="shared" si="5"/>
        <v>1583.69</v>
      </c>
      <c r="O101" s="1" t="s">
        <v>77</v>
      </c>
      <c r="P101" s="1"/>
    </row>
    <row r="102" spans="5:16" x14ac:dyDescent="0.25">
      <c r="E102" s="21">
        <v>47437</v>
      </c>
      <c r="F102">
        <v>99</v>
      </c>
      <c r="G102" s="8">
        <v>0</v>
      </c>
      <c r="H102" s="7">
        <f t="shared" si="6"/>
        <v>1426.21</v>
      </c>
      <c r="I102" s="3">
        <f t="shared" si="7"/>
        <v>155.97</v>
      </c>
      <c r="J102">
        <f t="shared" si="8"/>
        <v>1.51</v>
      </c>
      <c r="N102" s="3">
        <f t="shared" si="5"/>
        <v>1583.69</v>
      </c>
      <c r="O102" s="1" t="s">
        <v>77</v>
      </c>
      <c r="P102" s="1"/>
    </row>
    <row r="103" spans="5:16" x14ac:dyDescent="0.25">
      <c r="E103" s="21">
        <v>47467</v>
      </c>
      <c r="F103">
        <v>100</v>
      </c>
      <c r="G103" s="8">
        <v>0</v>
      </c>
      <c r="H103" s="7">
        <f t="shared" si="6"/>
        <v>1426.21</v>
      </c>
      <c r="I103" s="3">
        <f t="shared" si="7"/>
        <v>155.97</v>
      </c>
      <c r="J103">
        <f t="shared" si="8"/>
        <v>1.51</v>
      </c>
      <c r="N103" s="3">
        <f t="shared" si="5"/>
        <v>1583.69</v>
      </c>
      <c r="O103" s="1" t="s">
        <v>77</v>
      </c>
      <c r="P103" s="1"/>
    </row>
    <row r="104" spans="5:16" x14ac:dyDescent="0.25">
      <c r="E104" s="21">
        <v>47498</v>
      </c>
      <c r="F104">
        <v>101</v>
      </c>
      <c r="G104" s="8">
        <v>0</v>
      </c>
      <c r="H104" s="7">
        <f t="shared" si="6"/>
        <v>1426.21</v>
      </c>
      <c r="I104" s="3">
        <f t="shared" si="7"/>
        <v>155.97</v>
      </c>
      <c r="J104">
        <f t="shared" si="8"/>
        <v>1.51</v>
      </c>
      <c r="N104" s="3">
        <f t="shared" si="5"/>
        <v>1583.69</v>
      </c>
      <c r="O104" s="1" t="s">
        <v>77</v>
      </c>
      <c r="P104" s="1"/>
    </row>
    <row r="105" spans="5:16" x14ac:dyDescent="0.25">
      <c r="E105" s="21">
        <v>47529</v>
      </c>
      <c r="F105">
        <v>102</v>
      </c>
      <c r="G105" s="8">
        <v>0</v>
      </c>
      <c r="H105" s="7">
        <f t="shared" si="6"/>
        <v>1426.21</v>
      </c>
      <c r="I105" s="3">
        <f t="shared" si="7"/>
        <v>155.97</v>
      </c>
      <c r="J105">
        <f t="shared" si="8"/>
        <v>1.51</v>
      </c>
      <c r="N105" s="3">
        <f t="shared" si="5"/>
        <v>1583.69</v>
      </c>
      <c r="O105" s="1" t="s">
        <v>77</v>
      </c>
      <c r="P105" s="1"/>
    </row>
    <row r="106" spans="5:16" x14ac:dyDescent="0.25">
      <c r="E106" s="21">
        <v>47557</v>
      </c>
      <c r="F106">
        <v>103</v>
      </c>
      <c r="G106" s="8">
        <v>0</v>
      </c>
      <c r="H106" s="7">
        <f t="shared" si="6"/>
        <v>1426.21</v>
      </c>
      <c r="I106" s="3">
        <f t="shared" si="7"/>
        <v>155.97</v>
      </c>
      <c r="J106">
        <f t="shared" si="8"/>
        <v>1.51</v>
      </c>
      <c r="N106" s="3">
        <f t="shared" si="5"/>
        <v>1583.69</v>
      </c>
      <c r="O106" s="1" t="s">
        <v>77</v>
      </c>
      <c r="P106" s="1"/>
    </row>
    <row r="107" spans="5:16" x14ac:dyDescent="0.25">
      <c r="E107" s="21">
        <v>47588</v>
      </c>
      <c r="F107">
        <v>104</v>
      </c>
      <c r="G107" s="8">
        <v>0</v>
      </c>
      <c r="H107" s="7">
        <f t="shared" si="6"/>
        <v>1426.21</v>
      </c>
      <c r="I107" s="3">
        <f t="shared" si="7"/>
        <v>155.97</v>
      </c>
      <c r="J107">
        <f t="shared" si="8"/>
        <v>1.51</v>
      </c>
      <c r="N107" s="3">
        <f t="shared" si="5"/>
        <v>1583.69</v>
      </c>
      <c r="O107" s="1" t="s">
        <v>77</v>
      </c>
      <c r="P107" s="1"/>
    </row>
    <row r="108" spans="5:16" x14ac:dyDescent="0.25">
      <c r="E108" s="21">
        <v>47618</v>
      </c>
      <c r="F108">
        <v>105</v>
      </c>
      <c r="G108" s="8">
        <v>0</v>
      </c>
      <c r="H108" s="7">
        <f t="shared" si="6"/>
        <v>1426.21</v>
      </c>
      <c r="I108" s="3">
        <f t="shared" si="7"/>
        <v>155.97</v>
      </c>
      <c r="J108">
        <f t="shared" si="8"/>
        <v>1.51</v>
      </c>
      <c r="N108" s="3">
        <f t="shared" si="5"/>
        <v>1583.69</v>
      </c>
      <c r="O108" s="1" t="s">
        <v>77</v>
      </c>
      <c r="P108" s="1"/>
    </row>
    <row r="109" spans="5:16" x14ac:dyDescent="0.25">
      <c r="E109" s="21">
        <v>47649</v>
      </c>
      <c r="F109">
        <v>106</v>
      </c>
      <c r="G109" s="8">
        <v>0</v>
      </c>
      <c r="H109" s="7">
        <f t="shared" si="6"/>
        <v>1426.21</v>
      </c>
      <c r="I109" s="3">
        <f t="shared" si="7"/>
        <v>155.97</v>
      </c>
      <c r="J109">
        <f t="shared" si="8"/>
        <v>1.51</v>
      </c>
      <c r="N109" s="3">
        <f t="shared" si="5"/>
        <v>1583.69</v>
      </c>
      <c r="O109" s="1" t="s">
        <v>77</v>
      </c>
      <c r="P109" s="1"/>
    </row>
    <row r="110" spans="5:16" x14ac:dyDescent="0.25">
      <c r="E110" s="21">
        <v>47679</v>
      </c>
      <c r="F110">
        <v>107</v>
      </c>
      <c r="G110" s="8">
        <v>0</v>
      </c>
      <c r="H110" s="7">
        <f t="shared" si="6"/>
        <v>1426.21</v>
      </c>
      <c r="I110" s="3">
        <f t="shared" si="7"/>
        <v>155.97</v>
      </c>
      <c r="J110">
        <f t="shared" si="8"/>
        <v>1.51</v>
      </c>
      <c r="N110" s="3">
        <f t="shared" si="5"/>
        <v>1583.69</v>
      </c>
      <c r="O110" s="1" t="s">
        <v>77</v>
      </c>
      <c r="P110" s="1"/>
    </row>
    <row r="111" spans="5:16" x14ac:dyDescent="0.25">
      <c r="E111" s="21">
        <v>47710</v>
      </c>
      <c r="F111">
        <v>108</v>
      </c>
      <c r="G111" s="8">
        <v>0</v>
      </c>
      <c r="H111" s="7">
        <f t="shared" si="6"/>
        <v>1426.21</v>
      </c>
      <c r="I111" s="3">
        <f t="shared" si="7"/>
        <v>155.97</v>
      </c>
      <c r="J111">
        <f t="shared" si="8"/>
        <v>1.51</v>
      </c>
      <c r="N111" s="3">
        <f t="shared" si="5"/>
        <v>1583.69</v>
      </c>
      <c r="O111" s="1" t="s">
        <v>77</v>
      </c>
      <c r="P111" s="1"/>
    </row>
    <row r="112" spans="5:16" x14ac:dyDescent="0.25">
      <c r="E112" s="21">
        <v>47741</v>
      </c>
      <c r="F112">
        <v>109</v>
      </c>
      <c r="G112" s="8">
        <v>0</v>
      </c>
      <c r="H112" s="7">
        <f t="shared" si="6"/>
        <v>1426.21</v>
      </c>
      <c r="I112" s="3">
        <f t="shared" si="7"/>
        <v>155.97</v>
      </c>
      <c r="J112">
        <f t="shared" si="8"/>
        <v>1.51</v>
      </c>
      <c r="N112" s="3">
        <f t="shared" si="5"/>
        <v>1583.69</v>
      </c>
      <c r="O112" s="1" t="s">
        <v>77</v>
      </c>
      <c r="P112" s="1"/>
    </row>
    <row r="113" spans="1:17" x14ac:dyDescent="0.25">
      <c r="E113" s="21">
        <v>47771</v>
      </c>
      <c r="F113">
        <v>110</v>
      </c>
      <c r="G113" s="8">
        <v>0</v>
      </c>
      <c r="H113" s="7">
        <f t="shared" si="6"/>
        <v>1426.21</v>
      </c>
      <c r="I113" s="3">
        <f t="shared" si="7"/>
        <v>155.97</v>
      </c>
      <c r="J113">
        <f t="shared" si="8"/>
        <v>1.51</v>
      </c>
      <c r="N113" s="3">
        <f t="shared" si="5"/>
        <v>1583.69</v>
      </c>
      <c r="O113" s="1" t="s">
        <v>77</v>
      </c>
      <c r="P113" s="1"/>
    </row>
    <row r="114" spans="1:17" x14ac:dyDescent="0.25">
      <c r="E114" s="21">
        <v>47802</v>
      </c>
      <c r="F114">
        <v>111</v>
      </c>
      <c r="G114" s="8">
        <v>0</v>
      </c>
      <c r="H114" s="7">
        <f t="shared" si="6"/>
        <v>1426.21</v>
      </c>
      <c r="I114" s="3">
        <f t="shared" si="7"/>
        <v>155.97</v>
      </c>
      <c r="J114">
        <f t="shared" si="8"/>
        <v>1.51</v>
      </c>
      <c r="N114" s="3">
        <f t="shared" si="5"/>
        <v>1583.69</v>
      </c>
      <c r="O114" s="1" t="s">
        <v>77</v>
      </c>
      <c r="P114" s="1"/>
    </row>
    <row r="115" spans="1:17" x14ac:dyDescent="0.25">
      <c r="E115" s="21">
        <v>47832</v>
      </c>
      <c r="F115">
        <v>112</v>
      </c>
      <c r="G115" s="8">
        <v>0</v>
      </c>
      <c r="H115" s="7">
        <f t="shared" si="6"/>
        <v>1426.21</v>
      </c>
      <c r="I115" s="3">
        <f t="shared" si="7"/>
        <v>155.97</v>
      </c>
      <c r="J115">
        <f t="shared" si="8"/>
        <v>1.51</v>
      </c>
      <c r="N115" s="3">
        <f t="shared" si="5"/>
        <v>1583.69</v>
      </c>
      <c r="O115" s="1" t="s">
        <v>77</v>
      </c>
      <c r="P115" s="1"/>
    </row>
    <row r="116" spans="1:17" x14ac:dyDescent="0.25">
      <c r="E116" s="21">
        <v>47863</v>
      </c>
      <c r="F116">
        <v>113</v>
      </c>
      <c r="G116" s="8">
        <v>0</v>
      </c>
      <c r="H116" s="7">
        <f t="shared" si="6"/>
        <v>1426.21</v>
      </c>
      <c r="I116" s="3">
        <f t="shared" si="7"/>
        <v>155.97</v>
      </c>
      <c r="J116">
        <f t="shared" si="8"/>
        <v>1.51</v>
      </c>
      <c r="N116" s="3">
        <f t="shared" si="5"/>
        <v>1583.69</v>
      </c>
      <c r="O116" s="1" t="s">
        <v>77</v>
      </c>
      <c r="P116" s="1"/>
    </row>
    <row r="117" spans="1:17" x14ac:dyDescent="0.25">
      <c r="E117" s="21">
        <v>47894</v>
      </c>
      <c r="F117">
        <v>114</v>
      </c>
      <c r="G117" s="8">
        <v>0</v>
      </c>
      <c r="H117" s="7">
        <f t="shared" si="6"/>
        <v>1426.21</v>
      </c>
      <c r="I117" s="3">
        <f t="shared" si="7"/>
        <v>155.97</v>
      </c>
      <c r="J117">
        <f t="shared" si="8"/>
        <v>1.51</v>
      </c>
      <c r="N117" s="3">
        <f t="shared" si="5"/>
        <v>1583.69</v>
      </c>
      <c r="O117" s="1" t="s">
        <v>77</v>
      </c>
      <c r="P117" s="1"/>
    </row>
    <row r="118" spans="1:17" x14ac:dyDescent="0.25">
      <c r="E118" s="21">
        <v>47922</v>
      </c>
      <c r="F118">
        <v>115</v>
      </c>
      <c r="G118" s="8">
        <v>0</v>
      </c>
      <c r="H118" s="7">
        <f t="shared" si="6"/>
        <v>1426.21</v>
      </c>
      <c r="I118" s="3">
        <f t="shared" si="7"/>
        <v>155.97</v>
      </c>
      <c r="J118">
        <f t="shared" si="8"/>
        <v>1.51</v>
      </c>
      <c r="N118" s="3">
        <f t="shared" si="5"/>
        <v>1583.69</v>
      </c>
      <c r="O118" s="1" t="s">
        <v>77</v>
      </c>
      <c r="P118" s="1"/>
    </row>
    <row r="119" spans="1:17" x14ac:dyDescent="0.25">
      <c r="E119" s="21">
        <v>47953</v>
      </c>
      <c r="F119">
        <v>116</v>
      </c>
      <c r="G119" s="8">
        <v>0</v>
      </c>
      <c r="H119" s="7">
        <f t="shared" si="6"/>
        <v>1426.21</v>
      </c>
      <c r="I119" s="3">
        <f t="shared" si="7"/>
        <v>155.97</v>
      </c>
      <c r="J119">
        <f t="shared" si="8"/>
        <v>1.51</v>
      </c>
      <c r="N119" s="3">
        <f t="shared" si="5"/>
        <v>1583.69</v>
      </c>
      <c r="O119" s="1" t="s">
        <v>77</v>
      </c>
      <c r="P119" s="1"/>
    </row>
    <row r="120" spans="1:17" x14ac:dyDescent="0.25">
      <c r="E120" s="21">
        <v>47983</v>
      </c>
      <c r="F120">
        <v>117</v>
      </c>
      <c r="G120" s="8">
        <v>0</v>
      </c>
      <c r="H120" s="7">
        <f t="shared" si="6"/>
        <v>1426.21</v>
      </c>
      <c r="I120" s="3">
        <f t="shared" si="7"/>
        <v>155.97</v>
      </c>
      <c r="J120">
        <f t="shared" si="8"/>
        <v>1.51</v>
      </c>
      <c r="N120" s="3">
        <f t="shared" si="5"/>
        <v>1583.69</v>
      </c>
      <c r="O120" s="1" t="s">
        <v>77</v>
      </c>
      <c r="P120" s="1"/>
    </row>
    <row r="121" spans="1:17" x14ac:dyDescent="0.25">
      <c r="E121" s="21">
        <v>48014</v>
      </c>
      <c r="F121">
        <v>118</v>
      </c>
      <c r="G121" s="8">
        <v>0</v>
      </c>
      <c r="H121" s="7">
        <f t="shared" si="6"/>
        <v>1426.21</v>
      </c>
      <c r="I121" s="3">
        <f t="shared" si="7"/>
        <v>155.97</v>
      </c>
      <c r="J121">
        <f t="shared" si="8"/>
        <v>1.51</v>
      </c>
      <c r="N121" s="3">
        <f t="shared" si="5"/>
        <v>1583.69</v>
      </c>
      <c r="O121" s="1" t="s">
        <v>77</v>
      </c>
      <c r="P121" s="1"/>
    </row>
    <row r="122" spans="1:17" x14ac:dyDescent="0.25">
      <c r="A122" s="48"/>
      <c r="B122" s="48"/>
      <c r="C122" s="48"/>
      <c r="E122" s="41">
        <v>51332</v>
      </c>
      <c r="F122" s="42">
        <v>119</v>
      </c>
      <c r="G122" s="43">
        <v>0</v>
      </c>
      <c r="H122" s="44">
        <f t="shared" si="6"/>
        <v>1426.21</v>
      </c>
      <c r="I122" s="45">
        <f t="shared" si="7"/>
        <v>155.97</v>
      </c>
      <c r="J122" s="42">
        <f t="shared" si="8"/>
        <v>1.51</v>
      </c>
      <c r="K122" s="42">
        <f>ROUND((((H122/$B$20)*$B$24)-H122),2)</f>
        <v>87.2</v>
      </c>
      <c r="L122" s="42">
        <f>ROUND(((((SUM(I122:J122))/$B$20)*$B$24)-(SUM(I122:J122))),2)</f>
        <v>9.6300000000000008</v>
      </c>
      <c r="M122" s="45">
        <f t="shared" ref="M122" si="9">ROUND((SUM(G122:L122))-PV($B$15,Q122,0,-(SUM(G122:L122))),2)</f>
        <v>507.87</v>
      </c>
      <c r="N122" s="45">
        <f t="shared" si="5"/>
        <v>2188.3900000000003</v>
      </c>
      <c r="O122" s="46" t="s">
        <v>76</v>
      </c>
      <c r="P122" s="47">
        <v>44669</v>
      </c>
      <c r="Q122" s="42">
        <f t="shared" ref="Q122:Q123" si="10">DATEDIF(P122,E122,"m")</f>
        <v>218</v>
      </c>
    </row>
    <row r="123" spans="1:17" x14ac:dyDescent="0.25">
      <c r="E123" s="21">
        <v>48075</v>
      </c>
      <c r="F123">
        <v>120</v>
      </c>
      <c r="G123" s="8">
        <v>0</v>
      </c>
      <c r="H123" s="7">
        <f t="shared" si="6"/>
        <v>1426.21</v>
      </c>
      <c r="I123" s="3">
        <f t="shared" si="7"/>
        <v>155.97</v>
      </c>
      <c r="J123">
        <f t="shared" si="8"/>
        <v>1.51</v>
      </c>
      <c r="K123" s="33">
        <f>ROUND((((H123/$B$20)*$B$22)-H123),2)</f>
        <v>60</v>
      </c>
      <c r="L123" s="33">
        <f>ROUND(((((SUM(I123:J123))/$B$20)*$B$22)-(SUM(I123:J123))),2)</f>
        <v>6.62</v>
      </c>
      <c r="M123" s="36">
        <f t="shared" ref="M123" si="11">ROUND((SUM(G123:L123))-PV($B$15,Q123,0,-(SUM(G123:L123))),2)</f>
        <v>280.82</v>
      </c>
      <c r="N123" s="3">
        <f t="shared" si="5"/>
        <v>1931.1299999999999</v>
      </c>
      <c r="O123" s="1" t="s">
        <v>76</v>
      </c>
      <c r="P123" s="20">
        <v>44631</v>
      </c>
      <c r="Q123">
        <f t="shared" si="10"/>
        <v>113</v>
      </c>
    </row>
  </sheetData>
  <mergeCells count="1">
    <mergeCell ref="A122:C12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6645-82B2-4069-8B57-7116BAAEC2C0}">
  <dimension ref="A1:Q123"/>
  <sheetViews>
    <sheetView workbookViewId="0">
      <selection activeCell="K14" sqref="K14:M14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417738</v>
      </c>
    </row>
    <row r="2" spans="1:17" x14ac:dyDescent="0.25">
      <c r="A2" t="s">
        <v>1</v>
      </c>
      <c r="B2" s="1" t="s">
        <v>23</v>
      </c>
    </row>
    <row r="3" spans="1:17" x14ac:dyDescent="0.25">
      <c r="A3" t="s">
        <v>53</v>
      </c>
      <c r="B3" s="20">
        <v>44339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44387</v>
      </c>
      <c r="F4">
        <v>1</v>
      </c>
      <c r="G4" s="7">
        <v>964.38</v>
      </c>
      <c r="H4" s="7">
        <f>$B$17-G4</f>
        <v>0</v>
      </c>
      <c r="I4" s="7"/>
      <c r="N4" s="3">
        <f>SUM(G4:M4)</f>
        <v>964.38</v>
      </c>
      <c r="O4" s="1" t="s">
        <v>77</v>
      </c>
      <c r="P4" s="1"/>
    </row>
    <row r="5" spans="1:17" x14ac:dyDescent="0.25">
      <c r="A5" t="s">
        <v>3</v>
      </c>
      <c r="B5" s="2">
        <v>99861.45</v>
      </c>
      <c r="E5" s="21">
        <v>44418</v>
      </c>
      <c r="F5">
        <v>2</v>
      </c>
      <c r="G5" s="7">
        <v>964.38</v>
      </c>
      <c r="H5" s="7">
        <f t="shared" ref="H5:H9" si="0">$B$17-G5</f>
        <v>0</v>
      </c>
      <c r="I5" s="7"/>
      <c r="N5" s="3">
        <f t="shared" ref="N5:N68" si="1">SUM(G5:M5)</f>
        <v>964.38</v>
      </c>
      <c r="O5" s="1" t="s">
        <v>77</v>
      </c>
      <c r="P5" s="1"/>
    </row>
    <row r="6" spans="1:17" x14ac:dyDescent="0.25">
      <c r="A6" t="s">
        <v>4</v>
      </c>
      <c r="B6" s="2">
        <v>5991.69</v>
      </c>
      <c r="E6" s="21">
        <v>44449</v>
      </c>
      <c r="F6">
        <v>3</v>
      </c>
      <c r="G6" s="7">
        <v>964.38</v>
      </c>
      <c r="H6" s="7">
        <f t="shared" si="0"/>
        <v>0</v>
      </c>
      <c r="I6" s="7"/>
      <c r="N6" s="3">
        <f t="shared" si="1"/>
        <v>964.38</v>
      </c>
      <c r="O6" s="1" t="s">
        <v>77</v>
      </c>
      <c r="P6" s="1"/>
    </row>
    <row r="7" spans="1:17" x14ac:dyDescent="0.25">
      <c r="A7" t="s">
        <v>6</v>
      </c>
      <c r="B7" s="2">
        <f>SUM(B5:B6)</f>
        <v>105853.14</v>
      </c>
      <c r="E7" s="21">
        <v>44479</v>
      </c>
      <c r="F7">
        <v>4</v>
      </c>
      <c r="G7" s="7">
        <v>964.38</v>
      </c>
      <c r="H7" s="7">
        <f t="shared" si="0"/>
        <v>0</v>
      </c>
      <c r="I7" s="7"/>
      <c r="N7" s="3">
        <f t="shared" si="1"/>
        <v>964.38</v>
      </c>
      <c r="O7" s="1" t="s">
        <v>77</v>
      </c>
      <c r="P7" s="1"/>
    </row>
    <row r="8" spans="1:17" x14ac:dyDescent="0.25">
      <c r="A8" t="s">
        <v>5</v>
      </c>
      <c r="B8" s="2">
        <v>1060</v>
      </c>
      <c r="E8" s="21">
        <v>44510</v>
      </c>
      <c r="F8">
        <v>5</v>
      </c>
      <c r="G8" s="7">
        <v>964.38</v>
      </c>
      <c r="H8" s="7">
        <f t="shared" si="0"/>
        <v>0</v>
      </c>
      <c r="I8" s="7"/>
      <c r="N8" s="3">
        <f t="shared" si="1"/>
        <v>964.38</v>
      </c>
      <c r="O8" s="1" t="s">
        <v>77</v>
      </c>
      <c r="P8" s="1"/>
    </row>
    <row r="9" spans="1:17" x14ac:dyDescent="0.25">
      <c r="B9" s="2"/>
      <c r="E9" s="21">
        <v>44540</v>
      </c>
      <c r="F9">
        <v>6</v>
      </c>
      <c r="G9" s="7">
        <v>109.79</v>
      </c>
      <c r="H9" s="7">
        <f t="shared" si="0"/>
        <v>854.59</v>
      </c>
      <c r="I9" s="7"/>
      <c r="N9" s="3">
        <f t="shared" si="1"/>
        <v>964.38</v>
      </c>
      <c r="O9" s="1" t="s">
        <v>77</v>
      </c>
      <c r="P9" s="1"/>
    </row>
    <row r="10" spans="1:17" x14ac:dyDescent="0.25">
      <c r="A10" t="s">
        <v>7</v>
      </c>
      <c r="B10" s="2">
        <f xml:space="preserve"> B7-B8</f>
        <v>104793.14</v>
      </c>
      <c r="E10" s="21">
        <v>44571</v>
      </c>
      <c r="F10">
        <v>7</v>
      </c>
      <c r="G10" s="8">
        <v>0</v>
      </c>
      <c r="H10" s="7">
        <f>($B$17-(I10+J10))</f>
        <v>868.48</v>
      </c>
      <c r="I10" s="3">
        <f>ROUND(($B$18/114),2)</f>
        <v>94.98</v>
      </c>
      <c r="J10">
        <f>ROUND(($B$11/114),2)</f>
        <v>0.92</v>
      </c>
      <c r="N10" s="3">
        <f t="shared" si="1"/>
        <v>964.38</v>
      </c>
      <c r="O10" s="1" t="s">
        <v>77</v>
      </c>
      <c r="P10" s="1"/>
    </row>
    <row r="11" spans="1:17" x14ac:dyDescent="0.25">
      <c r="A11" t="s">
        <v>8</v>
      </c>
      <c r="B11" s="2">
        <f>ROUND(B10/999,2)</f>
        <v>104.9</v>
      </c>
      <c r="E11" s="21">
        <v>44602</v>
      </c>
      <c r="F11">
        <v>8</v>
      </c>
      <c r="G11" s="8">
        <v>0</v>
      </c>
      <c r="H11" s="7">
        <f t="shared" ref="H11:H74" si="2">($B$17-(I11+J11))</f>
        <v>868.48</v>
      </c>
      <c r="I11" s="3">
        <f t="shared" ref="I11:I74" si="3">ROUND(($B$18/114),2)</f>
        <v>94.98</v>
      </c>
      <c r="J11">
        <f t="shared" ref="J11:J74" si="4">ROUND(($B$11/114),2)</f>
        <v>0.92</v>
      </c>
      <c r="N11" s="3">
        <f t="shared" si="1"/>
        <v>964.38</v>
      </c>
      <c r="O11" s="1" t="s">
        <v>77</v>
      </c>
      <c r="P11" s="1"/>
    </row>
    <row r="12" spans="1:17" x14ac:dyDescent="0.25">
      <c r="A12" t="s">
        <v>9</v>
      </c>
      <c r="B12" s="2">
        <f>B10+B11</f>
        <v>104898.04</v>
      </c>
      <c r="E12" s="21">
        <v>44630</v>
      </c>
      <c r="F12">
        <v>9</v>
      </c>
      <c r="G12" s="8">
        <v>0</v>
      </c>
      <c r="H12" s="7">
        <f t="shared" si="2"/>
        <v>868.48</v>
      </c>
      <c r="I12" s="3">
        <f t="shared" si="3"/>
        <v>94.98</v>
      </c>
      <c r="J12">
        <f t="shared" si="4"/>
        <v>0.92</v>
      </c>
      <c r="N12" s="3">
        <f t="shared" si="1"/>
        <v>964.38</v>
      </c>
      <c r="O12" s="1" t="s">
        <v>77</v>
      </c>
      <c r="P12" s="1"/>
    </row>
    <row r="13" spans="1:17" x14ac:dyDescent="0.25">
      <c r="B13" s="3"/>
      <c r="E13" s="21">
        <v>44661</v>
      </c>
      <c r="F13">
        <v>10</v>
      </c>
      <c r="G13" s="8">
        <v>0</v>
      </c>
      <c r="H13" s="7">
        <f t="shared" si="2"/>
        <v>868.48</v>
      </c>
      <c r="I13" s="3">
        <f t="shared" si="3"/>
        <v>94.98</v>
      </c>
      <c r="J13">
        <f t="shared" si="4"/>
        <v>0.92</v>
      </c>
      <c r="N13" s="3">
        <f t="shared" si="1"/>
        <v>964.38</v>
      </c>
      <c r="O13" s="1" t="s">
        <v>77</v>
      </c>
      <c r="P13" s="1"/>
    </row>
    <row r="14" spans="1:17" x14ac:dyDescent="0.25">
      <c r="A14" t="s">
        <v>10</v>
      </c>
      <c r="B14" s="4">
        <v>120</v>
      </c>
      <c r="E14" s="41">
        <v>44691</v>
      </c>
      <c r="F14" s="42">
        <v>11</v>
      </c>
      <c r="G14" s="43">
        <v>0</v>
      </c>
      <c r="H14" s="44">
        <f t="shared" si="2"/>
        <v>868.48</v>
      </c>
      <c r="I14" s="45">
        <f t="shared" si="3"/>
        <v>94.98</v>
      </c>
      <c r="J14" s="42">
        <f t="shared" si="4"/>
        <v>0.92</v>
      </c>
      <c r="K14" s="42">
        <f>ROUND((((H14/$B$20)*$B$22)-H14),2)</f>
        <v>93.6</v>
      </c>
      <c r="L14" s="42">
        <f>ROUND(((((SUM(I14:J14))/$B$20)*$B$22)-(SUM(I14:J14))),2)</f>
        <v>10.34</v>
      </c>
      <c r="M14" s="45">
        <f t="shared" ref="M14" si="5">ROUND((SUM(G14:L14))-PV($B$15,Q14,0,-(SUM(G14:L14))),2)</f>
        <v>1.76</v>
      </c>
      <c r="N14" s="45">
        <f t="shared" si="1"/>
        <v>1070.08</v>
      </c>
      <c r="O14" s="1" t="s">
        <v>76</v>
      </c>
      <c r="P14" s="20">
        <v>44635</v>
      </c>
      <c r="Q14" s="16">
        <f t="shared" ref="Q14" si="6">DATEDIF(P14,E14,"m")</f>
        <v>1</v>
      </c>
    </row>
    <row r="15" spans="1:17" x14ac:dyDescent="0.25">
      <c r="A15" t="s">
        <v>11</v>
      </c>
      <c r="B15" s="5">
        <v>1.652E-3</v>
      </c>
      <c r="E15" s="21">
        <v>44722</v>
      </c>
      <c r="F15">
        <v>12</v>
      </c>
      <c r="G15" s="8">
        <v>0</v>
      </c>
      <c r="H15" s="7">
        <f t="shared" si="2"/>
        <v>868.48</v>
      </c>
      <c r="I15" s="3">
        <f t="shared" si="3"/>
        <v>94.98</v>
      </c>
      <c r="J15">
        <f t="shared" si="4"/>
        <v>0.92</v>
      </c>
      <c r="N15" s="3">
        <f t="shared" si="1"/>
        <v>964.38</v>
      </c>
      <c r="O15" s="1" t="s">
        <v>77</v>
      </c>
      <c r="P15" s="1"/>
    </row>
    <row r="16" spans="1:17" x14ac:dyDescent="0.25">
      <c r="B16" s="3"/>
      <c r="E16" s="21">
        <v>44752</v>
      </c>
      <c r="F16">
        <v>13</v>
      </c>
      <c r="G16" s="8">
        <v>0</v>
      </c>
      <c r="H16" s="7">
        <f t="shared" si="2"/>
        <v>868.48</v>
      </c>
      <c r="I16" s="3">
        <f t="shared" si="3"/>
        <v>94.98</v>
      </c>
      <c r="J16">
        <f t="shared" si="4"/>
        <v>0.92</v>
      </c>
      <c r="N16" s="3">
        <f t="shared" si="1"/>
        <v>964.38</v>
      </c>
      <c r="O16" s="1" t="s">
        <v>77</v>
      </c>
      <c r="P16" s="1"/>
    </row>
    <row r="17" spans="1:16" x14ac:dyDescent="0.25">
      <c r="A17" t="s">
        <v>12</v>
      </c>
      <c r="B17" s="6">
        <f>ROUND(PMT(B15,B14,-B12),2)</f>
        <v>964.38</v>
      </c>
      <c r="E17" s="21">
        <v>44783</v>
      </c>
      <c r="F17">
        <v>14</v>
      </c>
      <c r="G17" s="8">
        <v>0</v>
      </c>
      <c r="H17" s="7">
        <f t="shared" si="2"/>
        <v>868.48</v>
      </c>
      <c r="I17" s="3">
        <f t="shared" si="3"/>
        <v>94.98</v>
      </c>
      <c r="J17">
        <f t="shared" si="4"/>
        <v>0.92</v>
      </c>
      <c r="N17" s="3">
        <f t="shared" si="1"/>
        <v>964.38</v>
      </c>
      <c r="O17" s="1" t="s">
        <v>77</v>
      </c>
      <c r="P17" s="1"/>
    </row>
    <row r="18" spans="1:16" x14ac:dyDescent="0.25">
      <c r="A18" t="s">
        <v>15</v>
      </c>
      <c r="B18" s="3">
        <f>ROUND((B14*B17)-B12,2)</f>
        <v>10827.56</v>
      </c>
      <c r="E18" s="21">
        <v>44814</v>
      </c>
      <c r="F18">
        <v>15</v>
      </c>
      <c r="G18" s="8">
        <v>0</v>
      </c>
      <c r="H18" s="7">
        <f t="shared" si="2"/>
        <v>868.48</v>
      </c>
      <c r="I18" s="3">
        <f t="shared" si="3"/>
        <v>94.98</v>
      </c>
      <c r="J18">
        <f t="shared" si="4"/>
        <v>0.92</v>
      </c>
      <c r="N18" s="3">
        <f t="shared" si="1"/>
        <v>964.38</v>
      </c>
      <c r="O18" s="1" t="s">
        <v>77</v>
      </c>
      <c r="P18" s="1"/>
    </row>
    <row r="19" spans="1:16" x14ac:dyDescent="0.25">
      <c r="B19" s="3"/>
      <c r="E19" s="21">
        <v>44844</v>
      </c>
      <c r="F19">
        <v>16</v>
      </c>
      <c r="G19" s="8">
        <v>0</v>
      </c>
      <c r="H19" s="7">
        <f t="shared" si="2"/>
        <v>868.48</v>
      </c>
      <c r="I19" s="3">
        <f t="shared" si="3"/>
        <v>94.98</v>
      </c>
      <c r="J19">
        <f t="shared" si="4"/>
        <v>0.92</v>
      </c>
      <c r="N19" s="3">
        <f t="shared" si="1"/>
        <v>964.38</v>
      </c>
      <c r="O19" s="1" t="s">
        <v>77</v>
      </c>
      <c r="P19" s="1"/>
    </row>
    <row r="20" spans="1:16" x14ac:dyDescent="0.25">
      <c r="A20" t="s">
        <v>98</v>
      </c>
      <c r="B20" s="3">
        <v>1027.03</v>
      </c>
      <c r="E20" s="21">
        <v>44875</v>
      </c>
      <c r="F20">
        <v>17</v>
      </c>
      <c r="G20" s="8">
        <v>0</v>
      </c>
      <c r="H20" s="7">
        <f t="shared" si="2"/>
        <v>868.48</v>
      </c>
      <c r="I20" s="3">
        <f t="shared" si="3"/>
        <v>94.98</v>
      </c>
      <c r="J20">
        <f t="shared" si="4"/>
        <v>0.92</v>
      </c>
      <c r="N20" s="3">
        <f t="shared" si="1"/>
        <v>964.38</v>
      </c>
      <c r="O20" s="1" t="s">
        <v>77</v>
      </c>
      <c r="P20" s="1"/>
    </row>
    <row r="21" spans="1:16" x14ac:dyDescent="0.25">
      <c r="B21" s="3"/>
      <c r="E21" s="21">
        <v>44905</v>
      </c>
      <c r="F21">
        <v>18</v>
      </c>
      <c r="G21" s="8">
        <v>0</v>
      </c>
      <c r="H21" s="7">
        <f t="shared" si="2"/>
        <v>868.48</v>
      </c>
      <c r="I21" s="3">
        <f t="shared" si="3"/>
        <v>94.98</v>
      </c>
      <c r="J21">
        <f t="shared" si="4"/>
        <v>0.92</v>
      </c>
      <c r="N21" s="3">
        <f t="shared" si="1"/>
        <v>964.38</v>
      </c>
      <c r="O21" s="1" t="s">
        <v>77</v>
      </c>
      <c r="P21" s="1"/>
    </row>
    <row r="22" spans="1:16" x14ac:dyDescent="0.25">
      <c r="A22" t="s">
        <v>91</v>
      </c>
      <c r="B22" s="3">
        <v>1137.72</v>
      </c>
      <c r="E22" s="21">
        <v>44936</v>
      </c>
      <c r="F22">
        <v>19</v>
      </c>
      <c r="G22" s="8">
        <v>0</v>
      </c>
      <c r="H22" s="7">
        <f t="shared" si="2"/>
        <v>868.48</v>
      </c>
      <c r="I22" s="3">
        <f t="shared" si="3"/>
        <v>94.98</v>
      </c>
      <c r="J22">
        <f t="shared" si="4"/>
        <v>0.92</v>
      </c>
      <c r="N22" s="3">
        <f t="shared" si="1"/>
        <v>964.38</v>
      </c>
      <c r="O22" s="1" t="s">
        <v>77</v>
      </c>
      <c r="P22" s="1"/>
    </row>
    <row r="23" spans="1:16" x14ac:dyDescent="0.25">
      <c r="A23" t="s">
        <v>96</v>
      </c>
      <c r="B23" s="3">
        <v>1158.54</v>
      </c>
      <c r="E23" s="21">
        <v>44967</v>
      </c>
      <c r="F23">
        <v>20</v>
      </c>
      <c r="G23" s="8">
        <v>0</v>
      </c>
      <c r="H23" s="7">
        <f t="shared" si="2"/>
        <v>868.48</v>
      </c>
      <c r="I23" s="3">
        <f t="shared" si="3"/>
        <v>94.98</v>
      </c>
      <c r="J23">
        <f t="shared" si="4"/>
        <v>0.92</v>
      </c>
      <c r="N23" s="3">
        <f t="shared" si="1"/>
        <v>964.38</v>
      </c>
      <c r="O23" s="1" t="s">
        <v>77</v>
      </c>
      <c r="P23" s="1"/>
    </row>
    <row r="24" spans="1:16" x14ac:dyDescent="0.25">
      <c r="A24" t="s">
        <v>99</v>
      </c>
      <c r="B24" s="3">
        <v>1178.7</v>
      </c>
      <c r="E24" s="21">
        <v>44995</v>
      </c>
      <c r="F24">
        <v>21</v>
      </c>
      <c r="G24" s="8">
        <v>0</v>
      </c>
      <c r="H24" s="7">
        <f t="shared" si="2"/>
        <v>868.48</v>
      </c>
      <c r="I24" s="3">
        <f t="shared" si="3"/>
        <v>94.98</v>
      </c>
      <c r="J24">
        <f t="shared" si="4"/>
        <v>0.92</v>
      </c>
      <c r="N24" s="3">
        <f t="shared" si="1"/>
        <v>964.38</v>
      </c>
      <c r="O24" s="1" t="s">
        <v>77</v>
      </c>
      <c r="P24" s="1"/>
    </row>
    <row r="25" spans="1:16" x14ac:dyDescent="0.25">
      <c r="B25" s="3"/>
      <c r="E25" s="21">
        <v>45026</v>
      </c>
      <c r="F25">
        <v>22</v>
      </c>
      <c r="G25" s="8">
        <v>0</v>
      </c>
      <c r="H25" s="7">
        <f t="shared" si="2"/>
        <v>868.48</v>
      </c>
      <c r="I25" s="3">
        <f t="shared" si="3"/>
        <v>94.98</v>
      </c>
      <c r="J25">
        <f t="shared" si="4"/>
        <v>0.92</v>
      </c>
      <c r="N25" s="3">
        <f t="shared" si="1"/>
        <v>964.38</v>
      </c>
      <c r="O25" s="1" t="s">
        <v>77</v>
      </c>
      <c r="P25" s="1"/>
    </row>
    <row r="26" spans="1:16" x14ac:dyDescent="0.25">
      <c r="B26" s="3"/>
      <c r="E26" s="21">
        <v>45056</v>
      </c>
      <c r="F26">
        <v>23</v>
      </c>
      <c r="G26" s="8">
        <v>0</v>
      </c>
      <c r="H26" s="7">
        <f t="shared" si="2"/>
        <v>868.48</v>
      </c>
      <c r="I26" s="3">
        <f t="shared" si="3"/>
        <v>94.98</v>
      </c>
      <c r="J26">
        <f t="shared" si="4"/>
        <v>0.92</v>
      </c>
      <c r="N26" s="3">
        <f t="shared" si="1"/>
        <v>964.38</v>
      </c>
      <c r="O26" s="1" t="s">
        <v>77</v>
      </c>
      <c r="P26" s="1"/>
    </row>
    <row r="27" spans="1:16" x14ac:dyDescent="0.25">
      <c r="B27" s="3"/>
      <c r="E27" s="21">
        <v>45087</v>
      </c>
      <c r="F27">
        <v>24</v>
      </c>
      <c r="G27" s="8">
        <v>0</v>
      </c>
      <c r="H27" s="7">
        <f t="shared" si="2"/>
        <v>868.48</v>
      </c>
      <c r="I27" s="3">
        <f t="shared" si="3"/>
        <v>94.98</v>
      </c>
      <c r="J27">
        <f t="shared" si="4"/>
        <v>0.92</v>
      </c>
      <c r="N27" s="3">
        <f t="shared" si="1"/>
        <v>964.38</v>
      </c>
      <c r="O27" s="1" t="s">
        <v>77</v>
      </c>
      <c r="P27" s="1"/>
    </row>
    <row r="28" spans="1:16" x14ac:dyDescent="0.25">
      <c r="B28" s="3"/>
      <c r="E28" s="21">
        <v>45117</v>
      </c>
      <c r="F28">
        <v>25</v>
      </c>
      <c r="G28" s="8">
        <v>0</v>
      </c>
      <c r="H28" s="7">
        <f t="shared" si="2"/>
        <v>868.48</v>
      </c>
      <c r="I28" s="3">
        <f t="shared" si="3"/>
        <v>94.98</v>
      </c>
      <c r="J28">
        <f t="shared" si="4"/>
        <v>0.92</v>
      </c>
      <c r="N28" s="3">
        <f t="shared" si="1"/>
        <v>964.38</v>
      </c>
      <c r="O28" s="1" t="s">
        <v>77</v>
      </c>
      <c r="P28" s="1"/>
    </row>
    <row r="29" spans="1:16" x14ac:dyDescent="0.25">
      <c r="B29" s="3"/>
      <c r="E29" s="21">
        <v>45148</v>
      </c>
      <c r="F29">
        <v>26</v>
      </c>
      <c r="G29" s="8">
        <v>0</v>
      </c>
      <c r="H29" s="7">
        <f t="shared" si="2"/>
        <v>868.48</v>
      </c>
      <c r="I29" s="3">
        <f t="shared" si="3"/>
        <v>94.98</v>
      </c>
      <c r="J29">
        <f t="shared" si="4"/>
        <v>0.92</v>
      </c>
      <c r="N29" s="3">
        <f t="shared" si="1"/>
        <v>964.38</v>
      </c>
      <c r="O29" s="1" t="s">
        <v>77</v>
      </c>
      <c r="P29" s="1"/>
    </row>
    <row r="30" spans="1:16" x14ac:dyDescent="0.25">
      <c r="B30" s="3"/>
      <c r="E30" s="21">
        <v>45179</v>
      </c>
      <c r="F30">
        <v>27</v>
      </c>
      <c r="G30" s="8">
        <v>0</v>
      </c>
      <c r="H30" s="7">
        <f t="shared" si="2"/>
        <v>868.48</v>
      </c>
      <c r="I30" s="3">
        <f t="shared" si="3"/>
        <v>94.98</v>
      </c>
      <c r="J30">
        <f t="shared" si="4"/>
        <v>0.92</v>
      </c>
      <c r="N30" s="3">
        <f t="shared" si="1"/>
        <v>964.38</v>
      </c>
      <c r="O30" s="1" t="s">
        <v>77</v>
      </c>
      <c r="P30" s="1"/>
    </row>
    <row r="31" spans="1:16" x14ac:dyDescent="0.25">
      <c r="B31" s="3"/>
      <c r="E31" s="21">
        <v>45209</v>
      </c>
      <c r="F31">
        <v>28</v>
      </c>
      <c r="G31" s="8">
        <v>0</v>
      </c>
      <c r="H31" s="7">
        <f t="shared" si="2"/>
        <v>868.48</v>
      </c>
      <c r="I31" s="3">
        <f t="shared" si="3"/>
        <v>94.98</v>
      </c>
      <c r="J31">
        <f t="shared" si="4"/>
        <v>0.92</v>
      </c>
      <c r="N31" s="3">
        <f t="shared" si="1"/>
        <v>964.38</v>
      </c>
      <c r="O31" s="1" t="s">
        <v>77</v>
      </c>
      <c r="P31" s="1"/>
    </row>
    <row r="32" spans="1:16" x14ac:dyDescent="0.25">
      <c r="B32" s="3"/>
      <c r="E32" s="21">
        <v>45240</v>
      </c>
      <c r="F32">
        <v>29</v>
      </c>
      <c r="G32" s="8">
        <v>0</v>
      </c>
      <c r="H32" s="7">
        <f t="shared" si="2"/>
        <v>868.48</v>
      </c>
      <c r="I32" s="3">
        <f t="shared" si="3"/>
        <v>94.98</v>
      </c>
      <c r="J32">
        <f t="shared" si="4"/>
        <v>0.92</v>
      </c>
      <c r="N32" s="3">
        <f t="shared" si="1"/>
        <v>964.38</v>
      </c>
      <c r="O32" s="1" t="s">
        <v>77</v>
      </c>
      <c r="P32" s="1"/>
    </row>
    <row r="33" spans="2:16" x14ac:dyDescent="0.25">
      <c r="B33" s="3"/>
      <c r="E33" s="21">
        <v>45270</v>
      </c>
      <c r="F33">
        <v>30</v>
      </c>
      <c r="G33" s="8">
        <v>0</v>
      </c>
      <c r="H33" s="7">
        <f t="shared" si="2"/>
        <v>868.48</v>
      </c>
      <c r="I33" s="3">
        <f t="shared" si="3"/>
        <v>94.98</v>
      </c>
      <c r="J33">
        <f t="shared" si="4"/>
        <v>0.92</v>
      </c>
      <c r="N33" s="3">
        <f t="shared" si="1"/>
        <v>964.38</v>
      </c>
      <c r="O33" s="1" t="s">
        <v>77</v>
      </c>
      <c r="P33" s="1"/>
    </row>
    <row r="34" spans="2:16" x14ac:dyDescent="0.25">
      <c r="B34" s="3"/>
      <c r="E34" s="21">
        <v>45301</v>
      </c>
      <c r="F34">
        <v>31</v>
      </c>
      <c r="G34" s="8">
        <v>0</v>
      </c>
      <c r="H34" s="7">
        <f t="shared" si="2"/>
        <v>868.48</v>
      </c>
      <c r="I34" s="3">
        <f t="shared" si="3"/>
        <v>94.98</v>
      </c>
      <c r="J34">
        <f t="shared" si="4"/>
        <v>0.92</v>
      </c>
      <c r="N34" s="3">
        <f t="shared" si="1"/>
        <v>964.38</v>
      </c>
      <c r="O34" s="1" t="s">
        <v>77</v>
      </c>
      <c r="P34" s="1"/>
    </row>
    <row r="35" spans="2:16" x14ac:dyDescent="0.25">
      <c r="B35" s="3"/>
      <c r="E35" s="21">
        <v>45332</v>
      </c>
      <c r="F35">
        <v>32</v>
      </c>
      <c r="G35" s="8">
        <v>0</v>
      </c>
      <c r="H35" s="7">
        <f t="shared" si="2"/>
        <v>868.48</v>
      </c>
      <c r="I35" s="3">
        <f t="shared" si="3"/>
        <v>94.98</v>
      </c>
      <c r="J35">
        <f t="shared" si="4"/>
        <v>0.92</v>
      </c>
      <c r="N35" s="3">
        <f t="shared" si="1"/>
        <v>964.38</v>
      </c>
      <c r="O35" s="1" t="s">
        <v>77</v>
      </c>
      <c r="P35" s="1"/>
    </row>
    <row r="36" spans="2:16" x14ac:dyDescent="0.25">
      <c r="B36" s="3"/>
      <c r="E36" s="21">
        <v>45361</v>
      </c>
      <c r="F36">
        <v>33</v>
      </c>
      <c r="G36" s="8">
        <v>0</v>
      </c>
      <c r="H36" s="7">
        <f t="shared" si="2"/>
        <v>868.48</v>
      </c>
      <c r="I36" s="3">
        <f t="shared" si="3"/>
        <v>94.98</v>
      </c>
      <c r="J36">
        <f t="shared" si="4"/>
        <v>0.92</v>
      </c>
      <c r="N36" s="3">
        <f t="shared" si="1"/>
        <v>964.38</v>
      </c>
      <c r="O36" s="1" t="s">
        <v>77</v>
      </c>
      <c r="P36" s="1"/>
    </row>
    <row r="37" spans="2:16" x14ac:dyDescent="0.25">
      <c r="B37" s="3"/>
      <c r="E37" s="21">
        <v>45392</v>
      </c>
      <c r="F37">
        <v>34</v>
      </c>
      <c r="G37" s="8">
        <v>0</v>
      </c>
      <c r="H37" s="7">
        <f t="shared" si="2"/>
        <v>868.48</v>
      </c>
      <c r="I37" s="3">
        <f t="shared" si="3"/>
        <v>94.98</v>
      </c>
      <c r="J37">
        <f t="shared" si="4"/>
        <v>0.92</v>
      </c>
      <c r="N37" s="3">
        <f t="shared" si="1"/>
        <v>964.38</v>
      </c>
      <c r="O37" s="1" t="s">
        <v>77</v>
      </c>
      <c r="P37" s="1"/>
    </row>
    <row r="38" spans="2:16" x14ac:dyDescent="0.25">
      <c r="B38" s="3"/>
      <c r="E38" s="21">
        <v>45422</v>
      </c>
      <c r="F38">
        <v>35</v>
      </c>
      <c r="G38" s="8">
        <v>0</v>
      </c>
      <c r="H38" s="7">
        <f t="shared" si="2"/>
        <v>868.48</v>
      </c>
      <c r="I38" s="3">
        <f t="shared" si="3"/>
        <v>94.98</v>
      </c>
      <c r="J38">
        <f t="shared" si="4"/>
        <v>0.92</v>
      </c>
      <c r="N38" s="3">
        <f t="shared" si="1"/>
        <v>964.38</v>
      </c>
      <c r="O38" s="1" t="s">
        <v>77</v>
      </c>
      <c r="P38" s="1"/>
    </row>
    <row r="39" spans="2:16" x14ac:dyDescent="0.25">
      <c r="B39" s="3"/>
      <c r="E39" s="21">
        <v>45453</v>
      </c>
      <c r="F39">
        <v>36</v>
      </c>
      <c r="G39" s="8">
        <v>0</v>
      </c>
      <c r="H39" s="7">
        <f t="shared" si="2"/>
        <v>868.48</v>
      </c>
      <c r="I39" s="3">
        <f t="shared" si="3"/>
        <v>94.98</v>
      </c>
      <c r="J39">
        <f t="shared" si="4"/>
        <v>0.92</v>
      </c>
      <c r="N39" s="3">
        <f t="shared" si="1"/>
        <v>964.38</v>
      </c>
      <c r="O39" s="1" t="s">
        <v>77</v>
      </c>
      <c r="P39" s="1"/>
    </row>
    <row r="40" spans="2:16" x14ac:dyDescent="0.25">
      <c r="B40" s="3"/>
      <c r="E40" s="21">
        <v>45483</v>
      </c>
      <c r="F40">
        <v>37</v>
      </c>
      <c r="G40" s="8">
        <v>0</v>
      </c>
      <c r="H40" s="7">
        <f t="shared" si="2"/>
        <v>868.48</v>
      </c>
      <c r="I40" s="3">
        <f t="shared" si="3"/>
        <v>94.98</v>
      </c>
      <c r="J40">
        <f t="shared" si="4"/>
        <v>0.92</v>
      </c>
      <c r="N40" s="3">
        <f t="shared" si="1"/>
        <v>964.38</v>
      </c>
      <c r="O40" s="1" t="s">
        <v>77</v>
      </c>
      <c r="P40" s="1"/>
    </row>
    <row r="41" spans="2:16" x14ac:dyDescent="0.25">
      <c r="B41" s="3"/>
      <c r="E41" s="21">
        <v>45514</v>
      </c>
      <c r="F41">
        <v>38</v>
      </c>
      <c r="G41" s="8">
        <v>0</v>
      </c>
      <c r="H41" s="7">
        <f t="shared" si="2"/>
        <v>868.48</v>
      </c>
      <c r="I41" s="3">
        <f t="shared" si="3"/>
        <v>94.98</v>
      </c>
      <c r="J41">
        <f t="shared" si="4"/>
        <v>0.92</v>
      </c>
      <c r="N41" s="3">
        <f t="shared" si="1"/>
        <v>964.38</v>
      </c>
      <c r="O41" s="1" t="s">
        <v>77</v>
      </c>
      <c r="P41" s="1"/>
    </row>
    <row r="42" spans="2:16" x14ac:dyDescent="0.25">
      <c r="B42" s="3"/>
      <c r="E42" s="21">
        <v>45545</v>
      </c>
      <c r="F42">
        <v>39</v>
      </c>
      <c r="G42" s="8">
        <v>0</v>
      </c>
      <c r="H42" s="7">
        <f t="shared" si="2"/>
        <v>868.48</v>
      </c>
      <c r="I42" s="3">
        <f t="shared" si="3"/>
        <v>94.98</v>
      </c>
      <c r="J42">
        <f t="shared" si="4"/>
        <v>0.92</v>
      </c>
      <c r="N42" s="3">
        <f t="shared" si="1"/>
        <v>964.38</v>
      </c>
      <c r="O42" s="1" t="s">
        <v>77</v>
      </c>
      <c r="P42" s="1"/>
    </row>
    <row r="43" spans="2:16" x14ac:dyDescent="0.25">
      <c r="B43" s="3"/>
      <c r="E43" s="21">
        <v>45575</v>
      </c>
      <c r="F43">
        <v>40</v>
      </c>
      <c r="G43" s="8">
        <v>0</v>
      </c>
      <c r="H43" s="7">
        <f t="shared" si="2"/>
        <v>868.48</v>
      </c>
      <c r="I43" s="3">
        <f t="shared" si="3"/>
        <v>94.98</v>
      </c>
      <c r="J43">
        <f t="shared" si="4"/>
        <v>0.92</v>
      </c>
      <c r="N43" s="3">
        <f t="shared" si="1"/>
        <v>964.38</v>
      </c>
      <c r="O43" s="1" t="s">
        <v>77</v>
      </c>
      <c r="P43" s="1"/>
    </row>
    <row r="44" spans="2:16" x14ac:dyDescent="0.25">
      <c r="B44" s="3"/>
      <c r="E44" s="21">
        <v>45606</v>
      </c>
      <c r="F44">
        <v>41</v>
      </c>
      <c r="G44" s="8">
        <v>0</v>
      </c>
      <c r="H44" s="7">
        <f t="shared" si="2"/>
        <v>868.48</v>
      </c>
      <c r="I44" s="3">
        <f t="shared" si="3"/>
        <v>94.98</v>
      </c>
      <c r="J44">
        <f t="shared" si="4"/>
        <v>0.92</v>
      </c>
      <c r="N44" s="3">
        <f t="shared" si="1"/>
        <v>964.38</v>
      </c>
      <c r="O44" s="1" t="s">
        <v>77</v>
      </c>
      <c r="P44" s="1"/>
    </row>
    <row r="45" spans="2:16" x14ac:dyDescent="0.25">
      <c r="E45" s="21">
        <v>45636</v>
      </c>
      <c r="F45">
        <v>42</v>
      </c>
      <c r="G45" s="8">
        <v>0</v>
      </c>
      <c r="H45" s="7">
        <f t="shared" si="2"/>
        <v>868.48</v>
      </c>
      <c r="I45" s="3">
        <f t="shared" si="3"/>
        <v>94.98</v>
      </c>
      <c r="J45">
        <f t="shared" si="4"/>
        <v>0.92</v>
      </c>
      <c r="N45" s="3">
        <f t="shared" si="1"/>
        <v>964.38</v>
      </c>
      <c r="O45" s="1" t="s">
        <v>77</v>
      </c>
      <c r="P45" s="1"/>
    </row>
    <row r="46" spans="2:16" x14ac:dyDescent="0.25">
      <c r="E46" s="21">
        <v>45667</v>
      </c>
      <c r="F46">
        <v>43</v>
      </c>
      <c r="G46" s="8">
        <v>0</v>
      </c>
      <c r="H46" s="7">
        <f t="shared" si="2"/>
        <v>868.48</v>
      </c>
      <c r="I46" s="3">
        <f t="shared" si="3"/>
        <v>94.98</v>
      </c>
      <c r="J46">
        <f t="shared" si="4"/>
        <v>0.92</v>
      </c>
      <c r="N46" s="3">
        <f t="shared" si="1"/>
        <v>964.38</v>
      </c>
      <c r="O46" s="1" t="s">
        <v>77</v>
      </c>
      <c r="P46" s="1"/>
    </row>
    <row r="47" spans="2:16" x14ac:dyDescent="0.25">
      <c r="E47" s="21">
        <v>45698</v>
      </c>
      <c r="F47">
        <v>44</v>
      </c>
      <c r="G47" s="8">
        <v>0</v>
      </c>
      <c r="H47" s="7">
        <f t="shared" si="2"/>
        <v>868.48</v>
      </c>
      <c r="I47" s="3">
        <f t="shared" si="3"/>
        <v>94.98</v>
      </c>
      <c r="J47">
        <f t="shared" si="4"/>
        <v>0.92</v>
      </c>
      <c r="N47" s="3">
        <f t="shared" si="1"/>
        <v>964.38</v>
      </c>
      <c r="O47" s="1" t="s">
        <v>77</v>
      </c>
      <c r="P47" s="1"/>
    </row>
    <row r="48" spans="2:16" x14ac:dyDescent="0.25">
      <c r="E48" s="21">
        <v>45726</v>
      </c>
      <c r="F48">
        <v>45</v>
      </c>
      <c r="G48" s="8">
        <v>0</v>
      </c>
      <c r="H48" s="7">
        <f t="shared" si="2"/>
        <v>868.48</v>
      </c>
      <c r="I48" s="3">
        <f t="shared" si="3"/>
        <v>94.98</v>
      </c>
      <c r="J48">
        <f t="shared" si="4"/>
        <v>0.92</v>
      </c>
      <c r="N48" s="3">
        <f t="shared" si="1"/>
        <v>964.38</v>
      </c>
      <c r="O48" s="1" t="s">
        <v>77</v>
      </c>
      <c r="P48" s="1"/>
    </row>
    <row r="49" spans="5:16" x14ac:dyDescent="0.25">
      <c r="E49" s="21">
        <v>45757</v>
      </c>
      <c r="F49">
        <v>46</v>
      </c>
      <c r="G49" s="8">
        <v>0</v>
      </c>
      <c r="H49" s="7">
        <f t="shared" si="2"/>
        <v>868.48</v>
      </c>
      <c r="I49" s="3">
        <f t="shared" si="3"/>
        <v>94.98</v>
      </c>
      <c r="J49">
        <f t="shared" si="4"/>
        <v>0.92</v>
      </c>
      <c r="N49" s="3">
        <f t="shared" si="1"/>
        <v>964.38</v>
      </c>
      <c r="O49" s="1" t="s">
        <v>77</v>
      </c>
      <c r="P49" s="1"/>
    </row>
    <row r="50" spans="5:16" x14ac:dyDescent="0.25">
      <c r="E50" s="21">
        <v>45787</v>
      </c>
      <c r="F50">
        <v>47</v>
      </c>
      <c r="G50" s="8">
        <v>0</v>
      </c>
      <c r="H50" s="7">
        <f t="shared" si="2"/>
        <v>868.48</v>
      </c>
      <c r="I50" s="3">
        <f t="shared" si="3"/>
        <v>94.98</v>
      </c>
      <c r="J50">
        <f t="shared" si="4"/>
        <v>0.92</v>
      </c>
      <c r="N50" s="3">
        <f t="shared" si="1"/>
        <v>964.38</v>
      </c>
      <c r="O50" s="1" t="s">
        <v>77</v>
      </c>
      <c r="P50" s="1"/>
    </row>
    <row r="51" spans="5:16" x14ac:dyDescent="0.25">
      <c r="E51" s="21">
        <v>45818</v>
      </c>
      <c r="F51">
        <v>48</v>
      </c>
      <c r="G51" s="8">
        <v>0</v>
      </c>
      <c r="H51" s="7">
        <f t="shared" si="2"/>
        <v>868.48</v>
      </c>
      <c r="I51" s="3">
        <f t="shared" si="3"/>
        <v>94.98</v>
      </c>
      <c r="J51">
        <f t="shared" si="4"/>
        <v>0.92</v>
      </c>
      <c r="N51" s="3">
        <f t="shared" si="1"/>
        <v>964.38</v>
      </c>
      <c r="O51" s="1" t="s">
        <v>77</v>
      </c>
      <c r="P51" s="1"/>
    </row>
    <row r="52" spans="5:16" x14ac:dyDescent="0.25">
      <c r="E52" s="21">
        <v>45848</v>
      </c>
      <c r="F52">
        <v>49</v>
      </c>
      <c r="G52" s="8">
        <v>0</v>
      </c>
      <c r="H52" s="7">
        <f t="shared" si="2"/>
        <v>868.48</v>
      </c>
      <c r="I52" s="3">
        <f t="shared" si="3"/>
        <v>94.98</v>
      </c>
      <c r="J52">
        <f t="shared" si="4"/>
        <v>0.92</v>
      </c>
      <c r="N52" s="3">
        <f t="shared" si="1"/>
        <v>964.38</v>
      </c>
      <c r="O52" s="1" t="s">
        <v>77</v>
      </c>
      <c r="P52" s="1"/>
    </row>
    <row r="53" spans="5:16" x14ac:dyDescent="0.25">
      <c r="E53" s="21">
        <v>45879</v>
      </c>
      <c r="F53">
        <v>50</v>
      </c>
      <c r="G53" s="8">
        <v>0</v>
      </c>
      <c r="H53" s="7">
        <f t="shared" si="2"/>
        <v>868.48</v>
      </c>
      <c r="I53" s="3">
        <f t="shared" si="3"/>
        <v>94.98</v>
      </c>
      <c r="J53">
        <f t="shared" si="4"/>
        <v>0.92</v>
      </c>
      <c r="N53" s="3">
        <f t="shared" si="1"/>
        <v>964.38</v>
      </c>
      <c r="O53" s="1" t="s">
        <v>77</v>
      </c>
      <c r="P53" s="1"/>
    </row>
    <row r="54" spans="5:16" x14ac:dyDescent="0.25">
      <c r="E54" s="21">
        <v>45910</v>
      </c>
      <c r="F54">
        <v>51</v>
      </c>
      <c r="G54" s="8">
        <v>0</v>
      </c>
      <c r="H54" s="7">
        <f t="shared" si="2"/>
        <v>868.48</v>
      </c>
      <c r="I54" s="3">
        <f t="shared" si="3"/>
        <v>94.98</v>
      </c>
      <c r="J54">
        <f t="shared" si="4"/>
        <v>0.92</v>
      </c>
      <c r="N54" s="3">
        <f t="shared" si="1"/>
        <v>964.38</v>
      </c>
      <c r="O54" s="1" t="s">
        <v>77</v>
      </c>
      <c r="P54" s="1"/>
    </row>
    <row r="55" spans="5:16" x14ac:dyDescent="0.25">
      <c r="E55" s="21">
        <v>45940</v>
      </c>
      <c r="F55">
        <v>52</v>
      </c>
      <c r="G55" s="8">
        <v>0</v>
      </c>
      <c r="H55" s="7">
        <f t="shared" si="2"/>
        <v>868.48</v>
      </c>
      <c r="I55" s="3">
        <f t="shared" si="3"/>
        <v>94.98</v>
      </c>
      <c r="J55">
        <f t="shared" si="4"/>
        <v>0.92</v>
      </c>
      <c r="N55" s="3">
        <f t="shared" si="1"/>
        <v>964.38</v>
      </c>
      <c r="O55" s="1" t="s">
        <v>77</v>
      </c>
      <c r="P55" s="1"/>
    </row>
    <row r="56" spans="5:16" x14ac:dyDescent="0.25">
      <c r="E56" s="21">
        <v>45971</v>
      </c>
      <c r="F56">
        <v>53</v>
      </c>
      <c r="G56" s="8">
        <v>0</v>
      </c>
      <c r="H56" s="7">
        <f t="shared" si="2"/>
        <v>868.48</v>
      </c>
      <c r="I56" s="3">
        <f t="shared" si="3"/>
        <v>94.98</v>
      </c>
      <c r="J56">
        <f t="shared" si="4"/>
        <v>0.92</v>
      </c>
      <c r="N56" s="3">
        <f t="shared" si="1"/>
        <v>964.38</v>
      </c>
      <c r="O56" s="1" t="s">
        <v>77</v>
      </c>
      <c r="P56" s="1"/>
    </row>
    <row r="57" spans="5:16" x14ac:dyDescent="0.25">
      <c r="E57" s="21">
        <v>46001</v>
      </c>
      <c r="F57">
        <v>54</v>
      </c>
      <c r="G57" s="8">
        <v>0</v>
      </c>
      <c r="H57" s="7">
        <f t="shared" si="2"/>
        <v>868.48</v>
      </c>
      <c r="I57" s="3">
        <f t="shared" si="3"/>
        <v>94.98</v>
      </c>
      <c r="J57">
        <f t="shared" si="4"/>
        <v>0.92</v>
      </c>
      <c r="N57" s="3">
        <f t="shared" si="1"/>
        <v>964.38</v>
      </c>
      <c r="O57" s="1" t="s">
        <v>77</v>
      </c>
      <c r="P57" s="1"/>
    </row>
    <row r="58" spans="5:16" x14ac:dyDescent="0.25">
      <c r="E58" s="21">
        <v>46032</v>
      </c>
      <c r="F58">
        <v>55</v>
      </c>
      <c r="G58" s="8">
        <v>0</v>
      </c>
      <c r="H58" s="7">
        <f t="shared" si="2"/>
        <v>868.48</v>
      </c>
      <c r="I58" s="3">
        <f t="shared" si="3"/>
        <v>94.98</v>
      </c>
      <c r="J58">
        <f t="shared" si="4"/>
        <v>0.92</v>
      </c>
      <c r="N58" s="3">
        <f t="shared" si="1"/>
        <v>964.38</v>
      </c>
      <c r="O58" s="1" t="s">
        <v>77</v>
      </c>
      <c r="P58" s="1"/>
    </row>
    <row r="59" spans="5:16" x14ac:dyDescent="0.25">
      <c r="E59" s="21">
        <v>46063</v>
      </c>
      <c r="F59">
        <v>56</v>
      </c>
      <c r="G59" s="8">
        <v>0</v>
      </c>
      <c r="H59" s="7">
        <f t="shared" si="2"/>
        <v>868.48</v>
      </c>
      <c r="I59" s="3">
        <f t="shared" si="3"/>
        <v>94.98</v>
      </c>
      <c r="J59">
        <f t="shared" si="4"/>
        <v>0.92</v>
      </c>
      <c r="N59" s="3">
        <f t="shared" si="1"/>
        <v>964.38</v>
      </c>
      <c r="O59" s="1" t="s">
        <v>77</v>
      </c>
      <c r="P59" s="1"/>
    </row>
    <row r="60" spans="5:16" x14ac:dyDescent="0.25">
      <c r="E60" s="21">
        <v>46091</v>
      </c>
      <c r="F60">
        <v>57</v>
      </c>
      <c r="G60" s="8">
        <v>0</v>
      </c>
      <c r="H60" s="7">
        <f t="shared" si="2"/>
        <v>868.48</v>
      </c>
      <c r="I60" s="3">
        <f t="shared" si="3"/>
        <v>94.98</v>
      </c>
      <c r="J60">
        <f t="shared" si="4"/>
        <v>0.92</v>
      </c>
      <c r="N60" s="3">
        <f t="shared" si="1"/>
        <v>964.38</v>
      </c>
      <c r="O60" s="1" t="s">
        <v>77</v>
      </c>
      <c r="P60" s="1"/>
    </row>
    <row r="61" spans="5:16" x14ac:dyDescent="0.25">
      <c r="E61" s="21">
        <v>46122</v>
      </c>
      <c r="F61">
        <v>58</v>
      </c>
      <c r="G61" s="8">
        <v>0</v>
      </c>
      <c r="H61" s="7">
        <f t="shared" si="2"/>
        <v>868.48</v>
      </c>
      <c r="I61" s="3">
        <f t="shared" si="3"/>
        <v>94.98</v>
      </c>
      <c r="J61">
        <f t="shared" si="4"/>
        <v>0.92</v>
      </c>
      <c r="N61" s="3">
        <f t="shared" si="1"/>
        <v>964.38</v>
      </c>
      <c r="O61" s="1" t="s">
        <v>77</v>
      </c>
      <c r="P61" s="1"/>
    </row>
    <row r="62" spans="5:16" x14ac:dyDescent="0.25">
      <c r="E62" s="21">
        <v>46152</v>
      </c>
      <c r="F62">
        <v>59</v>
      </c>
      <c r="G62" s="8">
        <v>0</v>
      </c>
      <c r="H62" s="7">
        <f t="shared" si="2"/>
        <v>868.48</v>
      </c>
      <c r="I62" s="3">
        <f t="shared" si="3"/>
        <v>94.98</v>
      </c>
      <c r="J62">
        <f t="shared" si="4"/>
        <v>0.92</v>
      </c>
      <c r="N62" s="3">
        <f t="shared" si="1"/>
        <v>964.38</v>
      </c>
      <c r="O62" s="1" t="s">
        <v>77</v>
      </c>
      <c r="P62" s="1"/>
    </row>
    <row r="63" spans="5:16" x14ac:dyDescent="0.25">
      <c r="E63" s="21">
        <v>46183</v>
      </c>
      <c r="F63">
        <v>60</v>
      </c>
      <c r="G63" s="8">
        <v>0</v>
      </c>
      <c r="H63" s="7">
        <f t="shared" si="2"/>
        <v>868.48</v>
      </c>
      <c r="I63" s="3">
        <f t="shared" si="3"/>
        <v>94.98</v>
      </c>
      <c r="J63">
        <f t="shared" si="4"/>
        <v>0.92</v>
      </c>
      <c r="N63" s="3">
        <f t="shared" si="1"/>
        <v>964.38</v>
      </c>
      <c r="O63" s="1" t="s">
        <v>77</v>
      </c>
      <c r="P63" s="1"/>
    </row>
    <row r="64" spans="5:16" x14ac:dyDescent="0.25">
      <c r="E64" s="21">
        <v>46213</v>
      </c>
      <c r="F64">
        <v>61</v>
      </c>
      <c r="G64" s="8">
        <v>0</v>
      </c>
      <c r="H64" s="7">
        <f t="shared" si="2"/>
        <v>868.48</v>
      </c>
      <c r="I64" s="3">
        <f t="shared" si="3"/>
        <v>94.98</v>
      </c>
      <c r="J64">
        <f t="shared" si="4"/>
        <v>0.92</v>
      </c>
      <c r="N64" s="3">
        <f t="shared" si="1"/>
        <v>964.38</v>
      </c>
      <c r="O64" s="1" t="s">
        <v>77</v>
      </c>
      <c r="P64" s="1"/>
    </row>
    <row r="65" spans="5:16" x14ac:dyDescent="0.25">
      <c r="E65" s="21">
        <v>46244</v>
      </c>
      <c r="F65">
        <v>62</v>
      </c>
      <c r="G65" s="8">
        <v>0</v>
      </c>
      <c r="H65" s="7">
        <f t="shared" si="2"/>
        <v>868.48</v>
      </c>
      <c r="I65" s="3">
        <f t="shared" si="3"/>
        <v>94.98</v>
      </c>
      <c r="J65">
        <f t="shared" si="4"/>
        <v>0.92</v>
      </c>
      <c r="N65" s="3">
        <f t="shared" si="1"/>
        <v>964.38</v>
      </c>
      <c r="O65" s="1" t="s">
        <v>77</v>
      </c>
      <c r="P65" s="1"/>
    </row>
    <row r="66" spans="5:16" x14ac:dyDescent="0.25">
      <c r="E66" s="21">
        <v>46275</v>
      </c>
      <c r="F66">
        <v>63</v>
      </c>
      <c r="G66" s="8">
        <v>0</v>
      </c>
      <c r="H66" s="7">
        <f t="shared" si="2"/>
        <v>868.48</v>
      </c>
      <c r="I66" s="3">
        <f t="shared" si="3"/>
        <v>94.98</v>
      </c>
      <c r="J66">
        <f t="shared" si="4"/>
        <v>0.92</v>
      </c>
      <c r="N66" s="3">
        <f t="shared" si="1"/>
        <v>964.38</v>
      </c>
      <c r="O66" s="1" t="s">
        <v>77</v>
      </c>
      <c r="P66" s="1"/>
    </row>
    <row r="67" spans="5:16" x14ac:dyDescent="0.25">
      <c r="E67" s="21">
        <v>46305</v>
      </c>
      <c r="F67">
        <v>64</v>
      </c>
      <c r="G67" s="8">
        <v>0</v>
      </c>
      <c r="H67" s="7">
        <f t="shared" si="2"/>
        <v>868.48</v>
      </c>
      <c r="I67" s="3">
        <f t="shared" si="3"/>
        <v>94.98</v>
      </c>
      <c r="J67">
        <f t="shared" si="4"/>
        <v>0.92</v>
      </c>
      <c r="N67" s="3">
        <f t="shared" si="1"/>
        <v>964.38</v>
      </c>
      <c r="O67" s="1" t="s">
        <v>77</v>
      </c>
      <c r="P67" s="1"/>
    </row>
    <row r="68" spans="5:16" x14ac:dyDescent="0.25">
      <c r="E68" s="21">
        <v>46336</v>
      </c>
      <c r="F68">
        <v>65</v>
      </c>
      <c r="G68" s="8">
        <v>0</v>
      </c>
      <c r="H68" s="7">
        <f t="shared" si="2"/>
        <v>868.48</v>
      </c>
      <c r="I68" s="3">
        <f t="shared" si="3"/>
        <v>94.98</v>
      </c>
      <c r="J68">
        <f t="shared" si="4"/>
        <v>0.92</v>
      </c>
      <c r="N68" s="3">
        <f t="shared" si="1"/>
        <v>964.38</v>
      </c>
      <c r="O68" s="1" t="s">
        <v>77</v>
      </c>
      <c r="P68" s="1"/>
    </row>
    <row r="69" spans="5:16" x14ac:dyDescent="0.25">
      <c r="E69" s="21">
        <v>46366</v>
      </c>
      <c r="F69">
        <v>66</v>
      </c>
      <c r="G69" s="8">
        <v>0</v>
      </c>
      <c r="H69" s="7">
        <f t="shared" si="2"/>
        <v>868.48</v>
      </c>
      <c r="I69" s="3">
        <f t="shared" si="3"/>
        <v>94.98</v>
      </c>
      <c r="J69">
        <f t="shared" si="4"/>
        <v>0.92</v>
      </c>
      <c r="N69" s="3">
        <f t="shared" ref="N69:N123" si="7">SUM(G69:M69)</f>
        <v>964.38</v>
      </c>
      <c r="O69" s="1" t="s">
        <v>77</v>
      </c>
      <c r="P69" s="1"/>
    </row>
    <row r="70" spans="5:16" x14ac:dyDescent="0.25">
      <c r="E70" s="21">
        <v>46397</v>
      </c>
      <c r="F70">
        <v>67</v>
      </c>
      <c r="G70" s="8">
        <v>0</v>
      </c>
      <c r="H70" s="7">
        <f t="shared" si="2"/>
        <v>868.48</v>
      </c>
      <c r="I70" s="3">
        <f t="shared" si="3"/>
        <v>94.98</v>
      </c>
      <c r="J70">
        <f t="shared" si="4"/>
        <v>0.92</v>
      </c>
      <c r="N70" s="3">
        <f t="shared" si="7"/>
        <v>964.38</v>
      </c>
      <c r="O70" s="1" t="s">
        <v>77</v>
      </c>
      <c r="P70" s="1"/>
    </row>
    <row r="71" spans="5:16" x14ac:dyDescent="0.25">
      <c r="E71" s="21">
        <v>46428</v>
      </c>
      <c r="F71">
        <v>68</v>
      </c>
      <c r="G71" s="8">
        <v>0</v>
      </c>
      <c r="H71" s="7">
        <f t="shared" si="2"/>
        <v>868.48</v>
      </c>
      <c r="I71" s="3">
        <f t="shared" si="3"/>
        <v>94.98</v>
      </c>
      <c r="J71">
        <f t="shared" si="4"/>
        <v>0.92</v>
      </c>
      <c r="N71" s="3">
        <f t="shared" si="7"/>
        <v>964.38</v>
      </c>
      <c r="O71" s="1" t="s">
        <v>77</v>
      </c>
      <c r="P71" s="1"/>
    </row>
    <row r="72" spans="5:16" x14ac:dyDescent="0.25">
      <c r="E72" s="21">
        <v>46456</v>
      </c>
      <c r="F72">
        <v>69</v>
      </c>
      <c r="G72" s="8">
        <v>0</v>
      </c>
      <c r="H72" s="7">
        <f t="shared" si="2"/>
        <v>868.48</v>
      </c>
      <c r="I72" s="3">
        <f t="shared" si="3"/>
        <v>94.98</v>
      </c>
      <c r="J72">
        <f t="shared" si="4"/>
        <v>0.92</v>
      </c>
      <c r="N72" s="3">
        <f t="shared" si="7"/>
        <v>964.38</v>
      </c>
      <c r="O72" s="1" t="s">
        <v>77</v>
      </c>
      <c r="P72" s="1"/>
    </row>
    <row r="73" spans="5:16" x14ac:dyDescent="0.25">
      <c r="E73" s="21">
        <v>46487</v>
      </c>
      <c r="F73">
        <v>70</v>
      </c>
      <c r="G73" s="8">
        <v>0</v>
      </c>
      <c r="H73" s="7">
        <f t="shared" si="2"/>
        <v>868.48</v>
      </c>
      <c r="I73" s="3">
        <f t="shared" si="3"/>
        <v>94.98</v>
      </c>
      <c r="J73">
        <f t="shared" si="4"/>
        <v>0.92</v>
      </c>
      <c r="N73" s="3">
        <f t="shared" si="7"/>
        <v>964.38</v>
      </c>
      <c r="O73" s="1" t="s">
        <v>77</v>
      </c>
      <c r="P73" s="1"/>
    </row>
    <row r="74" spans="5:16" x14ac:dyDescent="0.25">
      <c r="E74" s="21">
        <v>46517</v>
      </c>
      <c r="F74">
        <v>71</v>
      </c>
      <c r="G74" s="8">
        <v>0</v>
      </c>
      <c r="H74" s="7">
        <f t="shared" si="2"/>
        <v>868.48</v>
      </c>
      <c r="I74" s="3">
        <f t="shared" si="3"/>
        <v>94.98</v>
      </c>
      <c r="J74">
        <f t="shared" si="4"/>
        <v>0.92</v>
      </c>
      <c r="N74" s="3">
        <f t="shared" si="7"/>
        <v>964.38</v>
      </c>
      <c r="O74" s="1" t="s">
        <v>77</v>
      </c>
      <c r="P74" s="1"/>
    </row>
    <row r="75" spans="5:16" x14ac:dyDescent="0.25">
      <c r="E75" s="21">
        <v>46548</v>
      </c>
      <c r="F75">
        <v>72</v>
      </c>
      <c r="G75" s="8">
        <v>0</v>
      </c>
      <c r="H75" s="7">
        <f t="shared" ref="H75:H123" si="8">($B$17-(I75+J75))</f>
        <v>868.48</v>
      </c>
      <c r="I75" s="3">
        <f t="shared" ref="I75:I123" si="9">ROUND(($B$18/114),2)</f>
        <v>94.98</v>
      </c>
      <c r="J75">
        <f t="shared" ref="J75:J123" si="10">ROUND(($B$11/114),2)</f>
        <v>0.92</v>
      </c>
      <c r="N75" s="3">
        <f t="shared" si="7"/>
        <v>964.38</v>
      </c>
      <c r="O75" s="1" t="s">
        <v>77</v>
      </c>
      <c r="P75" s="1"/>
    </row>
    <row r="76" spans="5:16" x14ac:dyDescent="0.25">
      <c r="E76" s="21">
        <v>46578</v>
      </c>
      <c r="F76">
        <v>73</v>
      </c>
      <c r="G76" s="8">
        <v>0</v>
      </c>
      <c r="H76" s="7">
        <f t="shared" si="8"/>
        <v>868.48</v>
      </c>
      <c r="I76" s="3">
        <f t="shared" si="9"/>
        <v>94.98</v>
      </c>
      <c r="J76">
        <f t="shared" si="10"/>
        <v>0.92</v>
      </c>
      <c r="N76" s="3">
        <f t="shared" si="7"/>
        <v>964.38</v>
      </c>
      <c r="O76" s="1" t="s">
        <v>77</v>
      </c>
      <c r="P76" s="1"/>
    </row>
    <row r="77" spans="5:16" x14ac:dyDescent="0.25">
      <c r="E77" s="21">
        <v>46609</v>
      </c>
      <c r="F77">
        <v>74</v>
      </c>
      <c r="G77" s="8">
        <v>0</v>
      </c>
      <c r="H77" s="7">
        <f t="shared" si="8"/>
        <v>868.48</v>
      </c>
      <c r="I77" s="3">
        <f t="shared" si="9"/>
        <v>94.98</v>
      </c>
      <c r="J77">
        <f t="shared" si="10"/>
        <v>0.92</v>
      </c>
      <c r="N77" s="3">
        <f t="shared" si="7"/>
        <v>964.38</v>
      </c>
      <c r="O77" s="1" t="s">
        <v>77</v>
      </c>
      <c r="P77" s="1"/>
    </row>
    <row r="78" spans="5:16" x14ac:dyDescent="0.25">
      <c r="E78" s="21">
        <v>46640</v>
      </c>
      <c r="F78">
        <v>75</v>
      </c>
      <c r="G78" s="8">
        <v>0</v>
      </c>
      <c r="H78" s="7">
        <f t="shared" si="8"/>
        <v>868.48</v>
      </c>
      <c r="I78" s="3">
        <f t="shared" si="9"/>
        <v>94.98</v>
      </c>
      <c r="J78">
        <f t="shared" si="10"/>
        <v>0.92</v>
      </c>
      <c r="N78" s="3">
        <f t="shared" si="7"/>
        <v>964.38</v>
      </c>
      <c r="O78" s="1" t="s">
        <v>77</v>
      </c>
      <c r="P78" s="1"/>
    </row>
    <row r="79" spans="5:16" x14ac:dyDescent="0.25">
      <c r="E79" s="21">
        <v>46670</v>
      </c>
      <c r="F79">
        <v>76</v>
      </c>
      <c r="G79" s="8">
        <v>0</v>
      </c>
      <c r="H79" s="7">
        <f t="shared" si="8"/>
        <v>868.48</v>
      </c>
      <c r="I79" s="3">
        <f t="shared" si="9"/>
        <v>94.98</v>
      </c>
      <c r="J79">
        <f t="shared" si="10"/>
        <v>0.92</v>
      </c>
      <c r="N79" s="3">
        <f t="shared" si="7"/>
        <v>964.38</v>
      </c>
      <c r="O79" s="1" t="s">
        <v>77</v>
      </c>
      <c r="P79" s="1"/>
    </row>
    <row r="80" spans="5:16" x14ac:dyDescent="0.25">
      <c r="E80" s="21">
        <v>46701</v>
      </c>
      <c r="F80">
        <v>77</v>
      </c>
      <c r="G80" s="8">
        <v>0</v>
      </c>
      <c r="H80" s="7">
        <f t="shared" si="8"/>
        <v>868.48</v>
      </c>
      <c r="I80" s="3">
        <f t="shared" si="9"/>
        <v>94.98</v>
      </c>
      <c r="J80">
        <f t="shared" si="10"/>
        <v>0.92</v>
      </c>
      <c r="N80" s="3">
        <f t="shared" si="7"/>
        <v>964.38</v>
      </c>
      <c r="O80" s="1" t="s">
        <v>77</v>
      </c>
      <c r="P80" s="1"/>
    </row>
    <row r="81" spans="5:16" x14ac:dyDescent="0.25">
      <c r="E81" s="21">
        <v>46731</v>
      </c>
      <c r="F81">
        <v>78</v>
      </c>
      <c r="G81" s="8">
        <v>0</v>
      </c>
      <c r="H81" s="7">
        <f t="shared" si="8"/>
        <v>868.48</v>
      </c>
      <c r="I81" s="3">
        <f t="shared" si="9"/>
        <v>94.98</v>
      </c>
      <c r="J81">
        <f t="shared" si="10"/>
        <v>0.92</v>
      </c>
      <c r="N81" s="3">
        <f t="shared" si="7"/>
        <v>964.38</v>
      </c>
      <c r="O81" s="1" t="s">
        <v>77</v>
      </c>
      <c r="P81" s="1"/>
    </row>
    <row r="82" spans="5:16" x14ac:dyDescent="0.25">
      <c r="E82" s="21">
        <v>46762</v>
      </c>
      <c r="F82">
        <v>79</v>
      </c>
      <c r="G82" s="8">
        <v>0</v>
      </c>
      <c r="H82" s="7">
        <f t="shared" si="8"/>
        <v>868.48</v>
      </c>
      <c r="I82" s="3">
        <f t="shared" si="9"/>
        <v>94.98</v>
      </c>
      <c r="J82">
        <f t="shared" si="10"/>
        <v>0.92</v>
      </c>
      <c r="N82" s="3">
        <f t="shared" si="7"/>
        <v>964.38</v>
      </c>
      <c r="O82" s="1" t="s">
        <v>77</v>
      </c>
      <c r="P82" s="1"/>
    </row>
    <row r="83" spans="5:16" x14ac:dyDescent="0.25">
      <c r="E83" s="21">
        <v>46793</v>
      </c>
      <c r="F83">
        <v>80</v>
      </c>
      <c r="G83" s="8">
        <v>0</v>
      </c>
      <c r="H83" s="7">
        <f t="shared" si="8"/>
        <v>868.48</v>
      </c>
      <c r="I83" s="3">
        <f t="shared" si="9"/>
        <v>94.98</v>
      </c>
      <c r="J83">
        <f t="shared" si="10"/>
        <v>0.92</v>
      </c>
      <c r="N83" s="3">
        <f t="shared" si="7"/>
        <v>964.38</v>
      </c>
      <c r="O83" s="1" t="s">
        <v>77</v>
      </c>
      <c r="P83" s="1"/>
    </row>
    <row r="84" spans="5:16" x14ac:dyDescent="0.25">
      <c r="E84" s="21">
        <v>46822</v>
      </c>
      <c r="F84">
        <v>81</v>
      </c>
      <c r="G84" s="8">
        <v>0</v>
      </c>
      <c r="H84" s="7">
        <f t="shared" si="8"/>
        <v>868.48</v>
      </c>
      <c r="I84" s="3">
        <f t="shared" si="9"/>
        <v>94.98</v>
      </c>
      <c r="J84">
        <f t="shared" si="10"/>
        <v>0.92</v>
      </c>
      <c r="N84" s="3">
        <f t="shared" si="7"/>
        <v>964.38</v>
      </c>
      <c r="O84" s="1" t="s">
        <v>77</v>
      </c>
      <c r="P84" s="1"/>
    </row>
    <row r="85" spans="5:16" x14ac:dyDescent="0.25">
      <c r="E85" s="21">
        <v>46853</v>
      </c>
      <c r="F85">
        <v>82</v>
      </c>
      <c r="G85" s="8">
        <v>0</v>
      </c>
      <c r="H85" s="7">
        <f t="shared" si="8"/>
        <v>868.48</v>
      </c>
      <c r="I85" s="3">
        <f t="shared" si="9"/>
        <v>94.98</v>
      </c>
      <c r="J85">
        <f t="shared" si="10"/>
        <v>0.92</v>
      </c>
      <c r="N85" s="3">
        <f t="shared" si="7"/>
        <v>964.38</v>
      </c>
      <c r="O85" s="1" t="s">
        <v>77</v>
      </c>
      <c r="P85" s="1"/>
    </row>
    <row r="86" spans="5:16" x14ac:dyDescent="0.25">
      <c r="E86" s="21">
        <v>46883</v>
      </c>
      <c r="F86">
        <v>83</v>
      </c>
      <c r="G86" s="8">
        <v>0</v>
      </c>
      <c r="H86" s="7">
        <f t="shared" si="8"/>
        <v>868.48</v>
      </c>
      <c r="I86" s="3">
        <f t="shared" si="9"/>
        <v>94.98</v>
      </c>
      <c r="J86">
        <f t="shared" si="10"/>
        <v>0.92</v>
      </c>
      <c r="N86" s="3">
        <f t="shared" si="7"/>
        <v>964.38</v>
      </c>
      <c r="O86" s="1" t="s">
        <v>77</v>
      </c>
      <c r="P86" s="1"/>
    </row>
    <row r="87" spans="5:16" x14ac:dyDescent="0.25">
      <c r="E87" s="21">
        <v>46914</v>
      </c>
      <c r="F87">
        <v>84</v>
      </c>
      <c r="G87" s="8">
        <v>0</v>
      </c>
      <c r="H87" s="7">
        <f t="shared" si="8"/>
        <v>868.48</v>
      </c>
      <c r="I87" s="3">
        <f t="shared" si="9"/>
        <v>94.98</v>
      </c>
      <c r="J87">
        <f t="shared" si="10"/>
        <v>0.92</v>
      </c>
      <c r="N87" s="3">
        <f t="shared" si="7"/>
        <v>964.38</v>
      </c>
      <c r="O87" s="1" t="s">
        <v>77</v>
      </c>
      <c r="P87" s="1"/>
    </row>
    <row r="88" spans="5:16" x14ac:dyDescent="0.25">
      <c r="E88" s="21">
        <v>46944</v>
      </c>
      <c r="F88">
        <v>85</v>
      </c>
      <c r="G88" s="8">
        <v>0</v>
      </c>
      <c r="H88" s="7">
        <f t="shared" si="8"/>
        <v>868.48</v>
      </c>
      <c r="I88" s="3">
        <f t="shared" si="9"/>
        <v>94.98</v>
      </c>
      <c r="J88">
        <f t="shared" si="10"/>
        <v>0.92</v>
      </c>
      <c r="N88" s="3">
        <f t="shared" si="7"/>
        <v>964.38</v>
      </c>
      <c r="O88" s="1" t="s">
        <v>77</v>
      </c>
      <c r="P88" s="1"/>
    </row>
    <row r="89" spans="5:16" x14ac:dyDescent="0.25">
      <c r="E89" s="21">
        <v>46975</v>
      </c>
      <c r="F89">
        <v>86</v>
      </c>
      <c r="G89" s="8">
        <v>0</v>
      </c>
      <c r="H89" s="7">
        <f t="shared" si="8"/>
        <v>868.48</v>
      </c>
      <c r="I89" s="3">
        <f t="shared" si="9"/>
        <v>94.98</v>
      </c>
      <c r="J89">
        <f t="shared" si="10"/>
        <v>0.92</v>
      </c>
      <c r="N89" s="3">
        <f t="shared" si="7"/>
        <v>964.38</v>
      </c>
      <c r="O89" s="1" t="s">
        <v>77</v>
      </c>
      <c r="P89" s="1"/>
    </row>
    <row r="90" spans="5:16" x14ac:dyDescent="0.25">
      <c r="E90" s="21">
        <v>47006</v>
      </c>
      <c r="F90">
        <v>87</v>
      </c>
      <c r="G90" s="8">
        <v>0</v>
      </c>
      <c r="H90" s="7">
        <f t="shared" si="8"/>
        <v>868.48</v>
      </c>
      <c r="I90" s="3">
        <f t="shared" si="9"/>
        <v>94.98</v>
      </c>
      <c r="J90">
        <f t="shared" si="10"/>
        <v>0.92</v>
      </c>
      <c r="N90" s="3">
        <f t="shared" si="7"/>
        <v>964.38</v>
      </c>
      <c r="O90" s="1" t="s">
        <v>77</v>
      </c>
      <c r="P90" s="1"/>
    </row>
    <row r="91" spans="5:16" x14ac:dyDescent="0.25">
      <c r="E91" s="21">
        <v>47036</v>
      </c>
      <c r="F91">
        <v>88</v>
      </c>
      <c r="G91" s="8">
        <v>0</v>
      </c>
      <c r="H91" s="7">
        <f t="shared" si="8"/>
        <v>868.48</v>
      </c>
      <c r="I91" s="3">
        <f t="shared" si="9"/>
        <v>94.98</v>
      </c>
      <c r="J91">
        <f t="shared" si="10"/>
        <v>0.92</v>
      </c>
      <c r="N91" s="3">
        <f t="shared" si="7"/>
        <v>964.38</v>
      </c>
      <c r="O91" s="1" t="s">
        <v>77</v>
      </c>
      <c r="P91" s="1"/>
    </row>
    <row r="92" spans="5:16" x14ac:dyDescent="0.25">
      <c r="E92" s="21">
        <v>47067</v>
      </c>
      <c r="F92">
        <v>89</v>
      </c>
      <c r="G92" s="8">
        <v>0</v>
      </c>
      <c r="H92" s="7">
        <f t="shared" si="8"/>
        <v>868.48</v>
      </c>
      <c r="I92" s="3">
        <f t="shared" si="9"/>
        <v>94.98</v>
      </c>
      <c r="J92">
        <f t="shared" si="10"/>
        <v>0.92</v>
      </c>
      <c r="N92" s="3">
        <f t="shared" si="7"/>
        <v>964.38</v>
      </c>
      <c r="O92" s="1" t="s">
        <v>77</v>
      </c>
      <c r="P92" s="1"/>
    </row>
    <row r="93" spans="5:16" x14ac:dyDescent="0.25">
      <c r="E93" s="21">
        <v>47097</v>
      </c>
      <c r="F93">
        <v>90</v>
      </c>
      <c r="G93" s="8">
        <v>0</v>
      </c>
      <c r="H93" s="7">
        <f t="shared" si="8"/>
        <v>868.48</v>
      </c>
      <c r="I93" s="3">
        <f t="shared" si="9"/>
        <v>94.98</v>
      </c>
      <c r="J93">
        <f t="shared" si="10"/>
        <v>0.92</v>
      </c>
      <c r="N93" s="3">
        <f t="shared" si="7"/>
        <v>964.38</v>
      </c>
      <c r="O93" s="1" t="s">
        <v>77</v>
      </c>
      <c r="P93" s="1"/>
    </row>
    <row r="94" spans="5:16" x14ac:dyDescent="0.25">
      <c r="E94" s="21">
        <v>47128</v>
      </c>
      <c r="F94">
        <v>91</v>
      </c>
      <c r="G94" s="8">
        <v>0</v>
      </c>
      <c r="H94" s="7">
        <f t="shared" si="8"/>
        <v>868.48</v>
      </c>
      <c r="I94" s="3">
        <f t="shared" si="9"/>
        <v>94.98</v>
      </c>
      <c r="J94">
        <f t="shared" si="10"/>
        <v>0.92</v>
      </c>
      <c r="N94" s="3">
        <f t="shared" si="7"/>
        <v>964.38</v>
      </c>
      <c r="O94" s="1" t="s">
        <v>77</v>
      </c>
      <c r="P94" s="1"/>
    </row>
    <row r="95" spans="5:16" x14ac:dyDescent="0.25">
      <c r="E95" s="21">
        <v>47159</v>
      </c>
      <c r="F95">
        <v>92</v>
      </c>
      <c r="G95" s="8">
        <v>0</v>
      </c>
      <c r="H95" s="7">
        <f t="shared" si="8"/>
        <v>868.48</v>
      </c>
      <c r="I95" s="3">
        <f t="shared" si="9"/>
        <v>94.98</v>
      </c>
      <c r="J95">
        <f t="shared" si="10"/>
        <v>0.92</v>
      </c>
      <c r="N95" s="3">
        <f t="shared" si="7"/>
        <v>964.38</v>
      </c>
      <c r="O95" s="1" t="s">
        <v>77</v>
      </c>
      <c r="P95" s="1"/>
    </row>
    <row r="96" spans="5:16" x14ac:dyDescent="0.25">
      <c r="E96" s="21">
        <v>47187</v>
      </c>
      <c r="F96">
        <v>93</v>
      </c>
      <c r="G96" s="8">
        <v>0</v>
      </c>
      <c r="H96" s="7">
        <f t="shared" si="8"/>
        <v>868.48</v>
      </c>
      <c r="I96" s="3">
        <f t="shared" si="9"/>
        <v>94.98</v>
      </c>
      <c r="J96">
        <f t="shared" si="10"/>
        <v>0.92</v>
      </c>
      <c r="N96" s="3">
        <f t="shared" si="7"/>
        <v>964.38</v>
      </c>
      <c r="O96" s="1" t="s">
        <v>77</v>
      </c>
      <c r="P96" s="1"/>
    </row>
    <row r="97" spans="5:16" x14ac:dyDescent="0.25">
      <c r="E97" s="21">
        <v>47218</v>
      </c>
      <c r="F97">
        <v>94</v>
      </c>
      <c r="G97" s="8">
        <v>0</v>
      </c>
      <c r="H97" s="7">
        <f t="shared" si="8"/>
        <v>868.48</v>
      </c>
      <c r="I97" s="3">
        <f t="shared" si="9"/>
        <v>94.98</v>
      </c>
      <c r="J97">
        <f t="shared" si="10"/>
        <v>0.92</v>
      </c>
      <c r="N97" s="3">
        <f t="shared" si="7"/>
        <v>964.38</v>
      </c>
      <c r="O97" s="1" t="s">
        <v>77</v>
      </c>
      <c r="P97" s="1"/>
    </row>
    <row r="98" spans="5:16" x14ac:dyDescent="0.25">
      <c r="E98" s="21">
        <v>47248</v>
      </c>
      <c r="F98">
        <v>95</v>
      </c>
      <c r="G98" s="8">
        <v>0</v>
      </c>
      <c r="H98" s="7">
        <f t="shared" si="8"/>
        <v>868.48</v>
      </c>
      <c r="I98" s="3">
        <f t="shared" si="9"/>
        <v>94.98</v>
      </c>
      <c r="J98">
        <f t="shared" si="10"/>
        <v>0.92</v>
      </c>
      <c r="N98" s="3">
        <f t="shared" si="7"/>
        <v>964.38</v>
      </c>
      <c r="O98" s="1" t="s">
        <v>77</v>
      </c>
      <c r="P98" s="1"/>
    </row>
    <row r="99" spans="5:16" x14ac:dyDescent="0.25">
      <c r="E99" s="21">
        <v>47279</v>
      </c>
      <c r="F99">
        <v>96</v>
      </c>
      <c r="G99" s="8">
        <v>0</v>
      </c>
      <c r="H99" s="7">
        <f t="shared" si="8"/>
        <v>868.48</v>
      </c>
      <c r="I99" s="3">
        <f t="shared" si="9"/>
        <v>94.98</v>
      </c>
      <c r="J99">
        <f t="shared" si="10"/>
        <v>0.92</v>
      </c>
      <c r="N99" s="3">
        <f t="shared" si="7"/>
        <v>964.38</v>
      </c>
      <c r="O99" s="1" t="s">
        <v>77</v>
      </c>
      <c r="P99" s="1"/>
    </row>
    <row r="100" spans="5:16" x14ac:dyDescent="0.25">
      <c r="E100" s="21">
        <v>47309</v>
      </c>
      <c r="F100">
        <v>97</v>
      </c>
      <c r="G100" s="8">
        <v>0</v>
      </c>
      <c r="H100" s="7">
        <f t="shared" si="8"/>
        <v>868.48</v>
      </c>
      <c r="I100" s="3">
        <f t="shared" si="9"/>
        <v>94.98</v>
      </c>
      <c r="J100">
        <f t="shared" si="10"/>
        <v>0.92</v>
      </c>
      <c r="N100" s="3">
        <f t="shared" si="7"/>
        <v>964.38</v>
      </c>
      <c r="O100" s="1" t="s">
        <v>77</v>
      </c>
      <c r="P100" s="1"/>
    </row>
    <row r="101" spans="5:16" x14ac:dyDescent="0.25">
      <c r="E101" s="21">
        <v>47340</v>
      </c>
      <c r="F101">
        <v>98</v>
      </c>
      <c r="G101" s="8">
        <v>0</v>
      </c>
      <c r="H101" s="7">
        <f t="shared" si="8"/>
        <v>868.48</v>
      </c>
      <c r="I101" s="3">
        <f t="shared" si="9"/>
        <v>94.98</v>
      </c>
      <c r="J101">
        <f t="shared" si="10"/>
        <v>0.92</v>
      </c>
      <c r="N101" s="3">
        <f t="shared" si="7"/>
        <v>964.38</v>
      </c>
      <c r="O101" s="1" t="s">
        <v>77</v>
      </c>
      <c r="P101" s="1"/>
    </row>
    <row r="102" spans="5:16" x14ac:dyDescent="0.25">
      <c r="E102" s="21">
        <v>47371</v>
      </c>
      <c r="F102">
        <v>99</v>
      </c>
      <c r="G102" s="8">
        <v>0</v>
      </c>
      <c r="H102" s="7">
        <f t="shared" si="8"/>
        <v>868.48</v>
      </c>
      <c r="I102" s="3">
        <f t="shared" si="9"/>
        <v>94.98</v>
      </c>
      <c r="J102">
        <f t="shared" si="10"/>
        <v>0.92</v>
      </c>
      <c r="N102" s="3">
        <f t="shared" si="7"/>
        <v>964.38</v>
      </c>
      <c r="O102" s="1" t="s">
        <v>77</v>
      </c>
      <c r="P102" s="1"/>
    </row>
    <row r="103" spans="5:16" x14ac:dyDescent="0.25">
      <c r="E103" s="21">
        <v>47401</v>
      </c>
      <c r="F103">
        <v>100</v>
      </c>
      <c r="G103" s="8">
        <v>0</v>
      </c>
      <c r="H103" s="7">
        <f t="shared" si="8"/>
        <v>868.48</v>
      </c>
      <c r="I103" s="3">
        <f t="shared" si="9"/>
        <v>94.98</v>
      </c>
      <c r="J103">
        <f t="shared" si="10"/>
        <v>0.92</v>
      </c>
      <c r="N103" s="3">
        <f t="shared" si="7"/>
        <v>964.38</v>
      </c>
      <c r="O103" s="1" t="s">
        <v>77</v>
      </c>
      <c r="P103" s="1"/>
    </row>
    <row r="104" spans="5:16" x14ac:dyDescent="0.25">
      <c r="E104" s="21">
        <v>47432</v>
      </c>
      <c r="F104">
        <v>101</v>
      </c>
      <c r="G104" s="8">
        <v>0</v>
      </c>
      <c r="H104" s="7">
        <f t="shared" si="8"/>
        <v>868.48</v>
      </c>
      <c r="I104" s="3">
        <f t="shared" si="9"/>
        <v>94.98</v>
      </c>
      <c r="J104">
        <f t="shared" si="10"/>
        <v>0.92</v>
      </c>
      <c r="N104" s="3">
        <f t="shared" si="7"/>
        <v>964.38</v>
      </c>
      <c r="O104" s="1" t="s">
        <v>77</v>
      </c>
      <c r="P104" s="1"/>
    </row>
    <row r="105" spans="5:16" x14ac:dyDescent="0.25">
      <c r="E105" s="21">
        <v>47462</v>
      </c>
      <c r="F105">
        <v>102</v>
      </c>
      <c r="G105" s="8">
        <v>0</v>
      </c>
      <c r="H105" s="7">
        <f t="shared" si="8"/>
        <v>868.48</v>
      </c>
      <c r="I105" s="3">
        <f t="shared" si="9"/>
        <v>94.98</v>
      </c>
      <c r="J105">
        <f t="shared" si="10"/>
        <v>0.92</v>
      </c>
      <c r="N105" s="3">
        <f t="shared" si="7"/>
        <v>964.38</v>
      </c>
      <c r="O105" s="1" t="s">
        <v>77</v>
      </c>
      <c r="P105" s="1"/>
    </row>
    <row r="106" spans="5:16" x14ac:dyDescent="0.25">
      <c r="E106" s="21">
        <v>47493</v>
      </c>
      <c r="F106">
        <v>103</v>
      </c>
      <c r="G106" s="8">
        <v>0</v>
      </c>
      <c r="H106" s="7">
        <f t="shared" si="8"/>
        <v>868.48</v>
      </c>
      <c r="I106" s="3">
        <f t="shared" si="9"/>
        <v>94.98</v>
      </c>
      <c r="J106">
        <f t="shared" si="10"/>
        <v>0.92</v>
      </c>
      <c r="N106" s="3">
        <f t="shared" si="7"/>
        <v>964.38</v>
      </c>
      <c r="O106" s="1" t="s">
        <v>77</v>
      </c>
      <c r="P106" s="1"/>
    </row>
    <row r="107" spans="5:16" x14ac:dyDescent="0.25">
      <c r="E107" s="21">
        <v>47524</v>
      </c>
      <c r="F107">
        <v>104</v>
      </c>
      <c r="G107" s="8">
        <v>0</v>
      </c>
      <c r="H107" s="7">
        <f t="shared" si="8"/>
        <v>868.48</v>
      </c>
      <c r="I107" s="3">
        <f t="shared" si="9"/>
        <v>94.98</v>
      </c>
      <c r="J107">
        <f t="shared" si="10"/>
        <v>0.92</v>
      </c>
      <c r="N107" s="3">
        <f t="shared" si="7"/>
        <v>964.38</v>
      </c>
      <c r="O107" s="1" t="s">
        <v>77</v>
      </c>
      <c r="P107" s="1"/>
    </row>
    <row r="108" spans="5:16" x14ac:dyDescent="0.25">
      <c r="E108" s="21">
        <v>47552</v>
      </c>
      <c r="F108">
        <v>105</v>
      </c>
      <c r="G108" s="8">
        <v>0</v>
      </c>
      <c r="H108" s="7">
        <f t="shared" si="8"/>
        <v>868.48</v>
      </c>
      <c r="I108" s="3">
        <f t="shared" si="9"/>
        <v>94.98</v>
      </c>
      <c r="J108">
        <f t="shared" si="10"/>
        <v>0.92</v>
      </c>
      <c r="N108" s="3">
        <f t="shared" si="7"/>
        <v>964.38</v>
      </c>
      <c r="O108" s="1" t="s">
        <v>77</v>
      </c>
      <c r="P108" s="1"/>
    </row>
    <row r="109" spans="5:16" x14ac:dyDescent="0.25">
      <c r="E109" s="21">
        <v>47583</v>
      </c>
      <c r="F109">
        <v>106</v>
      </c>
      <c r="G109" s="8">
        <v>0</v>
      </c>
      <c r="H109" s="7">
        <f t="shared" si="8"/>
        <v>868.48</v>
      </c>
      <c r="I109" s="3">
        <f t="shared" si="9"/>
        <v>94.98</v>
      </c>
      <c r="J109">
        <f t="shared" si="10"/>
        <v>0.92</v>
      </c>
      <c r="N109" s="3">
        <f t="shared" si="7"/>
        <v>964.38</v>
      </c>
      <c r="O109" s="1" t="s">
        <v>77</v>
      </c>
      <c r="P109" s="1"/>
    </row>
    <row r="110" spans="5:16" x14ac:dyDescent="0.25">
      <c r="E110" s="21">
        <v>47613</v>
      </c>
      <c r="F110">
        <v>107</v>
      </c>
      <c r="G110" s="8">
        <v>0</v>
      </c>
      <c r="H110" s="7">
        <f t="shared" si="8"/>
        <v>868.48</v>
      </c>
      <c r="I110" s="3">
        <f t="shared" si="9"/>
        <v>94.98</v>
      </c>
      <c r="J110">
        <f t="shared" si="10"/>
        <v>0.92</v>
      </c>
      <c r="N110" s="3">
        <f t="shared" si="7"/>
        <v>964.38</v>
      </c>
      <c r="O110" s="1" t="s">
        <v>77</v>
      </c>
      <c r="P110" s="1"/>
    </row>
    <row r="111" spans="5:16" x14ac:dyDescent="0.25">
      <c r="E111" s="21">
        <v>47644</v>
      </c>
      <c r="F111">
        <v>108</v>
      </c>
      <c r="G111" s="8">
        <v>0</v>
      </c>
      <c r="H111" s="7">
        <f t="shared" si="8"/>
        <v>868.48</v>
      </c>
      <c r="I111" s="3">
        <f t="shared" si="9"/>
        <v>94.98</v>
      </c>
      <c r="J111">
        <f t="shared" si="10"/>
        <v>0.92</v>
      </c>
      <c r="N111" s="3">
        <f t="shared" si="7"/>
        <v>964.38</v>
      </c>
      <c r="O111" s="1" t="s">
        <v>77</v>
      </c>
      <c r="P111" s="1"/>
    </row>
    <row r="112" spans="5:16" x14ac:dyDescent="0.25">
      <c r="E112" s="21">
        <v>47674</v>
      </c>
      <c r="F112">
        <v>109</v>
      </c>
      <c r="G112" s="8">
        <v>0</v>
      </c>
      <c r="H112" s="7">
        <f t="shared" si="8"/>
        <v>868.48</v>
      </c>
      <c r="I112" s="3">
        <f t="shared" si="9"/>
        <v>94.98</v>
      </c>
      <c r="J112">
        <f t="shared" si="10"/>
        <v>0.92</v>
      </c>
      <c r="N112" s="3">
        <f t="shared" si="7"/>
        <v>964.38</v>
      </c>
      <c r="O112" s="1" t="s">
        <v>77</v>
      </c>
      <c r="P112" s="1"/>
    </row>
    <row r="113" spans="5:17" x14ac:dyDescent="0.25">
      <c r="E113" s="21">
        <v>47705</v>
      </c>
      <c r="F113">
        <v>110</v>
      </c>
      <c r="G113" s="8">
        <v>0</v>
      </c>
      <c r="H113" s="7">
        <f t="shared" si="8"/>
        <v>868.48</v>
      </c>
      <c r="I113" s="3">
        <f t="shared" si="9"/>
        <v>94.98</v>
      </c>
      <c r="J113">
        <f t="shared" si="10"/>
        <v>0.92</v>
      </c>
      <c r="N113" s="3">
        <f t="shared" si="7"/>
        <v>964.38</v>
      </c>
      <c r="O113" s="1" t="s">
        <v>77</v>
      </c>
      <c r="P113" s="1"/>
    </row>
    <row r="114" spans="5:17" x14ac:dyDescent="0.25">
      <c r="E114" s="21">
        <v>47736</v>
      </c>
      <c r="F114">
        <v>111</v>
      </c>
      <c r="G114" s="8">
        <v>0</v>
      </c>
      <c r="H114" s="7">
        <f t="shared" si="8"/>
        <v>868.48</v>
      </c>
      <c r="I114" s="3">
        <f t="shared" si="9"/>
        <v>94.98</v>
      </c>
      <c r="J114">
        <f t="shared" si="10"/>
        <v>0.92</v>
      </c>
      <c r="N114" s="3">
        <f t="shared" si="7"/>
        <v>964.38</v>
      </c>
      <c r="O114" s="1" t="s">
        <v>77</v>
      </c>
      <c r="P114" s="1"/>
    </row>
    <row r="115" spans="5:17" x14ac:dyDescent="0.25">
      <c r="E115" s="21">
        <v>47766</v>
      </c>
      <c r="F115">
        <v>112</v>
      </c>
      <c r="G115" s="8">
        <v>0</v>
      </c>
      <c r="H115" s="7">
        <f t="shared" si="8"/>
        <v>868.48</v>
      </c>
      <c r="I115" s="3">
        <f t="shared" si="9"/>
        <v>94.98</v>
      </c>
      <c r="J115">
        <f t="shared" si="10"/>
        <v>0.92</v>
      </c>
      <c r="K115" s="16">
        <f>ROUND((((H115/$B$20)*$B$24)-H115),2)</f>
        <v>128.26</v>
      </c>
      <c r="L115" s="16">
        <f>ROUND(((((SUM(I115:J115))/$B$20)*$B$24)-(SUM(I115:J115))),2)</f>
        <v>14.16</v>
      </c>
      <c r="M115" s="45">
        <f t="shared" ref="M115:M116" si="11">ROUND((SUM(G115:L115))-PV($B$15,Q115,0,-(SUM(G115:L115))),2)</f>
        <v>169.96</v>
      </c>
      <c r="N115" s="3">
        <f t="shared" si="7"/>
        <v>1276.76</v>
      </c>
      <c r="O115" s="1" t="s">
        <v>76</v>
      </c>
      <c r="P115" s="20">
        <v>44690</v>
      </c>
      <c r="Q115" s="16">
        <f t="shared" ref="Q115:Q116" si="12">DATEDIF(P115,E115,"m")</f>
        <v>101</v>
      </c>
    </row>
    <row r="116" spans="5:17" x14ac:dyDescent="0.25">
      <c r="E116" s="21">
        <v>47797</v>
      </c>
      <c r="F116">
        <v>113</v>
      </c>
      <c r="G116" s="8">
        <v>0</v>
      </c>
      <c r="H116" s="7">
        <f t="shared" si="8"/>
        <v>868.48</v>
      </c>
      <c r="I116" s="3">
        <f t="shared" si="9"/>
        <v>94.98</v>
      </c>
      <c r="J116">
        <f t="shared" si="10"/>
        <v>0.92</v>
      </c>
      <c r="K116" s="16">
        <f>ROUND((((H116/$B$20)*$B$23)-H116),2)</f>
        <v>111.21</v>
      </c>
      <c r="L116" s="16">
        <f>ROUND(((((SUM(I116:J116))/$B$20)*$B$23)-(SUM(I116:J116))),2)</f>
        <v>12.28</v>
      </c>
      <c r="M116" s="30">
        <f t="shared" si="11"/>
        <v>168.57</v>
      </c>
      <c r="N116" s="3">
        <f t="shared" si="7"/>
        <v>1256.4399999999998</v>
      </c>
      <c r="O116" s="1" t="s">
        <v>76</v>
      </c>
      <c r="P116" s="20">
        <v>44662</v>
      </c>
      <c r="Q116" s="16">
        <f t="shared" si="12"/>
        <v>102</v>
      </c>
    </row>
    <row r="117" spans="5:17" x14ac:dyDescent="0.25">
      <c r="E117" s="21">
        <v>47827</v>
      </c>
      <c r="F117">
        <v>114</v>
      </c>
      <c r="G117" s="8">
        <v>0</v>
      </c>
      <c r="H117" s="7">
        <f t="shared" si="8"/>
        <v>868.48</v>
      </c>
      <c r="I117" s="3">
        <f t="shared" si="9"/>
        <v>94.98</v>
      </c>
      <c r="J117">
        <f t="shared" si="10"/>
        <v>0.92</v>
      </c>
      <c r="N117" s="3">
        <f t="shared" si="7"/>
        <v>964.38</v>
      </c>
      <c r="O117" s="1" t="s">
        <v>77</v>
      </c>
      <c r="P117" s="1"/>
    </row>
    <row r="118" spans="5:17" x14ac:dyDescent="0.25">
      <c r="E118" s="21">
        <v>47858</v>
      </c>
      <c r="F118">
        <v>115</v>
      </c>
      <c r="G118" s="8">
        <v>0</v>
      </c>
      <c r="H118" s="7">
        <f t="shared" si="8"/>
        <v>868.48</v>
      </c>
      <c r="I118" s="3">
        <f t="shared" si="9"/>
        <v>94.98</v>
      </c>
      <c r="J118">
        <f t="shared" si="10"/>
        <v>0.92</v>
      </c>
      <c r="N118" s="3">
        <f t="shared" si="7"/>
        <v>964.38</v>
      </c>
      <c r="O118" s="1" t="s">
        <v>77</v>
      </c>
      <c r="P118" s="1"/>
    </row>
    <row r="119" spans="5:17" x14ac:dyDescent="0.25">
      <c r="E119" s="21">
        <v>47889</v>
      </c>
      <c r="F119">
        <v>116</v>
      </c>
      <c r="G119" s="8">
        <v>0</v>
      </c>
      <c r="H119" s="7">
        <f t="shared" si="8"/>
        <v>868.48</v>
      </c>
      <c r="I119" s="3">
        <f t="shared" si="9"/>
        <v>94.98</v>
      </c>
      <c r="J119">
        <f t="shared" si="10"/>
        <v>0.92</v>
      </c>
      <c r="N119" s="3">
        <f t="shared" si="7"/>
        <v>964.38</v>
      </c>
      <c r="O119" s="1" t="s">
        <v>77</v>
      </c>
      <c r="P119" s="1"/>
    </row>
    <row r="120" spans="5:17" x14ac:dyDescent="0.25">
      <c r="E120" s="21">
        <v>47917</v>
      </c>
      <c r="F120">
        <v>117</v>
      </c>
      <c r="G120" s="8">
        <v>0</v>
      </c>
      <c r="H120" s="7">
        <f t="shared" si="8"/>
        <v>868.48</v>
      </c>
      <c r="I120" s="3">
        <f t="shared" si="9"/>
        <v>94.98</v>
      </c>
      <c r="J120">
        <f t="shared" si="10"/>
        <v>0.92</v>
      </c>
      <c r="N120" s="3">
        <f t="shared" si="7"/>
        <v>964.38</v>
      </c>
      <c r="O120" s="1" t="s">
        <v>77</v>
      </c>
      <c r="P120" s="1"/>
    </row>
    <row r="121" spans="5:17" x14ac:dyDescent="0.25">
      <c r="E121" s="21">
        <v>47948</v>
      </c>
      <c r="F121">
        <v>118</v>
      </c>
      <c r="G121" s="8">
        <v>0</v>
      </c>
      <c r="H121" s="7">
        <f t="shared" si="8"/>
        <v>868.48</v>
      </c>
      <c r="I121" s="3">
        <f t="shared" si="9"/>
        <v>94.98</v>
      </c>
      <c r="J121">
        <f t="shared" si="10"/>
        <v>0.92</v>
      </c>
      <c r="N121" s="3">
        <f t="shared" si="7"/>
        <v>964.38</v>
      </c>
      <c r="O121" s="1" t="s">
        <v>77</v>
      </c>
      <c r="P121" s="1"/>
    </row>
    <row r="122" spans="5:17" x14ac:dyDescent="0.25">
      <c r="E122" s="21">
        <v>47978</v>
      </c>
      <c r="F122">
        <v>119</v>
      </c>
      <c r="G122" s="8">
        <v>0</v>
      </c>
      <c r="H122" s="7">
        <f t="shared" si="8"/>
        <v>868.48</v>
      </c>
      <c r="I122" s="3">
        <f t="shared" si="9"/>
        <v>94.98</v>
      </c>
      <c r="J122">
        <f t="shared" si="10"/>
        <v>0.92</v>
      </c>
      <c r="N122" s="3">
        <f t="shared" si="7"/>
        <v>964.38</v>
      </c>
      <c r="O122" s="1" t="s">
        <v>77</v>
      </c>
      <c r="P122" s="1"/>
    </row>
    <row r="123" spans="5:17" x14ac:dyDescent="0.25">
      <c r="E123" s="21">
        <v>48009</v>
      </c>
      <c r="F123">
        <v>120</v>
      </c>
      <c r="G123" s="8">
        <v>0</v>
      </c>
      <c r="H123" s="7">
        <f t="shared" si="8"/>
        <v>868.48</v>
      </c>
      <c r="I123" s="3">
        <f t="shared" si="9"/>
        <v>94.98</v>
      </c>
      <c r="J123">
        <f t="shared" si="10"/>
        <v>0.92</v>
      </c>
      <c r="N123" s="3">
        <f t="shared" si="7"/>
        <v>964.38</v>
      </c>
      <c r="O123" s="1" t="s">
        <v>77</v>
      </c>
      <c r="P123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BC4-A147-4155-B712-9DE60E2F5B7F}">
  <dimension ref="A1:Q123"/>
  <sheetViews>
    <sheetView workbookViewId="0">
      <selection activeCell="B26" sqref="B26"/>
    </sheetView>
  </sheetViews>
  <sheetFormatPr defaultRowHeight="15" x14ac:dyDescent="0.25"/>
  <cols>
    <col min="1" max="1" width="23.5703125" bestFit="1" customWidth="1"/>
    <col min="2" max="2" width="11.5703125" bestFit="1" customWidth="1"/>
    <col min="5" max="5" width="16.42578125" bestFit="1" customWidth="1"/>
    <col min="6" max="6" width="11.85546875" bestFit="1" customWidth="1"/>
    <col min="7" max="7" width="11.42578125" bestFit="1" customWidth="1"/>
    <col min="8" max="8" width="10.7109375" style="7" bestFit="1" customWidth="1"/>
    <col min="10" max="10" width="15.42578125" bestFit="1" customWidth="1"/>
    <col min="11" max="11" width="19.85546875" bestFit="1" customWidth="1"/>
    <col min="12" max="12" width="29.42578125" bestFit="1" customWidth="1"/>
    <col min="13" max="13" width="9.28515625" bestFit="1" customWidth="1"/>
    <col min="14" max="14" width="12.5703125" bestFit="1" customWidth="1"/>
    <col min="15" max="15" width="12" bestFit="1" customWidth="1"/>
    <col min="16" max="16" width="16.5703125" bestFit="1" customWidth="1"/>
  </cols>
  <sheetData>
    <row r="1" spans="1:17" x14ac:dyDescent="0.25">
      <c r="A1" t="s">
        <v>0</v>
      </c>
      <c r="B1" s="1">
        <v>429139</v>
      </c>
    </row>
    <row r="2" spans="1:17" x14ac:dyDescent="0.25">
      <c r="A2" t="s">
        <v>1</v>
      </c>
      <c r="B2" s="1" t="s">
        <v>24</v>
      </c>
    </row>
    <row r="3" spans="1:17" x14ac:dyDescent="0.25">
      <c r="A3" t="s">
        <v>53</v>
      </c>
      <c r="B3" s="20">
        <v>44502</v>
      </c>
      <c r="E3" t="s">
        <v>56</v>
      </c>
      <c r="F3" t="s">
        <v>17</v>
      </c>
      <c r="G3" t="s">
        <v>13</v>
      </c>
      <c r="H3" s="7" t="s">
        <v>14</v>
      </c>
      <c r="I3" t="s">
        <v>15</v>
      </c>
      <c r="J3" t="s">
        <v>16</v>
      </c>
      <c r="K3" t="s">
        <v>51</v>
      </c>
      <c r="L3" t="s">
        <v>52</v>
      </c>
      <c r="M3" t="s">
        <v>83</v>
      </c>
      <c r="N3" t="s">
        <v>12</v>
      </c>
      <c r="O3" t="s">
        <v>75</v>
      </c>
      <c r="P3" t="s">
        <v>78</v>
      </c>
    </row>
    <row r="4" spans="1:17" x14ac:dyDescent="0.25">
      <c r="B4" s="1"/>
      <c r="E4" s="21">
        <v>44566</v>
      </c>
      <c r="F4">
        <v>1</v>
      </c>
      <c r="G4" s="7">
        <v>1018.03</v>
      </c>
      <c r="H4" s="7">
        <f>$B$17-G4</f>
        <v>118.19000000000005</v>
      </c>
      <c r="I4" s="7"/>
      <c r="N4" s="3">
        <f>SUM(G4:M4)</f>
        <v>1136.22</v>
      </c>
      <c r="O4" s="1" t="s">
        <v>77</v>
      </c>
    </row>
    <row r="5" spans="1:17" x14ac:dyDescent="0.25">
      <c r="A5" t="s">
        <v>3</v>
      </c>
      <c r="B5" s="2">
        <v>121194.34</v>
      </c>
      <c r="E5" s="21">
        <v>44597</v>
      </c>
      <c r="F5">
        <v>2</v>
      </c>
      <c r="G5" s="7">
        <v>1090.75</v>
      </c>
      <c r="H5" s="7">
        <f t="shared" ref="H5:H7" si="0">$B$17-G5</f>
        <v>45.470000000000027</v>
      </c>
      <c r="I5" s="7"/>
      <c r="N5" s="3">
        <f t="shared" ref="N5:N68" si="1">SUM(G5:M5)</f>
        <v>1136.22</v>
      </c>
      <c r="O5" s="1" t="s">
        <v>77</v>
      </c>
    </row>
    <row r="6" spans="1:17" x14ac:dyDescent="0.25">
      <c r="A6" t="s">
        <v>4</v>
      </c>
      <c r="B6" s="2">
        <v>7271.66</v>
      </c>
      <c r="E6" s="21">
        <v>44625</v>
      </c>
      <c r="F6">
        <v>3</v>
      </c>
      <c r="G6" s="7">
        <v>1090.75</v>
      </c>
      <c r="H6" s="7">
        <f t="shared" si="0"/>
        <v>45.470000000000027</v>
      </c>
      <c r="I6" s="7"/>
      <c r="N6" s="3">
        <f t="shared" si="1"/>
        <v>1136.22</v>
      </c>
      <c r="O6" s="1" t="s">
        <v>77</v>
      </c>
    </row>
    <row r="7" spans="1:17" x14ac:dyDescent="0.25">
      <c r="A7" t="s">
        <v>6</v>
      </c>
      <c r="B7" s="2">
        <f>SUM(B5:B6)</f>
        <v>128466</v>
      </c>
      <c r="E7" s="21">
        <v>44656</v>
      </c>
      <c r="F7">
        <v>4</v>
      </c>
      <c r="G7" s="7">
        <v>1090.75</v>
      </c>
      <c r="H7" s="7">
        <f t="shared" si="0"/>
        <v>45.470000000000027</v>
      </c>
      <c r="I7" s="7"/>
      <c r="N7" s="3">
        <f t="shared" si="1"/>
        <v>1136.22</v>
      </c>
      <c r="O7" s="1" t="s">
        <v>77</v>
      </c>
    </row>
    <row r="8" spans="1:17" x14ac:dyDescent="0.25">
      <c r="A8" t="s">
        <v>5</v>
      </c>
      <c r="B8" s="2">
        <v>5000</v>
      </c>
      <c r="E8" s="21">
        <v>44686</v>
      </c>
      <c r="F8">
        <v>5</v>
      </c>
      <c r="G8" s="7"/>
      <c r="H8" s="7">
        <f t="shared" ref="H8:H9" si="2">($B$17-(I8+J8))</f>
        <v>1025.18</v>
      </c>
      <c r="I8" s="3">
        <f t="shared" ref="I8:I9" si="3">ROUND(($B$18/116),2)</f>
        <v>109.97</v>
      </c>
      <c r="J8">
        <f>ROUND(($B$11/116),2)</f>
        <v>1.07</v>
      </c>
      <c r="K8" s="16"/>
      <c r="L8" s="16"/>
      <c r="M8" s="30">
        <f t="shared" ref="M8" si="4">ROUND((SUM(G8:L8))-PV($B$15,Q8,0,-(SUM(G8:L8))),2)</f>
        <v>1.87</v>
      </c>
      <c r="N8" s="3">
        <f>SUM(G8:M8)</f>
        <v>1138.0899999999999</v>
      </c>
      <c r="O8" s="1" t="s">
        <v>76</v>
      </c>
      <c r="P8" s="20">
        <v>44629</v>
      </c>
      <c r="Q8" s="16">
        <f t="shared" ref="Q8" si="5">DATEDIF(P8,E8,"m")</f>
        <v>1</v>
      </c>
    </row>
    <row r="9" spans="1:17" x14ac:dyDescent="0.25">
      <c r="B9" s="2"/>
      <c r="E9" s="21">
        <v>44717</v>
      </c>
      <c r="F9">
        <v>6</v>
      </c>
      <c r="G9" s="7"/>
      <c r="H9" s="7">
        <f t="shared" si="2"/>
        <v>1025.18</v>
      </c>
      <c r="I9" s="3">
        <f t="shared" si="3"/>
        <v>109.97</v>
      </c>
      <c r="J9">
        <f t="shared" ref="J9:J72" si="6">ROUND(($B$11/116),2)</f>
        <v>1.07</v>
      </c>
      <c r="N9" s="3">
        <f t="shared" si="1"/>
        <v>1136.22</v>
      </c>
      <c r="O9" s="1" t="s">
        <v>77</v>
      </c>
    </row>
    <row r="10" spans="1:17" x14ac:dyDescent="0.25">
      <c r="A10" t="s">
        <v>7</v>
      </c>
      <c r="B10" s="2">
        <f xml:space="preserve"> B7-B8</f>
        <v>123466</v>
      </c>
      <c r="E10" s="21">
        <v>44747</v>
      </c>
      <c r="F10">
        <v>7</v>
      </c>
      <c r="G10" s="8">
        <v>0</v>
      </c>
      <c r="H10" s="7">
        <f>($B$17-(I10+J10))</f>
        <v>1025.18</v>
      </c>
      <c r="I10" s="3">
        <f>ROUND(($B$18/116),2)</f>
        <v>109.97</v>
      </c>
      <c r="J10">
        <f t="shared" si="6"/>
        <v>1.07</v>
      </c>
      <c r="N10" s="3">
        <f t="shared" si="1"/>
        <v>1136.22</v>
      </c>
      <c r="O10" s="1" t="s">
        <v>77</v>
      </c>
    </row>
    <row r="11" spans="1:17" x14ac:dyDescent="0.25">
      <c r="A11" t="s">
        <v>8</v>
      </c>
      <c r="B11" s="2">
        <f>ROUND(B10/999,2)</f>
        <v>123.59</v>
      </c>
      <c r="E11" s="21">
        <v>44778</v>
      </c>
      <c r="F11">
        <v>8</v>
      </c>
      <c r="G11" s="8">
        <v>0</v>
      </c>
      <c r="H11" s="7">
        <f t="shared" ref="H11:H74" si="7">($B$17-(I11+J11))</f>
        <v>1025.18</v>
      </c>
      <c r="I11" s="3">
        <f t="shared" ref="I11:I74" si="8">ROUND(($B$18/116),2)</f>
        <v>109.97</v>
      </c>
      <c r="J11">
        <f t="shared" si="6"/>
        <v>1.07</v>
      </c>
      <c r="N11" s="3">
        <f t="shared" si="1"/>
        <v>1136.22</v>
      </c>
      <c r="O11" s="1" t="s">
        <v>77</v>
      </c>
    </row>
    <row r="12" spans="1:17" x14ac:dyDescent="0.25">
      <c r="A12" t="s">
        <v>9</v>
      </c>
      <c r="B12" s="2">
        <f>B10+B11</f>
        <v>123589.59</v>
      </c>
      <c r="E12" s="21">
        <v>44809</v>
      </c>
      <c r="F12">
        <v>9</v>
      </c>
      <c r="G12" s="8">
        <v>0</v>
      </c>
      <c r="H12" s="7">
        <f t="shared" si="7"/>
        <v>1025.18</v>
      </c>
      <c r="I12" s="3">
        <f t="shared" si="8"/>
        <v>109.97</v>
      </c>
      <c r="J12">
        <f t="shared" si="6"/>
        <v>1.07</v>
      </c>
      <c r="N12" s="3">
        <f t="shared" si="1"/>
        <v>1136.22</v>
      </c>
      <c r="O12" s="1" t="s">
        <v>77</v>
      </c>
    </row>
    <row r="13" spans="1:17" x14ac:dyDescent="0.25">
      <c r="B13" s="3"/>
      <c r="E13" s="21">
        <v>44839</v>
      </c>
      <c r="F13">
        <v>10</v>
      </c>
      <c r="G13" s="8">
        <v>0</v>
      </c>
      <c r="H13" s="7">
        <f t="shared" si="7"/>
        <v>1025.18</v>
      </c>
      <c r="I13" s="3">
        <f t="shared" si="8"/>
        <v>109.97</v>
      </c>
      <c r="J13">
        <f t="shared" si="6"/>
        <v>1.07</v>
      </c>
      <c r="N13" s="3">
        <f t="shared" si="1"/>
        <v>1136.22</v>
      </c>
      <c r="O13" s="1" t="s">
        <v>77</v>
      </c>
    </row>
    <row r="14" spans="1:17" x14ac:dyDescent="0.25">
      <c r="A14" t="s">
        <v>10</v>
      </c>
      <c r="B14" s="4">
        <v>120</v>
      </c>
      <c r="E14" s="21">
        <v>44870</v>
      </c>
      <c r="F14">
        <v>11</v>
      </c>
      <c r="G14" s="8">
        <v>0</v>
      </c>
      <c r="H14" s="7">
        <f t="shared" si="7"/>
        <v>1025.18</v>
      </c>
      <c r="I14" s="3">
        <f t="shared" si="8"/>
        <v>109.97</v>
      </c>
      <c r="J14">
        <f t="shared" si="6"/>
        <v>1.07</v>
      </c>
      <c r="N14" s="3">
        <f t="shared" si="1"/>
        <v>1136.22</v>
      </c>
      <c r="O14" s="1" t="s">
        <v>77</v>
      </c>
    </row>
    <row r="15" spans="1:17" x14ac:dyDescent="0.25">
      <c r="A15" t="s">
        <v>11</v>
      </c>
      <c r="B15" s="5">
        <v>1.652E-3</v>
      </c>
      <c r="E15" s="21">
        <v>44900</v>
      </c>
      <c r="F15">
        <v>12</v>
      </c>
      <c r="G15" s="8">
        <v>0</v>
      </c>
      <c r="H15" s="7">
        <f t="shared" si="7"/>
        <v>1025.18</v>
      </c>
      <c r="I15" s="3">
        <f t="shared" si="8"/>
        <v>109.97</v>
      </c>
      <c r="J15">
        <f t="shared" si="6"/>
        <v>1.07</v>
      </c>
      <c r="N15" s="3">
        <f t="shared" si="1"/>
        <v>1136.22</v>
      </c>
      <c r="O15" s="1" t="s">
        <v>77</v>
      </c>
    </row>
    <row r="16" spans="1:17" x14ac:dyDescent="0.25">
      <c r="B16" s="3"/>
      <c r="E16" s="21">
        <v>44931</v>
      </c>
      <c r="F16">
        <v>13</v>
      </c>
      <c r="G16" s="8">
        <v>0</v>
      </c>
      <c r="H16" s="7">
        <f t="shared" si="7"/>
        <v>1025.18</v>
      </c>
      <c r="I16" s="3">
        <f t="shared" si="8"/>
        <v>109.97</v>
      </c>
      <c r="J16">
        <f t="shared" si="6"/>
        <v>1.07</v>
      </c>
      <c r="N16" s="3">
        <f t="shared" si="1"/>
        <v>1136.22</v>
      </c>
      <c r="O16" s="1" t="s">
        <v>77</v>
      </c>
    </row>
    <row r="17" spans="1:15" x14ac:dyDescent="0.25">
      <c r="A17" t="s">
        <v>12</v>
      </c>
      <c r="B17" s="6">
        <f>ROUND(PMT(B15,B14,-B12),2)</f>
        <v>1136.22</v>
      </c>
      <c r="E17" s="21">
        <v>44962</v>
      </c>
      <c r="F17">
        <v>14</v>
      </c>
      <c r="G17" s="8">
        <v>0</v>
      </c>
      <c r="H17" s="7">
        <f t="shared" si="7"/>
        <v>1025.18</v>
      </c>
      <c r="I17" s="3">
        <f t="shared" si="8"/>
        <v>109.97</v>
      </c>
      <c r="J17">
        <f t="shared" si="6"/>
        <v>1.07</v>
      </c>
      <c r="N17" s="3">
        <f t="shared" si="1"/>
        <v>1136.22</v>
      </c>
      <c r="O17" s="1" t="s">
        <v>77</v>
      </c>
    </row>
    <row r="18" spans="1:15" x14ac:dyDescent="0.25">
      <c r="A18" t="s">
        <v>15</v>
      </c>
      <c r="B18" s="3">
        <f>ROUND((B14*B17)-B12,2)</f>
        <v>12756.81</v>
      </c>
      <c r="E18" s="21">
        <v>44990</v>
      </c>
      <c r="F18">
        <v>15</v>
      </c>
      <c r="G18" s="8">
        <v>0</v>
      </c>
      <c r="H18" s="7">
        <f t="shared" si="7"/>
        <v>1025.18</v>
      </c>
      <c r="I18" s="3">
        <f t="shared" si="8"/>
        <v>109.97</v>
      </c>
      <c r="J18">
        <f t="shared" si="6"/>
        <v>1.07</v>
      </c>
      <c r="N18" s="3">
        <f t="shared" si="1"/>
        <v>1136.22</v>
      </c>
      <c r="O18" s="1" t="s">
        <v>77</v>
      </c>
    </row>
    <row r="19" spans="1:15" x14ac:dyDescent="0.25">
      <c r="B19" s="3"/>
      <c r="E19" s="21">
        <v>45021</v>
      </c>
      <c r="F19">
        <v>16</v>
      </c>
      <c r="G19" s="8">
        <v>0</v>
      </c>
      <c r="H19" s="7">
        <f t="shared" si="7"/>
        <v>1025.18</v>
      </c>
      <c r="I19" s="3">
        <f t="shared" si="8"/>
        <v>109.97</v>
      </c>
      <c r="J19">
        <f t="shared" si="6"/>
        <v>1.07</v>
      </c>
      <c r="N19" s="3">
        <f t="shared" si="1"/>
        <v>1136.22</v>
      </c>
      <c r="O19" s="1" t="s">
        <v>77</v>
      </c>
    </row>
    <row r="20" spans="1:15" x14ac:dyDescent="0.25">
      <c r="A20" t="s">
        <v>100</v>
      </c>
      <c r="B20" s="3">
        <v>1100.48</v>
      </c>
      <c r="E20" s="21">
        <v>45051</v>
      </c>
      <c r="F20">
        <v>17</v>
      </c>
      <c r="G20" s="8">
        <v>0</v>
      </c>
      <c r="H20" s="7">
        <f t="shared" si="7"/>
        <v>1025.18</v>
      </c>
      <c r="I20" s="3">
        <f t="shared" si="8"/>
        <v>109.97</v>
      </c>
      <c r="J20">
        <f t="shared" si="6"/>
        <v>1.07</v>
      </c>
      <c r="N20" s="3">
        <f t="shared" si="1"/>
        <v>1136.22</v>
      </c>
      <c r="O20" s="1" t="s">
        <v>77</v>
      </c>
    </row>
    <row r="21" spans="1:15" x14ac:dyDescent="0.25">
      <c r="B21" s="3"/>
      <c r="E21" s="21">
        <v>45082</v>
      </c>
      <c r="F21">
        <v>18</v>
      </c>
      <c r="G21" s="8">
        <v>0</v>
      </c>
      <c r="H21" s="7">
        <f t="shared" si="7"/>
        <v>1025.18</v>
      </c>
      <c r="I21" s="3">
        <f t="shared" si="8"/>
        <v>109.97</v>
      </c>
      <c r="J21">
        <f t="shared" si="6"/>
        <v>1.07</v>
      </c>
      <c r="N21" s="3">
        <f t="shared" si="1"/>
        <v>1136.22</v>
      </c>
      <c r="O21" s="1" t="s">
        <v>77</v>
      </c>
    </row>
    <row r="22" spans="1:15" x14ac:dyDescent="0.25">
      <c r="A22" t="s">
        <v>90</v>
      </c>
      <c r="B22" s="3">
        <v>1137.72</v>
      </c>
      <c r="E22" s="21">
        <v>45112</v>
      </c>
      <c r="F22">
        <v>19</v>
      </c>
      <c r="G22" s="8">
        <v>0</v>
      </c>
      <c r="H22" s="7">
        <f t="shared" si="7"/>
        <v>1025.18</v>
      </c>
      <c r="I22" s="3">
        <f t="shared" si="8"/>
        <v>109.97</v>
      </c>
      <c r="J22">
        <f t="shared" si="6"/>
        <v>1.07</v>
      </c>
      <c r="N22" s="3">
        <f t="shared" si="1"/>
        <v>1136.22</v>
      </c>
      <c r="O22" s="1" t="s">
        <v>77</v>
      </c>
    </row>
    <row r="23" spans="1:15" x14ac:dyDescent="0.25">
      <c r="B23" s="3"/>
      <c r="E23" s="21">
        <v>45143</v>
      </c>
      <c r="F23">
        <v>20</v>
      </c>
      <c r="G23" s="8">
        <v>0</v>
      </c>
      <c r="H23" s="7">
        <f t="shared" si="7"/>
        <v>1025.18</v>
      </c>
      <c r="I23" s="3">
        <f t="shared" si="8"/>
        <v>109.97</v>
      </c>
      <c r="J23">
        <f t="shared" si="6"/>
        <v>1.07</v>
      </c>
      <c r="N23" s="3">
        <f t="shared" si="1"/>
        <v>1136.22</v>
      </c>
      <c r="O23" s="1" t="s">
        <v>77</v>
      </c>
    </row>
    <row r="24" spans="1:15" x14ac:dyDescent="0.25">
      <c r="B24" s="3"/>
      <c r="E24" s="21">
        <v>45174</v>
      </c>
      <c r="F24">
        <v>21</v>
      </c>
      <c r="G24" s="8">
        <v>0</v>
      </c>
      <c r="H24" s="7">
        <f t="shared" si="7"/>
        <v>1025.18</v>
      </c>
      <c r="I24" s="3">
        <f t="shared" si="8"/>
        <v>109.97</v>
      </c>
      <c r="J24">
        <f t="shared" si="6"/>
        <v>1.07</v>
      </c>
      <c r="N24" s="3">
        <f t="shared" si="1"/>
        <v>1136.22</v>
      </c>
      <c r="O24" s="1" t="s">
        <v>77</v>
      </c>
    </row>
    <row r="25" spans="1:15" x14ac:dyDescent="0.25">
      <c r="B25" s="3"/>
      <c r="E25" s="21">
        <v>45204</v>
      </c>
      <c r="F25">
        <v>22</v>
      </c>
      <c r="G25" s="8">
        <v>0</v>
      </c>
      <c r="H25" s="7">
        <f t="shared" si="7"/>
        <v>1025.18</v>
      </c>
      <c r="I25" s="3">
        <f t="shared" si="8"/>
        <v>109.97</v>
      </c>
      <c r="J25">
        <f t="shared" si="6"/>
        <v>1.07</v>
      </c>
      <c r="N25" s="3">
        <f t="shared" si="1"/>
        <v>1136.22</v>
      </c>
      <c r="O25" s="1" t="s">
        <v>77</v>
      </c>
    </row>
    <row r="26" spans="1:15" x14ac:dyDescent="0.25">
      <c r="B26" s="3"/>
      <c r="E26" s="21">
        <v>45235</v>
      </c>
      <c r="F26">
        <v>23</v>
      </c>
      <c r="G26" s="8">
        <v>0</v>
      </c>
      <c r="H26" s="7">
        <f t="shared" si="7"/>
        <v>1025.18</v>
      </c>
      <c r="I26" s="3">
        <f t="shared" si="8"/>
        <v>109.97</v>
      </c>
      <c r="J26">
        <f t="shared" si="6"/>
        <v>1.07</v>
      </c>
      <c r="N26" s="3">
        <f t="shared" si="1"/>
        <v>1136.22</v>
      </c>
      <c r="O26" s="1" t="s">
        <v>77</v>
      </c>
    </row>
    <row r="27" spans="1:15" x14ac:dyDescent="0.25">
      <c r="B27" s="3"/>
      <c r="E27" s="21">
        <v>45265</v>
      </c>
      <c r="F27">
        <v>24</v>
      </c>
      <c r="G27" s="8">
        <v>0</v>
      </c>
      <c r="H27" s="7">
        <f t="shared" si="7"/>
        <v>1025.18</v>
      </c>
      <c r="I27" s="3">
        <f t="shared" si="8"/>
        <v>109.97</v>
      </c>
      <c r="J27">
        <f t="shared" si="6"/>
        <v>1.07</v>
      </c>
      <c r="N27" s="3">
        <f t="shared" si="1"/>
        <v>1136.22</v>
      </c>
      <c r="O27" s="1" t="s">
        <v>77</v>
      </c>
    </row>
    <row r="28" spans="1:15" x14ac:dyDescent="0.25">
      <c r="B28" s="3"/>
      <c r="E28" s="21">
        <v>45296</v>
      </c>
      <c r="F28">
        <v>25</v>
      </c>
      <c r="G28" s="8">
        <v>0</v>
      </c>
      <c r="H28" s="7">
        <f t="shared" si="7"/>
        <v>1025.18</v>
      </c>
      <c r="I28" s="3">
        <f t="shared" si="8"/>
        <v>109.97</v>
      </c>
      <c r="J28">
        <f t="shared" si="6"/>
        <v>1.07</v>
      </c>
      <c r="N28" s="3">
        <f t="shared" si="1"/>
        <v>1136.22</v>
      </c>
      <c r="O28" s="1" t="s">
        <v>77</v>
      </c>
    </row>
    <row r="29" spans="1:15" x14ac:dyDescent="0.25">
      <c r="B29" s="3"/>
      <c r="E29" s="21">
        <v>45327</v>
      </c>
      <c r="F29">
        <v>26</v>
      </c>
      <c r="G29" s="8">
        <v>0</v>
      </c>
      <c r="H29" s="7">
        <f t="shared" si="7"/>
        <v>1025.18</v>
      </c>
      <c r="I29" s="3">
        <f t="shared" si="8"/>
        <v>109.97</v>
      </c>
      <c r="J29">
        <f t="shared" si="6"/>
        <v>1.07</v>
      </c>
      <c r="N29" s="3">
        <f t="shared" si="1"/>
        <v>1136.22</v>
      </c>
      <c r="O29" s="1" t="s">
        <v>77</v>
      </c>
    </row>
    <row r="30" spans="1:15" x14ac:dyDescent="0.25">
      <c r="B30" s="3"/>
      <c r="E30" s="21">
        <v>45356</v>
      </c>
      <c r="F30">
        <v>27</v>
      </c>
      <c r="G30" s="8">
        <v>0</v>
      </c>
      <c r="H30" s="7">
        <f t="shared" si="7"/>
        <v>1025.18</v>
      </c>
      <c r="I30" s="3">
        <f t="shared" si="8"/>
        <v>109.97</v>
      </c>
      <c r="J30">
        <f t="shared" si="6"/>
        <v>1.07</v>
      </c>
      <c r="N30" s="3">
        <f t="shared" si="1"/>
        <v>1136.22</v>
      </c>
      <c r="O30" s="1" t="s">
        <v>77</v>
      </c>
    </row>
    <row r="31" spans="1:15" x14ac:dyDescent="0.25">
      <c r="B31" s="3"/>
      <c r="E31" s="21">
        <v>45387</v>
      </c>
      <c r="F31">
        <v>28</v>
      </c>
      <c r="G31" s="8">
        <v>0</v>
      </c>
      <c r="H31" s="7">
        <f t="shared" si="7"/>
        <v>1025.18</v>
      </c>
      <c r="I31" s="3">
        <f t="shared" si="8"/>
        <v>109.97</v>
      </c>
      <c r="J31">
        <f t="shared" si="6"/>
        <v>1.07</v>
      </c>
      <c r="N31" s="3">
        <f t="shared" si="1"/>
        <v>1136.22</v>
      </c>
      <c r="O31" s="1" t="s">
        <v>77</v>
      </c>
    </row>
    <row r="32" spans="1:15" x14ac:dyDescent="0.25">
      <c r="B32" s="3"/>
      <c r="E32" s="21">
        <v>45417</v>
      </c>
      <c r="F32">
        <v>29</v>
      </c>
      <c r="G32" s="8">
        <v>0</v>
      </c>
      <c r="H32" s="7">
        <f t="shared" si="7"/>
        <v>1025.18</v>
      </c>
      <c r="I32" s="3">
        <f t="shared" si="8"/>
        <v>109.97</v>
      </c>
      <c r="J32">
        <f t="shared" si="6"/>
        <v>1.07</v>
      </c>
      <c r="N32" s="3">
        <f t="shared" si="1"/>
        <v>1136.22</v>
      </c>
      <c r="O32" s="1" t="s">
        <v>77</v>
      </c>
    </row>
    <row r="33" spans="2:15" x14ac:dyDescent="0.25">
      <c r="B33" s="3"/>
      <c r="E33" s="21">
        <v>45448</v>
      </c>
      <c r="F33">
        <v>30</v>
      </c>
      <c r="G33" s="8">
        <v>0</v>
      </c>
      <c r="H33" s="7">
        <f t="shared" si="7"/>
        <v>1025.18</v>
      </c>
      <c r="I33" s="3">
        <f t="shared" si="8"/>
        <v>109.97</v>
      </c>
      <c r="J33">
        <f t="shared" si="6"/>
        <v>1.07</v>
      </c>
      <c r="N33" s="3">
        <f t="shared" si="1"/>
        <v>1136.22</v>
      </c>
      <c r="O33" s="1" t="s">
        <v>77</v>
      </c>
    </row>
    <row r="34" spans="2:15" x14ac:dyDescent="0.25">
      <c r="B34" s="3"/>
      <c r="E34" s="21">
        <v>45478</v>
      </c>
      <c r="F34">
        <v>31</v>
      </c>
      <c r="G34" s="8">
        <v>0</v>
      </c>
      <c r="H34" s="7">
        <f t="shared" si="7"/>
        <v>1025.18</v>
      </c>
      <c r="I34" s="3">
        <f t="shared" si="8"/>
        <v>109.97</v>
      </c>
      <c r="J34">
        <f t="shared" si="6"/>
        <v>1.07</v>
      </c>
      <c r="N34" s="3">
        <f t="shared" si="1"/>
        <v>1136.22</v>
      </c>
      <c r="O34" s="1" t="s">
        <v>77</v>
      </c>
    </row>
    <row r="35" spans="2:15" x14ac:dyDescent="0.25">
      <c r="B35" s="3"/>
      <c r="E35" s="21">
        <v>45509</v>
      </c>
      <c r="F35">
        <v>32</v>
      </c>
      <c r="G35" s="8">
        <v>0</v>
      </c>
      <c r="H35" s="7">
        <f t="shared" si="7"/>
        <v>1025.18</v>
      </c>
      <c r="I35" s="3">
        <f t="shared" si="8"/>
        <v>109.97</v>
      </c>
      <c r="J35">
        <f t="shared" si="6"/>
        <v>1.07</v>
      </c>
      <c r="N35" s="3">
        <f t="shared" si="1"/>
        <v>1136.22</v>
      </c>
      <c r="O35" s="1" t="s">
        <v>77</v>
      </c>
    </row>
    <row r="36" spans="2:15" x14ac:dyDescent="0.25">
      <c r="B36" s="3"/>
      <c r="E36" s="21">
        <v>45540</v>
      </c>
      <c r="F36">
        <v>33</v>
      </c>
      <c r="G36" s="8">
        <v>0</v>
      </c>
      <c r="H36" s="7">
        <f t="shared" si="7"/>
        <v>1025.18</v>
      </c>
      <c r="I36" s="3">
        <f t="shared" si="8"/>
        <v>109.97</v>
      </c>
      <c r="J36">
        <f t="shared" si="6"/>
        <v>1.07</v>
      </c>
      <c r="N36" s="3">
        <f t="shared" si="1"/>
        <v>1136.22</v>
      </c>
      <c r="O36" s="1" t="s">
        <v>77</v>
      </c>
    </row>
    <row r="37" spans="2:15" x14ac:dyDescent="0.25">
      <c r="B37" s="3"/>
      <c r="E37" s="21">
        <v>45570</v>
      </c>
      <c r="F37">
        <v>34</v>
      </c>
      <c r="G37" s="8">
        <v>0</v>
      </c>
      <c r="H37" s="7">
        <f t="shared" si="7"/>
        <v>1025.18</v>
      </c>
      <c r="I37" s="3">
        <f t="shared" si="8"/>
        <v>109.97</v>
      </c>
      <c r="J37">
        <f t="shared" si="6"/>
        <v>1.07</v>
      </c>
      <c r="N37" s="3">
        <f t="shared" si="1"/>
        <v>1136.22</v>
      </c>
      <c r="O37" s="1" t="s">
        <v>77</v>
      </c>
    </row>
    <row r="38" spans="2:15" x14ac:dyDescent="0.25">
      <c r="B38" s="3"/>
      <c r="E38" s="21">
        <v>45601</v>
      </c>
      <c r="F38">
        <v>35</v>
      </c>
      <c r="G38" s="8">
        <v>0</v>
      </c>
      <c r="H38" s="7">
        <f t="shared" si="7"/>
        <v>1025.18</v>
      </c>
      <c r="I38" s="3">
        <f t="shared" si="8"/>
        <v>109.97</v>
      </c>
      <c r="J38">
        <f t="shared" si="6"/>
        <v>1.07</v>
      </c>
      <c r="N38" s="3">
        <f t="shared" si="1"/>
        <v>1136.22</v>
      </c>
      <c r="O38" s="1" t="s">
        <v>77</v>
      </c>
    </row>
    <row r="39" spans="2:15" x14ac:dyDescent="0.25">
      <c r="B39" s="3"/>
      <c r="E39" s="21">
        <v>45631</v>
      </c>
      <c r="F39">
        <v>36</v>
      </c>
      <c r="G39" s="8">
        <v>0</v>
      </c>
      <c r="H39" s="7">
        <f t="shared" si="7"/>
        <v>1025.18</v>
      </c>
      <c r="I39" s="3">
        <f t="shared" si="8"/>
        <v>109.97</v>
      </c>
      <c r="J39">
        <f t="shared" si="6"/>
        <v>1.07</v>
      </c>
      <c r="N39" s="3">
        <f t="shared" si="1"/>
        <v>1136.22</v>
      </c>
      <c r="O39" s="1" t="s">
        <v>77</v>
      </c>
    </row>
    <row r="40" spans="2:15" x14ac:dyDescent="0.25">
      <c r="B40" s="3"/>
      <c r="E40" s="21">
        <v>45662</v>
      </c>
      <c r="F40">
        <v>37</v>
      </c>
      <c r="G40" s="8">
        <v>0</v>
      </c>
      <c r="H40" s="7">
        <f t="shared" si="7"/>
        <v>1025.18</v>
      </c>
      <c r="I40" s="3">
        <f t="shared" si="8"/>
        <v>109.97</v>
      </c>
      <c r="J40">
        <f t="shared" si="6"/>
        <v>1.07</v>
      </c>
      <c r="N40" s="3">
        <f t="shared" si="1"/>
        <v>1136.22</v>
      </c>
      <c r="O40" s="1" t="s">
        <v>77</v>
      </c>
    </row>
    <row r="41" spans="2:15" x14ac:dyDescent="0.25">
      <c r="B41" s="3"/>
      <c r="E41" s="21">
        <v>45693</v>
      </c>
      <c r="F41">
        <v>38</v>
      </c>
      <c r="G41" s="8">
        <v>0</v>
      </c>
      <c r="H41" s="7">
        <f t="shared" si="7"/>
        <v>1025.18</v>
      </c>
      <c r="I41" s="3">
        <f t="shared" si="8"/>
        <v>109.97</v>
      </c>
      <c r="J41">
        <f t="shared" si="6"/>
        <v>1.07</v>
      </c>
      <c r="N41" s="3">
        <f t="shared" si="1"/>
        <v>1136.22</v>
      </c>
      <c r="O41" s="1" t="s">
        <v>77</v>
      </c>
    </row>
    <row r="42" spans="2:15" x14ac:dyDescent="0.25">
      <c r="B42" s="3"/>
      <c r="E42" s="21">
        <v>45721</v>
      </c>
      <c r="F42">
        <v>39</v>
      </c>
      <c r="G42" s="8">
        <v>0</v>
      </c>
      <c r="H42" s="7">
        <f t="shared" si="7"/>
        <v>1025.18</v>
      </c>
      <c r="I42" s="3">
        <f t="shared" si="8"/>
        <v>109.97</v>
      </c>
      <c r="J42">
        <f t="shared" si="6"/>
        <v>1.07</v>
      </c>
      <c r="N42" s="3">
        <f t="shared" si="1"/>
        <v>1136.22</v>
      </c>
      <c r="O42" s="1" t="s">
        <v>77</v>
      </c>
    </row>
    <row r="43" spans="2:15" x14ac:dyDescent="0.25">
      <c r="B43" s="3"/>
      <c r="E43" s="21">
        <v>45752</v>
      </c>
      <c r="F43">
        <v>40</v>
      </c>
      <c r="G43" s="8">
        <v>0</v>
      </c>
      <c r="H43" s="7">
        <f t="shared" si="7"/>
        <v>1025.18</v>
      </c>
      <c r="I43" s="3">
        <f t="shared" si="8"/>
        <v>109.97</v>
      </c>
      <c r="J43">
        <f t="shared" si="6"/>
        <v>1.07</v>
      </c>
      <c r="N43" s="3">
        <f t="shared" si="1"/>
        <v>1136.22</v>
      </c>
      <c r="O43" s="1" t="s">
        <v>77</v>
      </c>
    </row>
    <row r="44" spans="2:15" x14ac:dyDescent="0.25">
      <c r="B44" s="3"/>
      <c r="E44" s="21">
        <v>45782</v>
      </c>
      <c r="F44">
        <v>41</v>
      </c>
      <c r="G44" s="8">
        <v>0</v>
      </c>
      <c r="H44" s="7">
        <f t="shared" si="7"/>
        <v>1025.18</v>
      </c>
      <c r="I44" s="3">
        <f t="shared" si="8"/>
        <v>109.97</v>
      </c>
      <c r="J44">
        <f t="shared" si="6"/>
        <v>1.07</v>
      </c>
      <c r="N44" s="3">
        <f t="shared" si="1"/>
        <v>1136.22</v>
      </c>
      <c r="O44" s="1" t="s">
        <v>77</v>
      </c>
    </row>
    <row r="45" spans="2:15" x14ac:dyDescent="0.25">
      <c r="E45" s="21">
        <v>45813</v>
      </c>
      <c r="F45">
        <v>42</v>
      </c>
      <c r="G45" s="8">
        <v>0</v>
      </c>
      <c r="H45" s="7">
        <f t="shared" si="7"/>
        <v>1025.18</v>
      </c>
      <c r="I45" s="3">
        <f t="shared" si="8"/>
        <v>109.97</v>
      </c>
      <c r="J45">
        <f t="shared" si="6"/>
        <v>1.07</v>
      </c>
      <c r="N45" s="3">
        <f t="shared" si="1"/>
        <v>1136.22</v>
      </c>
      <c r="O45" s="1" t="s">
        <v>77</v>
      </c>
    </row>
    <row r="46" spans="2:15" x14ac:dyDescent="0.25">
      <c r="E46" s="21">
        <v>45843</v>
      </c>
      <c r="F46">
        <v>43</v>
      </c>
      <c r="G46" s="8">
        <v>0</v>
      </c>
      <c r="H46" s="7">
        <f t="shared" si="7"/>
        <v>1025.18</v>
      </c>
      <c r="I46" s="3">
        <f t="shared" si="8"/>
        <v>109.97</v>
      </c>
      <c r="J46">
        <f t="shared" si="6"/>
        <v>1.07</v>
      </c>
      <c r="N46" s="3">
        <f t="shared" si="1"/>
        <v>1136.22</v>
      </c>
      <c r="O46" s="1" t="s">
        <v>77</v>
      </c>
    </row>
    <row r="47" spans="2:15" x14ac:dyDescent="0.25">
      <c r="E47" s="21">
        <v>45874</v>
      </c>
      <c r="F47">
        <v>44</v>
      </c>
      <c r="G47" s="8">
        <v>0</v>
      </c>
      <c r="H47" s="7">
        <f t="shared" si="7"/>
        <v>1025.18</v>
      </c>
      <c r="I47" s="3">
        <f t="shared" si="8"/>
        <v>109.97</v>
      </c>
      <c r="J47">
        <f t="shared" si="6"/>
        <v>1.07</v>
      </c>
      <c r="N47" s="3">
        <f t="shared" si="1"/>
        <v>1136.22</v>
      </c>
      <c r="O47" s="1" t="s">
        <v>77</v>
      </c>
    </row>
    <row r="48" spans="2:15" x14ac:dyDescent="0.25">
      <c r="E48" s="21">
        <v>45905</v>
      </c>
      <c r="F48">
        <v>45</v>
      </c>
      <c r="G48" s="8">
        <v>0</v>
      </c>
      <c r="H48" s="7">
        <f t="shared" si="7"/>
        <v>1025.18</v>
      </c>
      <c r="I48" s="3">
        <f t="shared" si="8"/>
        <v>109.97</v>
      </c>
      <c r="J48">
        <f t="shared" si="6"/>
        <v>1.07</v>
      </c>
      <c r="N48" s="3">
        <f t="shared" si="1"/>
        <v>1136.22</v>
      </c>
      <c r="O48" s="1" t="s">
        <v>77</v>
      </c>
    </row>
    <row r="49" spans="5:15" x14ac:dyDescent="0.25">
      <c r="E49" s="21">
        <v>45935</v>
      </c>
      <c r="F49">
        <v>46</v>
      </c>
      <c r="G49" s="8">
        <v>0</v>
      </c>
      <c r="H49" s="7">
        <f t="shared" si="7"/>
        <v>1025.18</v>
      </c>
      <c r="I49" s="3">
        <f t="shared" si="8"/>
        <v>109.97</v>
      </c>
      <c r="J49">
        <f t="shared" si="6"/>
        <v>1.07</v>
      </c>
      <c r="N49" s="3">
        <f t="shared" si="1"/>
        <v>1136.22</v>
      </c>
      <c r="O49" s="1" t="s">
        <v>77</v>
      </c>
    </row>
    <row r="50" spans="5:15" x14ac:dyDescent="0.25">
      <c r="E50" s="21">
        <v>45966</v>
      </c>
      <c r="F50">
        <v>47</v>
      </c>
      <c r="G50" s="8">
        <v>0</v>
      </c>
      <c r="H50" s="7">
        <f t="shared" si="7"/>
        <v>1025.18</v>
      </c>
      <c r="I50" s="3">
        <f t="shared" si="8"/>
        <v>109.97</v>
      </c>
      <c r="J50">
        <f t="shared" si="6"/>
        <v>1.07</v>
      </c>
      <c r="N50" s="3">
        <f t="shared" si="1"/>
        <v>1136.22</v>
      </c>
      <c r="O50" s="1" t="s">
        <v>77</v>
      </c>
    </row>
    <row r="51" spans="5:15" x14ac:dyDescent="0.25">
      <c r="E51" s="21">
        <v>45996</v>
      </c>
      <c r="F51">
        <v>48</v>
      </c>
      <c r="G51" s="8">
        <v>0</v>
      </c>
      <c r="H51" s="7">
        <f t="shared" si="7"/>
        <v>1025.18</v>
      </c>
      <c r="I51" s="3">
        <f t="shared" si="8"/>
        <v>109.97</v>
      </c>
      <c r="J51">
        <f t="shared" si="6"/>
        <v>1.07</v>
      </c>
      <c r="N51" s="3">
        <f t="shared" si="1"/>
        <v>1136.22</v>
      </c>
      <c r="O51" s="1" t="s">
        <v>77</v>
      </c>
    </row>
    <row r="52" spans="5:15" x14ac:dyDescent="0.25">
      <c r="E52" s="21">
        <v>46027</v>
      </c>
      <c r="F52">
        <v>49</v>
      </c>
      <c r="G52" s="8">
        <v>0</v>
      </c>
      <c r="H52" s="7">
        <f t="shared" si="7"/>
        <v>1025.18</v>
      </c>
      <c r="I52" s="3">
        <f t="shared" si="8"/>
        <v>109.97</v>
      </c>
      <c r="J52">
        <f t="shared" si="6"/>
        <v>1.07</v>
      </c>
      <c r="N52" s="3">
        <f t="shared" si="1"/>
        <v>1136.22</v>
      </c>
      <c r="O52" s="1" t="s">
        <v>77</v>
      </c>
    </row>
    <row r="53" spans="5:15" x14ac:dyDescent="0.25">
      <c r="E53" s="21">
        <v>46058</v>
      </c>
      <c r="F53">
        <v>50</v>
      </c>
      <c r="G53" s="8">
        <v>0</v>
      </c>
      <c r="H53" s="7">
        <f t="shared" si="7"/>
        <v>1025.18</v>
      </c>
      <c r="I53" s="3">
        <f t="shared" si="8"/>
        <v>109.97</v>
      </c>
      <c r="J53">
        <f t="shared" si="6"/>
        <v>1.07</v>
      </c>
      <c r="N53" s="3">
        <f t="shared" si="1"/>
        <v>1136.22</v>
      </c>
      <c r="O53" s="1" t="s">
        <v>77</v>
      </c>
    </row>
    <row r="54" spans="5:15" x14ac:dyDescent="0.25">
      <c r="E54" s="21">
        <v>46086</v>
      </c>
      <c r="F54">
        <v>51</v>
      </c>
      <c r="G54" s="8">
        <v>0</v>
      </c>
      <c r="H54" s="7">
        <f t="shared" si="7"/>
        <v>1025.18</v>
      </c>
      <c r="I54" s="3">
        <f t="shared" si="8"/>
        <v>109.97</v>
      </c>
      <c r="J54">
        <f t="shared" si="6"/>
        <v>1.07</v>
      </c>
      <c r="N54" s="3">
        <f t="shared" si="1"/>
        <v>1136.22</v>
      </c>
      <c r="O54" s="1" t="s">
        <v>77</v>
      </c>
    </row>
    <row r="55" spans="5:15" x14ac:dyDescent="0.25">
      <c r="E55" s="21">
        <v>46117</v>
      </c>
      <c r="F55">
        <v>52</v>
      </c>
      <c r="G55" s="8">
        <v>0</v>
      </c>
      <c r="H55" s="7">
        <f t="shared" si="7"/>
        <v>1025.18</v>
      </c>
      <c r="I55" s="3">
        <f t="shared" si="8"/>
        <v>109.97</v>
      </c>
      <c r="J55">
        <f t="shared" si="6"/>
        <v>1.07</v>
      </c>
      <c r="N55" s="3">
        <f t="shared" si="1"/>
        <v>1136.22</v>
      </c>
      <c r="O55" s="1" t="s">
        <v>77</v>
      </c>
    </row>
    <row r="56" spans="5:15" x14ac:dyDescent="0.25">
      <c r="E56" s="21">
        <v>46147</v>
      </c>
      <c r="F56">
        <v>53</v>
      </c>
      <c r="G56" s="8">
        <v>0</v>
      </c>
      <c r="H56" s="7">
        <f t="shared" si="7"/>
        <v>1025.18</v>
      </c>
      <c r="I56" s="3">
        <f t="shared" si="8"/>
        <v>109.97</v>
      </c>
      <c r="J56">
        <f t="shared" si="6"/>
        <v>1.07</v>
      </c>
      <c r="N56" s="3">
        <f t="shared" si="1"/>
        <v>1136.22</v>
      </c>
      <c r="O56" s="1" t="s">
        <v>77</v>
      </c>
    </row>
    <row r="57" spans="5:15" x14ac:dyDescent="0.25">
      <c r="E57" s="21">
        <v>46178</v>
      </c>
      <c r="F57">
        <v>54</v>
      </c>
      <c r="G57" s="8">
        <v>0</v>
      </c>
      <c r="H57" s="7">
        <f t="shared" si="7"/>
        <v>1025.18</v>
      </c>
      <c r="I57" s="3">
        <f t="shared" si="8"/>
        <v>109.97</v>
      </c>
      <c r="J57">
        <f t="shared" si="6"/>
        <v>1.07</v>
      </c>
      <c r="N57" s="3">
        <f t="shared" si="1"/>
        <v>1136.22</v>
      </c>
      <c r="O57" s="1" t="s">
        <v>77</v>
      </c>
    </row>
    <row r="58" spans="5:15" x14ac:dyDescent="0.25">
      <c r="E58" s="21">
        <v>46208</v>
      </c>
      <c r="F58">
        <v>55</v>
      </c>
      <c r="G58" s="8">
        <v>0</v>
      </c>
      <c r="H58" s="7">
        <f t="shared" si="7"/>
        <v>1025.18</v>
      </c>
      <c r="I58" s="3">
        <f t="shared" si="8"/>
        <v>109.97</v>
      </c>
      <c r="J58">
        <f t="shared" si="6"/>
        <v>1.07</v>
      </c>
      <c r="N58" s="3">
        <f t="shared" si="1"/>
        <v>1136.22</v>
      </c>
      <c r="O58" s="1" t="s">
        <v>77</v>
      </c>
    </row>
    <row r="59" spans="5:15" x14ac:dyDescent="0.25">
      <c r="E59" s="21">
        <v>46239</v>
      </c>
      <c r="F59">
        <v>56</v>
      </c>
      <c r="G59" s="8">
        <v>0</v>
      </c>
      <c r="H59" s="7">
        <f t="shared" si="7"/>
        <v>1025.18</v>
      </c>
      <c r="I59" s="3">
        <f t="shared" si="8"/>
        <v>109.97</v>
      </c>
      <c r="J59">
        <f t="shared" si="6"/>
        <v>1.07</v>
      </c>
      <c r="N59" s="3">
        <f t="shared" si="1"/>
        <v>1136.22</v>
      </c>
      <c r="O59" s="1" t="s">
        <v>77</v>
      </c>
    </row>
    <row r="60" spans="5:15" x14ac:dyDescent="0.25">
      <c r="E60" s="21">
        <v>46270</v>
      </c>
      <c r="F60">
        <v>57</v>
      </c>
      <c r="G60" s="8">
        <v>0</v>
      </c>
      <c r="H60" s="7">
        <f t="shared" si="7"/>
        <v>1025.18</v>
      </c>
      <c r="I60" s="3">
        <f t="shared" si="8"/>
        <v>109.97</v>
      </c>
      <c r="J60">
        <f t="shared" si="6"/>
        <v>1.07</v>
      </c>
      <c r="N60" s="3">
        <f t="shared" si="1"/>
        <v>1136.22</v>
      </c>
      <c r="O60" s="1" t="s">
        <v>77</v>
      </c>
    </row>
    <row r="61" spans="5:15" x14ac:dyDescent="0.25">
      <c r="E61" s="21">
        <v>46300</v>
      </c>
      <c r="F61">
        <v>58</v>
      </c>
      <c r="G61" s="8">
        <v>0</v>
      </c>
      <c r="H61" s="7">
        <f t="shared" si="7"/>
        <v>1025.18</v>
      </c>
      <c r="I61" s="3">
        <f t="shared" si="8"/>
        <v>109.97</v>
      </c>
      <c r="J61">
        <f t="shared" si="6"/>
        <v>1.07</v>
      </c>
      <c r="N61" s="3">
        <f t="shared" si="1"/>
        <v>1136.22</v>
      </c>
      <c r="O61" s="1" t="s">
        <v>77</v>
      </c>
    </row>
    <row r="62" spans="5:15" x14ac:dyDescent="0.25">
      <c r="E62" s="21">
        <v>46331</v>
      </c>
      <c r="F62">
        <v>59</v>
      </c>
      <c r="G62" s="8">
        <v>0</v>
      </c>
      <c r="H62" s="7">
        <f t="shared" si="7"/>
        <v>1025.18</v>
      </c>
      <c r="I62" s="3">
        <f t="shared" si="8"/>
        <v>109.97</v>
      </c>
      <c r="J62">
        <f t="shared" si="6"/>
        <v>1.07</v>
      </c>
      <c r="N62" s="3">
        <f t="shared" si="1"/>
        <v>1136.22</v>
      </c>
      <c r="O62" s="1" t="s">
        <v>77</v>
      </c>
    </row>
    <row r="63" spans="5:15" x14ac:dyDescent="0.25">
      <c r="E63" s="21">
        <v>46361</v>
      </c>
      <c r="F63">
        <v>60</v>
      </c>
      <c r="G63" s="8">
        <v>0</v>
      </c>
      <c r="H63" s="7">
        <f t="shared" si="7"/>
        <v>1025.18</v>
      </c>
      <c r="I63" s="3">
        <f t="shared" si="8"/>
        <v>109.97</v>
      </c>
      <c r="J63">
        <f t="shared" si="6"/>
        <v>1.07</v>
      </c>
      <c r="N63" s="3">
        <f t="shared" si="1"/>
        <v>1136.22</v>
      </c>
      <c r="O63" s="1" t="s">
        <v>77</v>
      </c>
    </row>
    <row r="64" spans="5:15" x14ac:dyDescent="0.25">
      <c r="E64" s="21">
        <v>46392</v>
      </c>
      <c r="F64">
        <v>61</v>
      </c>
      <c r="G64" s="8">
        <v>0</v>
      </c>
      <c r="H64" s="7">
        <f t="shared" si="7"/>
        <v>1025.18</v>
      </c>
      <c r="I64" s="3">
        <f t="shared" si="8"/>
        <v>109.97</v>
      </c>
      <c r="J64">
        <f t="shared" si="6"/>
        <v>1.07</v>
      </c>
      <c r="N64" s="3">
        <f t="shared" si="1"/>
        <v>1136.22</v>
      </c>
      <c r="O64" s="1" t="s">
        <v>77</v>
      </c>
    </row>
    <row r="65" spans="5:15" x14ac:dyDescent="0.25">
      <c r="E65" s="21">
        <v>46423</v>
      </c>
      <c r="F65">
        <v>62</v>
      </c>
      <c r="G65" s="8">
        <v>0</v>
      </c>
      <c r="H65" s="7">
        <f t="shared" si="7"/>
        <v>1025.18</v>
      </c>
      <c r="I65" s="3">
        <f t="shared" si="8"/>
        <v>109.97</v>
      </c>
      <c r="J65">
        <f t="shared" si="6"/>
        <v>1.07</v>
      </c>
      <c r="N65" s="3">
        <f t="shared" si="1"/>
        <v>1136.22</v>
      </c>
      <c r="O65" s="1" t="s">
        <v>77</v>
      </c>
    </row>
    <row r="66" spans="5:15" x14ac:dyDescent="0.25">
      <c r="E66" s="21">
        <v>46451</v>
      </c>
      <c r="F66">
        <v>63</v>
      </c>
      <c r="G66" s="8">
        <v>0</v>
      </c>
      <c r="H66" s="7">
        <f t="shared" si="7"/>
        <v>1025.18</v>
      </c>
      <c r="I66" s="3">
        <f t="shared" si="8"/>
        <v>109.97</v>
      </c>
      <c r="J66">
        <f t="shared" si="6"/>
        <v>1.07</v>
      </c>
      <c r="N66" s="3">
        <f t="shared" si="1"/>
        <v>1136.22</v>
      </c>
      <c r="O66" s="1" t="s">
        <v>77</v>
      </c>
    </row>
    <row r="67" spans="5:15" x14ac:dyDescent="0.25">
      <c r="E67" s="21">
        <v>46482</v>
      </c>
      <c r="F67">
        <v>64</v>
      </c>
      <c r="G67" s="8">
        <v>0</v>
      </c>
      <c r="H67" s="7">
        <f t="shared" si="7"/>
        <v>1025.18</v>
      </c>
      <c r="I67" s="3">
        <f t="shared" si="8"/>
        <v>109.97</v>
      </c>
      <c r="J67">
        <f t="shared" si="6"/>
        <v>1.07</v>
      </c>
      <c r="N67" s="3">
        <f t="shared" si="1"/>
        <v>1136.22</v>
      </c>
      <c r="O67" s="1" t="s">
        <v>77</v>
      </c>
    </row>
    <row r="68" spans="5:15" x14ac:dyDescent="0.25">
      <c r="E68" s="21">
        <v>46512</v>
      </c>
      <c r="F68">
        <v>65</v>
      </c>
      <c r="G68" s="8">
        <v>0</v>
      </c>
      <c r="H68" s="7">
        <f t="shared" si="7"/>
        <v>1025.18</v>
      </c>
      <c r="I68" s="3">
        <f t="shared" si="8"/>
        <v>109.97</v>
      </c>
      <c r="J68">
        <f t="shared" si="6"/>
        <v>1.07</v>
      </c>
      <c r="N68" s="3">
        <f t="shared" si="1"/>
        <v>1136.22</v>
      </c>
      <c r="O68" s="1" t="s">
        <v>77</v>
      </c>
    </row>
    <row r="69" spans="5:15" x14ac:dyDescent="0.25">
      <c r="E69" s="21">
        <v>46543</v>
      </c>
      <c r="F69">
        <v>66</v>
      </c>
      <c r="G69" s="8">
        <v>0</v>
      </c>
      <c r="H69" s="7">
        <f t="shared" si="7"/>
        <v>1025.18</v>
      </c>
      <c r="I69" s="3">
        <f t="shared" si="8"/>
        <v>109.97</v>
      </c>
      <c r="J69">
        <f t="shared" si="6"/>
        <v>1.07</v>
      </c>
      <c r="N69" s="3">
        <f t="shared" ref="N69:N123" si="9">SUM(G69:M69)</f>
        <v>1136.22</v>
      </c>
      <c r="O69" s="1" t="s">
        <v>77</v>
      </c>
    </row>
    <row r="70" spans="5:15" x14ac:dyDescent="0.25">
      <c r="E70" s="21">
        <v>46573</v>
      </c>
      <c r="F70">
        <v>67</v>
      </c>
      <c r="G70" s="8">
        <v>0</v>
      </c>
      <c r="H70" s="7">
        <f t="shared" si="7"/>
        <v>1025.18</v>
      </c>
      <c r="I70" s="3">
        <f t="shared" si="8"/>
        <v>109.97</v>
      </c>
      <c r="J70">
        <f t="shared" si="6"/>
        <v>1.07</v>
      </c>
      <c r="N70" s="3">
        <f t="shared" si="9"/>
        <v>1136.22</v>
      </c>
      <c r="O70" s="1" t="s">
        <v>77</v>
      </c>
    </row>
    <row r="71" spans="5:15" x14ac:dyDescent="0.25">
      <c r="E71" s="21">
        <v>46604</v>
      </c>
      <c r="F71">
        <v>68</v>
      </c>
      <c r="G71" s="8">
        <v>0</v>
      </c>
      <c r="H71" s="7">
        <f t="shared" si="7"/>
        <v>1025.18</v>
      </c>
      <c r="I71" s="3">
        <f t="shared" si="8"/>
        <v>109.97</v>
      </c>
      <c r="J71">
        <f t="shared" si="6"/>
        <v>1.07</v>
      </c>
      <c r="N71" s="3">
        <f t="shared" si="9"/>
        <v>1136.22</v>
      </c>
      <c r="O71" s="1" t="s">
        <v>77</v>
      </c>
    </row>
    <row r="72" spans="5:15" x14ac:dyDescent="0.25">
      <c r="E72" s="21">
        <v>46635</v>
      </c>
      <c r="F72">
        <v>69</v>
      </c>
      <c r="G72" s="8">
        <v>0</v>
      </c>
      <c r="H72" s="7">
        <f t="shared" si="7"/>
        <v>1025.18</v>
      </c>
      <c r="I72" s="3">
        <f t="shared" si="8"/>
        <v>109.97</v>
      </c>
      <c r="J72">
        <f t="shared" si="6"/>
        <v>1.07</v>
      </c>
      <c r="N72" s="3">
        <f t="shared" si="9"/>
        <v>1136.22</v>
      </c>
      <c r="O72" s="1" t="s">
        <v>77</v>
      </c>
    </row>
    <row r="73" spans="5:15" x14ac:dyDescent="0.25">
      <c r="E73" s="21">
        <v>46665</v>
      </c>
      <c r="F73">
        <v>70</v>
      </c>
      <c r="G73" s="8">
        <v>0</v>
      </c>
      <c r="H73" s="7">
        <f t="shared" si="7"/>
        <v>1025.18</v>
      </c>
      <c r="I73" s="3">
        <f t="shared" si="8"/>
        <v>109.97</v>
      </c>
      <c r="J73">
        <f t="shared" ref="J73:J123" si="10">ROUND(($B$11/116),2)</f>
        <v>1.07</v>
      </c>
      <c r="N73" s="3">
        <f t="shared" si="9"/>
        <v>1136.22</v>
      </c>
      <c r="O73" s="1" t="s">
        <v>77</v>
      </c>
    </row>
    <row r="74" spans="5:15" x14ac:dyDescent="0.25">
      <c r="E74" s="21">
        <v>46696</v>
      </c>
      <c r="F74">
        <v>71</v>
      </c>
      <c r="G74" s="8">
        <v>0</v>
      </c>
      <c r="H74" s="7">
        <f t="shared" si="7"/>
        <v>1025.18</v>
      </c>
      <c r="I74" s="3">
        <f t="shared" si="8"/>
        <v>109.97</v>
      </c>
      <c r="J74">
        <f t="shared" si="10"/>
        <v>1.07</v>
      </c>
      <c r="N74" s="3">
        <f t="shared" si="9"/>
        <v>1136.22</v>
      </c>
      <c r="O74" s="1" t="s">
        <v>77</v>
      </c>
    </row>
    <row r="75" spans="5:15" x14ac:dyDescent="0.25">
      <c r="E75" s="21">
        <v>46726</v>
      </c>
      <c r="F75">
        <v>72</v>
      </c>
      <c r="G75" s="8">
        <v>0</v>
      </c>
      <c r="H75" s="7">
        <f t="shared" ref="H75:H123" si="11">($B$17-(I75+J75))</f>
        <v>1025.18</v>
      </c>
      <c r="I75" s="3">
        <f t="shared" ref="I75:I123" si="12">ROUND(($B$18/116),2)</f>
        <v>109.97</v>
      </c>
      <c r="J75">
        <f t="shared" si="10"/>
        <v>1.07</v>
      </c>
      <c r="N75" s="3">
        <f t="shared" si="9"/>
        <v>1136.22</v>
      </c>
      <c r="O75" s="1" t="s">
        <v>77</v>
      </c>
    </row>
    <row r="76" spans="5:15" x14ac:dyDescent="0.25">
      <c r="E76" s="21">
        <v>46757</v>
      </c>
      <c r="F76">
        <v>73</v>
      </c>
      <c r="G76" s="8">
        <v>0</v>
      </c>
      <c r="H76" s="7">
        <f t="shared" si="11"/>
        <v>1025.18</v>
      </c>
      <c r="I76" s="3">
        <f t="shared" si="12"/>
        <v>109.97</v>
      </c>
      <c r="J76">
        <f t="shared" si="10"/>
        <v>1.07</v>
      </c>
      <c r="N76" s="3">
        <f t="shared" si="9"/>
        <v>1136.22</v>
      </c>
      <c r="O76" s="1" t="s">
        <v>77</v>
      </c>
    </row>
    <row r="77" spans="5:15" x14ac:dyDescent="0.25">
      <c r="E77" s="21">
        <v>46788</v>
      </c>
      <c r="F77">
        <v>74</v>
      </c>
      <c r="G77" s="8">
        <v>0</v>
      </c>
      <c r="H77" s="7">
        <f t="shared" si="11"/>
        <v>1025.18</v>
      </c>
      <c r="I77" s="3">
        <f t="shared" si="12"/>
        <v>109.97</v>
      </c>
      <c r="J77">
        <f t="shared" si="10"/>
        <v>1.07</v>
      </c>
      <c r="N77" s="3">
        <f t="shared" si="9"/>
        <v>1136.22</v>
      </c>
      <c r="O77" s="1" t="s">
        <v>77</v>
      </c>
    </row>
    <row r="78" spans="5:15" x14ac:dyDescent="0.25">
      <c r="E78" s="21">
        <v>46817</v>
      </c>
      <c r="F78">
        <v>75</v>
      </c>
      <c r="G78" s="8">
        <v>0</v>
      </c>
      <c r="H78" s="7">
        <f t="shared" si="11"/>
        <v>1025.18</v>
      </c>
      <c r="I78" s="3">
        <f t="shared" si="12"/>
        <v>109.97</v>
      </c>
      <c r="J78">
        <f t="shared" si="10"/>
        <v>1.07</v>
      </c>
      <c r="N78" s="3">
        <f t="shared" si="9"/>
        <v>1136.22</v>
      </c>
      <c r="O78" s="1" t="s">
        <v>77</v>
      </c>
    </row>
    <row r="79" spans="5:15" x14ac:dyDescent="0.25">
      <c r="E79" s="21">
        <v>46848</v>
      </c>
      <c r="F79">
        <v>76</v>
      </c>
      <c r="G79" s="8">
        <v>0</v>
      </c>
      <c r="H79" s="7">
        <f t="shared" si="11"/>
        <v>1025.18</v>
      </c>
      <c r="I79" s="3">
        <f t="shared" si="12"/>
        <v>109.97</v>
      </c>
      <c r="J79">
        <f t="shared" si="10"/>
        <v>1.07</v>
      </c>
      <c r="N79" s="3">
        <f t="shared" si="9"/>
        <v>1136.22</v>
      </c>
      <c r="O79" s="1" t="s">
        <v>77</v>
      </c>
    </row>
    <row r="80" spans="5:15" x14ac:dyDescent="0.25">
      <c r="E80" s="21">
        <v>46878</v>
      </c>
      <c r="F80">
        <v>77</v>
      </c>
      <c r="G80" s="8">
        <v>0</v>
      </c>
      <c r="H80" s="7">
        <f t="shared" si="11"/>
        <v>1025.18</v>
      </c>
      <c r="I80" s="3">
        <f t="shared" si="12"/>
        <v>109.97</v>
      </c>
      <c r="J80">
        <f t="shared" si="10"/>
        <v>1.07</v>
      </c>
      <c r="N80" s="3">
        <f t="shared" si="9"/>
        <v>1136.22</v>
      </c>
      <c r="O80" s="1" t="s">
        <v>77</v>
      </c>
    </row>
    <row r="81" spans="5:15" x14ac:dyDescent="0.25">
      <c r="E81" s="21">
        <v>46909</v>
      </c>
      <c r="F81">
        <v>78</v>
      </c>
      <c r="G81" s="8">
        <v>0</v>
      </c>
      <c r="H81" s="7">
        <f t="shared" si="11"/>
        <v>1025.18</v>
      </c>
      <c r="I81" s="3">
        <f t="shared" si="12"/>
        <v>109.97</v>
      </c>
      <c r="J81">
        <f t="shared" si="10"/>
        <v>1.07</v>
      </c>
      <c r="N81" s="3">
        <f t="shared" si="9"/>
        <v>1136.22</v>
      </c>
      <c r="O81" s="1" t="s">
        <v>77</v>
      </c>
    </row>
    <row r="82" spans="5:15" x14ac:dyDescent="0.25">
      <c r="E82" s="21">
        <v>46939</v>
      </c>
      <c r="F82">
        <v>79</v>
      </c>
      <c r="G82" s="8">
        <v>0</v>
      </c>
      <c r="H82" s="7">
        <f t="shared" si="11"/>
        <v>1025.18</v>
      </c>
      <c r="I82" s="3">
        <f t="shared" si="12"/>
        <v>109.97</v>
      </c>
      <c r="J82">
        <f t="shared" si="10"/>
        <v>1.07</v>
      </c>
      <c r="N82" s="3">
        <f t="shared" si="9"/>
        <v>1136.22</v>
      </c>
      <c r="O82" s="1" t="s">
        <v>77</v>
      </c>
    </row>
    <row r="83" spans="5:15" x14ac:dyDescent="0.25">
      <c r="E83" s="21">
        <v>46970</v>
      </c>
      <c r="F83">
        <v>80</v>
      </c>
      <c r="G83" s="8">
        <v>0</v>
      </c>
      <c r="H83" s="7">
        <f t="shared" si="11"/>
        <v>1025.18</v>
      </c>
      <c r="I83" s="3">
        <f t="shared" si="12"/>
        <v>109.97</v>
      </c>
      <c r="J83">
        <f t="shared" si="10"/>
        <v>1.07</v>
      </c>
      <c r="N83" s="3">
        <f t="shared" si="9"/>
        <v>1136.22</v>
      </c>
      <c r="O83" s="1" t="s">
        <v>77</v>
      </c>
    </row>
    <row r="84" spans="5:15" x14ac:dyDescent="0.25">
      <c r="E84" s="21">
        <v>47001</v>
      </c>
      <c r="F84">
        <v>81</v>
      </c>
      <c r="G84" s="8">
        <v>0</v>
      </c>
      <c r="H84" s="7">
        <f t="shared" si="11"/>
        <v>1025.18</v>
      </c>
      <c r="I84" s="3">
        <f t="shared" si="12"/>
        <v>109.97</v>
      </c>
      <c r="J84">
        <f t="shared" si="10"/>
        <v>1.07</v>
      </c>
      <c r="N84" s="3">
        <f t="shared" si="9"/>
        <v>1136.22</v>
      </c>
      <c r="O84" s="1" t="s">
        <v>77</v>
      </c>
    </row>
    <row r="85" spans="5:15" x14ac:dyDescent="0.25">
      <c r="E85" s="21">
        <v>47031</v>
      </c>
      <c r="F85">
        <v>82</v>
      </c>
      <c r="G85" s="8">
        <v>0</v>
      </c>
      <c r="H85" s="7">
        <f t="shared" si="11"/>
        <v>1025.18</v>
      </c>
      <c r="I85" s="3">
        <f t="shared" si="12"/>
        <v>109.97</v>
      </c>
      <c r="J85">
        <f t="shared" si="10"/>
        <v>1.07</v>
      </c>
      <c r="N85" s="3">
        <f t="shared" si="9"/>
        <v>1136.22</v>
      </c>
      <c r="O85" s="1" t="s">
        <v>77</v>
      </c>
    </row>
    <row r="86" spans="5:15" x14ac:dyDescent="0.25">
      <c r="E86" s="21">
        <v>47062</v>
      </c>
      <c r="F86">
        <v>83</v>
      </c>
      <c r="G86" s="8">
        <v>0</v>
      </c>
      <c r="H86" s="7">
        <f t="shared" si="11"/>
        <v>1025.18</v>
      </c>
      <c r="I86" s="3">
        <f t="shared" si="12"/>
        <v>109.97</v>
      </c>
      <c r="J86">
        <f t="shared" si="10"/>
        <v>1.07</v>
      </c>
      <c r="N86" s="3">
        <f t="shared" si="9"/>
        <v>1136.22</v>
      </c>
      <c r="O86" s="1" t="s">
        <v>77</v>
      </c>
    </row>
    <row r="87" spans="5:15" x14ac:dyDescent="0.25">
      <c r="E87" s="21">
        <v>47092</v>
      </c>
      <c r="F87">
        <v>84</v>
      </c>
      <c r="G87" s="8">
        <v>0</v>
      </c>
      <c r="H87" s="7">
        <f t="shared" si="11"/>
        <v>1025.18</v>
      </c>
      <c r="I87" s="3">
        <f t="shared" si="12"/>
        <v>109.97</v>
      </c>
      <c r="J87">
        <f t="shared" si="10"/>
        <v>1.07</v>
      </c>
      <c r="N87" s="3">
        <f t="shared" si="9"/>
        <v>1136.22</v>
      </c>
      <c r="O87" s="1" t="s">
        <v>77</v>
      </c>
    </row>
    <row r="88" spans="5:15" x14ac:dyDescent="0.25">
      <c r="E88" s="21">
        <v>47123</v>
      </c>
      <c r="F88">
        <v>85</v>
      </c>
      <c r="G88" s="8">
        <v>0</v>
      </c>
      <c r="H88" s="7">
        <f t="shared" si="11"/>
        <v>1025.18</v>
      </c>
      <c r="I88" s="3">
        <f t="shared" si="12"/>
        <v>109.97</v>
      </c>
      <c r="J88">
        <f t="shared" si="10"/>
        <v>1.07</v>
      </c>
      <c r="N88" s="3">
        <f t="shared" si="9"/>
        <v>1136.22</v>
      </c>
      <c r="O88" s="1" t="s">
        <v>77</v>
      </c>
    </row>
    <row r="89" spans="5:15" x14ac:dyDescent="0.25">
      <c r="E89" s="21">
        <v>47154</v>
      </c>
      <c r="F89">
        <v>86</v>
      </c>
      <c r="G89" s="8">
        <v>0</v>
      </c>
      <c r="H89" s="7">
        <f t="shared" si="11"/>
        <v>1025.18</v>
      </c>
      <c r="I89" s="3">
        <f t="shared" si="12"/>
        <v>109.97</v>
      </c>
      <c r="J89">
        <f t="shared" si="10"/>
        <v>1.07</v>
      </c>
      <c r="N89" s="3">
        <f t="shared" si="9"/>
        <v>1136.22</v>
      </c>
      <c r="O89" s="1" t="s">
        <v>77</v>
      </c>
    </row>
    <row r="90" spans="5:15" x14ac:dyDescent="0.25">
      <c r="E90" s="21">
        <v>47182</v>
      </c>
      <c r="F90">
        <v>87</v>
      </c>
      <c r="G90" s="8">
        <v>0</v>
      </c>
      <c r="H90" s="7">
        <f t="shared" si="11"/>
        <v>1025.18</v>
      </c>
      <c r="I90" s="3">
        <f t="shared" si="12"/>
        <v>109.97</v>
      </c>
      <c r="J90">
        <f t="shared" si="10"/>
        <v>1.07</v>
      </c>
      <c r="N90" s="3">
        <f t="shared" si="9"/>
        <v>1136.22</v>
      </c>
      <c r="O90" s="1" t="s">
        <v>77</v>
      </c>
    </row>
    <row r="91" spans="5:15" x14ac:dyDescent="0.25">
      <c r="E91" s="21">
        <v>47213</v>
      </c>
      <c r="F91">
        <v>88</v>
      </c>
      <c r="G91" s="8">
        <v>0</v>
      </c>
      <c r="H91" s="7">
        <f t="shared" si="11"/>
        <v>1025.18</v>
      </c>
      <c r="I91" s="3">
        <f t="shared" si="12"/>
        <v>109.97</v>
      </c>
      <c r="J91">
        <f t="shared" si="10"/>
        <v>1.07</v>
      </c>
      <c r="N91" s="3">
        <f t="shared" si="9"/>
        <v>1136.22</v>
      </c>
      <c r="O91" s="1" t="s">
        <v>77</v>
      </c>
    </row>
    <row r="92" spans="5:15" x14ac:dyDescent="0.25">
      <c r="E92" s="21">
        <v>47243</v>
      </c>
      <c r="F92">
        <v>89</v>
      </c>
      <c r="G92" s="8">
        <v>0</v>
      </c>
      <c r="H92" s="7">
        <f t="shared" si="11"/>
        <v>1025.18</v>
      </c>
      <c r="I92" s="3">
        <f t="shared" si="12"/>
        <v>109.97</v>
      </c>
      <c r="J92">
        <f t="shared" si="10"/>
        <v>1.07</v>
      </c>
      <c r="N92" s="3">
        <f t="shared" si="9"/>
        <v>1136.22</v>
      </c>
      <c r="O92" s="1" t="s">
        <v>77</v>
      </c>
    </row>
    <row r="93" spans="5:15" x14ac:dyDescent="0.25">
      <c r="E93" s="21">
        <v>47274</v>
      </c>
      <c r="F93">
        <v>90</v>
      </c>
      <c r="G93" s="8">
        <v>0</v>
      </c>
      <c r="H93" s="7">
        <f t="shared" si="11"/>
        <v>1025.18</v>
      </c>
      <c r="I93" s="3">
        <f t="shared" si="12"/>
        <v>109.97</v>
      </c>
      <c r="J93">
        <f t="shared" si="10"/>
        <v>1.07</v>
      </c>
      <c r="N93" s="3">
        <f t="shared" si="9"/>
        <v>1136.22</v>
      </c>
      <c r="O93" s="1" t="s">
        <v>77</v>
      </c>
    </row>
    <row r="94" spans="5:15" x14ac:dyDescent="0.25">
      <c r="E94" s="21">
        <v>47304</v>
      </c>
      <c r="F94">
        <v>91</v>
      </c>
      <c r="G94" s="8">
        <v>0</v>
      </c>
      <c r="H94" s="7">
        <f t="shared" si="11"/>
        <v>1025.18</v>
      </c>
      <c r="I94" s="3">
        <f t="shared" si="12"/>
        <v>109.97</v>
      </c>
      <c r="J94">
        <f t="shared" si="10"/>
        <v>1.07</v>
      </c>
      <c r="N94" s="3">
        <f t="shared" si="9"/>
        <v>1136.22</v>
      </c>
      <c r="O94" s="1" t="s">
        <v>77</v>
      </c>
    </row>
    <row r="95" spans="5:15" x14ac:dyDescent="0.25">
      <c r="E95" s="21">
        <v>47335</v>
      </c>
      <c r="F95">
        <v>92</v>
      </c>
      <c r="G95" s="8">
        <v>0</v>
      </c>
      <c r="H95" s="7">
        <f t="shared" si="11"/>
        <v>1025.18</v>
      </c>
      <c r="I95" s="3">
        <f t="shared" si="12"/>
        <v>109.97</v>
      </c>
      <c r="J95">
        <f t="shared" si="10"/>
        <v>1.07</v>
      </c>
      <c r="N95" s="3">
        <f t="shared" si="9"/>
        <v>1136.22</v>
      </c>
      <c r="O95" s="1" t="s">
        <v>77</v>
      </c>
    </row>
    <row r="96" spans="5:15" x14ac:dyDescent="0.25">
      <c r="E96" s="21">
        <v>47366</v>
      </c>
      <c r="F96">
        <v>93</v>
      </c>
      <c r="G96" s="8">
        <v>0</v>
      </c>
      <c r="H96" s="7">
        <f t="shared" si="11"/>
        <v>1025.18</v>
      </c>
      <c r="I96" s="3">
        <f t="shared" si="12"/>
        <v>109.97</v>
      </c>
      <c r="J96">
        <f t="shared" si="10"/>
        <v>1.07</v>
      </c>
      <c r="N96" s="3">
        <f t="shared" si="9"/>
        <v>1136.22</v>
      </c>
      <c r="O96" s="1" t="s">
        <v>77</v>
      </c>
    </row>
    <row r="97" spans="5:15" x14ac:dyDescent="0.25">
      <c r="E97" s="21">
        <v>47396</v>
      </c>
      <c r="F97">
        <v>94</v>
      </c>
      <c r="G97" s="8">
        <v>0</v>
      </c>
      <c r="H97" s="7">
        <f t="shared" si="11"/>
        <v>1025.18</v>
      </c>
      <c r="I97" s="3">
        <f t="shared" si="12"/>
        <v>109.97</v>
      </c>
      <c r="J97">
        <f t="shared" si="10"/>
        <v>1.07</v>
      </c>
      <c r="N97" s="3">
        <f t="shared" si="9"/>
        <v>1136.22</v>
      </c>
      <c r="O97" s="1" t="s">
        <v>77</v>
      </c>
    </row>
    <row r="98" spans="5:15" x14ac:dyDescent="0.25">
      <c r="E98" s="21">
        <v>47427</v>
      </c>
      <c r="F98">
        <v>95</v>
      </c>
      <c r="G98" s="8">
        <v>0</v>
      </c>
      <c r="H98" s="7">
        <f t="shared" si="11"/>
        <v>1025.18</v>
      </c>
      <c r="I98" s="3">
        <f t="shared" si="12"/>
        <v>109.97</v>
      </c>
      <c r="J98">
        <f t="shared" si="10"/>
        <v>1.07</v>
      </c>
      <c r="N98" s="3">
        <f t="shared" si="9"/>
        <v>1136.22</v>
      </c>
      <c r="O98" s="1" t="s">
        <v>77</v>
      </c>
    </row>
    <row r="99" spans="5:15" x14ac:dyDescent="0.25">
      <c r="E99" s="21">
        <v>47457</v>
      </c>
      <c r="F99">
        <v>96</v>
      </c>
      <c r="G99" s="8">
        <v>0</v>
      </c>
      <c r="H99" s="7">
        <f t="shared" si="11"/>
        <v>1025.18</v>
      </c>
      <c r="I99" s="3">
        <f t="shared" si="12"/>
        <v>109.97</v>
      </c>
      <c r="J99">
        <f t="shared" si="10"/>
        <v>1.07</v>
      </c>
      <c r="N99" s="3">
        <f t="shared" si="9"/>
        <v>1136.22</v>
      </c>
      <c r="O99" s="1" t="s">
        <v>77</v>
      </c>
    </row>
    <row r="100" spans="5:15" x14ac:dyDescent="0.25">
      <c r="E100" s="21">
        <v>47488</v>
      </c>
      <c r="F100">
        <v>97</v>
      </c>
      <c r="G100" s="8">
        <v>0</v>
      </c>
      <c r="H100" s="7">
        <f t="shared" si="11"/>
        <v>1025.18</v>
      </c>
      <c r="I100" s="3">
        <f t="shared" si="12"/>
        <v>109.97</v>
      </c>
      <c r="J100">
        <f t="shared" si="10"/>
        <v>1.07</v>
      </c>
      <c r="N100" s="3">
        <f t="shared" si="9"/>
        <v>1136.22</v>
      </c>
      <c r="O100" s="1" t="s">
        <v>77</v>
      </c>
    </row>
    <row r="101" spans="5:15" x14ac:dyDescent="0.25">
      <c r="E101" s="21">
        <v>47519</v>
      </c>
      <c r="F101">
        <v>98</v>
      </c>
      <c r="G101" s="8">
        <v>0</v>
      </c>
      <c r="H101" s="7">
        <f t="shared" si="11"/>
        <v>1025.18</v>
      </c>
      <c r="I101" s="3">
        <f t="shared" si="12"/>
        <v>109.97</v>
      </c>
      <c r="J101">
        <f t="shared" si="10"/>
        <v>1.07</v>
      </c>
      <c r="N101" s="3">
        <f t="shared" si="9"/>
        <v>1136.22</v>
      </c>
      <c r="O101" s="1" t="s">
        <v>77</v>
      </c>
    </row>
    <row r="102" spans="5:15" x14ac:dyDescent="0.25">
      <c r="E102" s="21">
        <v>47547</v>
      </c>
      <c r="F102">
        <v>99</v>
      </c>
      <c r="G102" s="8">
        <v>0</v>
      </c>
      <c r="H102" s="7">
        <f t="shared" si="11"/>
        <v>1025.18</v>
      </c>
      <c r="I102" s="3">
        <f t="shared" si="12"/>
        <v>109.97</v>
      </c>
      <c r="J102">
        <f t="shared" si="10"/>
        <v>1.07</v>
      </c>
      <c r="N102" s="3">
        <f t="shared" si="9"/>
        <v>1136.22</v>
      </c>
      <c r="O102" s="1" t="s">
        <v>77</v>
      </c>
    </row>
    <row r="103" spans="5:15" x14ac:dyDescent="0.25">
      <c r="E103" s="21">
        <v>47578</v>
      </c>
      <c r="F103">
        <v>100</v>
      </c>
      <c r="G103" s="8">
        <v>0</v>
      </c>
      <c r="H103" s="7">
        <f t="shared" si="11"/>
        <v>1025.18</v>
      </c>
      <c r="I103" s="3">
        <f t="shared" si="12"/>
        <v>109.97</v>
      </c>
      <c r="J103">
        <f t="shared" si="10"/>
        <v>1.07</v>
      </c>
      <c r="N103" s="3">
        <f t="shared" si="9"/>
        <v>1136.22</v>
      </c>
      <c r="O103" s="1" t="s">
        <v>77</v>
      </c>
    </row>
    <row r="104" spans="5:15" x14ac:dyDescent="0.25">
      <c r="E104" s="21">
        <v>47608</v>
      </c>
      <c r="F104">
        <v>101</v>
      </c>
      <c r="G104" s="8">
        <v>0</v>
      </c>
      <c r="H104" s="7">
        <f t="shared" si="11"/>
        <v>1025.18</v>
      </c>
      <c r="I104" s="3">
        <f t="shared" si="12"/>
        <v>109.97</v>
      </c>
      <c r="J104">
        <f t="shared" si="10"/>
        <v>1.07</v>
      </c>
      <c r="N104" s="3">
        <f t="shared" si="9"/>
        <v>1136.22</v>
      </c>
      <c r="O104" s="1" t="s">
        <v>77</v>
      </c>
    </row>
    <row r="105" spans="5:15" x14ac:dyDescent="0.25">
      <c r="E105" s="21">
        <v>47639</v>
      </c>
      <c r="F105">
        <v>102</v>
      </c>
      <c r="G105" s="8">
        <v>0</v>
      </c>
      <c r="H105" s="7">
        <f t="shared" si="11"/>
        <v>1025.18</v>
      </c>
      <c r="I105" s="3">
        <f t="shared" si="12"/>
        <v>109.97</v>
      </c>
      <c r="J105">
        <f t="shared" si="10"/>
        <v>1.07</v>
      </c>
      <c r="N105" s="3">
        <f t="shared" si="9"/>
        <v>1136.22</v>
      </c>
      <c r="O105" s="1" t="s">
        <v>77</v>
      </c>
    </row>
    <row r="106" spans="5:15" x14ac:dyDescent="0.25">
      <c r="E106" s="21">
        <v>47669</v>
      </c>
      <c r="F106">
        <v>103</v>
      </c>
      <c r="G106" s="8">
        <v>0</v>
      </c>
      <c r="H106" s="7">
        <f t="shared" si="11"/>
        <v>1025.18</v>
      </c>
      <c r="I106" s="3">
        <f t="shared" si="12"/>
        <v>109.97</v>
      </c>
      <c r="J106">
        <f t="shared" si="10"/>
        <v>1.07</v>
      </c>
      <c r="N106" s="3">
        <f t="shared" si="9"/>
        <v>1136.22</v>
      </c>
      <c r="O106" s="1" t="s">
        <v>77</v>
      </c>
    </row>
    <row r="107" spans="5:15" x14ac:dyDescent="0.25">
      <c r="E107" s="21">
        <v>47700</v>
      </c>
      <c r="F107">
        <v>104</v>
      </c>
      <c r="G107" s="8">
        <v>0</v>
      </c>
      <c r="H107" s="7">
        <f t="shared" si="11"/>
        <v>1025.18</v>
      </c>
      <c r="I107" s="3">
        <f t="shared" si="12"/>
        <v>109.97</v>
      </c>
      <c r="J107">
        <f t="shared" si="10"/>
        <v>1.07</v>
      </c>
      <c r="N107" s="3">
        <f t="shared" si="9"/>
        <v>1136.22</v>
      </c>
      <c r="O107" s="1" t="s">
        <v>77</v>
      </c>
    </row>
    <row r="108" spans="5:15" x14ac:dyDescent="0.25">
      <c r="E108" s="21">
        <v>47731</v>
      </c>
      <c r="F108">
        <v>105</v>
      </c>
      <c r="G108" s="8">
        <v>0</v>
      </c>
      <c r="H108" s="7">
        <f t="shared" si="11"/>
        <v>1025.18</v>
      </c>
      <c r="I108" s="3">
        <f t="shared" si="12"/>
        <v>109.97</v>
      </c>
      <c r="J108">
        <f t="shared" si="10"/>
        <v>1.07</v>
      </c>
      <c r="N108" s="3">
        <f t="shared" si="9"/>
        <v>1136.22</v>
      </c>
      <c r="O108" s="1" t="s">
        <v>77</v>
      </c>
    </row>
    <row r="109" spans="5:15" x14ac:dyDescent="0.25">
      <c r="E109" s="21">
        <v>47761</v>
      </c>
      <c r="F109">
        <v>106</v>
      </c>
      <c r="G109" s="8">
        <v>0</v>
      </c>
      <c r="H109" s="7">
        <f t="shared" si="11"/>
        <v>1025.18</v>
      </c>
      <c r="I109" s="3">
        <f t="shared" si="12"/>
        <v>109.97</v>
      </c>
      <c r="J109">
        <f t="shared" si="10"/>
        <v>1.07</v>
      </c>
      <c r="N109" s="3">
        <f t="shared" si="9"/>
        <v>1136.22</v>
      </c>
      <c r="O109" s="1" t="s">
        <v>77</v>
      </c>
    </row>
    <row r="110" spans="5:15" x14ac:dyDescent="0.25">
      <c r="E110" s="21">
        <v>47792</v>
      </c>
      <c r="F110">
        <v>107</v>
      </c>
      <c r="G110" s="8">
        <v>0</v>
      </c>
      <c r="H110" s="7">
        <f t="shared" si="11"/>
        <v>1025.18</v>
      </c>
      <c r="I110" s="3">
        <f t="shared" si="12"/>
        <v>109.97</v>
      </c>
      <c r="J110">
        <f t="shared" si="10"/>
        <v>1.07</v>
      </c>
      <c r="N110" s="3">
        <f t="shared" si="9"/>
        <v>1136.22</v>
      </c>
      <c r="O110" s="1" t="s">
        <v>77</v>
      </c>
    </row>
    <row r="111" spans="5:15" x14ac:dyDescent="0.25">
      <c r="E111" s="21">
        <v>47822</v>
      </c>
      <c r="F111">
        <v>108</v>
      </c>
      <c r="G111" s="8">
        <v>0</v>
      </c>
      <c r="H111" s="7">
        <f t="shared" si="11"/>
        <v>1025.18</v>
      </c>
      <c r="I111" s="3">
        <f t="shared" si="12"/>
        <v>109.97</v>
      </c>
      <c r="J111">
        <f t="shared" si="10"/>
        <v>1.07</v>
      </c>
      <c r="N111" s="3">
        <f t="shared" si="9"/>
        <v>1136.22</v>
      </c>
      <c r="O111" s="1" t="s">
        <v>77</v>
      </c>
    </row>
    <row r="112" spans="5:15" x14ac:dyDescent="0.25">
      <c r="E112" s="21">
        <v>47853</v>
      </c>
      <c r="F112">
        <v>109</v>
      </c>
      <c r="G112" s="8">
        <v>0</v>
      </c>
      <c r="H112" s="7">
        <f t="shared" si="11"/>
        <v>1025.18</v>
      </c>
      <c r="I112" s="3">
        <f t="shared" si="12"/>
        <v>109.97</v>
      </c>
      <c r="J112">
        <f t="shared" si="10"/>
        <v>1.07</v>
      </c>
      <c r="N112" s="3">
        <f t="shared" si="9"/>
        <v>1136.22</v>
      </c>
      <c r="O112" s="1" t="s">
        <v>77</v>
      </c>
    </row>
    <row r="113" spans="5:15" x14ac:dyDescent="0.25">
      <c r="E113" s="21">
        <v>47884</v>
      </c>
      <c r="F113">
        <v>110</v>
      </c>
      <c r="G113" s="8">
        <v>0</v>
      </c>
      <c r="H113" s="7">
        <f t="shared" si="11"/>
        <v>1025.18</v>
      </c>
      <c r="I113" s="3">
        <f t="shared" si="12"/>
        <v>109.97</v>
      </c>
      <c r="J113">
        <f t="shared" si="10"/>
        <v>1.07</v>
      </c>
      <c r="N113" s="3">
        <f t="shared" si="9"/>
        <v>1136.22</v>
      </c>
      <c r="O113" s="1" t="s">
        <v>77</v>
      </c>
    </row>
    <row r="114" spans="5:15" x14ac:dyDescent="0.25">
      <c r="E114" s="21">
        <v>47912</v>
      </c>
      <c r="F114">
        <v>111</v>
      </c>
      <c r="G114" s="8">
        <v>0</v>
      </c>
      <c r="H114" s="7">
        <f t="shared" si="11"/>
        <v>1025.18</v>
      </c>
      <c r="I114" s="3">
        <f t="shared" si="12"/>
        <v>109.97</v>
      </c>
      <c r="J114">
        <f t="shared" si="10"/>
        <v>1.07</v>
      </c>
      <c r="N114" s="3">
        <f t="shared" si="9"/>
        <v>1136.22</v>
      </c>
      <c r="O114" s="1" t="s">
        <v>77</v>
      </c>
    </row>
    <row r="115" spans="5:15" x14ac:dyDescent="0.25">
      <c r="E115" s="21">
        <v>47943</v>
      </c>
      <c r="F115">
        <v>112</v>
      </c>
      <c r="G115" s="8">
        <v>0</v>
      </c>
      <c r="H115" s="7">
        <f t="shared" si="11"/>
        <v>1025.18</v>
      </c>
      <c r="I115" s="3">
        <f t="shared" si="12"/>
        <v>109.97</v>
      </c>
      <c r="J115">
        <f t="shared" si="10"/>
        <v>1.07</v>
      </c>
      <c r="N115" s="3">
        <f t="shared" si="9"/>
        <v>1136.22</v>
      </c>
      <c r="O115" s="1" t="s">
        <v>77</v>
      </c>
    </row>
    <row r="116" spans="5:15" x14ac:dyDescent="0.25">
      <c r="E116" s="21">
        <v>47973</v>
      </c>
      <c r="F116">
        <v>113</v>
      </c>
      <c r="G116" s="8">
        <v>0</v>
      </c>
      <c r="H116" s="7">
        <f t="shared" si="11"/>
        <v>1025.18</v>
      </c>
      <c r="I116" s="3">
        <f t="shared" si="12"/>
        <v>109.97</v>
      </c>
      <c r="J116">
        <f t="shared" si="10"/>
        <v>1.07</v>
      </c>
      <c r="N116" s="3">
        <f t="shared" si="9"/>
        <v>1136.22</v>
      </c>
      <c r="O116" s="1" t="s">
        <v>77</v>
      </c>
    </row>
    <row r="117" spans="5:15" x14ac:dyDescent="0.25">
      <c r="E117" s="21">
        <v>48004</v>
      </c>
      <c r="F117">
        <v>114</v>
      </c>
      <c r="G117" s="8">
        <v>0</v>
      </c>
      <c r="H117" s="7">
        <f t="shared" si="11"/>
        <v>1025.18</v>
      </c>
      <c r="I117" s="3">
        <f t="shared" si="12"/>
        <v>109.97</v>
      </c>
      <c r="J117">
        <f t="shared" si="10"/>
        <v>1.07</v>
      </c>
      <c r="N117" s="3">
        <f t="shared" si="9"/>
        <v>1136.22</v>
      </c>
      <c r="O117" s="1" t="s">
        <v>77</v>
      </c>
    </row>
    <row r="118" spans="5:15" x14ac:dyDescent="0.25">
      <c r="E118" s="21">
        <v>48034</v>
      </c>
      <c r="F118">
        <v>115</v>
      </c>
      <c r="G118" s="8">
        <v>0</v>
      </c>
      <c r="H118" s="7">
        <f t="shared" si="11"/>
        <v>1025.18</v>
      </c>
      <c r="I118" s="3">
        <f t="shared" si="12"/>
        <v>109.97</v>
      </c>
      <c r="J118">
        <f t="shared" si="10"/>
        <v>1.07</v>
      </c>
      <c r="N118" s="3">
        <f t="shared" si="9"/>
        <v>1136.22</v>
      </c>
      <c r="O118" s="1" t="s">
        <v>77</v>
      </c>
    </row>
    <row r="119" spans="5:15" x14ac:dyDescent="0.25">
      <c r="E119" s="21">
        <v>48065</v>
      </c>
      <c r="F119">
        <v>116</v>
      </c>
      <c r="G119" s="8">
        <v>0</v>
      </c>
      <c r="H119" s="7">
        <f t="shared" si="11"/>
        <v>1025.18</v>
      </c>
      <c r="I119" s="3">
        <f t="shared" si="12"/>
        <v>109.97</v>
      </c>
      <c r="J119">
        <f t="shared" si="10"/>
        <v>1.07</v>
      </c>
      <c r="N119" s="3">
        <f t="shared" si="9"/>
        <v>1136.22</v>
      </c>
      <c r="O119" s="1" t="s">
        <v>77</v>
      </c>
    </row>
    <row r="120" spans="5:15" x14ac:dyDescent="0.25">
      <c r="E120" s="21">
        <v>48096</v>
      </c>
      <c r="F120">
        <v>117</v>
      </c>
      <c r="G120" s="8">
        <v>0</v>
      </c>
      <c r="H120" s="7">
        <f t="shared" si="11"/>
        <v>1025.18</v>
      </c>
      <c r="I120" s="3">
        <f t="shared" si="12"/>
        <v>109.97</v>
      </c>
      <c r="J120">
        <f t="shared" si="10"/>
        <v>1.07</v>
      </c>
      <c r="N120" s="3">
        <f t="shared" si="9"/>
        <v>1136.22</v>
      </c>
      <c r="O120" s="1" t="s">
        <v>77</v>
      </c>
    </row>
    <row r="121" spans="5:15" x14ac:dyDescent="0.25">
      <c r="E121" s="21">
        <v>48126</v>
      </c>
      <c r="F121">
        <v>118</v>
      </c>
      <c r="G121" s="8">
        <v>0</v>
      </c>
      <c r="H121" s="7">
        <f t="shared" si="11"/>
        <v>1025.18</v>
      </c>
      <c r="I121" s="3">
        <f t="shared" si="12"/>
        <v>109.97</v>
      </c>
      <c r="J121">
        <f t="shared" si="10"/>
        <v>1.07</v>
      </c>
      <c r="N121" s="3">
        <f t="shared" si="9"/>
        <v>1136.22</v>
      </c>
      <c r="O121" s="1" t="s">
        <v>77</v>
      </c>
    </row>
    <row r="122" spans="5:15" x14ac:dyDescent="0.25">
      <c r="E122" s="21">
        <v>48157</v>
      </c>
      <c r="F122">
        <v>119</v>
      </c>
      <c r="G122" s="8">
        <v>0</v>
      </c>
      <c r="H122" s="7">
        <f t="shared" si="11"/>
        <v>1025.18</v>
      </c>
      <c r="I122" s="3">
        <f t="shared" si="12"/>
        <v>109.97</v>
      </c>
      <c r="J122">
        <f t="shared" si="10"/>
        <v>1.07</v>
      </c>
      <c r="N122" s="3">
        <f t="shared" si="9"/>
        <v>1136.22</v>
      </c>
      <c r="O122" s="1" t="s">
        <v>77</v>
      </c>
    </row>
    <row r="123" spans="5:15" x14ac:dyDescent="0.25">
      <c r="E123" s="21">
        <v>48187</v>
      </c>
      <c r="F123">
        <v>120</v>
      </c>
      <c r="G123" s="8">
        <v>0</v>
      </c>
      <c r="H123" s="7">
        <f t="shared" si="11"/>
        <v>1025.18</v>
      </c>
      <c r="I123" s="3">
        <f t="shared" si="12"/>
        <v>109.97</v>
      </c>
      <c r="J123">
        <f t="shared" si="10"/>
        <v>1.07</v>
      </c>
      <c r="N123" s="3">
        <f t="shared" si="9"/>
        <v>1136.22</v>
      </c>
      <c r="O123" s="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Planilha1</vt:lpstr>
      <vt:lpstr>4-AE-12</vt:lpstr>
      <vt:lpstr>10-KY-15 (D) </vt:lpstr>
      <vt:lpstr>14-IR-5 (D) </vt:lpstr>
      <vt:lpstr>12-FD-11 (D)</vt:lpstr>
      <vt:lpstr>8-TU-15 - Erro</vt:lpstr>
      <vt:lpstr>13-HG-17 - Erro</vt:lpstr>
      <vt:lpstr>14-GS-20 - Erro</vt:lpstr>
      <vt:lpstr>13-BI-9 - OK</vt:lpstr>
      <vt:lpstr>12-HI-16 - Erro</vt:lpstr>
      <vt:lpstr>10-IP-14 - F - OK</vt:lpstr>
      <vt:lpstr>4-BL-27 - OK</vt:lpstr>
      <vt:lpstr>10-RC-19 - OK</vt:lpstr>
      <vt:lpstr>4-DO-21 - Erro</vt:lpstr>
      <vt:lpstr>13-HF-13 - Revisar</vt:lpstr>
      <vt:lpstr>9-BE-6 - OK</vt:lpstr>
      <vt:lpstr>4-BY-4 - Erro</vt:lpstr>
      <vt:lpstr>14-DS-36 - F - OK</vt:lpstr>
      <vt:lpstr>14-BN-34 - Revisar</vt:lpstr>
      <vt:lpstr>13-NY-4 - Erro </vt:lpstr>
      <vt:lpstr>14-BJ-10 - S.R</vt:lpstr>
      <vt:lpstr>10-IC-26 - S.R</vt:lpstr>
      <vt:lpstr>6-EI-18 - S.R</vt:lpstr>
      <vt:lpstr>10-DS-25 - S.R</vt:lpstr>
      <vt:lpstr>12-EY-1 - S.R</vt:lpstr>
      <vt:lpstr>10-ER-29 - S.R</vt:lpstr>
      <vt:lpstr>10-HN-12 - S.R</vt:lpstr>
      <vt:lpstr>8-QW-19 - S.R</vt:lpstr>
      <vt:lpstr>13-AS-13 - S.R</vt:lpstr>
      <vt:lpstr>14-FW-16 - S.R</vt:lpstr>
      <vt:lpstr>14-JR-9</vt:lpstr>
      <vt:lpstr>10-AE-11 </vt:lpstr>
      <vt:lpstr>12I-T-8</vt:lpstr>
      <vt:lpstr>10-KX-27</vt:lpstr>
      <vt:lpstr>6-EF-18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Nascimento</dc:creator>
  <cp:lastModifiedBy>Matheus Nascimento</cp:lastModifiedBy>
  <dcterms:created xsi:type="dcterms:W3CDTF">2022-06-20T17:09:42Z</dcterms:created>
  <dcterms:modified xsi:type="dcterms:W3CDTF">2022-07-11T15:11:09Z</dcterms:modified>
</cp:coreProperties>
</file>