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3-2022\"/>
    </mc:Choice>
  </mc:AlternateContent>
  <xr:revisionPtr revIDLastSave="0" documentId="13_ncr:1_{ACFA3C8A-C93D-4C72-9325-4D837B028B0B}" xr6:coauthVersionLast="47" xr6:coauthVersionMax="47" xr10:uidLastSave="{00000000-0000-0000-0000-000000000000}"/>
  <bookViews>
    <workbookView xWindow="-28920" yWindow="-1020" windowWidth="29040" windowHeight="1584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M264" i="1" s="1"/>
  <c r="M263" i="1"/>
  <c r="M262" i="1"/>
  <c r="M261" i="1"/>
  <c r="M260" i="1"/>
  <c r="M259" i="1"/>
  <c r="M258" i="1"/>
  <c r="Q243" i="1"/>
  <c r="K243" i="1"/>
  <c r="M243" i="1" s="1"/>
  <c r="Q242" i="1"/>
  <c r="M242" i="1"/>
  <c r="Q241" i="1"/>
  <c r="M241" i="1"/>
  <c r="Q240" i="1"/>
  <c r="M240" i="1"/>
  <c r="Q239" i="1"/>
  <c r="M239" i="1"/>
  <c r="Q238" i="1"/>
  <c r="M238" i="1"/>
  <c r="Q237" i="1"/>
  <c r="M237" i="1"/>
  <c r="Q222" i="1"/>
  <c r="K222" i="1"/>
  <c r="M222" i="1" s="1"/>
  <c r="Q221" i="1"/>
  <c r="M221" i="1"/>
  <c r="Q220" i="1"/>
  <c r="M220" i="1"/>
  <c r="Q219" i="1"/>
  <c r="M219" i="1"/>
  <c r="Q218" i="1"/>
  <c r="M218" i="1"/>
  <c r="Q217" i="1"/>
  <c r="M217" i="1"/>
  <c r="Q216" i="1"/>
  <c r="M216" i="1"/>
  <c r="Q201" i="1"/>
  <c r="K201" i="1"/>
  <c r="M201" i="1" s="1"/>
  <c r="Q200" i="1"/>
  <c r="M200" i="1"/>
  <c r="Q199" i="1"/>
  <c r="M199" i="1"/>
  <c r="Q198" i="1"/>
  <c r="M198" i="1"/>
  <c r="Q197" i="1"/>
  <c r="M197" i="1"/>
  <c r="Q196" i="1"/>
  <c r="M196" i="1"/>
  <c r="Q195" i="1"/>
  <c r="M195" i="1"/>
  <c r="Q180" i="1"/>
  <c r="K180" i="1"/>
  <c r="M180" i="1" s="1"/>
  <c r="Q179" i="1"/>
  <c r="M179" i="1"/>
  <c r="Q178" i="1"/>
  <c r="M178" i="1"/>
  <c r="Q177" i="1"/>
  <c r="M177" i="1"/>
  <c r="Q176" i="1"/>
  <c r="M176" i="1"/>
  <c r="Q175" i="1"/>
  <c r="M175" i="1"/>
  <c r="Q174" i="1"/>
  <c r="M174" i="1"/>
  <c r="Q138" i="1"/>
  <c r="K138" i="1"/>
  <c r="M138" i="1" s="1"/>
  <c r="Q137" i="1"/>
  <c r="M137" i="1"/>
  <c r="Q136" i="1"/>
  <c r="M136" i="1"/>
  <c r="Q135" i="1"/>
  <c r="M135" i="1"/>
  <c r="Q134" i="1"/>
  <c r="M134" i="1"/>
  <c r="Q133" i="1"/>
  <c r="M133" i="1"/>
  <c r="Q132" i="1"/>
  <c r="M132" i="1"/>
  <c r="Q117" i="1"/>
  <c r="K117" i="1"/>
  <c r="M117" i="1" s="1"/>
  <c r="Q116" i="1"/>
  <c r="M116" i="1"/>
  <c r="Q115" i="1"/>
  <c r="M115" i="1"/>
  <c r="Q114" i="1"/>
  <c r="M114" i="1"/>
  <c r="Q113" i="1"/>
  <c r="M113" i="1"/>
  <c r="Q112" i="1"/>
  <c r="M112" i="1"/>
  <c r="Q111" i="1"/>
  <c r="M111" i="1"/>
  <c r="Q96" i="1"/>
  <c r="K96" i="1"/>
  <c r="M96" i="1" s="1"/>
  <c r="Q95" i="1"/>
  <c r="M95" i="1"/>
  <c r="Q94" i="1"/>
  <c r="M94" i="1"/>
  <c r="Q93" i="1"/>
  <c r="M93" i="1"/>
  <c r="Q92" i="1"/>
  <c r="M92" i="1"/>
  <c r="Q91" i="1"/>
  <c r="M91" i="1"/>
  <c r="Q90" i="1"/>
  <c r="M90" i="1"/>
  <c r="Q75" i="1"/>
  <c r="K75" i="1"/>
  <c r="M75" i="1" s="1"/>
  <c r="Q74" i="1"/>
  <c r="M74" i="1"/>
  <c r="Q73" i="1"/>
  <c r="M73" i="1"/>
  <c r="Q72" i="1"/>
  <c r="M72" i="1"/>
  <c r="Q71" i="1"/>
  <c r="M71" i="1"/>
  <c r="Q70" i="1"/>
  <c r="M70" i="1"/>
  <c r="Q69" i="1"/>
  <c r="M69" i="1"/>
  <c r="Q54" i="1"/>
  <c r="K54" i="1"/>
  <c r="M54" i="1" s="1"/>
  <c r="Q53" i="1"/>
  <c r="M53" i="1"/>
  <c r="Q52" i="1"/>
  <c r="M52" i="1"/>
  <c r="Q51" i="1"/>
  <c r="M51" i="1"/>
  <c r="Q50" i="1"/>
  <c r="M50" i="1"/>
  <c r="Q49" i="1"/>
  <c r="M49" i="1"/>
  <c r="Q48" i="1"/>
  <c r="M48" i="1"/>
  <c r="Q33" i="1"/>
  <c r="K33" i="1"/>
  <c r="M33" i="1" s="1"/>
  <c r="Q32" i="1"/>
  <c r="M32" i="1"/>
  <c r="Q31" i="1"/>
  <c r="M31" i="1"/>
  <c r="Q30" i="1"/>
  <c r="M30" i="1"/>
  <c r="Q29" i="1"/>
  <c r="M29" i="1"/>
  <c r="Q28" i="1"/>
  <c r="M28" i="1"/>
  <c r="Q27" i="1"/>
  <c r="M27" i="1"/>
  <c r="Q12" i="1"/>
  <c r="K12" i="1"/>
  <c r="Q11" i="1"/>
  <c r="M11" i="1"/>
  <c r="Q10" i="1"/>
  <c r="M10" i="1"/>
  <c r="Q9" i="1"/>
  <c r="M9" i="1"/>
  <c r="Q8" i="1"/>
  <c r="M8" i="1"/>
  <c r="Q7" i="1"/>
  <c r="M7" i="1"/>
  <c r="Q6" i="1"/>
  <c r="M6" i="1"/>
  <c r="I264" i="1" l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M12" i="1" s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<sst xmlns="http://schemas.openxmlformats.org/spreadsheetml/2006/main" count="387" uniqueCount="80">
  <si>
    <t>Prestamista de Venda Resumo CCB</t>
  </si>
  <si>
    <t>Período: 03/2022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</si>
  <si>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</si>
  <si>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</si>
  <si>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</si>
  <si>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</si>
  <si>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</si>
  <si>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</si>
  <si>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</si>
  <si>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</si>
  <si>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</si>
  <si>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</si>
  <si>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</si>
  <si>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</si>
  <si>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</si>
  <si>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</si>
  <si>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</si>
  <si>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</si>
  <si>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</si>
  <si>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353081,51</t>
  </si>
  <si>
    <t>Débito: 1010001 - CRÉDITOS CLIENTES CCB - PRINCIPAL</t>
  </si>
  <si>
    <t>Crédito: 2101001 - CONTRATO MOMENTUM</t>
  </si>
  <si>
    <t>B) Pela Correção Monetária da Taxa de Administração + Correção Monetária RSC I: 38472,53</t>
  </si>
  <si>
    <t>Crédito: 2101002 - TAXA DE ADMINISTRAÇÃO A REALIZAR (CCB)</t>
  </si>
  <si>
    <t>C) Pela Correção Monetária da Taxa de Emissão CCB + Correção Monetária RSC I: 373,94</t>
  </si>
  <si>
    <t>Crédito: 21010013 - DESP. EMISSÃO/REEMBOLSO - VENDAS CCB</t>
  </si>
  <si>
    <t>RIVIERA DE SANTA CRISTINA - IV</t>
  </si>
  <si>
    <t>A) Pela Correção Monetária do Valor Original + Correção Monetária RSC IV: 488233,44</t>
  </si>
  <si>
    <t>B) Pela Correção Monetária da Taxa de Administração + Correção Monetária RSC IV: 53391,10</t>
  </si>
  <si>
    <t>C) Pela Correção Monetária da Taxa de Emissão CCB + Correção Monetária RSC IV: 516,27</t>
  </si>
  <si>
    <t>RIVIERA DE SANTA CRISTINA - II</t>
  </si>
  <si>
    <t>A) Pela Correção Monetária do Valor Original + Correção Monetária RSC II: 601152,79</t>
  </si>
  <si>
    <t>B) Pela Correção Monetária da Taxa de Administração + Correção Monetária RSC II: 65398,93</t>
  </si>
  <si>
    <t>C) Pela Correção Monetária da Taxa de Emissão CCB + Correção Monetária RSC II: 630,26</t>
  </si>
  <si>
    <t>TERRAS DE STA. CRISTINA - V</t>
  </si>
  <si>
    <t>A) Pela Correção Monetária do Valor Original + Correção Monetária TSC V: 171188,94</t>
  </si>
  <si>
    <t>B) Pela Correção Monetária da Taxa de Administração + Correção Monetária TSC V: 18693,62</t>
  </si>
  <si>
    <t>C) Pela Correção Monetária da Taxa de Emissão CCB + Correção Monetária TSC V: 180,79</t>
  </si>
  <si>
    <t>RIVIERA DE SANTA CRISTINA - III</t>
  </si>
  <si>
    <t>A) Pela Correção Monetária do Valor Original + Correção Monetária RSC III: 328531,63</t>
  </si>
  <si>
    <t>B) Pela Correção Monetária da Taxa de Administração + Correção Monetária RSC III: 35927,47</t>
  </si>
  <si>
    <t>C) Pela Correção Monetária da Taxa de Emissão CCB + Correção Monetária RSC III: 348,95</t>
  </si>
  <si>
    <t>RIVIERA DE SANTA CRISTINA XIII - SETOR IATE</t>
  </si>
  <si>
    <t>A) Pela Correção Monetária do Valor Original + Correção Monetária RSC XIII: 220614,75</t>
  </si>
  <si>
    <t>B) Pela Correção Monetária da Taxa de Administração + Correção Monetária RSC XIII: 23860,24</t>
  </si>
  <si>
    <t>C) Pela Correção Monetária da Taxa de Emissão CCB + Correção Monetária RSC XIII: 230,85</t>
  </si>
  <si>
    <t>RIVIERA DE SANTA CRISTINA XIII - SETOR MARINA</t>
  </si>
  <si>
    <t>A) Pela Correção Monetária do Valor Original + Correção Monetária RSC XIII: 969557,21</t>
  </si>
  <si>
    <t>B) Pela Correção Monetária da Taxa de Administração + Correção Monetária RSC XIII: 105903,04</t>
  </si>
  <si>
    <t>C) Pela Correção Monetária da Taxa de Emissão CCB + Correção Monetária RSC XIII: 1026,89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</si>
  <si>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</si>
  <si>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</si>
  <si>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</si>
  <si>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</si>
  <si>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</si>
  <si>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1614401,87</t>
  </si>
  <si>
    <t>B) Pela Correção Monetária da Taxa de Administração + Correção Monetária NVIIER: 175737,48</t>
  </si>
  <si>
    <t>C) Pela Correção Monetária da Taxa de Emissão CCB + Correção Monetária NVIIER: 1700,67</t>
  </si>
  <si>
    <t>SANTA BÁRBARA RESORT RESIDENCE - I</t>
  </si>
  <si>
    <t>A) Pela Correção Monetária do Valor Original + Correção Monetária SBRR: 344876,45</t>
  </si>
  <si>
    <t>B) Pela Correção Monetária da Taxa de Administração + Correção Monetária SBRR: 37716,33</t>
  </si>
  <si>
    <t>C) Pela Correção Monetária da Taxa de Emissão CCB + Correção Monetária SBRR: 367,80</t>
  </si>
  <si>
    <t>SANTA BÁRBARA RESORT RESIDENCE - II</t>
  </si>
  <si>
    <t>A) Pela Correção Monetária do Valor Original + Correção Monetária SBRR: 330431,13</t>
  </si>
  <si>
    <t>B) Pela Correção Monetária da Taxa de Administração + Correção Monetária SBRR: 35866,53</t>
  </si>
  <si>
    <t>C) Pela Correção Monetária da Taxa de Emissão CCB + Correção Monetária SBRR: 352,44</t>
  </si>
  <si>
    <t>SANTA BÁRBARA RESORT RESIDENCE - III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</si>
  <si>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</si>
  <si>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</si>
  <si>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</si>
  <si>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RESUMO CONSOLIDADO</t>
  </si>
  <si>
    <t>A) Pela Correção Monetária do Valor Original + Correção Monetária Total: 5422069,72</t>
  </si>
  <si>
    <t>B) Pela Correção Monetária da Taxa de Administração + Correção Monetária Total: 590967,27</t>
  </si>
  <si>
    <t>C) Pela Correção Monetária da Taxa de Emissão CCB + Correção Monetária Total: 5728,86</t>
  </si>
  <si>
    <t xml:space="preserve">Saldo do Análitico
</t>
  </si>
  <si>
    <t>Diferença</t>
  </si>
  <si>
    <t>Saldo Mês Anterior</t>
  </si>
  <si>
    <t>Resultado</t>
  </si>
  <si>
    <t>Saldo do Análitico</t>
  </si>
  <si>
    <r>
      <t>Observação : Diferença de</t>
    </r>
    <r>
      <rPr>
        <sz val="11"/>
        <color rgb="FFFF0000"/>
        <rFont val="Arial"/>
        <family val="2"/>
      </rPr>
      <t xml:space="preserve"> 17.766.106,37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</si>
</sst>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6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4" borderId="13" xfId="0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43" fontId="4" fillId="0" borderId="1" xfId="0" applyNumberFormat="1" applyFont="1" applyBorder="1"/>
    <xf numFmtId="43" fontId="0" fillId="0" borderId="13" xfId="0" applyNumberFormat="1" applyBorder="1"/>
    <xf numFmtId="43" fontId="4" fillId="0" borderId="12" xfId="1" applyFont="1" applyFill="1" applyBorder="1" applyAlignment="1">
      <alignment horizontal="center" vertical="center" wrapText="1"/>
    </xf>
    <xf numFmtId="43" fontId="8" fillId="0" borderId="13" xfId="0" applyNumberFormat="1" applyFont="1" applyBorder="1"/>
    <xf numFmtId="43" fontId="8" fillId="0" borderId="13" xfId="0" applyNumberFormat="1" applyFont="1" applyBorder="1" applyAlignment="1">
      <alignment horizontal="center" vertical="center"/>
    </xf>
    <xf numFmtId="43" fontId="4" fillId="0" borderId="12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Q704"/>
  <sheetViews>
    <sheetView showGridLines="0" tabSelected="1" topLeftCell="C225" zoomScale="85" zoomScaleNormal="85" workbookViewId="0">
      <selection activeCell="T248" sqref="T248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  <col min="13" max="13" width="14.28515625" bestFit="1" customWidth="1"/>
    <col min="15" max="15" width="18.140625" bestFit="1" customWidth="1"/>
    <col min="17" max="17" width="13.28515625" bestFit="1" customWidth="1"/>
  </cols>
  <sheetData>
    <row r="1" spans="1:17" ht="30.75" customHeight="1" x14ac:dyDescent="0.25">
      <c r="A1" s="31" t="s">
        <v>0</v>
      </c>
      <c r="B1" s="32"/>
      <c r="C1" s="32"/>
      <c r="D1" s="32"/>
      <c r="E1" s="32"/>
      <c r="F1" s="32"/>
      <c r="G1" s="32"/>
      <c r="H1" s="32"/>
      <c r="I1" s="33"/>
    </row>
    <row r="2" spans="1:17" x14ac:dyDescent="0.25">
      <c r="A2" s="28" t="s">
        <v>1</v>
      </c>
      <c r="B2" s="29"/>
      <c r="C2" s="29"/>
      <c r="D2" s="29"/>
      <c r="E2" s="29"/>
      <c r="F2" s="29"/>
      <c r="G2" s="29"/>
      <c r="H2" s="29"/>
      <c r="I2" s="30"/>
    </row>
    <row r="3" spans="1:17" x14ac:dyDescent="0.25">
      <c r="A3" s="3"/>
      <c r="B3" s="4"/>
      <c r="C3" s="4"/>
      <c r="D3" s="4"/>
      <c r="E3" s="4"/>
      <c r="F3" s="4"/>
      <c r="G3" s="4"/>
      <c r="H3" s="4"/>
      <c r="I3" s="5"/>
    </row>
    <row r="4" spans="1:17" ht="18.75" customHeight="1" thickBot="1" x14ac:dyDescent="0.3">
      <c r="A4" s="34" t="s">
        <v>2</v>
      </c>
      <c r="B4" s="35"/>
      <c r="C4" s="35"/>
      <c r="D4" s="35"/>
      <c r="E4" s="35"/>
      <c r="F4" s="35"/>
      <c r="G4" s="35"/>
      <c r="H4" s="35"/>
      <c r="I4" s="36"/>
    </row>
    <row r="5" spans="1:17" ht="43.5" customHeight="1" thickBot="1" x14ac:dyDescent="0.3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  <c r="K5" s="16" t="s">
        <v>74</v>
      </c>
      <c r="L5" s="17"/>
      <c r="M5" s="18" t="s">
        <v>75</v>
      </c>
      <c r="N5" s="17"/>
      <c r="O5" s="18" t="s">
        <v>76</v>
      </c>
      <c r="P5" s="17"/>
      <c r="Q5" s="18" t="s">
        <v>77</v>
      </c>
    </row>
    <row r="6" spans="1:17" ht="15.75" thickBot="1" x14ac:dyDescent="0.3">
      <c r="A6" s="2" t="s">
        <v>11</v>
      </c>
      <c r="B6" s="9">
        <v>34655.519999999997</v>
      </c>
      <c r="C6" s="9">
        <v>26538.97</v>
      </c>
      <c r="D6" s="9">
        <v>26538.97</v>
      </c>
      <c r="E6" s="9">
        <v>0</v>
      </c>
      <c r="F6" s="9">
        <v>7337.47</v>
      </c>
      <c r="G6" s="9">
        <v>0</v>
      </c>
      <c r="H6" s="9">
        <v>0</v>
      </c>
      <c r="I6" s="10">
        <v>27318.05</v>
      </c>
      <c r="K6" s="19">
        <v>28892.65</v>
      </c>
      <c r="L6" s="17"/>
      <c r="M6" s="20">
        <f t="shared" ref="M6:M9" si="0">I6-K6</f>
        <v>-1574.6000000000022</v>
      </c>
      <c r="N6" s="17"/>
      <c r="O6" s="21">
        <v>34655.519999999997</v>
      </c>
      <c r="P6" s="17"/>
      <c r="Q6" s="22">
        <f>B6-O6</f>
        <v>0</v>
      </c>
    </row>
    <row r="7" spans="1:17" ht="15.75" thickBot="1" x14ac:dyDescent="0.3">
      <c r="A7" s="2" t="s">
        <v>12</v>
      </c>
      <c r="B7" s="9">
        <v>38880307.090000004</v>
      </c>
      <c r="C7" s="9">
        <v>1444035.1</v>
      </c>
      <c r="D7" s="9">
        <v>378102.26</v>
      </c>
      <c r="E7" s="9">
        <v>0</v>
      </c>
      <c r="F7" s="9">
        <v>6153993.1200000001</v>
      </c>
      <c r="G7" s="9">
        <v>0</v>
      </c>
      <c r="H7" s="9">
        <v>353081.51</v>
      </c>
      <c r="I7" s="10">
        <v>32552062.949999992</v>
      </c>
      <c r="K7" s="19">
        <v>37732011.339999974</v>
      </c>
      <c r="L7" s="17"/>
      <c r="M7" s="20">
        <f>I7-K7</f>
        <v>-5179948.389999982</v>
      </c>
      <c r="N7" s="17"/>
      <c r="O7" s="21">
        <v>38880307.090000004</v>
      </c>
      <c r="P7" s="17"/>
      <c r="Q7" s="22">
        <f t="shared" ref="Q7:Q12" si="1">B7-O7</f>
        <v>0</v>
      </c>
    </row>
    <row r="8" spans="1:17" ht="15.75" thickBot="1" x14ac:dyDescent="0.3">
      <c r="A8" s="2" t="s">
        <v>13</v>
      </c>
      <c r="B8" s="9">
        <v>40633.410000000003</v>
      </c>
      <c r="C8" s="9">
        <v>1504.47</v>
      </c>
      <c r="D8" s="9">
        <v>190.94</v>
      </c>
      <c r="E8" s="9">
        <v>0</v>
      </c>
      <c r="F8" s="9">
        <v>6452.08</v>
      </c>
      <c r="G8" s="9">
        <v>0</v>
      </c>
      <c r="H8" s="9">
        <v>373.94</v>
      </c>
      <c r="I8" s="10">
        <v>35868.800000000003</v>
      </c>
      <c r="K8" s="19">
        <v>33821.289999999986</v>
      </c>
      <c r="L8" s="17"/>
      <c r="M8" s="20">
        <f t="shared" si="0"/>
        <v>2047.5100000000166</v>
      </c>
      <c r="N8" s="17"/>
      <c r="O8" s="21">
        <v>40633.410000000003</v>
      </c>
      <c r="P8" s="17"/>
      <c r="Q8" s="22">
        <f t="shared" si="1"/>
        <v>0</v>
      </c>
    </row>
    <row r="9" spans="1:17" ht="15.75" thickBot="1" x14ac:dyDescent="0.3">
      <c r="A9" s="2" t="s">
        <v>14</v>
      </c>
      <c r="B9" s="9">
        <v>4201449.13</v>
      </c>
      <c r="C9" s="9">
        <v>155442.95000000001</v>
      </c>
      <c r="D9" s="9">
        <v>19763.41</v>
      </c>
      <c r="E9" s="9">
        <v>0</v>
      </c>
      <c r="F9" s="9">
        <v>666876.99</v>
      </c>
      <c r="G9" s="9">
        <v>0</v>
      </c>
      <c r="H9" s="9">
        <v>38472.53</v>
      </c>
      <c r="I9" s="10">
        <v>3708724.21</v>
      </c>
      <c r="K9" s="19">
        <v>3502763.9600000014</v>
      </c>
      <c r="L9" s="17"/>
      <c r="M9" s="20">
        <f t="shared" si="0"/>
        <v>205960.2499999986</v>
      </c>
      <c r="N9" s="17"/>
      <c r="O9" s="21">
        <v>4201449.13</v>
      </c>
      <c r="P9" s="17"/>
      <c r="Q9" s="22">
        <f t="shared" si="1"/>
        <v>0</v>
      </c>
    </row>
    <row r="10" spans="1:17" ht="15.75" thickBot="1" x14ac:dyDescent="0.3">
      <c r="A10" s="2" t="s">
        <v>15</v>
      </c>
      <c r="B10" s="9">
        <v>576619.67000000004</v>
      </c>
      <c r="C10" s="9">
        <v>60435.48</v>
      </c>
      <c r="D10" s="9">
        <v>84145.61</v>
      </c>
      <c r="E10" s="9">
        <v>0</v>
      </c>
      <c r="F10" s="9">
        <v>224841.74</v>
      </c>
      <c r="G10" s="9">
        <v>0</v>
      </c>
      <c r="H10" s="9">
        <v>0</v>
      </c>
      <c r="I10" s="10">
        <v>328067.8</v>
      </c>
      <c r="K10" s="19">
        <v>332488.77999999997</v>
      </c>
      <c r="L10" s="17"/>
      <c r="M10" s="20">
        <f>I10-K10</f>
        <v>-4420.9799999999814</v>
      </c>
      <c r="N10" s="17"/>
      <c r="O10" s="21">
        <v>576619.67000000004</v>
      </c>
      <c r="P10" s="17"/>
      <c r="Q10" s="22">
        <f t="shared" si="1"/>
        <v>0</v>
      </c>
    </row>
    <row r="11" spans="1:17" ht="15.75" thickBot="1" x14ac:dyDescent="0.3">
      <c r="A11" s="2" t="s">
        <v>16</v>
      </c>
      <c r="B11" s="9">
        <v>48088.160000000003</v>
      </c>
      <c r="C11" s="9">
        <v>27798.97</v>
      </c>
      <c r="D11" s="9">
        <v>27798.97</v>
      </c>
      <c r="E11" s="9">
        <v>0</v>
      </c>
      <c r="F11" s="9">
        <v>11069.89</v>
      </c>
      <c r="G11" s="9">
        <v>0</v>
      </c>
      <c r="H11" s="9">
        <v>0</v>
      </c>
      <c r="I11" s="10">
        <v>37018.269999999997</v>
      </c>
      <c r="K11" s="23">
        <v>38653.49000000002</v>
      </c>
      <c r="L11" s="17"/>
      <c r="M11" s="20">
        <f>I11-K11</f>
        <v>-1635.220000000023</v>
      </c>
      <c r="N11" s="17"/>
      <c r="O11" s="21">
        <v>48088.160000000003</v>
      </c>
      <c r="P11" s="17"/>
      <c r="Q11" s="22">
        <f t="shared" si="1"/>
        <v>0</v>
      </c>
    </row>
    <row r="12" spans="1:17" ht="15.75" thickBot="1" x14ac:dyDescent="0.3">
      <c r="A12" s="13" t="s">
        <v>17</v>
      </c>
      <c r="B12" s="12">
        <f t="shared" ref="B12:I12" si="2">SUM(B6:B11)</f>
        <v>43781752.980000004</v>
      </c>
      <c r="C12" s="12">
        <f t="shared" si="2"/>
        <v>1715755.94</v>
      </c>
      <c r="D12" s="12">
        <f t="shared" si="2"/>
        <v>536540.15999999992</v>
      </c>
      <c r="E12" s="12">
        <f t="shared" si="2"/>
        <v>0</v>
      </c>
      <c r="F12" s="12">
        <f t="shared" si="2"/>
        <v>7070571.29</v>
      </c>
      <c r="G12" s="12">
        <f t="shared" si="2"/>
        <v>0</v>
      </c>
      <c r="H12" s="12">
        <f t="shared" si="2"/>
        <v>391927.98</v>
      </c>
      <c r="I12" s="14">
        <f t="shared" si="2"/>
        <v>36689060.079999991</v>
      </c>
      <c r="K12" s="24">
        <f>K6+K7+K8+K9+K10+K11</f>
        <v>41668631.509999976</v>
      </c>
      <c r="L12" s="17"/>
      <c r="M12" s="25">
        <f>I12-K12</f>
        <v>-4979571.4299999848</v>
      </c>
      <c r="N12" s="17"/>
      <c r="O12" s="26">
        <v>43781752.980000004</v>
      </c>
      <c r="P12" s="17"/>
      <c r="Q12" s="22">
        <f t="shared" si="1"/>
        <v>0</v>
      </c>
    </row>
    <row r="13" spans="1:17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17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17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17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17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17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17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17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17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17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17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7" ht="15.75" thickBot="1" x14ac:dyDescent="0.3">
      <c r="A25" s="34" t="s">
        <v>26</v>
      </c>
      <c r="B25" s="35"/>
      <c r="C25" s="35"/>
      <c r="D25" s="35"/>
      <c r="E25" s="35"/>
      <c r="F25" s="35"/>
      <c r="G25" s="35"/>
      <c r="H25" s="35"/>
      <c r="I25" s="36"/>
    </row>
    <row r="26" spans="1:17" ht="39" thickBot="1" x14ac:dyDescent="0.3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  <c r="K26" s="16" t="s">
        <v>74</v>
      </c>
      <c r="L26" s="17"/>
      <c r="M26" s="18" t="s">
        <v>75</v>
      </c>
      <c r="N26" s="17"/>
      <c r="O26" s="18" t="s">
        <v>76</v>
      </c>
      <c r="P26" s="17"/>
      <c r="Q26" s="18" t="s">
        <v>77</v>
      </c>
    </row>
    <row r="27" spans="1:17" ht="15.75" thickBot="1" x14ac:dyDescent="0.3">
      <c r="A27" s="2" t="s">
        <v>11</v>
      </c>
      <c r="B27" s="9">
        <v>42675.33</v>
      </c>
      <c r="C27" s="9">
        <v>10391.65</v>
      </c>
      <c r="D27" s="9">
        <v>10517.78</v>
      </c>
      <c r="E27" s="9">
        <v>2597.81</v>
      </c>
      <c r="F27" s="9">
        <v>26893.24</v>
      </c>
      <c r="G27" s="9">
        <v>0</v>
      </c>
      <c r="H27" s="9">
        <v>0</v>
      </c>
      <c r="I27" s="10">
        <v>18253.77</v>
      </c>
      <c r="K27" s="19">
        <v>15655.96</v>
      </c>
      <c r="L27" s="17"/>
      <c r="M27" s="20">
        <f t="shared" ref="M27" si="3">I27-K27</f>
        <v>2597.8100000000013</v>
      </c>
      <c r="N27" s="17"/>
      <c r="O27" s="21">
        <v>42675.33</v>
      </c>
      <c r="P27" s="17"/>
      <c r="Q27" s="22">
        <f>B27-O27</f>
        <v>0</v>
      </c>
    </row>
    <row r="28" spans="1:17" ht="15.75" thickBot="1" x14ac:dyDescent="0.3">
      <c r="A28" s="2" t="s">
        <v>12</v>
      </c>
      <c r="B28" s="9">
        <v>35786492.840000004</v>
      </c>
      <c r="C28" s="9">
        <v>553005.52</v>
      </c>
      <c r="D28" s="9">
        <v>161481.95000000001</v>
      </c>
      <c r="E28" s="9">
        <v>0</v>
      </c>
      <c r="F28" s="9">
        <v>8215869.4100000001</v>
      </c>
      <c r="G28" s="9">
        <v>0</v>
      </c>
      <c r="H28" s="9">
        <v>488233.44</v>
      </c>
      <c r="I28" s="10">
        <v>28450380.440000001</v>
      </c>
      <c r="K28" s="19">
        <v>26791415.829999987</v>
      </c>
      <c r="L28" s="17"/>
      <c r="M28" s="20">
        <f>I28-K28</f>
        <v>1658964.6100000143</v>
      </c>
      <c r="N28" s="17"/>
      <c r="O28" s="21">
        <v>35786492.840000004</v>
      </c>
      <c r="P28" s="17"/>
      <c r="Q28" s="22">
        <f t="shared" ref="Q28:Q33" si="4">B28-O28</f>
        <v>0</v>
      </c>
    </row>
    <row r="29" spans="1:17" ht="15.75" thickBot="1" x14ac:dyDescent="0.3">
      <c r="A29" s="2" t="s">
        <v>13</v>
      </c>
      <c r="B29" s="9">
        <v>37579.39</v>
      </c>
      <c r="C29" s="9">
        <v>571.94000000000005</v>
      </c>
      <c r="D29" s="9">
        <v>147.78</v>
      </c>
      <c r="E29" s="9">
        <v>0</v>
      </c>
      <c r="F29" s="9">
        <v>8625.19</v>
      </c>
      <c r="G29" s="9">
        <v>0</v>
      </c>
      <c r="H29" s="9">
        <v>516.27</v>
      </c>
      <c r="I29" s="10">
        <v>29894.63</v>
      </c>
      <c r="K29" s="19">
        <v>28032.41</v>
      </c>
      <c r="L29" s="17"/>
      <c r="M29" s="20">
        <f t="shared" ref="M29:M30" si="5">I29-K29</f>
        <v>1862.2200000000012</v>
      </c>
      <c r="N29" s="17"/>
      <c r="O29" s="21">
        <v>37579.39</v>
      </c>
      <c r="P29" s="17"/>
      <c r="Q29" s="22">
        <f t="shared" si="4"/>
        <v>0</v>
      </c>
    </row>
    <row r="30" spans="1:17" ht="15.75" thickBot="1" x14ac:dyDescent="0.3">
      <c r="A30" s="2" t="s">
        <v>14</v>
      </c>
      <c r="B30" s="9">
        <v>3888888.06</v>
      </c>
      <c r="C30" s="9">
        <v>59093.38</v>
      </c>
      <c r="D30" s="9">
        <v>15295.34</v>
      </c>
      <c r="E30" s="9">
        <v>0</v>
      </c>
      <c r="F30" s="9">
        <v>891727.12</v>
      </c>
      <c r="G30" s="9">
        <v>0</v>
      </c>
      <c r="H30" s="9">
        <v>53391.1</v>
      </c>
      <c r="I30" s="10">
        <v>3094350.08</v>
      </c>
      <c r="K30" s="19">
        <v>2900692.0500000012</v>
      </c>
      <c r="L30" s="17"/>
      <c r="M30" s="20">
        <f t="shared" si="5"/>
        <v>193658.02999999886</v>
      </c>
      <c r="N30" s="17"/>
      <c r="O30" s="21">
        <v>3888888.06</v>
      </c>
      <c r="P30" s="17"/>
      <c r="Q30" s="22">
        <f t="shared" si="4"/>
        <v>0</v>
      </c>
    </row>
    <row r="31" spans="1:17" ht="15.75" thickBot="1" x14ac:dyDescent="0.3">
      <c r="A31" s="2" t="s">
        <v>15</v>
      </c>
      <c r="B31" s="9">
        <v>606509.07999999996</v>
      </c>
      <c r="C31" s="9">
        <v>18941.97</v>
      </c>
      <c r="D31" s="9">
        <v>62635.95</v>
      </c>
      <c r="E31" s="9">
        <v>0</v>
      </c>
      <c r="F31" s="9">
        <v>292158.59000000003</v>
      </c>
      <c r="G31" s="9">
        <v>0</v>
      </c>
      <c r="H31" s="9">
        <v>0</v>
      </c>
      <c r="I31" s="10">
        <v>270656.51</v>
      </c>
      <c r="K31" s="19">
        <v>271479.87000000005</v>
      </c>
      <c r="L31" s="17"/>
      <c r="M31" s="20">
        <f>I31-K31</f>
        <v>-823.36000000004424</v>
      </c>
      <c r="N31" s="17"/>
      <c r="O31" s="21">
        <v>606509.07999999996</v>
      </c>
      <c r="P31" s="17"/>
      <c r="Q31" s="22">
        <f t="shared" si="4"/>
        <v>0</v>
      </c>
    </row>
    <row r="32" spans="1:17" ht="15.75" thickBot="1" x14ac:dyDescent="0.3">
      <c r="A32" s="2" t="s">
        <v>16</v>
      </c>
      <c r="B32" s="9">
        <v>30289.14</v>
      </c>
      <c r="C32" s="9">
        <v>14861.86</v>
      </c>
      <c r="D32" s="9">
        <v>15765.76</v>
      </c>
      <c r="E32" s="9">
        <v>0</v>
      </c>
      <c r="F32" s="9">
        <v>21620.1</v>
      </c>
      <c r="G32" s="9">
        <v>0</v>
      </c>
      <c r="H32" s="9">
        <v>0</v>
      </c>
      <c r="I32" s="10">
        <v>7765.14</v>
      </c>
      <c r="K32" s="23">
        <v>7765.1799999999985</v>
      </c>
      <c r="L32" s="17"/>
      <c r="M32" s="20">
        <f>I32-K32</f>
        <v>-3.9999999998144631E-2</v>
      </c>
      <c r="N32" s="17"/>
      <c r="O32" s="21">
        <v>30289.14</v>
      </c>
      <c r="P32" s="17"/>
      <c r="Q32" s="22">
        <f t="shared" si="4"/>
        <v>0</v>
      </c>
    </row>
    <row r="33" spans="1:17" ht="15.75" thickBot="1" x14ac:dyDescent="0.3">
      <c r="A33" s="13" t="s">
        <v>17</v>
      </c>
      <c r="B33" s="12">
        <f t="shared" ref="B33:I33" si="6">SUM(B27:B32)</f>
        <v>40392433.840000004</v>
      </c>
      <c r="C33" s="12">
        <f t="shared" si="6"/>
        <v>656866.31999999995</v>
      </c>
      <c r="D33" s="12">
        <f t="shared" si="6"/>
        <v>265844.56</v>
      </c>
      <c r="E33" s="12">
        <f t="shared" si="6"/>
        <v>2597.81</v>
      </c>
      <c r="F33" s="12">
        <f t="shared" si="6"/>
        <v>9456893.6500000004</v>
      </c>
      <c r="G33" s="12">
        <f t="shared" si="6"/>
        <v>0</v>
      </c>
      <c r="H33" s="12">
        <f t="shared" si="6"/>
        <v>542140.81000000006</v>
      </c>
      <c r="I33" s="14">
        <f t="shared" si="6"/>
        <v>31871300.570000004</v>
      </c>
      <c r="K33" s="24">
        <f>K27+K28+K29+K30+K31+K32</f>
        <v>30015041.29999999</v>
      </c>
      <c r="L33" s="17"/>
      <c r="M33" s="25">
        <f>I33-K33</f>
        <v>1856259.2700000145</v>
      </c>
      <c r="N33" s="17"/>
      <c r="O33" s="26">
        <v>40392433.840000004</v>
      </c>
      <c r="P33" s="17"/>
      <c r="Q33" s="22">
        <f t="shared" si="4"/>
        <v>0</v>
      </c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17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17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17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17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17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17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17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17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17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17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17" ht="15.75" thickBot="1" x14ac:dyDescent="0.3">
      <c r="A46" s="34" t="s">
        <v>30</v>
      </c>
      <c r="B46" s="35"/>
      <c r="C46" s="35"/>
      <c r="D46" s="35"/>
      <c r="E46" s="35"/>
      <c r="F46" s="35"/>
      <c r="G46" s="35"/>
      <c r="H46" s="35"/>
      <c r="I46" s="36"/>
    </row>
    <row r="47" spans="1:17" ht="39" thickBot="1" x14ac:dyDescent="0.3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  <c r="K47" s="16" t="s">
        <v>74</v>
      </c>
      <c r="L47" s="17"/>
      <c r="M47" s="18" t="s">
        <v>75</v>
      </c>
      <c r="N47" s="17"/>
      <c r="O47" s="18" t="s">
        <v>76</v>
      </c>
      <c r="P47" s="17"/>
      <c r="Q47" s="18" t="s">
        <v>77</v>
      </c>
    </row>
    <row r="48" spans="1:17" ht="15.75" thickBot="1" x14ac:dyDescent="0.3">
      <c r="A48" s="2" t="s">
        <v>11</v>
      </c>
      <c r="B48" s="9">
        <v>9147.02</v>
      </c>
      <c r="C48" s="9">
        <v>20328.89</v>
      </c>
      <c r="D48" s="9">
        <v>20328.89</v>
      </c>
      <c r="E48" s="9">
        <v>0</v>
      </c>
      <c r="F48" s="9">
        <v>8198.8799999999992</v>
      </c>
      <c r="G48" s="9">
        <v>0</v>
      </c>
      <c r="H48" s="9">
        <v>0</v>
      </c>
      <c r="I48" s="10">
        <v>948.14</v>
      </c>
      <c r="K48" s="19">
        <v>948.14</v>
      </c>
      <c r="L48" s="17"/>
      <c r="M48" s="20">
        <f t="shared" ref="M48" si="7">I48-K48</f>
        <v>0</v>
      </c>
      <c r="N48" s="17"/>
      <c r="O48" s="21">
        <v>9147.02</v>
      </c>
      <c r="P48" s="17"/>
      <c r="Q48" s="22">
        <f>B48-O48</f>
        <v>0</v>
      </c>
    </row>
    <row r="49" spans="1:17" ht="15.75" thickBot="1" x14ac:dyDescent="0.3">
      <c r="A49" s="2" t="s">
        <v>12</v>
      </c>
      <c r="B49" s="9">
        <v>64845756.310000002</v>
      </c>
      <c r="C49" s="9">
        <v>746526.02</v>
      </c>
      <c r="D49" s="9">
        <v>312088.55</v>
      </c>
      <c r="E49" s="9">
        <v>0</v>
      </c>
      <c r="F49" s="9">
        <v>10848396.539999999</v>
      </c>
      <c r="G49" s="9">
        <v>0</v>
      </c>
      <c r="H49" s="9">
        <v>601152.79</v>
      </c>
      <c r="I49" s="10">
        <v>55032950.030000001</v>
      </c>
      <c r="K49" s="19">
        <v>54037371.740000032</v>
      </c>
      <c r="L49" s="17"/>
      <c r="M49" s="20">
        <f>I49-K49</f>
        <v>995578.2899999693</v>
      </c>
      <c r="N49" s="17"/>
      <c r="O49" s="21">
        <v>64845756.310000002</v>
      </c>
      <c r="P49" s="17"/>
      <c r="Q49" s="22">
        <f t="shared" ref="Q49:Q54" si="8">B49-O49</f>
        <v>0</v>
      </c>
    </row>
    <row r="50" spans="1:17" ht="15.75" thickBot="1" x14ac:dyDescent="0.3">
      <c r="A50" s="2" t="s">
        <v>13</v>
      </c>
      <c r="B50" s="9">
        <v>67805.19</v>
      </c>
      <c r="C50" s="9">
        <v>767.18</v>
      </c>
      <c r="D50" s="9">
        <v>265.83999999999997</v>
      </c>
      <c r="E50" s="9">
        <v>0</v>
      </c>
      <c r="F50" s="9">
        <v>11357.36</v>
      </c>
      <c r="G50" s="9">
        <v>0</v>
      </c>
      <c r="H50" s="9">
        <v>630.26</v>
      </c>
      <c r="I50" s="10">
        <v>57579.43</v>
      </c>
      <c r="K50" s="19">
        <v>56228.689999999973</v>
      </c>
      <c r="L50" s="17"/>
      <c r="M50" s="20">
        <f t="shared" ref="M50:M51" si="9">I50-K50</f>
        <v>1350.7400000000271</v>
      </c>
      <c r="N50" s="17"/>
      <c r="O50" s="21">
        <v>67805.19</v>
      </c>
      <c r="P50" s="17"/>
      <c r="Q50" s="22">
        <f t="shared" si="8"/>
        <v>0</v>
      </c>
    </row>
    <row r="51" spans="1:17" ht="15.75" thickBot="1" x14ac:dyDescent="0.3">
      <c r="A51" s="2" t="s">
        <v>14</v>
      </c>
      <c r="B51" s="9">
        <v>6990720.4000000004</v>
      </c>
      <c r="C51" s="9">
        <v>79266.12</v>
      </c>
      <c r="D51" s="9">
        <v>27442.5</v>
      </c>
      <c r="E51" s="9">
        <v>0</v>
      </c>
      <c r="F51" s="9">
        <v>1172269.8700000001</v>
      </c>
      <c r="G51" s="9">
        <v>0</v>
      </c>
      <c r="H51" s="9">
        <v>65398.93</v>
      </c>
      <c r="I51" s="10">
        <v>5935673.0800000001</v>
      </c>
      <c r="K51" s="19">
        <v>5795195.5800000001</v>
      </c>
      <c r="L51" s="17"/>
      <c r="M51" s="20">
        <f t="shared" si="9"/>
        <v>140477.5</v>
      </c>
      <c r="N51" s="17"/>
      <c r="O51" s="21">
        <v>6990720.4000000004</v>
      </c>
      <c r="P51" s="17"/>
      <c r="Q51" s="22">
        <f t="shared" si="8"/>
        <v>0</v>
      </c>
    </row>
    <row r="52" spans="1:17" ht="15.75" thickBot="1" x14ac:dyDescent="0.3">
      <c r="A52" s="2" t="s">
        <v>15</v>
      </c>
      <c r="B52" s="9">
        <v>1093311.6399999999</v>
      </c>
      <c r="C52" s="9">
        <v>20664.64</v>
      </c>
      <c r="D52" s="9">
        <v>163018.64000000001</v>
      </c>
      <c r="E52" s="9">
        <v>0</v>
      </c>
      <c r="F52" s="9">
        <v>396595.59</v>
      </c>
      <c r="G52" s="9">
        <v>0</v>
      </c>
      <c r="H52" s="9">
        <v>0</v>
      </c>
      <c r="I52" s="10">
        <v>554362.05000000005</v>
      </c>
      <c r="K52" s="19">
        <v>554362.05000000005</v>
      </c>
      <c r="L52" s="17"/>
      <c r="M52" s="20">
        <f>I52-K52</f>
        <v>0</v>
      </c>
      <c r="N52" s="17"/>
      <c r="O52" s="21">
        <v>1093311.6399999999</v>
      </c>
      <c r="P52" s="17"/>
      <c r="Q52" s="22">
        <f t="shared" si="8"/>
        <v>0</v>
      </c>
    </row>
    <row r="53" spans="1:17" ht="15.75" thickBot="1" x14ac:dyDescent="0.3">
      <c r="A53" s="2" t="s">
        <v>16</v>
      </c>
      <c r="B53" s="9">
        <v>33971.51</v>
      </c>
      <c r="C53" s="9">
        <v>25346.65</v>
      </c>
      <c r="D53" s="9">
        <v>25346.61</v>
      </c>
      <c r="E53" s="9">
        <v>0</v>
      </c>
      <c r="F53" s="9">
        <v>32675.25</v>
      </c>
      <c r="G53" s="9">
        <v>0</v>
      </c>
      <c r="H53" s="9">
        <v>0</v>
      </c>
      <c r="I53" s="10">
        <v>1296.3</v>
      </c>
      <c r="K53" s="23">
        <v>1296.29</v>
      </c>
      <c r="L53" s="17"/>
      <c r="M53" s="20">
        <f>I53-K53</f>
        <v>9.9999999999909051E-3</v>
      </c>
      <c r="N53" s="17"/>
      <c r="O53" s="21">
        <v>33971.51</v>
      </c>
      <c r="P53" s="17"/>
      <c r="Q53" s="22">
        <f t="shared" si="8"/>
        <v>0</v>
      </c>
    </row>
    <row r="54" spans="1:17" ht="15.75" thickBot="1" x14ac:dyDescent="0.3">
      <c r="A54" s="13" t="s">
        <v>17</v>
      </c>
      <c r="B54" s="12">
        <f t="shared" ref="B54:I54" si="10">SUM(B48:B53)</f>
        <v>73040712.070000008</v>
      </c>
      <c r="C54" s="12">
        <f t="shared" si="10"/>
        <v>892899.50000000012</v>
      </c>
      <c r="D54" s="12">
        <f t="shared" si="10"/>
        <v>548491.03</v>
      </c>
      <c r="E54" s="12">
        <f t="shared" si="10"/>
        <v>0</v>
      </c>
      <c r="F54" s="12">
        <f t="shared" si="10"/>
        <v>12469493.489999998</v>
      </c>
      <c r="G54" s="12">
        <f t="shared" si="10"/>
        <v>0</v>
      </c>
      <c r="H54" s="12">
        <f t="shared" si="10"/>
        <v>667181.9800000001</v>
      </c>
      <c r="I54" s="14">
        <f t="shared" si="10"/>
        <v>61582809.029999994</v>
      </c>
      <c r="K54" s="24">
        <f>K48+K49+K50+K51+K52+K53</f>
        <v>60445402.490000024</v>
      </c>
      <c r="L54" s="17"/>
      <c r="M54" s="25">
        <f>I54-K54</f>
        <v>1137406.5399999693</v>
      </c>
      <c r="N54" s="17"/>
      <c r="O54" s="26">
        <v>73040712.070000008</v>
      </c>
      <c r="P54" s="17"/>
      <c r="Q54" s="22">
        <f t="shared" si="8"/>
        <v>0</v>
      </c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17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17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17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17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17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17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17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17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17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17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17" ht="15.75" thickBot="1" x14ac:dyDescent="0.3">
      <c r="A67" s="34" t="s">
        <v>34</v>
      </c>
      <c r="B67" s="35"/>
      <c r="C67" s="35"/>
      <c r="D67" s="35"/>
      <c r="E67" s="35"/>
      <c r="F67" s="35"/>
      <c r="G67" s="35"/>
      <c r="H67" s="35"/>
      <c r="I67" s="36"/>
    </row>
    <row r="68" spans="1:17" ht="39" thickBot="1" x14ac:dyDescent="0.3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  <c r="K68" s="16" t="s">
        <v>74</v>
      </c>
      <c r="L68" s="17"/>
      <c r="M68" s="18" t="s">
        <v>75</v>
      </c>
      <c r="N68" s="17"/>
      <c r="O68" s="18" t="s">
        <v>76</v>
      </c>
      <c r="P68" s="17"/>
      <c r="Q68" s="18" t="s">
        <v>77</v>
      </c>
    </row>
    <row r="69" spans="1:17" ht="15.75" thickBot="1" x14ac:dyDescent="0.3">
      <c r="A69" s="2" t="s">
        <v>11</v>
      </c>
      <c r="B69" s="9">
        <v>1510.14</v>
      </c>
      <c r="C69" s="9">
        <v>27669.59</v>
      </c>
      <c r="D69" s="9">
        <v>27669.59</v>
      </c>
      <c r="E69" s="9">
        <v>0</v>
      </c>
      <c r="F69" s="9">
        <v>0</v>
      </c>
      <c r="G69" s="9">
        <v>0</v>
      </c>
      <c r="H69" s="9">
        <v>0</v>
      </c>
      <c r="I69" s="10">
        <v>1510.14</v>
      </c>
      <c r="K69" s="19">
        <v>3246.74</v>
      </c>
      <c r="L69" s="17"/>
      <c r="M69" s="20">
        <f t="shared" ref="M69" si="11">I69-K69</f>
        <v>-1736.5999999999997</v>
      </c>
      <c r="N69" s="17"/>
      <c r="O69" s="21">
        <v>1510.14</v>
      </c>
      <c r="P69" s="17"/>
      <c r="Q69" s="22">
        <f>B69-O69</f>
        <v>0</v>
      </c>
    </row>
    <row r="70" spans="1:17" ht="15.75" thickBot="1" x14ac:dyDescent="0.3">
      <c r="A70" s="2" t="s">
        <v>12</v>
      </c>
      <c r="B70" s="9">
        <v>8737154.1999999993</v>
      </c>
      <c r="C70" s="9">
        <v>1009193.14</v>
      </c>
      <c r="D70" s="9">
        <v>55053.53</v>
      </c>
      <c r="E70" s="9">
        <v>0</v>
      </c>
      <c r="F70" s="9">
        <v>885460.91</v>
      </c>
      <c r="G70" s="9">
        <v>0</v>
      </c>
      <c r="H70" s="9">
        <v>171188.94</v>
      </c>
      <c r="I70" s="10">
        <v>8977021.8399999999</v>
      </c>
      <c r="K70" s="19">
        <v>8806120.3100000005</v>
      </c>
      <c r="L70" s="17"/>
      <c r="M70" s="20">
        <f>I70-K70</f>
        <v>170901.52999999933</v>
      </c>
      <c r="N70" s="17"/>
      <c r="O70" s="21">
        <v>8737154.1999999993</v>
      </c>
      <c r="P70" s="17"/>
      <c r="Q70" s="22">
        <f t="shared" ref="Q70:Q75" si="12">B70-O70</f>
        <v>0</v>
      </c>
    </row>
    <row r="71" spans="1:17" ht="15.75" thickBot="1" x14ac:dyDescent="0.3">
      <c r="A71" s="2" t="s">
        <v>13</v>
      </c>
      <c r="B71" s="9">
        <v>9162.65</v>
      </c>
      <c r="C71" s="9">
        <v>1020.35</v>
      </c>
      <c r="D71" s="9">
        <v>49.92</v>
      </c>
      <c r="E71" s="9">
        <v>0</v>
      </c>
      <c r="F71" s="9">
        <v>934.34</v>
      </c>
      <c r="G71" s="9">
        <v>0</v>
      </c>
      <c r="H71" s="9">
        <v>180.79</v>
      </c>
      <c r="I71" s="10">
        <v>9379.5300000000007</v>
      </c>
      <c r="K71" s="19">
        <v>9157.1600000000017</v>
      </c>
      <c r="L71" s="17"/>
      <c r="M71" s="20">
        <f t="shared" ref="M71:M72" si="13">I71-K71</f>
        <v>222.36999999999898</v>
      </c>
      <c r="N71" s="17"/>
      <c r="O71" s="21">
        <v>9162.65</v>
      </c>
      <c r="P71" s="17"/>
      <c r="Q71" s="22">
        <f t="shared" si="12"/>
        <v>0</v>
      </c>
    </row>
    <row r="72" spans="1:17" ht="15.75" thickBot="1" x14ac:dyDescent="0.3">
      <c r="A72" s="2" t="s">
        <v>14</v>
      </c>
      <c r="B72" s="9">
        <v>945884.86</v>
      </c>
      <c r="C72" s="9">
        <v>105422.22</v>
      </c>
      <c r="D72" s="9">
        <v>5155.1099999999997</v>
      </c>
      <c r="E72" s="9">
        <v>0</v>
      </c>
      <c r="F72" s="9">
        <v>96438.23</v>
      </c>
      <c r="G72" s="9">
        <v>0</v>
      </c>
      <c r="H72" s="9">
        <v>18693.62</v>
      </c>
      <c r="I72" s="10">
        <v>968407.36</v>
      </c>
      <c r="K72" s="19">
        <v>945305.03</v>
      </c>
      <c r="L72" s="17"/>
      <c r="M72" s="20">
        <f t="shared" si="13"/>
        <v>23102.329999999958</v>
      </c>
      <c r="N72" s="17"/>
      <c r="O72" s="21">
        <v>945884.86</v>
      </c>
      <c r="P72" s="17"/>
      <c r="Q72" s="22">
        <f t="shared" si="12"/>
        <v>0</v>
      </c>
    </row>
    <row r="73" spans="1:17" ht="15.75" thickBot="1" x14ac:dyDescent="0.3">
      <c r="A73" s="2" t="s">
        <v>15</v>
      </c>
      <c r="B73" s="9">
        <v>109223.51</v>
      </c>
      <c r="C73" s="9">
        <v>11140.3</v>
      </c>
      <c r="D73" s="9">
        <v>20055.97</v>
      </c>
      <c r="E73" s="9">
        <v>0</v>
      </c>
      <c r="F73" s="9">
        <v>41254.58</v>
      </c>
      <c r="G73" s="9">
        <v>0</v>
      </c>
      <c r="H73" s="9">
        <v>0</v>
      </c>
      <c r="I73" s="10">
        <v>59053.26</v>
      </c>
      <c r="K73" s="19">
        <v>63929.130000000005</v>
      </c>
      <c r="L73" s="17"/>
      <c r="M73" s="20">
        <f>I73-K73</f>
        <v>-4875.8700000000026</v>
      </c>
      <c r="N73" s="17"/>
      <c r="O73" s="21">
        <v>109223.51</v>
      </c>
      <c r="P73" s="17"/>
      <c r="Q73" s="22">
        <f t="shared" si="12"/>
        <v>0</v>
      </c>
    </row>
    <row r="74" spans="1:17" ht="15.75" thickBot="1" x14ac:dyDescent="0.3">
      <c r="A74" s="2" t="s">
        <v>16</v>
      </c>
      <c r="B74" s="9">
        <v>-1570.53</v>
      </c>
      <c r="C74" s="9">
        <v>51071.47</v>
      </c>
      <c r="D74" s="9">
        <v>51071.48</v>
      </c>
      <c r="E74" s="9">
        <v>0</v>
      </c>
      <c r="F74" s="9">
        <v>0</v>
      </c>
      <c r="G74" s="9">
        <v>0</v>
      </c>
      <c r="H74" s="9">
        <v>0</v>
      </c>
      <c r="I74" s="10">
        <v>-1570.54</v>
      </c>
      <c r="K74" s="23">
        <v>232.82999999999996</v>
      </c>
      <c r="L74" s="17"/>
      <c r="M74" s="20">
        <f>I74-K74</f>
        <v>-1803.37</v>
      </c>
      <c r="N74" s="17"/>
      <c r="O74" s="21">
        <v>-1570.53</v>
      </c>
      <c r="P74" s="17"/>
      <c r="Q74" s="22">
        <f t="shared" si="12"/>
        <v>0</v>
      </c>
    </row>
    <row r="75" spans="1:17" ht="15.75" thickBot="1" x14ac:dyDescent="0.3">
      <c r="A75" s="13" t="s">
        <v>17</v>
      </c>
      <c r="B75" s="12">
        <f t="shared" ref="B75:I75" si="14">SUM(B69:B74)</f>
        <v>9801364.8300000001</v>
      </c>
      <c r="C75" s="12">
        <f t="shared" si="14"/>
        <v>1205517.07</v>
      </c>
      <c r="D75" s="12">
        <f t="shared" si="14"/>
        <v>159055.6</v>
      </c>
      <c r="E75" s="12">
        <f t="shared" si="14"/>
        <v>0</v>
      </c>
      <c r="F75" s="12">
        <f t="shared" si="14"/>
        <v>1024088.0599999999</v>
      </c>
      <c r="G75" s="12">
        <f t="shared" si="14"/>
        <v>0</v>
      </c>
      <c r="H75" s="12">
        <f t="shared" si="14"/>
        <v>190063.35</v>
      </c>
      <c r="I75" s="14">
        <f t="shared" si="14"/>
        <v>10013801.59</v>
      </c>
      <c r="K75" s="24">
        <f>K69+K70+K71+K72+K73+K74</f>
        <v>9827991.2000000011</v>
      </c>
      <c r="L75" s="17"/>
      <c r="M75" s="25">
        <f>I75-K75</f>
        <v>185810.38999999873</v>
      </c>
      <c r="N75" s="17"/>
      <c r="O75" s="26">
        <v>9801364.8300000001</v>
      </c>
      <c r="P75" s="17"/>
      <c r="Q75" s="22">
        <f t="shared" si="12"/>
        <v>0</v>
      </c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17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17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17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17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17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17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17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17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17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17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17" ht="15.75" thickBot="1" x14ac:dyDescent="0.3">
      <c r="A88" s="34" t="s">
        <v>38</v>
      </c>
      <c r="B88" s="35"/>
      <c r="C88" s="35"/>
      <c r="D88" s="35"/>
      <c r="E88" s="35"/>
      <c r="F88" s="35"/>
      <c r="G88" s="35"/>
      <c r="H88" s="35"/>
      <c r="I88" s="36"/>
    </row>
    <row r="89" spans="1:17" ht="39" thickBot="1" x14ac:dyDescent="0.3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  <c r="K89" s="16" t="s">
        <v>74</v>
      </c>
      <c r="L89" s="17"/>
      <c r="M89" s="18" t="s">
        <v>75</v>
      </c>
      <c r="N89" s="17"/>
      <c r="O89" s="18" t="s">
        <v>76</v>
      </c>
      <c r="P89" s="17"/>
      <c r="Q89" s="18" t="s">
        <v>77</v>
      </c>
    </row>
    <row r="90" spans="1:17" ht="15.75" thickBot="1" x14ac:dyDescent="0.3">
      <c r="A90" s="2" t="s">
        <v>11</v>
      </c>
      <c r="B90" s="9">
        <v>40324.839999999997</v>
      </c>
      <c r="C90" s="9">
        <v>41268.69</v>
      </c>
      <c r="D90" s="9">
        <v>43141.01</v>
      </c>
      <c r="E90" s="9">
        <v>1872.32</v>
      </c>
      <c r="F90" s="9">
        <v>33052.79</v>
      </c>
      <c r="G90" s="9">
        <v>0</v>
      </c>
      <c r="H90" s="9">
        <v>0</v>
      </c>
      <c r="I90" s="10">
        <v>7272.05</v>
      </c>
      <c r="K90" s="19">
        <v>7272.0499999999993</v>
      </c>
      <c r="L90" s="17"/>
      <c r="M90" s="20">
        <f t="shared" ref="M90" si="15">I90-K90</f>
        <v>0</v>
      </c>
      <c r="N90" s="17"/>
      <c r="O90" s="21">
        <v>40324.839999999997</v>
      </c>
      <c r="P90" s="17"/>
      <c r="Q90" s="22">
        <f>B90-O90</f>
        <v>0</v>
      </c>
    </row>
    <row r="91" spans="1:17" ht="15.75" thickBot="1" x14ac:dyDescent="0.3">
      <c r="A91" s="2" t="s">
        <v>12</v>
      </c>
      <c r="B91" s="9">
        <v>51123018.729999997</v>
      </c>
      <c r="C91" s="9">
        <v>1975506.18</v>
      </c>
      <c r="D91" s="9">
        <v>208849.54</v>
      </c>
      <c r="E91" s="9">
        <v>0</v>
      </c>
      <c r="F91" s="9">
        <v>13497294.220000001</v>
      </c>
      <c r="G91" s="9">
        <v>0</v>
      </c>
      <c r="H91" s="9">
        <v>328531.63</v>
      </c>
      <c r="I91" s="10">
        <v>39720912.780000001</v>
      </c>
      <c r="K91" s="19">
        <v>38355186.870000012</v>
      </c>
      <c r="L91" s="17"/>
      <c r="M91" s="20">
        <f>I91-K91</f>
        <v>1365725.909999989</v>
      </c>
      <c r="N91" s="17"/>
      <c r="O91" s="21">
        <v>51123018.729999997</v>
      </c>
      <c r="P91" s="17"/>
      <c r="Q91" s="22">
        <f t="shared" ref="Q91:Q96" si="16">B91-O91</f>
        <v>0</v>
      </c>
    </row>
    <row r="92" spans="1:17" ht="15.75" thickBot="1" x14ac:dyDescent="0.3">
      <c r="A92" s="2" t="s">
        <v>13</v>
      </c>
      <c r="B92" s="9">
        <v>53573.26</v>
      </c>
      <c r="C92" s="9">
        <v>2031.52</v>
      </c>
      <c r="D92" s="9">
        <v>172.89</v>
      </c>
      <c r="E92" s="9">
        <v>0</v>
      </c>
      <c r="F92" s="9">
        <v>14145.13</v>
      </c>
      <c r="G92" s="9">
        <v>0</v>
      </c>
      <c r="H92" s="9">
        <v>348.95</v>
      </c>
      <c r="I92" s="10">
        <v>41635.71</v>
      </c>
      <c r="K92" s="19">
        <v>40029.449999999983</v>
      </c>
      <c r="L92" s="17"/>
      <c r="M92" s="20">
        <f t="shared" ref="M92:M93" si="17">I92-K92</f>
        <v>1606.2600000000166</v>
      </c>
      <c r="N92" s="17"/>
      <c r="O92" s="21">
        <v>53573.26</v>
      </c>
      <c r="P92" s="17"/>
      <c r="Q92" s="22">
        <f t="shared" si="16"/>
        <v>0</v>
      </c>
    </row>
    <row r="93" spans="1:17" ht="15.75" thickBot="1" x14ac:dyDescent="0.3">
      <c r="A93" s="2" t="s">
        <v>14</v>
      </c>
      <c r="B93" s="9">
        <v>5548341.7199999997</v>
      </c>
      <c r="C93" s="9">
        <v>209895.78</v>
      </c>
      <c r="D93" s="9">
        <v>18026.62</v>
      </c>
      <c r="E93" s="9">
        <v>0</v>
      </c>
      <c r="F93" s="9">
        <v>1464923.27</v>
      </c>
      <c r="G93" s="9">
        <v>0</v>
      </c>
      <c r="H93" s="9">
        <v>35927.47</v>
      </c>
      <c r="I93" s="10">
        <v>4311215.08</v>
      </c>
      <c r="K93" s="19">
        <v>4144673.5399999986</v>
      </c>
      <c r="L93" s="17"/>
      <c r="M93" s="20">
        <f t="shared" si="17"/>
        <v>166541.54000000143</v>
      </c>
      <c r="N93" s="17"/>
      <c r="O93" s="21">
        <v>5548341.7199999997</v>
      </c>
      <c r="P93" s="17"/>
      <c r="Q93" s="22">
        <f t="shared" si="16"/>
        <v>0</v>
      </c>
    </row>
    <row r="94" spans="1:17" ht="15.75" thickBot="1" x14ac:dyDescent="0.3">
      <c r="A94" s="2" t="s">
        <v>15</v>
      </c>
      <c r="B94" s="9">
        <v>1036882.23</v>
      </c>
      <c r="C94" s="9">
        <v>55996.51</v>
      </c>
      <c r="D94" s="9">
        <v>106798.24</v>
      </c>
      <c r="E94" s="9">
        <v>0</v>
      </c>
      <c r="F94" s="9">
        <v>549273.07999999996</v>
      </c>
      <c r="G94" s="9">
        <v>0</v>
      </c>
      <c r="H94" s="9">
        <v>0</v>
      </c>
      <c r="I94" s="10">
        <v>436807.42</v>
      </c>
      <c r="K94" s="19">
        <v>437087.42</v>
      </c>
      <c r="L94" s="17"/>
      <c r="M94" s="20">
        <f>I94-K94</f>
        <v>-280</v>
      </c>
      <c r="N94" s="17"/>
      <c r="O94" s="21">
        <v>1036882.23</v>
      </c>
      <c r="P94" s="17"/>
      <c r="Q94" s="22">
        <f t="shared" si="16"/>
        <v>0</v>
      </c>
    </row>
    <row r="95" spans="1:17" ht="15.75" thickBot="1" x14ac:dyDescent="0.3">
      <c r="A95" s="2" t="s">
        <v>16</v>
      </c>
      <c r="B95" s="9">
        <v>53293.24</v>
      </c>
      <c r="C95" s="9">
        <v>65009.97</v>
      </c>
      <c r="D95" s="9">
        <v>68097.64</v>
      </c>
      <c r="E95" s="9">
        <v>3087.68</v>
      </c>
      <c r="F95" s="9">
        <v>48556.24</v>
      </c>
      <c r="G95" s="9">
        <v>0</v>
      </c>
      <c r="H95" s="9">
        <v>0</v>
      </c>
      <c r="I95" s="10">
        <v>4737.01</v>
      </c>
      <c r="K95" s="23">
        <v>4457.03</v>
      </c>
      <c r="L95" s="17"/>
      <c r="M95" s="20">
        <f>I95-K95</f>
        <v>279.98000000000047</v>
      </c>
      <c r="N95" s="17"/>
      <c r="O95" s="21">
        <v>53293.24</v>
      </c>
      <c r="P95" s="17"/>
      <c r="Q95" s="22">
        <f t="shared" si="16"/>
        <v>0</v>
      </c>
    </row>
    <row r="96" spans="1:17" ht="15.75" thickBot="1" x14ac:dyDescent="0.3">
      <c r="A96" s="13" t="s">
        <v>17</v>
      </c>
      <c r="B96" s="12">
        <f t="shared" ref="B96:I96" si="18">SUM(B90:B95)</f>
        <v>57855434.019999996</v>
      </c>
      <c r="C96" s="12">
        <f t="shared" si="18"/>
        <v>2349708.65</v>
      </c>
      <c r="D96" s="12">
        <f t="shared" si="18"/>
        <v>445085.94000000006</v>
      </c>
      <c r="E96" s="12">
        <f t="shared" si="18"/>
        <v>4960</v>
      </c>
      <c r="F96" s="12">
        <f t="shared" si="18"/>
        <v>15607244.73</v>
      </c>
      <c r="G96" s="12">
        <f t="shared" si="18"/>
        <v>0</v>
      </c>
      <c r="H96" s="12">
        <f t="shared" si="18"/>
        <v>364808.05000000005</v>
      </c>
      <c r="I96" s="14">
        <f t="shared" si="18"/>
        <v>44522580.049999997</v>
      </c>
      <c r="K96" s="24">
        <f>K90+K91+K92+K93+K94+K95</f>
        <v>42988706.360000014</v>
      </c>
      <c r="L96" s="17"/>
      <c r="M96" s="25">
        <f>I96-K96</f>
        <v>1533873.6899999827</v>
      </c>
      <c r="N96" s="17"/>
      <c r="O96" s="26">
        <v>57855434.019999996</v>
      </c>
      <c r="P96" s="17"/>
      <c r="Q96" s="22">
        <f t="shared" si="16"/>
        <v>0</v>
      </c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17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17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17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17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17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17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17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17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17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17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17" ht="15.75" thickBot="1" x14ac:dyDescent="0.3">
      <c r="A109" s="34" t="s">
        <v>42</v>
      </c>
      <c r="B109" s="35"/>
      <c r="C109" s="35"/>
      <c r="D109" s="35"/>
      <c r="E109" s="35"/>
      <c r="F109" s="35"/>
      <c r="G109" s="35"/>
      <c r="H109" s="35"/>
      <c r="I109" s="36"/>
    </row>
    <row r="110" spans="1:17" ht="39" thickBot="1" x14ac:dyDescent="0.3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  <c r="K110" s="16" t="s">
        <v>74</v>
      </c>
      <c r="L110" s="17"/>
      <c r="M110" s="18" t="s">
        <v>75</v>
      </c>
      <c r="N110" s="17"/>
      <c r="O110" s="18" t="s">
        <v>76</v>
      </c>
      <c r="P110" s="17"/>
      <c r="Q110" s="18" t="s">
        <v>77</v>
      </c>
    </row>
    <row r="111" spans="1:17" ht="15.75" thickBot="1" x14ac:dyDescent="0.3">
      <c r="A111" s="2" t="s">
        <v>11</v>
      </c>
      <c r="B111" s="9">
        <v>39870.53</v>
      </c>
      <c r="C111" s="9">
        <v>96690.14</v>
      </c>
      <c r="D111" s="9">
        <v>96690.14</v>
      </c>
      <c r="E111" s="9">
        <v>0</v>
      </c>
      <c r="F111" s="9">
        <v>21562.76</v>
      </c>
      <c r="G111" s="9">
        <v>0</v>
      </c>
      <c r="H111" s="9">
        <v>0</v>
      </c>
      <c r="I111" s="10">
        <v>18307.77</v>
      </c>
      <c r="K111" s="19">
        <v>21491.079999999998</v>
      </c>
      <c r="L111" s="17"/>
      <c r="M111" s="20">
        <f t="shared" ref="M111" si="19">I111-K111</f>
        <v>-3183.3099999999977</v>
      </c>
      <c r="N111" s="17"/>
      <c r="O111" s="21">
        <v>39870.53</v>
      </c>
      <c r="P111" s="17"/>
      <c r="Q111" s="22">
        <f>B111-O111</f>
        <v>0</v>
      </c>
    </row>
    <row r="112" spans="1:17" ht="15.75" thickBot="1" x14ac:dyDescent="0.3">
      <c r="A112" s="2" t="s">
        <v>12</v>
      </c>
      <c r="B112" s="9">
        <v>45926129.310000002</v>
      </c>
      <c r="C112" s="9">
        <v>3087250.61</v>
      </c>
      <c r="D112" s="9">
        <v>205486.68</v>
      </c>
      <c r="E112" s="9">
        <v>0</v>
      </c>
      <c r="F112" s="9">
        <v>4937834.1900000004</v>
      </c>
      <c r="G112" s="9">
        <v>0</v>
      </c>
      <c r="H112" s="9">
        <v>220614.75</v>
      </c>
      <c r="I112" s="10">
        <v>44090673.799999997</v>
      </c>
      <c r="K112" s="19">
        <v>43931784.610000014</v>
      </c>
      <c r="L112" s="17"/>
      <c r="M112" s="20">
        <f>I112-K112</f>
        <v>158889.18999998271</v>
      </c>
      <c r="N112" s="17"/>
      <c r="O112" s="21">
        <v>45926129.310000002</v>
      </c>
      <c r="P112" s="17"/>
      <c r="Q112" s="22">
        <f t="shared" ref="Q112:Q117" si="20">B112-O112</f>
        <v>0</v>
      </c>
    </row>
    <row r="113" spans="1:17" ht="15.75" thickBot="1" x14ac:dyDescent="0.3">
      <c r="A113" s="2" t="s">
        <v>13</v>
      </c>
      <c r="B113" s="9">
        <v>47842.55</v>
      </c>
      <c r="C113" s="9">
        <v>3118.74</v>
      </c>
      <c r="D113" s="9">
        <v>177.68</v>
      </c>
      <c r="E113" s="9">
        <v>0</v>
      </c>
      <c r="F113" s="9">
        <v>5137.4399999999996</v>
      </c>
      <c r="G113" s="9">
        <v>0</v>
      </c>
      <c r="H113" s="9">
        <v>230.85</v>
      </c>
      <c r="I113" s="10">
        <v>45877.02</v>
      </c>
      <c r="K113" s="19">
        <v>45524.850000000006</v>
      </c>
      <c r="L113" s="17"/>
      <c r="M113" s="20">
        <f t="shared" ref="M113:M114" si="21">I113-K113</f>
        <v>352.16999999999098</v>
      </c>
      <c r="N113" s="17"/>
      <c r="O113" s="21">
        <v>47842.55</v>
      </c>
      <c r="P113" s="17"/>
      <c r="Q113" s="22">
        <f t="shared" si="20"/>
        <v>0</v>
      </c>
    </row>
    <row r="114" spans="1:17" ht="15.75" thickBot="1" x14ac:dyDescent="0.3">
      <c r="A114" s="2" t="s">
        <v>14</v>
      </c>
      <c r="B114" s="9">
        <v>4936722.59</v>
      </c>
      <c r="C114" s="9">
        <v>322224.19</v>
      </c>
      <c r="D114" s="9">
        <v>18337.38</v>
      </c>
      <c r="E114" s="9">
        <v>0</v>
      </c>
      <c r="F114" s="9">
        <v>530267.84</v>
      </c>
      <c r="G114" s="9">
        <v>0</v>
      </c>
      <c r="H114" s="9">
        <v>23860.240000000002</v>
      </c>
      <c r="I114" s="10">
        <v>4734201.8</v>
      </c>
      <c r="K114" s="19">
        <v>4699740.2399999993</v>
      </c>
      <c r="L114" s="17"/>
      <c r="M114" s="20">
        <f t="shared" si="21"/>
        <v>34461.560000000522</v>
      </c>
      <c r="N114" s="17"/>
      <c r="O114" s="21">
        <v>4936722.59</v>
      </c>
      <c r="P114" s="17"/>
      <c r="Q114" s="22">
        <f t="shared" si="20"/>
        <v>0</v>
      </c>
    </row>
    <row r="115" spans="1:17" ht="15.75" thickBot="1" x14ac:dyDescent="0.3">
      <c r="A115" s="2" t="s">
        <v>15</v>
      </c>
      <c r="B115" s="9">
        <v>771328.54</v>
      </c>
      <c r="C115" s="9">
        <v>31474.86</v>
      </c>
      <c r="D115" s="9">
        <v>166700.71</v>
      </c>
      <c r="E115" s="9">
        <v>0</v>
      </c>
      <c r="F115" s="9">
        <v>165179.34</v>
      </c>
      <c r="G115" s="9">
        <v>0</v>
      </c>
      <c r="H115" s="9">
        <v>0</v>
      </c>
      <c r="I115" s="10">
        <v>470923.35</v>
      </c>
      <c r="K115" s="19">
        <v>479861.08999999997</v>
      </c>
      <c r="L115" s="17"/>
      <c r="M115" s="20">
        <f>I115-K115</f>
        <v>-8937.7399999999907</v>
      </c>
      <c r="N115" s="17"/>
      <c r="O115" s="21">
        <v>771328.54</v>
      </c>
      <c r="P115" s="17"/>
      <c r="Q115" s="22">
        <f t="shared" si="20"/>
        <v>0</v>
      </c>
    </row>
    <row r="116" spans="1:17" ht="15.75" thickBot="1" x14ac:dyDescent="0.3">
      <c r="A116" s="2" t="s">
        <v>16</v>
      </c>
      <c r="B116" s="9">
        <v>61455.82</v>
      </c>
      <c r="C116" s="9">
        <v>129071.03</v>
      </c>
      <c r="D116" s="9">
        <v>129071.03</v>
      </c>
      <c r="E116" s="9">
        <v>0</v>
      </c>
      <c r="F116" s="9">
        <v>37505.32</v>
      </c>
      <c r="G116" s="9">
        <v>0</v>
      </c>
      <c r="H116" s="9">
        <v>0</v>
      </c>
      <c r="I116" s="10">
        <v>23950.5</v>
      </c>
      <c r="K116" s="23">
        <v>27256.19999999999</v>
      </c>
      <c r="L116" s="17"/>
      <c r="M116" s="20">
        <f>I116-K116</f>
        <v>-3305.6999999999898</v>
      </c>
      <c r="N116" s="17"/>
      <c r="O116" s="21">
        <v>61455.82</v>
      </c>
      <c r="P116" s="17"/>
      <c r="Q116" s="22">
        <f t="shared" si="20"/>
        <v>0</v>
      </c>
    </row>
    <row r="117" spans="1:17" ht="15.75" thickBot="1" x14ac:dyDescent="0.3">
      <c r="A117" s="13" t="s">
        <v>17</v>
      </c>
      <c r="B117" s="12">
        <f t="shared" ref="B117:I117" si="22">SUM(B111:B116)</f>
        <v>51783349.340000004</v>
      </c>
      <c r="C117" s="12">
        <f t="shared" si="22"/>
        <v>3669829.57</v>
      </c>
      <c r="D117" s="12">
        <f t="shared" si="22"/>
        <v>616463.62</v>
      </c>
      <c r="E117" s="12">
        <f t="shared" si="22"/>
        <v>0</v>
      </c>
      <c r="F117" s="12">
        <f t="shared" si="22"/>
        <v>5697486.8900000006</v>
      </c>
      <c r="G117" s="12">
        <f t="shared" si="22"/>
        <v>0</v>
      </c>
      <c r="H117" s="12">
        <f t="shared" si="22"/>
        <v>244705.84</v>
      </c>
      <c r="I117" s="14">
        <f t="shared" si="22"/>
        <v>49383934.240000002</v>
      </c>
      <c r="K117" s="24">
        <f>K111+K112+K113+K114+K115+K116</f>
        <v>49205658.070000023</v>
      </c>
      <c r="L117" s="17"/>
      <c r="M117" s="25">
        <f>I117-K117</f>
        <v>178276.16999997944</v>
      </c>
      <c r="N117" s="17"/>
      <c r="O117" s="26">
        <v>51783349.340000004</v>
      </c>
      <c r="P117" s="17"/>
      <c r="Q117" s="22">
        <f t="shared" si="20"/>
        <v>0</v>
      </c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17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17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17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17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17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17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17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17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17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17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17" ht="15.75" thickBot="1" x14ac:dyDescent="0.3">
      <c r="A130" s="34" t="s">
        <v>46</v>
      </c>
      <c r="B130" s="35"/>
      <c r="C130" s="35"/>
      <c r="D130" s="35"/>
      <c r="E130" s="35"/>
      <c r="F130" s="35"/>
      <c r="G130" s="35"/>
      <c r="H130" s="35"/>
      <c r="I130" s="36"/>
    </row>
    <row r="131" spans="1:17" ht="39" thickBot="1" x14ac:dyDescent="0.3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  <c r="K131" s="16" t="s">
        <v>74</v>
      </c>
      <c r="L131" s="17"/>
      <c r="M131" s="18" t="s">
        <v>75</v>
      </c>
      <c r="N131" s="17"/>
      <c r="O131" s="18" t="s">
        <v>76</v>
      </c>
      <c r="P131" s="17"/>
      <c r="Q131" s="18" t="s">
        <v>77</v>
      </c>
    </row>
    <row r="132" spans="1:17" ht="15.75" thickBot="1" x14ac:dyDescent="0.3">
      <c r="A132" s="2" t="s">
        <v>11</v>
      </c>
      <c r="B132" s="9">
        <v>117344.96000000001</v>
      </c>
      <c r="C132" s="9">
        <v>313416.57</v>
      </c>
      <c r="D132" s="9">
        <v>313576.71000000002</v>
      </c>
      <c r="E132" s="9">
        <v>3719.17</v>
      </c>
      <c r="F132" s="9">
        <v>72683.66</v>
      </c>
      <c r="G132" s="9">
        <v>0</v>
      </c>
      <c r="H132" s="9">
        <v>0</v>
      </c>
      <c r="I132" s="10">
        <v>48220.33</v>
      </c>
      <c r="K132" s="19">
        <v>45208.289999999994</v>
      </c>
      <c r="L132" s="17"/>
      <c r="M132" s="20">
        <f t="shared" ref="M132" si="23">I132-K132</f>
        <v>3012.0400000000081</v>
      </c>
      <c r="N132" s="17"/>
      <c r="O132" s="21">
        <v>117344.96000000001</v>
      </c>
      <c r="P132" s="17"/>
      <c r="Q132" s="22">
        <f>B132-O132</f>
        <v>0</v>
      </c>
    </row>
    <row r="133" spans="1:17" ht="15.75" thickBot="1" x14ac:dyDescent="0.3">
      <c r="A133" s="2" t="s">
        <v>12</v>
      </c>
      <c r="B133" s="9">
        <v>195605852</v>
      </c>
      <c r="C133" s="9">
        <v>12359647.42</v>
      </c>
      <c r="D133" s="9">
        <v>920389.45</v>
      </c>
      <c r="E133" s="9">
        <v>0</v>
      </c>
      <c r="F133" s="9">
        <v>28379342.539999999</v>
      </c>
      <c r="G133" s="9">
        <v>0</v>
      </c>
      <c r="H133" s="9">
        <v>969557.21</v>
      </c>
      <c r="I133" s="10">
        <v>179635324.63999999</v>
      </c>
      <c r="K133" s="19">
        <v>178527458.88000005</v>
      </c>
      <c r="L133" s="17"/>
      <c r="M133" s="20">
        <f>I133-K133</f>
        <v>1107865.7599999309</v>
      </c>
      <c r="N133" s="17"/>
      <c r="O133" s="21">
        <v>195605852</v>
      </c>
      <c r="P133" s="17"/>
      <c r="Q133" s="22">
        <f t="shared" ref="Q133:Q138" si="24">B133-O133</f>
        <v>0</v>
      </c>
    </row>
    <row r="134" spans="1:17" ht="15.75" thickBot="1" x14ac:dyDescent="0.3">
      <c r="A134" s="2" t="s">
        <v>13</v>
      </c>
      <c r="B134" s="9">
        <v>203838.53</v>
      </c>
      <c r="C134" s="9">
        <v>12642.64</v>
      </c>
      <c r="D134" s="9">
        <v>766.46</v>
      </c>
      <c r="E134" s="9">
        <v>0</v>
      </c>
      <c r="F134" s="9">
        <v>29739.85</v>
      </c>
      <c r="G134" s="9">
        <v>0</v>
      </c>
      <c r="H134" s="9">
        <v>1026.8900000000001</v>
      </c>
      <c r="I134" s="10">
        <v>187001.75</v>
      </c>
      <c r="K134" s="19">
        <v>185005.05999999997</v>
      </c>
      <c r="L134" s="17"/>
      <c r="M134" s="20">
        <f t="shared" ref="M134:M135" si="25">I134-K134</f>
        <v>1996.6900000000314</v>
      </c>
      <c r="N134" s="17"/>
      <c r="O134" s="21">
        <v>203838.53</v>
      </c>
      <c r="P134" s="17"/>
      <c r="Q134" s="22">
        <f t="shared" si="24"/>
        <v>0</v>
      </c>
    </row>
    <row r="135" spans="1:17" ht="15.75" thickBot="1" x14ac:dyDescent="0.3">
      <c r="A135" s="2" t="s">
        <v>14</v>
      </c>
      <c r="B135" s="9">
        <v>21018460.82</v>
      </c>
      <c r="C135" s="9">
        <v>1301469.3400000001</v>
      </c>
      <c r="D135" s="9">
        <v>79093.45</v>
      </c>
      <c r="E135" s="9">
        <v>687.8</v>
      </c>
      <c r="F135" s="9">
        <v>3069573.8</v>
      </c>
      <c r="G135" s="9">
        <v>0</v>
      </c>
      <c r="H135" s="9">
        <v>105903.03999999999</v>
      </c>
      <c r="I135" s="10">
        <v>19277853.75</v>
      </c>
      <c r="K135" s="19">
        <v>19077674.770000044</v>
      </c>
      <c r="L135" s="17"/>
      <c r="M135" s="20">
        <f t="shared" si="25"/>
        <v>200178.97999995574</v>
      </c>
      <c r="N135" s="17"/>
      <c r="O135" s="21">
        <v>21018460.82</v>
      </c>
      <c r="P135" s="17"/>
      <c r="Q135" s="22">
        <f t="shared" si="24"/>
        <v>0</v>
      </c>
    </row>
    <row r="136" spans="1:17" ht="15.75" thickBot="1" x14ac:dyDescent="0.3">
      <c r="A136" s="2" t="s">
        <v>15</v>
      </c>
      <c r="B136" s="9">
        <v>3149420.51</v>
      </c>
      <c r="C136" s="9">
        <v>282928.08</v>
      </c>
      <c r="D136" s="9">
        <v>583999.03</v>
      </c>
      <c r="E136" s="9">
        <v>688.26</v>
      </c>
      <c r="F136" s="9">
        <v>1071158.69</v>
      </c>
      <c r="G136" s="9">
        <v>0</v>
      </c>
      <c r="H136" s="9">
        <v>0</v>
      </c>
      <c r="I136" s="10">
        <v>1777879.13</v>
      </c>
      <c r="K136" s="19">
        <v>1781197.3900000011</v>
      </c>
      <c r="L136" s="17"/>
      <c r="M136" s="20">
        <f>I136-K136</f>
        <v>-3318.2600000011735</v>
      </c>
      <c r="N136" s="17"/>
      <c r="O136" s="21">
        <v>3149420.51</v>
      </c>
      <c r="P136" s="17"/>
      <c r="Q136" s="22">
        <f t="shared" si="24"/>
        <v>0</v>
      </c>
    </row>
    <row r="137" spans="1:17" ht="15.75" thickBot="1" x14ac:dyDescent="0.3">
      <c r="A137" s="2" t="s">
        <v>16</v>
      </c>
      <c r="B137" s="9">
        <v>154690.72</v>
      </c>
      <c r="C137" s="9">
        <v>429942.68</v>
      </c>
      <c r="D137" s="9">
        <v>429942.64</v>
      </c>
      <c r="E137" s="9">
        <v>3455.66</v>
      </c>
      <c r="F137" s="9">
        <v>95354.72</v>
      </c>
      <c r="G137" s="9">
        <v>0</v>
      </c>
      <c r="H137" s="9">
        <v>0</v>
      </c>
      <c r="I137" s="10">
        <v>62791.7</v>
      </c>
      <c r="K137" s="23">
        <v>60947.779999999912</v>
      </c>
      <c r="L137" s="17"/>
      <c r="M137" s="20">
        <f>I137-K137</f>
        <v>1843.9200000000856</v>
      </c>
      <c r="N137" s="17"/>
      <c r="O137" s="21">
        <v>154690.72</v>
      </c>
      <c r="P137" s="17"/>
      <c r="Q137" s="22">
        <f t="shared" si="24"/>
        <v>0</v>
      </c>
    </row>
    <row r="138" spans="1:17" ht="15.75" thickBot="1" x14ac:dyDescent="0.3">
      <c r="A138" s="13" t="s">
        <v>17</v>
      </c>
      <c r="B138" s="12">
        <f t="shared" ref="B138:I138" si="26">SUM(B132:B137)</f>
        <v>220249607.53999999</v>
      </c>
      <c r="C138" s="12">
        <f t="shared" si="26"/>
        <v>14700046.73</v>
      </c>
      <c r="D138" s="12">
        <f t="shared" si="26"/>
        <v>2327767.7399999998</v>
      </c>
      <c r="E138" s="12">
        <f t="shared" si="26"/>
        <v>8550.89</v>
      </c>
      <c r="F138" s="12">
        <f t="shared" si="26"/>
        <v>32717853.260000002</v>
      </c>
      <c r="G138" s="12">
        <f t="shared" si="26"/>
        <v>0</v>
      </c>
      <c r="H138" s="12">
        <f t="shared" si="26"/>
        <v>1076487.1399999999</v>
      </c>
      <c r="I138" s="14">
        <f t="shared" si="26"/>
        <v>200989071.29999998</v>
      </c>
      <c r="K138" s="24">
        <f>K132+K133+K134+K135+K136+K137</f>
        <v>199677492.17000011</v>
      </c>
      <c r="L138" s="17"/>
      <c r="M138" s="25">
        <f>I138-K138</f>
        <v>1311579.129999876</v>
      </c>
      <c r="N138" s="17"/>
      <c r="O138" s="26">
        <v>220249607.53999999</v>
      </c>
      <c r="P138" s="17"/>
      <c r="Q138" s="22">
        <f t="shared" si="24"/>
        <v>0</v>
      </c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17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17" x14ac:dyDescent="0.25">
      <c r="A141" s="1" t="s">
        <v>47</v>
      </c>
      <c r="B141" s="1"/>
      <c r="C141" s="1"/>
      <c r="D141" s="1"/>
      <c r="E141" s="1"/>
      <c r="F141" s="1"/>
      <c r="G141" s="1"/>
      <c r="H141" s="1"/>
      <c r="I141" s="1"/>
    </row>
    <row r="142" spans="1:17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17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17" x14ac:dyDescent="0.25">
      <c r="A144" s="1" t="s">
        <v>48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49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34" t="s">
        <v>50</v>
      </c>
      <c r="B151" s="35"/>
      <c r="C151" s="35"/>
      <c r="D151" s="35"/>
      <c r="E151" s="35"/>
      <c r="F151" s="35"/>
      <c r="G151" s="35"/>
      <c r="H151" s="35"/>
      <c r="I151" s="36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27">SUM(B153:B158)</f>
        <v>0</v>
      </c>
      <c r="C159" s="12">
        <f t="shared" si="27"/>
        <v>0</v>
      </c>
      <c r="D159" s="12">
        <f t="shared" si="27"/>
        <v>0</v>
      </c>
      <c r="E159" s="12">
        <f t="shared" si="27"/>
        <v>0</v>
      </c>
      <c r="F159" s="12">
        <f t="shared" si="27"/>
        <v>0</v>
      </c>
      <c r="G159" s="12">
        <f t="shared" si="27"/>
        <v>0</v>
      </c>
      <c r="H159" s="12">
        <f t="shared" si="27"/>
        <v>0</v>
      </c>
      <c r="I159" s="14">
        <f t="shared" si="2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17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17" x14ac:dyDescent="0.25">
      <c r="A162" s="1" t="s">
        <v>51</v>
      </c>
      <c r="B162" s="1"/>
      <c r="C162" s="1"/>
      <c r="D162" s="1"/>
      <c r="E162" s="1"/>
      <c r="F162" s="1"/>
      <c r="G162" s="1"/>
      <c r="H162" s="1"/>
      <c r="I162" s="1"/>
    </row>
    <row r="163" spans="1:17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17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17" x14ac:dyDescent="0.25">
      <c r="A165" s="1" t="s">
        <v>52</v>
      </c>
      <c r="B165" s="1"/>
      <c r="C165" s="1"/>
      <c r="D165" s="1"/>
      <c r="E165" s="1"/>
      <c r="F165" s="1"/>
      <c r="G165" s="1"/>
      <c r="H165" s="1"/>
      <c r="I165" s="1"/>
    </row>
    <row r="166" spans="1:17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17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17" x14ac:dyDescent="0.25">
      <c r="A168" s="1" t="s">
        <v>53</v>
      </c>
      <c r="B168" s="1"/>
      <c r="C168" s="1"/>
      <c r="D168" s="1"/>
      <c r="E168" s="1"/>
      <c r="F168" s="1"/>
      <c r="G168" s="1"/>
      <c r="H168" s="1"/>
      <c r="I168" s="1"/>
    </row>
    <row r="169" spans="1:17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17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17" ht="15.75" thickBot="1" x14ac:dyDescent="0.3">
      <c r="A172" s="34" t="s">
        <v>54</v>
      </c>
      <c r="B172" s="35"/>
      <c r="C172" s="35"/>
      <c r="D172" s="35"/>
      <c r="E172" s="35"/>
      <c r="F172" s="35"/>
      <c r="G172" s="35"/>
      <c r="H172" s="35"/>
      <c r="I172" s="36"/>
    </row>
    <row r="173" spans="1:17" ht="39" thickBot="1" x14ac:dyDescent="0.3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  <c r="K173" s="16" t="s">
        <v>74</v>
      </c>
      <c r="L173" s="17"/>
      <c r="M173" s="18" t="s">
        <v>75</v>
      </c>
      <c r="N173" s="17"/>
      <c r="O173" s="18" t="s">
        <v>76</v>
      </c>
      <c r="P173" s="17"/>
      <c r="Q173" s="18" t="s">
        <v>77</v>
      </c>
    </row>
    <row r="174" spans="1:17" ht="15.75" thickBot="1" x14ac:dyDescent="0.3">
      <c r="A174" s="2" t="s">
        <v>11</v>
      </c>
      <c r="B174" s="9">
        <v>37591.81</v>
      </c>
      <c r="C174" s="9">
        <v>232915.79</v>
      </c>
      <c r="D174" s="9">
        <v>266170.5</v>
      </c>
      <c r="E174" s="9">
        <v>0</v>
      </c>
      <c r="F174" s="9">
        <v>23653.61</v>
      </c>
      <c r="G174" s="9">
        <v>0</v>
      </c>
      <c r="H174" s="9">
        <v>0</v>
      </c>
      <c r="I174" s="10">
        <v>-19316.509999999998</v>
      </c>
      <c r="K174" s="19">
        <v>7408.45</v>
      </c>
      <c r="L174" s="17"/>
      <c r="M174" s="20">
        <f t="shared" ref="M174" si="28">I174-K174</f>
        <v>-26724.959999999999</v>
      </c>
      <c r="N174" s="17"/>
      <c r="O174" s="21">
        <v>37591.81</v>
      </c>
      <c r="P174" s="17"/>
      <c r="Q174" s="22">
        <f>B174-O174</f>
        <v>0</v>
      </c>
    </row>
    <row r="175" spans="1:17" ht="15.75" thickBot="1" x14ac:dyDescent="0.3">
      <c r="A175" s="2" t="s">
        <v>12</v>
      </c>
      <c r="B175" s="9">
        <v>166477978.84999999</v>
      </c>
      <c r="C175" s="9">
        <v>8742206.0600000005</v>
      </c>
      <c r="D175" s="9">
        <v>1311462.6100000001</v>
      </c>
      <c r="E175" s="9">
        <v>0</v>
      </c>
      <c r="F175" s="9">
        <v>17800976.510000002</v>
      </c>
      <c r="G175" s="9">
        <v>264022</v>
      </c>
      <c r="H175" s="9">
        <v>1614401.87</v>
      </c>
      <c r="I175" s="10">
        <v>157986169.66</v>
      </c>
      <c r="K175" s="19">
        <v>150861588.90999982</v>
      </c>
      <c r="L175" s="17"/>
      <c r="M175" s="20">
        <f>I175-K175</f>
        <v>7124580.7500001788</v>
      </c>
      <c r="N175" s="17"/>
      <c r="O175" s="21">
        <v>166477978.84999999</v>
      </c>
      <c r="P175" s="17"/>
      <c r="Q175" s="22">
        <f t="shared" ref="Q175:Q180" si="29">B175-O175</f>
        <v>0</v>
      </c>
    </row>
    <row r="176" spans="1:17" ht="15.75" thickBot="1" x14ac:dyDescent="0.3">
      <c r="A176" s="2" t="s">
        <v>13</v>
      </c>
      <c r="B176" s="9">
        <v>173625.09</v>
      </c>
      <c r="C176" s="9">
        <v>8915.6</v>
      </c>
      <c r="D176" s="9">
        <v>918.08</v>
      </c>
      <c r="E176" s="9">
        <v>0</v>
      </c>
      <c r="F176" s="9">
        <v>18643.22</v>
      </c>
      <c r="G176" s="9">
        <v>276.67</v>
      </c>
      <c r="H176" s="9">
        <v>1700.67</v>
      </c>
      <c r="I176" s="10">
        <v>164956.73000000001</v>
      </c>
      <c r="K176" s="19">
        <v>156388.56000000003</v>
      </c>
      <c r="L176" s="17"/>
      <c r="M176" s="20">
        <f t="shared" ref="M176:M177" si="30">I176-K176</f>
        <v>8568.1699999999837</v>
      </c>
      <c r="N176" s="17"/>
      <c r="O176" s="21">
        <v>173625.09</v>
      </c>
      <c r="P176" s="17"/>
      <c r="Q176" s="22">
        <f t="shared" si="29"/>
        <v>0</v>
      </c>
    </row>
    <row r="177" spans="1:17" ht="15.75" thickBot="1" x14ac:dyDescent="0.3">
      <c r="A177" s="2" t="s">
        <v>14</v>
      </c>
      <c r="B177" s="9">
        <v>17936847.710000001</v>
      </c>
      <c r="C177" s="9">
        <v>920306.2</v>
      </c>
      <c r="D177" s="9">
        <v>95064.73</v>
      </c>
      <c r="E177" s="9">
        <v>0</v>
      </c>
      <c r="F177" s="9">
        <v>1926519.12</v>
      </c>
      <c r="G177" s="9">
        <v>28610</v>
      </c>
      <c r="H177" s="9">
        <v>175737.48</v>
      </c>
      <c r="I177" s="10">
        <v>17039917.539999999</v>
      </c>
      <c r="K177" s="19">
        <v>16152738.560000041</v>
      </c>
      <c r="L177" s="17"/>
      <c r="M177" s="20">
        <f t="shared" si="30"/>
        <v>887178.97999995761</v>
      </c>
      <c r="N177" s="17"/>
      <c r="O177" s="21">
        <v>17936847.710000001</v>
      </c>
      <c r="P177" s="17"/>
      <c r="Q177" s="22">
        <f t="shared" si="29"/>
        <v>0</v>
      </c>
    </row>
    <row r="178" spans="1:17" ht="15.75" thickBot="1" x14ac:dyDescent="0.3">
      <c r="A178" s="2" t="s">
        <v>15</v>
      </c>
      <c r="B178" s="9">
        <v>1885144.3</v>
      </c>
      <c r="C178" s="9">
        <v>173395.45</v>
      </c>
      <c r="D178" s="9">
        <v>361844.22</v>
      </c>
      <c r="E178" s="9">
        <v>0</v>
      </c>
      <c r="F178" s="9">
        <v>551875.69999999995</v>
      </c>
      <c r="G178" s="9">
        <v>2417.8000000000002</v>
      </c>
      <c r="H178" s="9">
        <v>0</v>
      </c>
      <c r="I178" s="10">
        <v>1147237.6299999999</v>
      </c>
      <c r="K178" s="19">
        <v>1148204.43</v>
      </c>
      <c r="L178" s="17"/>
      <c r="M178" s="20">
        <f>I178-K178</f>
        <v>-966.80000000004657</v>
      </c>
      <c r="N178" s="17"/>
      <c r="O178" s="21">
        <v>1885144.3</v>
      </c>
      <c r="P178" s="17"/>
      <c r="Q178" s="22">
        <f t="shared" si="29"/>
        <v>0</v>
      </c>
    </row>
    <row r="179" spans="1:17" ht="15.75" thickBot="1" x14ac:dyDescent="0.3">
      <c r="A179" s="2" t="s">
        <v>16</v>
      </c>
      <c r="B179" s="9">
        <v>66517.87</v>
      </c>
      <c r="C179" s="9">
        <v>322293.94</v>
      </c>
      <c r="D179" s="9">
        <v>326539.15000000002</v>
      </c>
      <c r="E179" s="9">
        <v>0</v>
      </c>
      <c r="F179" s="9">
        <v>49342.19</v>
      </c>
      <c r="G179" s="9">
        <v>0</v>
      </c>
      <c r="H179" s="9">
        <v>0</v>
      </c>
      <c r="I179" s="10">
        <v>12930.47</v>
      </c>
      <c r="K179" s="23">
        <v>14827.23</v>
      </c>
      <c r="L179" s="17"/>
      <c r="M179" s="20">
        <f>I179-K179</f>
        <v>-1896.7600000000002</v>
      </c>
      <c r="N179" s="17"/>
      <c r="O179" s="21">
        <v>66517.87</v>
      </c>
      <c r="P179" s="17"/>
      <c r="Q179" s="22">
        <f t="shared" si="29"/>
        <v>0</v>
      </c>
    </row>
    <row r="180" spans="1:17" ht="15.75" thickBot="1" x14ac:dyDescent="0.3">
      <c r="A180" s="13" t="s">
        <v>17</v>
      </c>
      <c r="B180" s="12">
        <f t="shared" ref="B180:I180" si="31">SUM(B174:B179)</f>
        <v>186577705.63000003</v>
      </c>
      <c r="C180" s="12">
        <f t="shared" si="31"/>
        <v>10400033.039999997</v>
      </c>
      <c r="D180" s="12">
        <f t="shared" si="31"/>
        <v>2361999.29</v>
      </c>
      <c r="E180" s="12">
        <f t="shared" si="31"/>
        <v>0</v>
      </c>
      <c r="F180" s="12">
        <f t="shared" si="31"/>
        <v>20371010.350000001</v>
      </c>
      <c r="G180" s="12">
        <f t="shared" si="31"/>
        <v>295326.46999999997</v>
      </c>
      <c r="H180" s="12">
        <f t="shared" si="31"/>
        <v>1791840.02</v>
      </c>
      <c r="I180" s="14">
        <f t="shared" si="31"/>
        <v>176331895.51999998</v>
      </c>
      <c r="K180" s="24">
        <f>K174+K175+K176+K177+K178+K179</f>
        <v>168341156.13999984</v>
      </c>
      <c r="L180" s="17"/>
      <c r="M180" s="25">
        <f>I180-K180</f>
        <v>7990739.3800001442</v>
      </c>
      <c r="N180" s="17"/>
      <c r="O180" s="26">
        <v>186577705.63000003</v>
      </c>
      <c r="P180" s="17"/>
      <c r="Q180" s="22">
        <f t="shared" si="29"/>
        <v>0</v>
      </c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17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17" x14ac:dyDescent="0.25">
      <c r="A183" s="1" t="s">
        <v>55</v>
      </c>
      <c r="B183" s="1"/>
      <c r="C183" s="1"/>
      <c r="D183" s="1"/>
      <c r="E183" s="1"/>
      <c r="F183" s="1"/>
      <c r="G183" s="1"/>
      <c r="H183" s="1"/>
      <c r="I183" s="1"/>
    </row>
    <row r="184" spans="1:17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17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17" x14ac:dyDescent="0.25">
      <c r="A186" s="1" t="s">
        <v>56</v>
      </c>
      <c r="B186" s="1"/>
      <c r="C186" s="1"/>
      <c r="D186" s="1"/>
      <c r="E186" s="1"/>
      <c r="F186" s="1"/>
      <c r="G186" s="1"/>
      <c r="H186" s="1"/>
      <c r="I186" s="1"/>
    </row>
    <row r="187" spans="1:17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17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17" x14ac:dyDescent="0.25">
      <c r="A189" s="1" t="s">
        <v>57</v>
      </c>
      <c r="B189" s="1"/>
      <c r="C189" s="1"/>
      <c r="D189" s="1"/>
      <c r="E189" s="1"/>
      <c r="F189" s="1"/>
      <c r="G189" s="1"/>
      <c r="H189" s="1"/>
      <c r="I189" s="1"/>
    </row>
    <row r="190" spans="1:17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17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17" ht="15.75" thickBot="1" x14ac:dyDescent="0.3">
      <c r="A193" s="34" t="s">
        <v>58</v>
      </c>
      <c r="B193" s="35"/>
      <c r="C193" s="35"/>
      <c r="D193" s="35"/>
      <c r="E193" s="35"/>
      <c r="F193" s="35"/>
      <c r="G193" s="35"/>
      <c r="H193" s="35"/>
      <c r="I193" s="36"/>
    </row>
    <row r="194" spans="1:17" ht="39" thickBot="1" x14ac:dyDescent="0.3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  <c r="K194" s="16" t="s">
        <v>74</v>
      </c>
      <c r="L194" s="17"/>
      <c r="M194" s="18" t="s">
        <v>75</v>
      </c>
      <c r="N194" s="17"/>
      <c r="O194" s="18" t="s">
        <v>76</v>
      </c>
      <c r="P194" s="17"/>
      <c r="Q194" s="18" t="s">
        <v>77</v>
      </c>
    </row>
    <row r="195" spans="1:17" ht="15.75" thickBot="1" x14ac:dyDescent="0.3">
      <c r="A195" s="2" t="s">
        <v>11</v>
      </c>
      <c r="B195" s="9">
        <v>44166.58</v>
      </c>
      <c r="C195" s="9">
        <v>109069.16</v>
      </c>
      <c r="D195" s="9">
        <v>109069.16</v>
      </c>
      <c r="E195" s="9">
        <v>20049.57</v>
      </c>
      <c r="F195" s="9">
        <v>32867.870000000003</v>
      </c>
      <c r="G195" s="9">
        <v>0</v>
      </c>
      <c r="H195" s="9">
        <v>0</v>
      </c>
      <c r="I195" s="10">
        <v>31348.28</v>
      </c>
      <c r="K195" s="19">
        <v>8291.06</v>
      </c>
      <c r="L195" s="17"/>
      <c r="M195" s="20">
        <f t="shared" ref="M195" si="32">I195-K195</f>
        <v>23057.22</v>
      </c>
      <c r="N195" s="17"/>
      <c r="O195" s="21">
        <v>44166.58</v>
      </c>
      <c r="P195" s="17"/>
      <c r="Q195" s="22">
        <f>B195-O195</f>
        <v>0</v>
      </c>
    </row>
    <row r="196" spans="1:17" ht="15.75" thickBot="1" x14ac:dyDescent="0.3">
      <c r="A196" s="2" t="s">
        <v>12</v>
      </c>
      <c r="B196" s="9">
        <v>72374407.939999998</v>
      </c>
      <c r="C196" s="9">
        <v>5254643.67</v>
      </c>
      <c r="D196" s="9">
        <v>297213.21000000002</v>
      </c>
      <c r="E196" s="9">
        <v>0</v>
      </c>
      <c r="F196" s="9">
        <v>11851753.85</v>
      </c>
      <c r="G196" s="9">
        <v>108688.5</v>
      </c>
      <c r="H196" s="9">
        <v>344876.45</v>
      </c>
      <c r="I196" s="10">
        <v>65933649.5</v>
      </c>
      <c r="K196" s="19">
        <v>65078688.399999946</v>
      </c>
      <c r="L196" s="17"/>
      <c r="M196" s="20">
        <f>I196-K196</f>
        <v>854961.10000005364</v>
      </c>
      <c r="N196" s="17"/>
      <c r="O196" s="21">
        <v>72374407.939999998</v>
      </c>
      <c r="P196" s="17"/>
      <c r="Q196" s="22">
        <f t="shared" ref="Q196:Q201" si="33">B196-O196</f>
        <v>0</v>
      </c>
    </row>
    <row r="197" spans="1:17" ht="15.75" thickBot="1" x14ac:dyDescent="0.3">
      <c r="A197" s="2" t="s">
        <v>13</v>
      </c>
      <c r="B197" s="9">
        <v>75347.98</v>
      </c>
      <c r="C197" s="9">
        <v>5404.08</v>
      </c>
      <c r="D197" s="9">
        <v>248.86</v>
      </c>
      <c r="E197" s="9">
        <v>0</v>
      </c>
      <c r="F197" s="9">
        <v>12382.4</v>
      </c>
      <c r="G197" s="9">
        <v>108.69</v>
      </c>
      <c r="H197" s="9">
        <v>367.8</v>
      </c>
      <c r="I197" s="10">
        <v>68597.289999999994</v>
      </c>
      <c r="K197" s="19">
        <v>67439.630000000019</v>
      </c>
      <c r="L197" s="17"/>
      <c r="M197" s="20">
        <f t="shared" ref="M197:M198" si="34">I197-K197</f>
        <v>1157.6599999999744</v>
      </c>
      <c r="N197" s="17"/>
      <c r="O197" s="21">
        <v>75347.98</v>
      </c>
      <c r="P197" s="17"/>
      <c r="Q197" s="22">
        <f t="shared" si="33"/>
        <v>0</v>
      </c>
    </row>
    <row r="198" spans="1:17" ht="15.75" thickBot="1" x14ac:dyDescent="0.3">
      <c r="A198" s="2" t="s">
        <v>14</v>
      </c>
      <c r="B198" s="9">
        <v>7758088.2000000002</v>
      </c>
      <c r="C198" s="9">
        <v>558355.81000000006</v>
      </c>
      <c r="D198" s="9">
        <v>28306.74</v>
      </c>
      <c r="E198" s="9">
        <v>0</v>
      </c>
      <c r="F198" s="9">
        <v>1278134.3400000001</v>
      </c>
      <c r="G198" s="9">
        <v>11229.21</v>
      </c>
      <c r="H198" s="9">
        <v>37716.33</v>
      </c>
      <c r="I198" s="10">
        <v>7058948.4699999997</v>
      </c>
      <c r="K198" s="19">
        <v>6941777.0699999984</v>
      </c>
      <c r="L198" s="17"/>
      <c r="M198" s="20">
        <f t="shared" si="34"/>
        <v>117171.4000000013</v>
      </c>
      <c r="N198" s="17"/>
      <c r="O198" s="21">
        <v>7758088.2000000002</v>
      </c>
      <c r="P198" s="17"/>
      <c r="Q198" s="22">
        <f t="shared" si="33"/>
        <v>0</v>
      </c>
    </row>
    <row r="199" spans="1:17" ht="15.75" thickBot="1" x14ac:dyDescent="0.3">
      <c r="A199" s="2" t="s">
        <v>15</v>
      </c>
      <c r="B199" s="9">
        <v>1417093.9</v>
      </c>
      <c r="C199" s="9">
        <v>149468.84</v>
      </c>
      <c r="D199" s="9">
        <v>272040.38</v>
      </c>
      <c r="E199" s="9">
        <v>0</v>
      </c>
      <c r="F199" s="9">
        <v>435727.24</v>
      </c>
      <c r="G199" s="9">
        <v>0</v>
      </c>
      <c r="H199" s="9">
        <v>0</v>
      </c>
      <c r="I199" s="10">
        <v>858795.12</v>
      </c>
      <c r="K199" s="19">
        <v>858795.12000000069</v>
      </c>
      <c r="L199" s="17"/>
      <c r="M199" s="20">
        <f>I199-K199</f>
        <v>0</v>
      </c>
      <c r="N199" s="17"/>
      <c r="O199" s="21">
        <v>1417093.9</v>
      </c>
      <c r="P199" s="17"/>
      <c r="Q199" s="22">
        <f t="shared" si="33"/>
        <v>0</v>
      </c>
    </row>
    <row r="200" spans="1:17" ht="15.75" thickBot="1" x14ac:dyDescent="0.3">
      <c r="A200" s="2" t="s">
        <v>16</v>
      </c>
      <c r="B200" s="9">
        <v>77485.119999999995</v>
      </c>
      <c r="C200" s="9">
        <v>172353.91</v>
      </c>
      <c r="D200" s="9">
        <v>172353.91</v>
      </c>
      <c r="E200" s="9">
        <v>13221</v>
      </c>
      <c r="F200" s="9">
        <v>75572.97</v>
      </c>
      <c r="G200" s="9">
        <v>6723</v>
      </c>
      <c r="H200" s="9">
        <v>0</v>
      </c>
      <c r="I200" s="10">
        <v>21856.15</v>
      </c>
      <c r="K200" s="23">
        <v>15133.189999999997</v>
      </c>
      <c r="L200" s="17"/>
      <c r="M200" s="20">
        <f>I200-K200</f>
        <v>6722.9600000000046</v>
      </c>
      <c r="N200" s="17"/>
      <c r="O200" s="21">
        <v>77485.119999999995</v>
      </c>
      <c r="P200" s="17"/>
      <c r="Q200" s="22">
        <f t="shared" si="33"/>
        <v>0</v>
      </c>
    </row>
    <row r="201" spans="1:17" ht="15.75" thickBot="1" x14ac:dyDescent="0.3">
      <c r="A201" s="13" t="s">
        <v>17</v>
      </c>
      <c r="B201" s="12">
        <f t="shared" ref="B201:I201" si="35">SUM(B195:B200)</f>
        <v>81746589.720000014</v>
      </c>
      <c r="C201" s="12">
        <f t="shared" si="35"/>
        <v>6249295.4700000007</v>
      </c>
      <c r="D201" s="12">
        <f t="shared" si="35"/>
        <v>879232.26</v>
      </c>
      <c r="E201" s="12">
        <f t="shared" si="35"/>
        <v>33270.57</v>
      </c>
      <c r="F201" s="12">
        <f t="shared" si="35"/>
        <v>13686438.67</v>
      </c>
      <c r="G201" s="12">
        <f t="shared" si="35"/>
        <v>126749.4</v>
      </c>
      <c r="H201" s="12">
        <f t="shared" si="35"/>
        <v>382960.58</v>
      </c>
      <c r="I201" s="14">
        <f t="shared" si="35"/>
        <v>73973194.810000017</v>
      </c>
      <c r="K201" s="24">
        <f>K195+K196+K197+K198+K199+K200</f>
        <v>72970124.469999954</v>
      </c>
      <c r="L201" s="17"/>
      <c r="M201" s="25">
        <f>I201-K201</f>
        <v>1003070.3400000632</v>
      </c>
      <c r="N201" s="17"/>
      <c r="O201" s="26">
        <v>81746589.720000014</v>
      </c>
      <c r="P201" s="17"/>
      <c r="Q201" s="22">
        <f t="shared" si="33"/>
        <v>0</v>
      </c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17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17" x14ac:dyDescent="0.25">
      <c r="A204" s="1" t="s">
        <v>59</v>
      </c>
      <c r="B204" s="1"/>
      <c r="C204" s="1"/>
      <c r="D204" s="1"/>
      <c r="E204" s="1"/>
      <c r="F204" s="1"/>
      <c r="G204" s="1"/>
      <c r="H204" s="1"/>
      <c r="I204" s="1"/>
    </row>
    <row r="205" spans="1:17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17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17" x14ac:dyDescent="0.25">
      <c r="A207" s="1" t="s">
        <v>60</v>
      </c>
      <c r="B207" s="1"/>
      <c r="C207" s="1"/>
      <c r="D207" s="1"/>
      <c r="E207" s="1"/>
      <c r="F207" s="1"/>
      <c r="G207" s="1"/>
      <c r="H207" s="1"/>
      <c r="I207" s="1"/>
    </row>
    <row r="208" spans="1:17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17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17" x14ac:dyDescent="0.25">
      <c r="A210" s="1" t="s">
        <v>61</v>
      </c>
      <c r="B210" s="1"/>
      <c r="C210" s="1"/>
      <c r="D210" s="1"/>
      <c r="E210" s="1"/>
      <c r="F210" s="1"/>
      <c r="G210" s="1"/>
      <c r="H210" s="1"/>
      <c r="I210" s="1"/>
    </row>
    <row r="211" spans="1:17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17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17" ht="15.75" thickBot="1" x14ac:dyDescent="0.3">
      <c r="A214" s="34" t="s">
        <v>62</v>
      </c>
      <c r="B214" s="35"/>
      <c r="C214" s="35"/>
      <c r="D214" s="35"/>
      <c r="E214" s="35"/>
      <c r="F214" s="35"/>
      <c r="G214" s="35"/>
      <c r="H214" s="35"/>
      <c r="I214" s="36"/>
    </row>
    <row r="215" spans="1:17" ht="39" thickBot="1" x14ac:dyDescent="0.3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  <c r="K215" s="16" t="s">
        <v>74</v>
      </c>
      <c r="L215" s="17"/>
      <c r="M215" s="18" t="s">
        <v>75</v>
      </c>
      <c r="N215" s="17"/>
      <c r="O215" s="18" t="s">
        <v>76</v>
      </c>
      <c r="P215" s="17"/>
      <c r="Q215" s="18" t="s">
        <v>77</v>
      </c>
    </row>
    <row r="216" spans="1:17" ht="15.75" thickBot="1" x14ac:dyDescent="0.3">
      <c r="A216" s="2" t="s">
        <v>11</v>
      </c>
      <c r="B216" s="9">
        <v>49037.91</v>
      </c>
      <c r="C216" s="9">
        <v>116218.37</v>
      </c>
      <c r="D216" s="9">
        <v>119363.85</v>
      </c>
      <c r="E216" s="9">
        <v>316.52999999999997</v>
      </c>
      <c r="F216" s="9">
        <v>22043.5</v>
      </c>
      <c r="G216" s="9">
        <v>0</v>
      </c>
      <c r="H216" s="9">
        <v>0</v>
      </c>
      <c r="I216" s="10">
        <v>24165.46</v>
      </c>
      <c r="K216" s="19">
        <v>22641.53</v>
      </c>
      <c r="L216" s="17"/>
      <c r="M216" s="20">
        <f t="shared" ref="M216" si="36">I216-K216</f>
        <v>1523.9300000000003</v>
      </c>
      <c r="N216" s="17"/>
      <c r="O216" s="21">
        <v>49037.91</v>
      </c>
      <c r="P216" s="17"/>
      <c r="Q216" s="22">
        <f>B216-O216</f>
        <v>0</v>
      </c>
    </row>
    <row r="217" spans="1:17" ht="15.75" thickBot="1" x14ac:dyDescent="0.3">
      <c r="A217" s="2" t="s">
        <v>12</v>
      </c>
      <c r="B217" s="9">
        <v>66466192.609999999</v>
      </c>
      <c r="C217" s="9">
        <v>5061416.5</v>
      </c>
      <c r="D217" s="9">
        <v>282354.5</v>
      </c>
      <c r="E217" s="9">
        <v>0</v>
      </c>
      <c r="F217" s="9">
        <v>10516759.960000001</v>
      </c>
      <c r="G217" s="9">
        <v>106898.83</v>
      </c>
      <c r="H217" s="9">
        <v>330431.13</v>
      </c>
      <c r="I217" s="10">
        <v>61165824.609999999</v>
      </c>
      <c r="K217" s="19">
        <v>60491445.009999976</v>
      </c>
      <c r="L217" s="17"/>
      <c r="M217" s="20">
        <f>I217-K217</f>
        <v>674379.60000002384</v>
      </c>
      <c r="N217" s="17"/>
      <c r="O217" s="21">
        <v>66466192.609999999</v>
      </c>
      <c r="P217" s="17"/>
      <c r="Q217" s="22">
        <f t="shared" ref="Q217:Q222" si="37">B217-O217</f>
        <v>0</v>
      </c>
    </row>
    <row r="218" spans="1:17" ht="15.75" thickBot="1" x14ac:dyDescent="0.3">
      <c r="A218" s="2" t="s">
        <v>13</v>
      </c>
      <c r="B218" s="9">
        <v>69290.91</v>
      </c>
      <c r="C218" s="9">
        <v>5209.87</v>
      </c>
      <c r="D218" s="9">
        <v>239.69</v>
      </c>
      <c r="E218" s="9">
        <v>0</v>
      </c>
      <c r="F218" s="9">
        <v>11031.31</v>
      </c>
      <c r="G218" s="9">
        <v>113.96</v>
      </c>
      <c r="H218" s="9">
        <v>352.44</v>
      </c>
      <c r="I218" s="10">
        <v>63696.18</v>
      </c>
      <c r="K218" s="19">
        <v>62725.830000000031</v>
      </c>
      <c r="L218" s="17"/>
      <c r="M218" s="20">
        <f t="shared" ref="M218:M219" si="38">I218-K218</f>
        <v>970.34999999996944</v>
      </c>
      <c r="N218" s="17"/>
      <c r="O218" s="21">
        <v>69290.91</v>
      </c>
      <c r="P218" s="17"/>
      <c r="Q218" s="22">
        <f t="shared" si="37"/>
        <v>0</v>
      </c>
    </row>
    <row r="219" spans="1:17" ht="15.75" thickBot="1" x14ac:dyDescent="0.3">
      <c r="A219" s="2" t="s">
        <v>14</v>
      </c>
      <c r="B219" s="9">
        <v>7145587.4500000002</v>
      </c>
      <c r="C219" s="9">
        <v>535959.17000000004</v>
      </c>
      <c r="D219" s="9">
        <v>23992.720000000001</v>
      </c>
      <c r="E219" s="9">
        <v>0</v>
      </c>
      <c r="F219" s="9">
        <v>1138348.5</v>
      </c>
      <c r="G219" s="9">
        <v>11762.44</v>
      </c>
      <c r="H219" s="9">
        <v>35866.53</v>
      </c>
      <c r="I219" s="10">
        <v>6566834.3700000001</v>
      </c>
      <c r="K219" s="19">
        <v>6469322.900000005</v>
      </c>
      <c r="L219" s="17"/>
      <c r="M219" s="20">
        <f t="shared" si="38"/>
        <v>97511.469999995083</v>
      </c>
      <c r="N219" s="17"/>
      <c r="O219" s="21">
        <v>7145587.4500000002</v>
      </c>
      <c r="P219" s="17"/>
      <c r="Q219" s="22">
        <f t="shared" si="37"/>
        <v>0</v>
      </c>
    </row>
    <row r="220" spans="1:17" ht="15.75" thickBot="1" x14ac:dyDescent="0.3">
      <c r="A220" s="2" t="s">
        <v>15</v>
      </c>
      <c r="B220" s="9">
        <v>1174247.2</v>
      </c>
      <c r="C220" s="9">
        <v>148452.1</v>
      </c>
      <c r="D220" s="9">
        <v>186724.34</v>
      </c>
      <c r="E220" s="9">
        <v>0</v>
      </c>
      <c r="F220" s="9">
        <v>383338.27</v>
      </c>
      <c r="G220" s="9">
        <v>3808</v>
      </c>
      <c r="H220" s="9">
        <v>0</v>
      </c>
      <c r="I220" s="10">
        <v>756444.69</v>
      </c>
      <c r="K220" s="19">
        <v>757388.55000000028</v>
      </c>
      <c r="L220" s="17"/>
      <c r="M220" s="20">
        <f>I220-K220</f>
        <v>-943.86000000033528</v>
      </c>
      <c r="N220" s="17"/>
      <c r="O220" s="21">
        <v>1174247.2</v>
      </c>
      <c r="P220" s="17"/>
      <c r="Q220" s="22">
        <f t="shared" si="37"/>
        <v>0</v>
      </c>
    </row>
    <row r="221" spans="1:17" ht="15.75" thickBot="1" x14ac:dyDescent="0.3">
      <c r="A221" s="2" t="s">
        <v>16</v>
      </c>
      <c r="B221" s="9">
        <v>77451.350000000006</v>
      </c>
      <c r="C221" s="9">
        <v>144615.92000000001</v>
      </c>
      <c r="D221" s="9">
        <v>147128.43</v>
      </c>
      <c r="E221" s="9">
        <v>2512.41</v>
      </c>
      <c r="F221" s="9">
        <v>56630.79</v>
      </c>
      <c r="G221" s="9">
        <v>0</v>
      </c>
      <c r="H221" s="9">
        <v>0</v>
      </c>
      <c r="I221" s="10">
        <v>20820.46</v>
      </c>
      <c r="K221" s="23">
        <v>18320.030000000032</v>
      </c>
      <c r="L221" s="17"/>
      <c r="M221" s="20">
        <f>I221-K221</f>
        <v>2500.4299999999675</v>
      </c>
      <c r="N221" s="17"/>
      <c r="O221" s="21">
        <v>77451.350000000006</v>
      </c>
      <c r="P221" s="17"/>
      <c r="Q221" s="22">
        <f t="shared" si="37"/>
        <v>0</v>
      </c>
    </row>
    <row r="222" spans="1:17" ht="15.75" thickBot="1" x14ac:dyDescent="0.3">
      <c r="A222" s="13" t="s">
        <v>17</v>
      </c>
      <c r="B222" s="12">
        <f t="shared" ref="B222:I222" si="39">SUM(B216:B221)</f>
        <v>74981807.429999992</v>
      </c>
      <c r="C222" s="12">
        <f t="shared" si="39"/>
        <v>6011871.9299999997</v>
      </c>
      <c r="D222" s="12">
        <f t="shared" si="39"/>
        <v>759803.53</v>
      </c>
      <c r="E222" s="12">
        <f t="shared" si="39"/>
        <v>2828.9399999999996</v>
      </c>
      <c r="F222" s="12">
        <f t="shared" si="39"/>
        <v>12128152.33</v>
      </c>
      <c r="G222" s="12">
        <f t="shared" si="39"/>
        <v>122583.23000000001</v>
      </c>
      <c r="H222" s="12">
        <f t="shared" si="39"/>
        <v>366650.1</v>
      </c>
      <c r="I222" s="14">
        <f t="shared" si="39"/>
        <v>68597785.769999996</v>
      </c>
      <c r="K222" s="24">
        <f>K216+K217+K218+K219+K220+K221</f>
        <v>67821843.849999979</v>
      </c>
      <c r="L222" s="17"/>
      <c r="M222" s="25">
        <f>I222-K222</f>
        <v>775941.92000001669</v>
      </c>
      <c r="N222" s="17"/>
      <c r="O222" s="26">
        <v>74981807.429999992</v>
      </c>
      <c r="P222" s="17"/>
      <c r="Q222" s="22">
        <f t="shared" si="37"/>
        <v>0</v>
      </c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17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17" x14ac:dyDescent="0.25">
      <c r="A225" s="1" t="s">
        <v>63</v>
      </c>
      <c r="B225" s="1"/>
      <c r="C225" s="1"/>
      <c r="D225" s="1"/>
      <c r="E225" s="1"/>
      <c r="F225" s="1"/>
      <c r="G225" s="1"/>
      <c r="H225" s="1"/>
      <c r="I225" s="1"/>
    </row>
    <row r="226" spans="1:17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17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17" x14ac:dyDescent="0.25">
      <c r="A228" s="1" t="s">
        <v>64</v>
      </c>
      <c r="B228" s="1"/>
      <c r="C228" s="1"/>
      <c r="D228" s="1"/>
      <c r="E228" s="1"/>
      <c r="F228" s="1"/>
      <c r="G228" s="1"/>
      <c r="H228" s="1"/>
      <c r="I228" s="1"/>
    </row>
    <row r="229" spans="1:17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17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17" x14ac:dyDescent="0.25">
      <c r="A231" s="1" t="s">
        <v>65</v>
      </c>
      <c r="B231" s="1"/>
      <c r="C231" s="1"/>
      <c r="D231" s="1"/>
      <c r="E231" s="1"/>
      <c r="F231" s="1"/>
      <c r="G231" s="1"/>
      <c r="H231" s="1"/>
      <c r="I231" s="1"/>
    </row>
    <row r="232" spans="1:17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17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17" ht="15.75" thickBot="1" x14ac:dyDescent="0.3">
      <c r="A235" s="34" t="s">
        <v>66</v>
      </c>
      <c r="B235" s="35"/>
      <c r="C235" s="35"/>
      <c r="D235" s="35"/>
      <c r="E235" s="35"/>
      <c r="F235" s="35"/>
      <c r="G235" s="35"/>
      <c r="H235" s="35"/>
      <c r="I235" s="36"/>
    </row>
    <row r="236" spans="1:17" ht="39" thickBot="1" x14ac:dyDescent="0.3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  <c r="K236" s="16" t="s">
        <v>74</v>
      </c>
      <c r="L236" s="17"/>
      <c r="M236" s="18" t="s">
        <v>75</v>
      </c>
      <c r="N236" s="17"/>
      <c r="O236" s="18" t="s">
        <v>76</v>
      </c>
      <c r="P236" s="17"/>
      <c r="Q236" s="18" t="s">
        <v>77</v>
      </c>
    </row>
    <row r="237" spans="1:17" ht="15.75" thickBot="1" x14ac:dyDescent="0.3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  <c r="K237" s="19">
        <v>0</v>
      </c>
      <c r="L237" s="17"/>
      <c r="M237" s="20">
        <f t="shared" ref="M237" si="40">I237-K237</f>
        <v>0</v>
      </c>
      <c r="N237" s="17"/>
      <c r="O237" s="21">
        <v>0</v>
      </c>
      <c r="P237" s="17"/>
      <c r="Q237" s="22">
        <f>B237-O237</f>
        <v>0</v>
      </c>
    </row>
    <row r="238" spans="1:17" ht="15.75" thickBot="1" x14ac:dyDescent="0.3">
      <c r="A238" s="2" t="s">
        <v>12</v>
      </c>
      <c r="B238" s="9">
        <v>756104.89</v>
      </c>
      <c r="C238" s="9">
        <v>0</v>
      </c>
      <c r="D238" s="9">
        <v>492.79</v>
      </c>
      <c r="E238" s="9">
        <v>0</v>
      </c>
      <c r="F238" s="9">
        <v>0</v>
      </c>
      <c r="G238" s="9">
        <v>0</v>
      </c>
      <c r="H238" s="9">
        <v>0</v>
      </c>
      <c r="I238" s="10">
        <v>755612.1</v>
      </c>
      <c r="K238" s="19">
        <v>756104.89</v>
      </c>
      <c r="L238" s="17"/>
      <c r="M238" s="20">
        <f>I238-K238</f>
        <v>-492.79000000003725</v>
      </c>
      <c r="N238" s="17"/>
      <c r="O238" s="21">
        <v>756104.89</v>
      </c>
      <c r="P238" s="17"/>
      <c r="Q238" s="22">
        <f t="shared" ref="Q238:Q243" si="41">B238-O238</f>
        <v>0</v>
      </c>
    </row>
    <row r="239" spans="1:17" ht="15.75" thickBot="1" x14ac:dyDescent="0.3">
      <c r="A239" s="2" t="s">
        <v>13</v>
      </c>
      <c r="B239" s="9">
        <v>803.23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803.23</v>
      </c>
      <c r="K239" s="19">
        <v>803.23</v>
      </c>
      <c r="L239" s="17"/>
      <c r="M239" s="20">
        <f t="shared" ref="M239:M240" si="42">I239-K239</f>
        <v>0</v>
      </c>
      <c r="N239" s="17"/>
      <c r="O239" s="21">
        <v>803.23</v>
      </c>
      <c r="P239" s="17"/>
      <c r="Q239" s="22">
        <f t="shared" si="41"/>
        <v>0</v>
      </c>
    </row>
    <row r="240" spans="1:17" ht="15.75" thickBot="1" x14ac:dyDescent="0.3">
      <c r="A240" s="2" t="s">
        <v>14</v>
      </c>
      <c r="B240" s="9">
        <v>82905.98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82905.98</v>
      </c>
      <c r="K240" s="19">
        <v>82905.98</v>
      </c>
      <c r="L240" s="17"/>
      <c r="M240" s="20">
        <f t="shared" si="42"/>
        <v>0</v>
      </c>
      <c r="N240" s="17"/>
      <c r="O240" s="21">
        <v>82905.98</v>
      </c>
      <c r="P240" s="17"/>
      <c r="Q240" s="22">
        <f t="shared" si="41"/>
        <v>0</v>
      </c>
    </row>
    <row r="241" spans="1:17" ht="15.75" thickBot="1" x14ac:dyDescent="0.3">
      <c r="A241" s="2" t="s">
        <v>15</v>
      </c>
      <c r="B241" s="9">
        <v>24167.73</v>
      </c>
      <c r="C241" s="9">
        <v>0</v>
      </c>
      <c r="D241" s="9">
        <v>6891.67</v>
      </c>
      <c r="E241" s="9">
        <v>0</v>
      </c>
      <c r="F241" s="9">
        <v>0</v>
      </c>
      <c r="G241" s="9">
        <v>0</v>
      </c>
      <c r="H241" s="9">
        <v>0</v>
      </c>
      <c r="I241" s="10">
        <v>17276.060000000001</v>
      </c>
      <c r="K241" s="19">
        <v>17276.060000000001</v>
      </c>
      <c r="L241" s="17"/>
      <c r="M241" s="20">
        <f>I241-K241</f>
        <v>0</v>
      </c>
      <c r="N241" s="17"/>
      <c r="O241" s="21">
        <v>24167.73</v>
      </c>
      <c r="P241" s="17"/>
      <c r="Q241" s="22">
        <f t="shared" si="41"/>
        <v>0</v>
      </c>
    </row>
    <row r="242" spans="1:17" ht="15.75" thickBot="1" x14ac:dyDescent="0.3">
      <c r="A242" s="2" t="s">
        <v>16</v>
      </c>
      <c r="B242" s="9">
        <v>-0.01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-0.01</v>
      </c>
      <c r="K242" s="23">
        <v>-0.01</v>
      </c>
      <c r="L242" s="17"/>
      <c r="M242" s="20">
        <f>I242-K242</f>
        <v>0</v>
      </c>
      <c r="N242" s="17"/>
      <c r="O242" s="21">
        <v>-0.01</v>
      </c>
      <c r="P242" s="17"/>
      <c r="Q242" s="22">
        <f t="shared" si="41"/>
        <v>0</v>
      </c>
    </row>
    <row r="243" spans="1:17" ht="15.75" thickBot="1" x14ac:dyDescent="0.3">
      <c r="A243" s="13" t="s">
        <v>17</v>
      </c>
      <c r="B243" s="12">
        <f t="shared" ref="B243:I243" si="43">SUM(B237:B242)</f>
        <v>863981.82</v>
      </c>
      <c r="C243" s="12">
        <f t="shared" si="43"/>
        <v>0</v>
      </c>
      <c r="D243" s="12">
        <f t="shared" si="43"/>
        <v>7384.46</v>
      </c>
      <c r="E243" s="12">
        <f t="shared" si="43"/>
        <v>0</v>
      </c>
      <c r="F243" s="12">
        <f t="shared" si="43"/>
        <v>0</v>
      </c>
      <c r="G243" s="12">
        <f t="shared" si="43"/>
        <v>0</v>
      </c>
      <c r="H243" s="12">
        <f t="shared" si="43"/>
        <v>0</v>
      </c>
      <c r="I243" s="14">
        <f t="shared" si="43"/>
        <v>856597.36</v>
      </c>
      <c r="K243" s="24">
        <f>K237+K238+K239+K240+K241+K242</f>
        <v>857090.15</v>
      </c>
      <c r="L243" s="17"/>
      <c r="M243" s="25">
        <f>I243-K243</f>
        <v>-492.79000000003725</v>
      </c>
      <c r="N243" s="17"/>
      <c r="O243" s="26">
        <v>863981.82</v>
      </c>
      <c r="P243" s="17"/>
      <c r="Q243" s="22">
        <f t="shared" si="41"/>
        <v>0</v>
      </c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17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17" x14ac:dyDescent="0.25">
      <c r="A246" s="1" t="s">
        <v>67</v>
      </c>
      <c r="B246" s="1"/>
      <c r="C246" s="1"/>
      <c r="D246" s="1"/>
      <c r="E246" s="1"/>
      <c r="F246" s="1"/>
      <c r="G246" s="1"/>
      <c r="H246" s="1"/>
      <c r="I246" s="1"/>
    </row>
    <row r="247" spans="1:17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17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17" x14ac:dyDescent="0.25">
      <c r="A249" s="1" t="s">
        <v>68</v>
      </c>
      <c r="B249" s="1"/>
      <c r="C249" s="1"/>
      <c r="D249" s="1"/>
      <c r="E249" s="1"/>
      <c r="F249" s="1"/>
      <c r="G249" s="1"/>
      <c r="H249" s="1"/>
      <c r="I249" s="1"/>
    </row>
    <row r="250" spans="1:17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17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17" x14ac:dyDescent="0.25">
      <c r="A252" s="1" t="s">
        <v>69</v>
      </c>
      <c r="B252" s="1"/>
      <c r="C252" s="1"/>
      <c r="D252" s="1"/>
      <c r="E252" s="1"/>
      <c r="F252" s="1"/>
      <c r="G252" s="1"/>
      <c r="H252" s="1"/>
      <c r="I252" s="1"/>
    </row>
    <row r="253" spans="1:17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17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17" ht="15.75" thickBot="1" x14ac:dyDescent="0.3">
      <c r="A256" s="34" t="s">
        <v>70</v>
      </c>
      <c r="B256" s="35"/>
      <c r="C256" s="35"/>
      <c r="D256" s="35"/>
      <c r="E256" s="35"/>
      <c r="F256" s="35"/>
      <c r="G256" s="35"/>
      <c r="H256" s="35"/>
      <c r="I256" s="36"/>
    </row>
    <row r="257" spans="1:13" ht="39" thickBot="1" x14ac:dyDescent="0.3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27" t="s">
        <v>78</v>
      </c>
      <c r="L257" s="17"/>
      <c r="M257" s="18" t="s">
        <v>75</v>
      </c>
    </row>
    <row r="258" spans="1:13" ht="15.75" thickBot="1" x14ac:dyDescent="0.3">
      <c r="A258" s="2" t="s">
        <v>11</v>
      </c>
      <c r="B258" s="9">
        <v>416324.64</v>
      </c>
      <c r="C258" s="9">
        <v>994507.82</v>
      </c>
      <c r="D258" s="9">
        <v>1033066.6</v>
      </c>
      <c r="E258" s="9">
        <v>28555.4</v>
      </c>
      <c r="F258" s="9">
        <v>248293.78</v>
      </c>
      <c r="G258" s="9">
        <v>0</v>
      </c>
      <c r="H258" s="9">
        <v>0</v>
      </c>
      <c r="I258" s="10">
        <v>158027.48000000001</v>
      </c>
      <c r="K258" s="19">
        <v>161055.95000000001</v>
      </c>
      <c r="L258" s="17"/>
      <c r="M258" s="20">
        <f>I258-K258</f>
        <v>-3028.4700000000012</v>
      </c>
    </row>
    <row r="259" spans="1:13" ht="15.75" thickBot="1" x14ac:dyDescent="0.3">
      <c r="A259" s="2" t="s">
        <v>12</v>
      </c>
      <c r="B259" s="9">
        <v>746979394.76999998</v>
      </c>
      <c r="C259" s="9">
        <v>40233430.219999999</v>
      </c>
      <c r="D259" s="9">
        <v>4132975.07</v>
      </c>
      <c r="E259" s="9">
        <v>0</v>
      </c>
      <c r="F259" s="9">
        <v>113087681.25</v>
      </c>
      <c r="G259" s="9">
        <v>479609.33</v>
      </c>
      <c r="H259" s="9">
        <v>5422069.7199999997</v>
      </c>
      <c r="I259" s="10">
        <v>675893847.72000003</v>
      </c>
      <c r="K259" s="19">
        <v>660189228.39999998</v>
      </c>
      <c r="L259" s="17"/>
      <c r="M259" s="20">
        <f>I259-K259</f>
        <v>15704619.320000052</v>
      </c>
    </row>
    <row r="260" spans="1:13" ht="15.75" thickBot="1" x14ac:dyDescent="0.3">
      <c r="A260" s="2" t="s">
        <v>13</v>
      </c>
      <c r="B260" s="9">
        <v>779502.19</v>
      </c>
      <c r="C260" s="9">
        <v>41186.39</v>
      </c>
      <c r="D260" s="9">
        <v>3178.14</v>
      </c>
      <c r="E260" s="9">
        <v>0</v>
      </c>
      <c r="F260" s="9">
        <v>118448.32000000001</v>
      </c>
      <c r="G260" s="9">
        <v>499.32</v>
      </c>
      <c r="H260" s="9">
        <v>5728.86</v>
      </c>
      <c r="I260" s="10">
        <v>705290.3</v>
      </c>
      <c r="K260" s="19">
        <v>685156.16</v>
      </c>
      <c r="L260" s="17"/>
      <c r="M260" s="20">
        <f t="shared" ref="M260:M264" si="44">I260-K260</f>
        <v>20134.140000000014</v>
      </c>
    </row>
    <row r="261" spans="1:13" ht="15.75" thickBot="1" x14ac:dyDescent="0.3">
      <c r="A261" s="2" t="s">
        <v>14</v>
      </c>
      <c r="B261" s="9">
        <v>80453896.920000002</v>
      </c>
      <c r="C261" s="9">
        <v>4247435.16</v>
      </c>
      <c r="D261" s="9">
        <v>330478</v>
      </c>
      <c r="E261" s="9">
        <v>687.8</v>
      </c>
      <c r="F261" s="9">
        <v>12235079.08</v>
      </c>
      <c r="G261" s="9">
        <v>51601.65</v>
      </c>
      <c r="H261" s="9">
        <v>590967.27</v>
      </c>
      <c r="I261" s="10">
        <v>72779031.719999999</v>
      </c>
      <c r="K261" s="19">
        <v>70712789.680000007</v>
      </c>
      <c r="L261" s="17"/>
      <c r="M261" s="20">
        <f t="shared" si="44"/>
        <v>2066242.0399999917</v>
      </c>
    </row>
    <row r="262" spans="1:13" ht="15.75" thickBot="1" x14ac:dyDescent="0.3">
      <c r="A262" s="2" t="s">
        <v>15</v>
      </c>
      <c r="B262" s="9">
        <v>11843948.310000001</v>
      </c>
      <c r="C262" s="9">
        <v>952898.23</v>
      </c>
      <c r="D262" s="9">
        <v>2014854.76</v>
      </c>
      <c r="E262" s="9">
        <v>688.26</v>
      </c>
      <c r="F262" s="9">
        <v>4111402.82</v>
      </c>
      <c r="G262" s="9">
        <v>6225.8</v>
      </c>
      <c r="H262" s="9">
        <v>0</v>
      </c>
      <c r="I262" s="10">
        <v>6677503.0199999996</v>
      </c>
      <c r="K262" s="19">
        <v>6702069.8899999997</v>
      </c>
      <c r="L262" s="17"/>
      <c r="M262" s="20">
        <f t="shared" si="44"/>
        <v>-24566.870000000112</v>
      </c>
    </row>
    <row r="263" spans="1:13" ht="15.75" thickBot="1" x14ac:dyDescent="0.3">
      <c r="A263" s="2" t="s">
        <v>16</v>
      </c>
      <c r="B263" s="9">
        <v>601672.39</v>
      </c>
      <c r="C263" s="9">
        <v>1382366.4</v>
      </c>
      <c r="D263" s="9">
        <v>1393115.62</v>
      </c>
      <c r="E263" s="9">
        <v>22276.75</v>
      </c>
      <c r="F263" s="9">
        <v>428327.47</v>
      </c>
      <c r="G263" s="9">
        <v>6723</v>
      </c>
      <c r="H263" s="9">
        <v>0</v>
      </c>
      <c r="I263" s="10">
        <v>191595.45</v>
      </c>
      <c r="K263" s="23">
        <v>188889.24</v>
      </c>
      <c r="L263" s="17"/>
      <c r="M263" s="20">
        <f t="shared" si="44"/>
        <v>2706.210000000021</v>
      </c>
    </row>
    <row r="264" spans="1:13" ht="15.75" thickBot="1" x14ac:dyDescent="0.3">
      <c r="A264" s="13" t="s">
        <v>17</v>
      </c>
      <c r="B264" s="12">
        <f t="shared" ref="B264:I264" si="45">SUM(B258:B263)</f>
        <v>841074739.21999991</v>
      </c>
      <c r="C264" s="12">
        <f t="shared" si="45"/>
        <v>47851824.219999999</v>
      </c>
      <c r="D264" s="12">
        <f t="shared" si="45"/>
        <v>8907668.1899999995</v>
      </c>
      <c r="E264" s="12">
        <f t="shared" si="45"/>
        <v>52208.21</v>
      </c>
      <c r="F264" s="12">
        <f t="shared" si="45"/>
        <v>130229232.71999998</v>
      </c>
      <c r="G264" s="12">
        <f t="shared" si="45"/>
        <v>544659.10000000009</v>
      </c>
      <c r="H264" s="12">
        <f t="shared" si="45"/>
        <v>6018765.8499999996</v>
      </c>
      <c r="I264" s="14">
        <f t="shared" si="45"/>
        <v>756405295.69000006</v>
      </c>
      <c r="K264" s="22">
        <f>K258+K259+K260+K261+K262+K263</f>
        <v>738639189.32000005</v>
      </c>
      <c r="L264" s="17"/>
      <c r="M264" s="20">
        <f t="shared" si="44"/>
        <v>17766106.370000005</v>
      </c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3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3" x14ac:dyDescent="0.25">
      <c r="A267" s="1" t="s">
        <v>71</v>
      </c>
      <c r="B267" s="1"/>
      <c r="C267" s="1"/>
      <c r="D267" s="1"/>
      <c r="E267" s="1"/>
      <c r="F267" s="1"/>
      <c r="G267" s="1"/>
      <c r="H267" s="1"/>
      <c r="I267" s="1"/>
    </row>
    <row r="268" spans="1:13" ht="15.75" thickBot="1" x14ac:dyDescent="0.3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3" x14ac:dyDescent="0.25">
      <c r="A269" s="1" t="s">
        <v>21</v>
      </c>
      <c r="B269" s="1"/>
      <c r="C269" s="1"/>
      <c r="D269" s="1"/>
      <c r="E269" s="1"/>
      <c r="F269" s="1"/>
      <c r="G269" s="1"/>
      <c r="H269" s="1"/>
      <c r="I269" s="37" t="s">
        <v>79</v>
      </c>
      <c r="J269" s="38"/>
      <c r="K269" s="38"/>
      <c r="L269" s="38"/>
      <c r="M269" s="39"/>
    </row>
    <row r="270" spans="1:13" x14ac:dyDescent="0.25">
      <c r="A270" s="1" t="s">
        <v>72</v>
      </c>
      <c r="B270" s="1"/>
      <c r="C270" s="1"/>
      <c r="D270" s="1"/>
      <c r="E270" s="1"/>
      <c r="F270" s="1"/>
      <c r="G270" s="1"/>
      <c r="H270" s="1"/>
      <c r="I270" s="40"/>
      <c r="J270" s="41"/>
      <c r="K270" s="41"/>
      <c r="L270" s="41"/>
      <c r="M270" s="42"/>
    </row>
    <row r="271" spans="1:13" ht="15.75" thickBot="1" x14ac:dyDescent="0.3">
      <c r="A271" s="1" t="s">
        <v>20</v>
      </c>
      <c r="B271" s="1"/>
      <c r="C271" s="1"/>
      <c r="D271" s="1"/>
      <c r="E271" s="1"/>
      <c r="F271" s="1"/>
      <c r="G271" s="1"/>
      <c r="H271" s="1"/>
      <c r="I271" s="43"/>
      <c r="J271" s="44"/>
      <c r="K271" s="44"/>
      <c r="L271" s="44"/>
      <c r="M271" s="45"/>
    </row>
    <row r="272" spans="1:13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73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6">
    <mergeCell ref="I269:M271"/>
    <mergeCell ref="A172:I172"/>
    <mergeCell ref="A193:I193"/>
    <mergeCell ref="A214:I214"/>
    <mergeCell ref="A235:I235"/>
    <mergeCell ref="A256:I256"/>
    <mergeCell ref="A67:I67"/>
    <mergeCell ref="A88:I88"/>
    <mergeCell ref="A109:I109"/>
    <mergeCell ref="A130:I130"/>
    <mergeCell ref="A151:I151"/>
    <mergeCell ref="A2:I2"/>
    <mergeCell ref="A1:I1"/>
    <mergeCell ref="A4:I4"/>
    <mergeCell ref="A25:I25"/>
    <mergeCell ref="A46:I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2022-08-09T17:23:37Z</dcterms:modified>
</cp:coreProperties>
</file>