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6-2022\"/>
    </mc:Choice>
  </mc:AlternateContent>
  <xr:revisionPtr revIDLastSave="0" documentId="8_{5979C20C-D3FB-41DA-B6BF-A4C8A7DF0E4C}" xr6:coauthVersionLast="47" xr6:coauthVersionMax="47" xr10:uidLastSave="{00000000-0000-0000-0000-000000000000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M264" i="1" s="1"/>
  <c r="M263" i="1"/>
  <c r="M262" i="1"/>
  <c r="M261" i="1"/>
  <c r="M260" i="1"/>
  <c r="M259" i="1"/>
  <c r="M258" i="1"/>
  <c r="Q243" i="1"/>
  <c r="K243" i="1"/>
  <c r="M243" i="1" s="1"/>
  <c r="Q242" i="1"/>
  <c r="M242" i="1"/>
  <c r="Q241" i="1"/>
  <c r="M241" i="1"/>
  <c r="Q240" i="1"/>
  <c r="M240" i="1"/>
  <c r="Q239" i="1"/>
  <c r="M239" i="1"/>
  <c r="Q238" i="1"/>
  <c r="M238" i="1"/>
  <c r="Q237" i="1"/>
  <c r="M237" i="1"/>
  <c r="Q222" i="1"/>
  <c r="K222" i="1"/>
  <c r="M222" i="1" s="1"/>
  <c r="Q221" i="1"/>
  <c r="M221" i="1"/>
  <c r="Q220" i="1"/>
  <c r="M220" i="1"/>
  <c r="Q219" i="1"/>
  <c r="M219" i="1"/>
  <c r="Q218" i="1"/>
  <c r="M218" i="1"/>
  <c r="Q217" i="1"/>
  <c r="M217" i="1"/>
  <c r="Q216" i="1"/>
  <c r="M216" i="1"/>
  <c r="Q201" i="1"/>
  <c r="K201" i="1"/>
  <c r="M201" i="1" s="1"/>
  <c r="Q200" i="1"/>
  <c r="M200" i="1"/>
  <c r="Q199" i="1"/>
  <c r="M199" i="1"/>
  <c r="Q198" i="1"/>
  <c r="M198" i="1"/>
  <c r="Q197" i="1"/>
  <c r="M197" i="1"/>
  <c r="Q196" i="1"/>
  <c r="M196" i="1"/>
  <c r="Q195" i="1"/>
  <c r="M195" i="1"/>
  <c r="Q180" i="1"/>
  <c r="K180" i="1"/>
  <c r="M180" i="1" s="1"/>
  <c r="Q179" i="1"/>
  <c r="M179" i="1"/>
  <c r="Q178" i="1"/>
  <c r="M178" i="1"/>
  <c r="Q177" i="1"/>
  <c r="M177" i="1"/>
  <c r="Q176" i="1"/>
  <c r="M176" i="1"/>
  <c r="Q175" i="1"/>
  <c r="M175" i="1"/>
  <c r="Q174" i="1"/>
  <c r="M174" i="1"/>
  <c r="Q138" i="1"/>
  <c r="K138" i="1"/>
  <c r="M138" i="1" s="1"/>
  <c r="Q137" i="1"/>
  <c r="M137" i="1"/>
  <c r="Q136" i="1"/>
  <c r="M136" i="1"/>
  <c r="Q135" i="1"/>
  <c r="M135" i="1"/>
  <c r="Q134" i="1"/>
  <c r="M134" i="1"/>
  <c r="Q133" i="1"/>
  <c r="M133" i="1"/>
  <c r="Q132" i="1"/>
  <c r="M132" i="1"/>
  <c r="Q117" i="1"/>
  <c r="K117" i="1"/>
  <c r="M117" i="1" s="1"/>
  <c r="Q116" i="1"/>
  <c r="M116" i="1"/>
  <c r="Q115" i="1"/>
  <c r="M115" i="1"/>
  <c r="Q114" i="1"/>
  <c r="M114" i="1"/>
  <c r="Q113" i="1"/>
  <c r="M113" i="1"/>
  <c r="Q112" i="1"/>
  <c r="M112" i="1"/>
  <c r="Q111" i="1"/>
  <c r="M111" i="1"/>
  <c r="Q96" i="1"/>
  <c r="K96" i="1"/>
  <c r="M96" i="1" s="1"/>
  <c r="Q95" i="1"/>
  <c r="M95" i="1"/>
  <c r="Q94" i="1"/>
  <c r="M94" i="1"/>
  <c r="Q93" i="1"/>
  <c r="M93" i="1"/>
  <c r="Q92" i="1"/>
  <c r="M92" i="1"/>
  <c r="Q91" i="1"/>
  <c r="M91" i="1"/>
  <c r="Q90" i="1"/>
  <c r="M90" i="1"/>
  <c r="Q75" i="1"/>
  <c r="K75" i="1"/>
  <c r="M75" i="1" s="1"/>
  <c r="Q74" i="1"/>
  <c r="M74" i="1"/>
  <c r="Q73" i="1"/>
  <c r="M73" i="1"/>
  <c r="Q72" i="1"/>
  <c r="M72" i="1"/>
  <c r="Q71" i="1"/>
  <c r="M71" i="1"/>
  <c r="Q70" i="1"/>
  <c r="M70" i="1"/>
  <c r="Q69" i="1"/>
  <c r="M69" i="1"/>
  <c r="Q54" i="1"/>
  <c r="K54" i="1"/>
  <c r="M54" i="1" s="1"/>
  <c r="Q53" i="1"/>
  <c r="M53" i="1"/>
  <c r="Q52" i="1"/>
  <c r="M52" i="1"/>
  <c r="Q51" i="1"/>
  <c r="M51" i="1"/>
  <c r="Q50" i="1"/>
  <c r="M50" i="1"/>
  <c r="Q49" i="1"/>
  <c r="M49" i="1"/>
  <c r="Q48" i="1"/>
  <c r="M48" i="1"/>
  <c r="Q33" i="1"/>
  <c r="K33" i="1"/>
  <c r="M33" i="1" s="1"/>
  <c r="Q32" i="1"/>
  <c r="M32" i="1"/>
  <c r="Q31" i="1"/>
  <c r="M31" i="1"/>
  <c r="Q30" i="1"/>
  <c r="M30" i="1"/>
  <c r="Q29" i="1"/>
  <c r="M29" i="1"/>
  <c r="Q28" i="1"/>
  <c r="M28" i="1"/>
  <c r="Q27" i="1"/>
  <c r="M27" i="1"/>
  <c r="Q12" i="1"/>
  <c r="K12" i="1"/>
  <c r="M12" i="1" s="1"/>
  <c r="Q11" i="1"/>
  <c r="M11" i="1"/>
  <c r="Q10" i="1"/>
  <c r="M10" i="1"/>
  <c r="Q9" i="1"/>
  <c r="M9" i="1"/>
  <c r="Q8" i="1"/>
  <c r="M8" i="1"/>
  <c r="Q7" i="1"/>
  <c r="M7" i="1"/>
  <c r="Q6" i="1"/>
  <c r="M6" i="1"/>
  <c r="I264" i="1" l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<sst xmlns="http://schemas.openxmlformats.org/spreadsheetml/2006/main" count="387" uniqueCount="80">
  <si>
    <t>Prestamista de Venda Resumo CCB</t>
  </si>
  <si>
    <t>Período: 06/2022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</si>
  <si>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</si>
  <si>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</si>
  <si>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</si>
  <si>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</si>
  <si>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</si>
  <si>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</si>
  <si>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</si>
  <si>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</si>
  <si>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</si>
  <si>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</si>
  <si>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</si>
  <si>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</si>
  <si>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</si>
  <si>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</si>
  <si>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</si>
  <si>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</si>
  <si>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</si>
  <si>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</si>
  <si>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</si>
  <si>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</si>
  <si>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</si>
  <si>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</si>
  <si>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</si>
  <si>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</si>
  <si>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</si>
  <si>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</si>
  <si>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</si>
  <si>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</si>
  <si>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</si>
  <si>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</si>
  <si>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</si>
  <si>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</si>
  <si>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</si>
  <si>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</si>
  <si>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</si>
  <si>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</si>
  <si>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</si>
  <si>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</si>
  <si>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</si>
  <si>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</si>
  <si>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</si>
  <si>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</si>
  <si>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</si>
  <si>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</si>
  <si>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</si>
  <si>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A) Pela Correção Monetária do Valor Original + Correção Monetária RSC XIII: 5946,04</t>
  </si>
  <si>
    <t>B) Pela Correção Monetária da Taxa de Administração + Correção Monetária RSC XIII: 614,04</t>
  </si>
  <si>
    <t>C) Pela Correção Monetária da Taxa de Emissão CCB + Correção Monetária RSC XIII: 6,02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</si>
  <si>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</si>
  <si>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</si>
  <si>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</si>
  <si>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</si>
  <si>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</si>
  <si>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</si>
  <si>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</si>
  <si>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</si>
  <si>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</si>
  <si>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1352,40</t>
  </si>
  <si>
    <t>B) Pela Correção Monetária da Taxa de Administração + Correção Monetária SBRR: 147,90</t>
  </si>
  <si>
    <t>C) Pela Correção Monetária da Taxa de Emissão CCB + Correção Monetária SBRR: 1,40</t>
  </si>
  <si>
    <t>SANTA BÁRBARA RESORT RESIDENCE - II</t>
  </si>
  <si>
    <t>A) Pela Correção Monetária do Valor Original + Correção Monetária SBRR: 1760,28</t>
  </si>
  <si>
    <t>B) Pela Correção Monetária da Taxa de Administração + Correção Monetária SBRR: 80,43</t>
  </si>
  <si>
    <t>C) Pela Correção Monetária da Taxa de Emissão CCB + Correção Monetária SBRR: 1,82</t>
  </si>
  <si>
    <t>SANTA BÁRBARA RESORT RESIDENCE - III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</si>
  <si>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</si>
  <si>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</si>
  <si>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</si>
  <si>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RESUMO CONSOLIDADO</t>
  </si>
  <si>
    <t>A) Pela Correção Monetária do Valor Original + Correção Monetária Total: 9058,72</t>
  </si>
  <si>
    <t>B) Pela Correção Monetária da Taxa de Administração + Correção Monetária Total: 842,37</t>
  </si>
  <si>
    <t>C) Pela Correção Monetária da Taxa de Emissão CCB + Correção Monetária Total: 9,24</t>
  </si>
  <si>
    <t xml:space="preserve">Saldo do Análitico
</t>
  </si>
  <si>
    <t>Diferença</t>
  </si>
  <si>
    <t>Saldo Mês Anterior</t>
  </si>
  <si>
    <t>Resultado</t>
  </si>
  <si>
    <t>Saldo do Análitico</t>
  </si>
  <si>
    <r>
      <t>Observação : Diferença de</t>
    </r>
    <r>
      <rPr>
        <sz val="11"/>
        <color rgb="FFFF0000"/>
        <rFont val="Arial"/>
        <family val="2"/>
      </rPr>
      <t xml:space="preserve"> 30.785.651,43</t>
    </r>
    <r>
      <rPr>
        <sz val="11"/>
        <color theme="1"/>
        <rFont val="Arial"/>
        <family val="2"/>
      </rPr>
      <t xml:space="preserve"> referente ao valor gerado no relatório análitico.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</si>
</sst>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6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4" borderId="13" xfId="0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0" fillId="0" borderId="13" xfId="0" applyNumberFormat="1" applyBorder="1" applyAlignment="1">
      <alignment horizontal="center" vertical="center"/>
    </xf>
    <xf numFmtId="43" fontId="4" fillId="0" borderId="1" xfId="0" applyNumberFormat="1" applyFont="1" applyBorder="1"/>
    <xf numFmtId="43" fontId="0" fillId="0" borderId="13" xfId="0" applyNumberFormat="1" applyBorder="1"/>
    <xf numFmtId="43" fontId="4" fillId="0" borderId="12" xfId="1" applyFont="1" applyFill="1" applyBorder="1" applyAlignment="1">
      <alignment horizontal="center" vertical="center" wrapText="1"/>
    </xf>
    <xf numFmtId="43" fontId="8" fillId="0" borderId="13" xfId="0" applyNumberFormat="1" applyFont="1" applyBorder="1"/>
    <xf numFmtId="43" fontId="8" fillId="0" borderId="13" xfId="0" applyNumberFormat="1" applyFont="1" applyBorder="1" applyAlignment="1">
      <alignment horizontal="center" vertical="center"/>
    </xf>
    <xf numFmtId="43" fontId="4" fillId="0" borderId="12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Q704"/>
  <sheetViews>
    <sheetView showGridLines="0" tabSelected="1" topLeftCell="C254" zoomScale="85" zoomScaleNormal="85" workbookViewId="0">
      <selection activeCell="I270" sqref="I270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1" max="11" width="18" bestFit="1" customWidth="1"/>
    <col min="13" max="13" width="14.28515625" bestFit="1" customWidth="1"/>
    <col min="15" max="15" width="19" bestFit="1" customWidth="1"/>
    <col min="17" max="17" width="14.28515625" bestFit="1" customWidth="1"/>
  </cols>
  <sheetData>
    <row r="1" spans="1:17" ht="30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1"/>
    </row>
    <row r="2" spans="1:17" x14ac:dyDescent="0.25">
      <c r="A2" s="16" t="s">
        <v>1</v>
      </c>
      <c r="B2" s="17"/>
      <c r="C2" s="17"/>
      <c r="D2" s="17"/>
      <c r="E2" s="17"/>
      <c r="F2" s="17"/>
      <c r="G2" s="17"/>
      <c r="H2" s="17"/>
      <c r="I2" s="18"/>
    </row>
    <row r="3" spans="1:17" x14ac:dyDescent="0.25">
      <c r="A3" s="3"/>
      <c r="B3" s="4"/>
      <c r="C3" s="4"/>
      <c r="D3" s="4"/>
      <c r="E3" s="4"/>
      <c r="F3" s="4"/>
      <c r="G3" s="4"/>
      <c r="H3" s="4"/>
      <c r="I3" s="5"/>
    </row>
    <row r="4" spans="1:17" ht="18.75" customHeight="1" thickBot="1" x14ac:dyDescent="0.3">
      <c r="A4" s="22" t="s">
        <v>2</v>
      </c>
      <c r="B4" s="23"/>
      <c r="C4" s="23"/>
      <c r="D4" s="23"/>
      <c r="E4" s="23"/>
      <c r="F4" s="23"/>
      <c r="G4" s="23"/>
      <c r="H4" s="23"/>
      <c r="I4" s="24"/>
    </row>
    <row r="5" spans="1:17" ht="43.5" customHeight="1" thickBot="1" x14ac:dyDescent="0.3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  <c r="K5" s="25" t="s">
        <v>74</v>
      </c>
      <c r="L5" s="26"/>
      <c r="M5" s="27" t="s">
        <v>75</v>
      </c>
      <c r="N5" s="26"/>
      <c r="O5" s="27" t="s">
        <v>76</v>
      </c>
      <c r="P5" s="26"/>
      <c r="Q5" s="27" t="s">
        <v>77</v>
      </c>
    </row>
    <row r="6" spans="1:17" ht="15.75" thickBot="1" x14ac:dyDescent="0.3">
      <c r="A6" s="2" t="s">
        <v>11</v>
      </c>
      <c r="B6" s="9">
        <v>4750.49</v>
      </c>
      <c r="C6" s="9">
        <v>23887.42</v>
      </c>
      <c r="D6" s="9">
        <v>23887.42</v>
      </c>
      <c r="E6" s="9">
        <v>1850.87</v>
      </c>
      <c r="F6" s="9">
        <v>1061.1099999999999</v>
      </c>
      <c r="G6" s="9">
        <v>0</v>
      </c>
      <c r="H6" s="9">
        <v>0</v>
      </c>
      <c r="I6" s="10">
        <v>5540.25</v>
      </c>
      <c r="K6" s="28">
        <v>2924.19</v>
      </c>
      <c r="L6" s="26"/>
      <c r="M6" s="29">
        <f t="shared" ref="M6:M9" si="0">I6-K6</f>
        <v>2616.06</v>
      </c>
      <c r="N6" s="26"/>
      <c r="O6" s="30">
        <v>4750.49</v>
      </c>
      <c r="P6" s="26"/>
      <c r="Q6" s="31">
        <f>B6-O6</f>
        <v>0</v>
      </c>
    </row>
    <row r="7" spans="1:17" ht="15.75" thickBot="1" x14ac:dyDescent="0.3">
      <c r="A7" s="2" t="s">
        <v>12</v>
      </c>
      <c r="B7" s="9">
        <v>34670206.890000001</v>
      </c>
      <c r="C7" s="9">
        <v>1367179.21</v>
      </c>
      <c r="D7" s="9">
        <v>120185.76</v>
      </c>
      <c r="E7" s="9">
        <v>0</v>
      </c>
      <c r="F7" s="9">
        <v>3454456.15</v>
      </c>
      <c r="G7" s="9">
        <v>534129.53</v>
      </c>
      <c r="H7" s="9">
        <v>0</v>
      </c>
      <c r="I7" s="10">
        <v>32996873.719999999</v>
      </c>
      <c r="K7" s="28">
        <v>30832311.259999994</v>
      </c>
      <c r="L7" s="26"/>
      <c r="M7" s="29">
        <f>I7-K7</f>
        <v>2164562.4600000046</v>
      </c>
      <c r="N7" s="26"/>
      <c r="O7" s="30">
        <v>34670206.890000001</v>
      </c>
      <c r="P7" s="26"/>
      <c r="Q7" s="31">
        <f t="shared" ref="Q7:Q12" si="1">B7-O7</f>
        <v>0</v>
      </c>
    </row>
    <row r="8" spans="1:17" ht="15.75" thickBot="1" x14ac:dyDescent="0.3">
      <c r="A8" s="2" t="s">
        <v>13</v>
      </c>
      <c r="B8" s="9">
        <v>36432.629999999997</v>
      </c>
      <c r="C8" s="9">
        <v>1415.73</v>
      </c>
      <c r="D8" s="9">
        <v>170.62</v>
      </c>
      <c r="E8" s="9">
        <v>0</v>
      </c>
      <c r="F8" s="9">
        <v>3629.01</v>
      </c>
      <c r="G8" s="9">
        <v>566.63</v>
      </c>
      <c r="H8" s="9">
        <v>0</v>
      </c>
      <c r="I8" s="10">
        <v>34615.360000000001</v>
      </c>
      <c r="K8" s="28">
        <v>32115.61</v>
      </c>
      <c r="L8" s="26"/>
      <c r="M8" s="29">
        <f t="shared" si="0"/>
        <v>2499.75</v>
      </c>
      <c r="N8" s="26"/>
      <c r="O8" s="30">
        <v>36432.629999999997</v>
      </c>
      <c r="P8" s="26"/>
      <c r="Q8" s="31">
        <f t="shared" si="1"/>
        <v>0</v>
      </c>
    </row>
    <row r="9" spans="1:17" ht="15.75" thickBot="1" x14ac:dyDescent="0.3">
      <c r="A9" s="2" t="s">
        <v>14</v>
      </c>
      <c r="B9" s="9">
        <v>3764480.98</v>
      </c>
      <c r="C9" s="9">
        <v>143816.16</v>
      </c>
      <c r="D9" s="9">
        <v>17647.310000000001</v>
      </c>
      <c r="E9" s="9">
        <v>0</v>
      </c>
      <c r="F9" s="9">
        <v>375449.18</v>
      </c>
      <c r="G9" s="9">
        <v>58438.09</v>
      </c>
      <c r="H9" s="9">
        <v>0</v>
      </c>
      <c r="I9" s="10">
        <v>3573638.74</v>
      </c>
      <c r="K9" s="28">
        <v>3326779.6900000004</v>
      </c>
      <c r="L9" s="26"/>
      <c r="M9" s="29">
        <f t="shared" si="0"/>
        <v>246859.04999999981</v>
      </c>
      <c r="N9" s="26"/>
      <c r="O9" s="30">
        <v>3764480.98</v>
      </c>
      <c r="P9" s="26"/>
      <c r="Q9" s="31">
        <f t="shared" si="1"/>
        <v>0</v>
      </c>
    </row>
    <row r="10" spans="1:17" ht="15.75" thickBot="1" x14ac:dyDescent="0.3">
      <c r="A10" s="2" t="s">
        <v>15</v>
      </c>
      <c r="B10" s="9">
        <v>245887.76</v>
      </c>
      <c r="C10" s="9">
        <v>47623.85</v>
      </c>
      <c r="D10" s="9">
        <v>32642.14</v>
      </c>
      <c r="E10" s="9">
        <v>0</v>
      </c>
      <c r="F10" s="9">
        <v>33146.15</v>
      </c>
      <c r="G10" s="9">
        <v>2951.21</v>
      </c>
      <c r="H10" s="9">
        <v>0</v>
      </c>
      <c r="I10" s="10">
        <v>230674.53</v>
      </c>
      <c r="K10" s="28">
        <v>274438.42</v>
      </c>
      <c r="L10" s="26"/>
      <c r="M10" s="29">
        <f>I10-K10</f>
        <v>-43763.889999999985</v>
      </c>
      <c r="N10" s="26"/>
      <c r="O10" s="30">
        <v>245887.76</v>
      </c>
      <c r="P10" s="26"/>
      <c r="Q10" s="31">
        <f t="shared" si="1"/>
        <v>0</v>
      </c>
    </row>
    <row r="11" spans="1:17" ht="15.75" thickBot="1" x14ac:dyDescent="0.3">
      <c r="A11" s="2" t="s">
        <v>16</v>
      </c>
      <c r="B11" s="9">
        <v>-153.91</v>
      </c>
      <c r="C11" s="9">
        <v>22030.98</v>
      </c>
      <c r="D11" s="9">
        <v>22030.99</v>
      </c>
      <c r="E11" s="9">
        <v>0</v>
      </c>
      <c r="F11" s="9">
        <v>0</v>
      </c>
      <c r="G11" s="9">
        <v>0</v>
      </c>
      <c r="H11" s="9">
        <v>0</v>
      </c>
      <c r="I11" s="10">
        <v>-153.91999999999999</v>
      </c>
      <c r="K11" s="32">
        <v>1481.27</v>
      </c>
      <c r="L11" s="26"/>
      <c r="M11" s="29">
        <f>I11-K11</f>
        <v>-1635.19</v>
      </c>
      <c r="N11" s="26"/>
      <c r="O11" s="30">
        <v>-153.91</v>
      </c>
      <c r="P11" s="26"/>
      <c r="Q11" s="31">
        <f t="shared" si="1"/>
        <v>0</v>
      </c>
    </row>
    <row r="12" spans="1:17" ht="15.75" thickBot="1" x14ac:dyDescent="0.3">
      <c r="A12" s="13" t="s">
        <v>17</v>
      </c>
      <c r="B12" s="12">
        <f t="shared" ref="B12:I12" si="2">SUM(B6:B11)</f>
        <v>38721604.840000004</v>
      </c>
      <c r="C12" s="12">
        <f t="shared" si="2"/>
        <v>1605953.3499999999</v>
      </c>
      <c r="D12" s="12">
        <f t="shared" si="2"/>
        <v>216564.24</v>
      </c>
      <c r="E12" s="12">
        <f t="shared" si="2"/>
        <v>1850.87</v>
      </c>
      <c r="F12" s="12">
        <f t="shared" si="2"/>
        <v>3867741.5999999996</v>
      </c>
      <c r="G12" s="12">
        <f t="shared" si="2"/>
        <v>596085.46</v>
      </c>
      <c r="H12" s="12">
        <f t="shared" si="2"/>
        <v>0</v>
      </c>
      <c r="I12" s="14">
        <f t="shared" si="2"/>
        <v>36841188.68</v>
      </c>
      <c r="K12" s="33">
        <f>K6+K7+K8+K9+K10+K11</f>
        <v>34470050.439999998</v>
      </c>
      <c r="L12" s="26"/>
      <c r="M12" s="34">
        <f>I12-K12</f>
        <v>2371138.2400000021</v>
      </c>
      <c r="N12" s="26"/>
      <c r="O12" s="35">
        <v>38721604.840000004</v>
      </c>
      <c r="P12" s="26"/>
      <c r="Q12" s="31">
        <f t="shared" si="1"/>
        <v>0</v>
      </c>
    </row>
    <row r="13" spans="1:17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17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17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17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17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17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17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17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17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17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17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7" ht="15.75" thickBot="1" x14ac:dyDescent="0.3">
      <c r="A25" s="22" t="s">
        <v>26</v>
      </c>
      <c r="B25" s="23"/>
      <c r="C25" s="23"/>
      <c r="D25" s="23"/>
      <c r="E25" s="23"/>
      <c r="F25" s="23"/>
      <c r="G25" s="23"/>
      <c r="H25" s="23"/>
      <c r="I25" s="24"/>
    </row>
    <row r="26" spans="1:17" ht="39" thickBot="1" x14ac:dyDescent="0.3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  <c r="K26" s="25" t="s">
        <v>74</v>
      </c>
      <c r="L26" s="26"/>
      <c r="M26" s="27" t="s">
        <v>75</v>
      </c>
      <c r="N26" s="26"/>
      <c r="O26" s="27" t="s">
        <v>76</v>
      </c>
      <c r="P26" s="26"/>
      <c r="Q26" s="27" t="s">
        <v>77</v>
      </c>
    </row>
    <row r="27" spans="1:17" ht="15.75" thickBot="1" x14ac:dyDescent="0.3">
      <c r="A27" s="2" t="s">
        <v>11</v>
      </c>
      <c r="B27" s="9">
        <v>2935.5</v>
      </c>
      <c r="C27" s="9">
        <v>17847.52</v>
      </c>
      <c r="D27" s="9">
        <v>17847.52</v>
      </c>
      <c r="E27" s="9">
        <v>0</v>
      </c>
      <c r="F27" s="9">
        <v>0</v>
      </c>
      <c r="G27" s="9">
        <v>0</v>
      </c>
      <c r="H27" s="9">
        <v>0</v>
      </c>
      <c r="I27" s="10">
        <v>2935.5</v>
      </c>
      <c r="K27" s="28">
        <v>337.69</v>
      </c>
      <c r="L27" s="26"/>
      <c r="M27" s="29">
        <f t="shared" ref="M27:M30" si="3">I27-K27</f>
        <v>2597.81</v>
      </c>
      <c r="N27" s="26"/>
      <c r="O27" s="30">
        <v>2935.5</v>
      </c>
      <c r="P27" s="26"/>
      <c r="Q27" s="31">
        <f>B27-O27</f>
        <v>0</v>
      </c>
    </row>
    <row r="28" spans="1:17" ht="15.75" thickBot="1" x14ac:dyDescent="0.3">
      <c r="A28" s="2" t="s">
        <v>12</v>
      </c>
      <c r="B28" s="9">
        <v>27242953.960000001</v>
      </c>
      <c r="C28" s="9">
        <v>1015862.27</v>
      </c>
      <c r="D28" s="9">
        <v>128832.61</v>
      </c>
      <c r="E28" s="9">
        <v>0</v>
      </c>
      <c r="F28" s="9">
        <v>2561250.66</v>
      </c>
      <c r="G28" s="9">
        <v>231013.52</v>
      </c>
      <c r="H28" s="9">
        <v>0</v>
      </c>
      <c r="I28" s="10">
        <v>25799746.48</v>
      </c>
      <c r="K28" s="28">
        <v>23964634.859999988</v>
      </c>
      <c r="L28" s="26"/>
      <c r="M28" s="29">
        <f>I28-K28</f>
        <v>1835111.6200000122</v>
      </c>
      <c r="N28" s="26"/>
      <c r="O28" s="30">
        <v>27242953.960000001</v>
      </c>
      <c r="P28" s="26"/>
      <c r="Q28" s="31">
        <f t="shared" ref="Q28:Q33" si="4">B28-O28</f>
        <v>0</v>
      </c>
    </row>
    <row r="29" spans="1:17" ht="15.75" thickBot="1" x14ac:dyDescent="0.3">
      <c r="A29" s="2" t="s">
        <v>13</v>
      </c>
      <c r="B29" s="9">
        <v>28560.14</v>
      </c>
      <c r="C29" s="9">
        <v>1057.31</v>
      </c>
      <c r="D29" s="9">
        <v>165.03</v>
      </c>
      <c r="E29" s="9">
        <v>0</v>
      </c>
      <c r="F29" s="9">
        <v>2704.42</v>
      </c>
      <c r="G29" s="9">
        <v>245.06</v>
      </c>
      <c r="H29" s="9">
        <v>0</v>
      </c>
      <c r="I29" s="10">
        <v>26993.06</v>
      </c>
      <c r="K29" s="28">
        <v>25082.04</v>
      </c>
      <c r="L29" s="26"/>
      <c r="M29" s="29">
        <f t="shared" ref="M29:M32" si="5">I29-K29</f>
        <v>1911.0200000000004</v>
      </c>
      <c r="N29" s="26"/>
      <c r="O29" s="30">
        <v>28560.14</v>
      </c>
      <c r="P29" s="26"/>
      <c r="Q29" s="31">
        <f t="shared" si="4"/>
        <v>0</v>
      </c>
    </row>
    <row r="30" spans="1:17" ht="15.75" thickBot="1" x14ac:dyDescent="0.3">
      <c r="A30" s="2" t="s">
        <v>14</v>
      </c>
      <c r="B30" s="9">
        <v>2956605.15</v>
      </c>
      <c r="C30" s="9">
        <v>108148.23</v>
      </c>
      <c r="D30" s="9">
        <v>17071.169999999998</v>
      </c>
      <c r="E30" s="9">
        <v>0</v>
      </c>
      <c r="F30" s="9">
        <v>280119.96999999997</v>
      </c>
      <c r="G30" s="9">
        <v>25308.46</v>
      </c>
      <c r="H30" s="9">
        <v>0</v>
      </c>
      <c r="I30" s="10">
        <v>2792870.7</v>
      </c>
      <c r="K30" s="28">
        <v>2594352.2800000012</v>
      </c>
      <c r="L30" s="26"/>
      <c r="M30" s="29">
        <f t="shared" si="5"/>
        <v>198518.41999999899</v>
      </c>
      <c r="N30" s="26"/>
      <c r="O30" s="30">
        <v>2956605.15</v>
      </c>
      <c r="P30" s="26"/>
      <c r="Q30" s="31">
        <f t="shared" si="4"/>
        <v>0</v>
      </c>
    </row>
    <row r="31" spans="1:17" ht="15.75" thickBot="1" x14ac:dyDescent="0.3">
      <c r="A31" s="2" t="s">
        <v>15</v>
      </c>
      <c r="B31" s="9">
        <v>170714.95</v>
      </c>
      <c r="C31" s="9">
        <v>40387.69</v>
      </c>
      <c r="D31" s="9">
        <v>15447.37</v>
      </c>
      <c r="E31" s="9">
        <v>0</v>
      </c>
      <c r="F31" s="9">
        <v>17985.02</v>
      </c>
      <c r="G31" s="9">
        <v>0</v>
      </c>
      <c r="H31" s="9">
        <v>0</v>
      </c>
      <c r="I31" s="10">
        <v>177670.25</v>
      </c>
      <c r="K31" s="28">
        <v>211769.85999999996</v>
      </c>
      <c r="L31" s="26"/>
      <c r="M31" s="29">
        <f>I31-K31</f>
        <v>-34099.609999999957</v>
      </c>
      <c r="N31" s="26"/>
      <c r="O31" s="30">
        <v>170714.95</v>
      </c>
      <c r="P31" s="26"/>
      <c r="Q31" s="31">
        <f t="shared" si="4"/>
        <v>0</v>
      </c>
    </row>
    <row r="32" spans="1:17" ht="15.75" thickBot="1" x14ac:dyDescent="0.3">
      <c r="A32" s="2" t="s">
        <v>16</v>
      </c>
      <c r="B32" s="9">
        <v>638.66999999999996</v>
      </c>
      <c r="C32" s="9">
        <v>21634.9</v>
      </c>
      <c r="D32" s="9">
        <v>21634.95</v>
      </c>
      <c r="E32" s="9">
        <v>0</v>
      </c>
      <c r="F32" s="9">
        <v>0</v>
      </c>
      <c r="G32" s="9">
        <v>0</v>
      </c>
      <c r="H32" s="9">
        <v>0</v>
      </c>
      <c r="I32" s="10">
        <v>638.62</v>
      </c>
      <c r="K32" s="32">
        <v>638.6</v>
      </c>
      <c r="L32" s="26"/>
      <c r="M32" s="29">
        <f>I32-K32</f>
        <v>1.999999999998181E-2</v>
      </c>
      <c r="N32" s="26"/>
      <c r="O32" s="30">
        <v>638.66999999999996</v>
      </c>
      <c r="P32" s="26"/>
      <c r="Q32" s="31">
        <f t="shared" si="4"/>
        <v>0</v>
      </c>
    </row>
    <row r="33" spans="1:17" ht="15.75" thickBot="1" x14ac:dyDescent="0.3">
      <c r="A33" s="13" t="s">
        <v>17</v>
      </c>
      <c r="B33" s="12">
        <f t="shared" ref="B33:I33" si="6">SUM(B27:B32)</f>
        <v>30402408.370000001</v>
      </c>
      <c r="C33" s="12">
        <f t="shared" si="6"/>
        <v>1204937.92</v>
      </c>
      <c r="D33" s="12">
        <f t="shared" si="6"/>
        <v>200998.65000000002</v>
      </c>
      <c r="E33" s="12">
        <f t="shared" si="6"/>
        <v>0</v>
      </c>
      <c r="F33" s="12">
        <f t="shared" si="6"/>
        <v>2862060.07</v>
      </c>
      <c r="G33" s="12">
        <f t="shared" si="6"/>
        <v>256567.03999999998</v>
      </c>
      <c r="H33" s="12">
        <f t="shared" si="6"/>
        <v>0</v>
      </c>
      <c r="I33" s="14">
        <f t="shared" si="6"/>
        <v>28800854.609999999</v>
      </c>
      <c r="K33" s="33">
        <f>K27+K28+K29+K30+K31+K32</f>
        <v>26796815.329999991</v>
      </c>
      <c r="L33" s="26"/>
      <c r="M33" s="34">
        <f>I33-K33</f>
        <v>2004039.2800000086</v>
      </c>
      <c r="N33" s="26"/>
      <c r="O33" s="35">
        <v>30402408.370000001</v>
      </c>
      <c r="P33" s="26"/>
      <c r="Q33" s="31">
        <f t="shared" si="4"/>
        <v>0</v>
      </c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17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17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17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17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17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17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17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17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17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17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17" ht="15.75" thickBot="1" x14ac:dyDescent="0.3">
      <c r="A46" s="22" t="s">
        <v>30</v>
      </c>
      <c r="B46" s="23"/>
      <c r="C46" s="23"/>
      <c r="D46" s="23"/>
      <c r="E46" s="23"/>
      <c r="F46" s="23"/>
      <c r="G46" s="23"/>
      <c r="H46" s="23"/>
      <c r="I46" s="24"/>
    </row>
    <row r="47" spans="1:17" ht="39" thickBot="1" x14ac:dyDescent="0.3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  <c r="K47" s="25" t="s">
        <v>74</v>
      </c>
      <c r="L47" s="26"/>
      <c r="M47" s="27" t="s">
        <v>75</v>
      </c>
      <c r="N47" s="26"/>
      <c r="O47" s="27" t="s">
        <v>76</v>
      </c>
      <c r="P47" s="26"/>
      <c r="Q47" s="27" t="s">
        <v>77</v>
      </c>
    </row>
    <row r="48" spans="1:17" ht="15.75" thickBot="1" x14ac:dyDescent="0.3">
      <c r="A48" s="2" t="s">
        <v>11</v>
      </c>
      <c r="B48" s="9">
        <v>0</v>
      </c>
      <c r="C48" s="9">
        <v>35474.19</v>
      </c>
      <c r="D48" s="9">
        <v>35474.19</v>
      </c>
      <c r="E48" s="9">
        <v>0</v>
      </c>
      <c r="F48" s="9">
        <v>0</v>
      </c>
      <c r="G48" s="9">
        <v>0</v>
      </c>
      <c r="H48" s="9">
        <v>0</v>
      </c>
      <c r="I48" s="10">
        <v>0</v>
      </c>
      <c r="K48" s="28">
        <v>0</v>
      </c>
      <c r="L48" s="26"/>
      <c r="M48" s="29">
        <f t="shared" ref="M48:M51" si="7">I48-K48</f>
        <v>0</v>
      </c>
      <c r="N48" s="26"/>
      <c r="O48" s="30">
        <v>0</v>
      </c>
      <c r="P48" s="26"/>
      <c r="Q48" s="31">
        <f>B48-O48</f>
        <v>0</v>
      </c>
    </row>
    <row r="49" spans="1:17" ht="15.75" thickBot="1" x14ac:dyDescent="0.3">
      <c r="A49" s="2" t="s">
        <v>12</v>
      </c>
      <c r="B49" s="9">
        <v>52356195.340000004</v>
      </c>
      <c r="C49" s="9">
        <v>1698536.45</v>
      </c>
      <c r="D49" s="9">
        <v>116667.55</v>
      </c>
      <c r="E49" s="9">
        <v>0</v>
      </c>
      <c r="F49" s="9">
        <v>2653209.17</v>
      </c>
      <c r="G49" s="9">
        <v>0</v>
      </c>
      <c r="H49" s="9">
        <v>0</v>
      </c>
      <c r="I49" s="10">
        <v>51284855.07</v>
      </c>
      <c r="K49" s="28">
        <v>49255630.25999999</v>
      </c>
      <c r="L49" s="26"/>
      <c r="M49" s="29">
        <f>I49-K49</f>
        <v>2029224.8100000098</v>
      </c>
      <c r="N49" s="26"/>
      <c r="O49" s="30">
        <v>52356195.340000004</v>
      </c>
      <c r="P49" s="26"/>
      <c r="Q49" s="31">
        <f t="shared" ref="Q49:Q54" si="8">B49-O49</f>
        <v>0</v>
      </c>
    </row>
    <row r="50" spans="1:17" ht="15.75" thickBot="1" x14ac:dyDescent="0.3">
      <c r="A50" s="2" t="s">
        <v>13</v>
      </c>
      <c r="B50" s="9">
        <v>54653.82</v>
      </c>
      <c r="C50" s="9">
        <v>1750.31</v>
      </c>
      <c r="D50" s="9">
        <v>256.83</v>
      </c>
      <c r="E50" s="9">
        <v>0</v>
      </c>
      <c r="F50" s="9">
        <v>2780.43</v>
      </c>
      <c r="G50" s="9">
        <v>0</v>
      </c>
      <c r="H50" s="9">
        <v>0</v>
      </c>
      <c r="I50" s="10">
        <v>53366.87</v>
      </c>
      <c r="K50" s="28">
        <v>51332.609999999986</v>
      </c>
      <c r="L50" s="26"/>
      <c r="M50" s="29">
        <f t="shared" ref="M50:M53" si="9">I50-K50</f>
        <v>2034.2600000000166</v>
      </c>
      <c r="N50" s="26"/>
      <c r="O50" s="30">
        <v>54653.82</v>
      </c>
      <c r="P50" s="26"/>
      <c r="Q50" s="31">
        <f t="shared" si="8"/>
        <v>0</v>
      </c>
    </row>
    <row r="51" spans="1:17" ht="15.75" thickBot="1" x14ac:dyDescent="0.3">
      <c r="A51" s="2" t="s">
        <v>14</v>
      </c>
      <c r="B51" s="9">
        <v>5634091.3499999996</v>
      </c>
      <c r="C51" s="9">
        <v>179581.29</v>
      </c>
      <c r="D51" s="9">
        <v>26511.34</v>
      </c>
      <c r="E51" s="9">
        <v>0</v>
      </c>
      <c r="F51" s="9">
        <v>287015.24</v>
      </c>
      <c r="G51" s="9">
        <v>0</v>
      </c>
      <c r="H51" s="9">
        <v>0</v>
      </c>
      <c r="I51" s="10">
        <v>5500146.0599999996</v>
      </c>
      <c r="K51" s="28">
        <v>5288785.2699999986</v>
      </c>
      <c r="L51" s="26"/>
      <c r="M51" s="29">
        <f t="shared" si="9"/>
        <v>211360.79000000097</v>
      </c>
      <c r="N51" s="26"/>
      <c r="O51" s="30">
        <v>5634091.3499999996</v>
      </c>
      <c r="P51" s="26"/>
      <c r="Q51" s="31">
        <f t="shared" si="8"/>
        <v>0</v>
      </c>
    </row>
    <row r="52" spans="1:17" ht="15.75" thickBot="1" x14ac:dyDescent="0.3">
      <c r="A52" s="2" t="s">
        <v>15</v>
      </c>
      <c r="B52" s="9">
        <v>275329.82</v>
      </c>
      <c r="C52" s="9">
        <v>50719.33</v>
      </c>
      <c r="D52" s="9">
        <v>25465.15</v>
      </c>
      <c r="E52" s="9">
        <v>0</v>
      </c>
      <c r="F52" s="9">
        <v>28368.89</v>
      </c>
      <c r="G52" s="9">
        <v>0</v>
      </c>
      <c r="H52" s="9">
        <v>0</v>
      </c>
      <c r="I52" s="10">
        <v>272215.11</v>
      </c>
      <c r="K52" s="28">
        <v>344940.7300000001</v>
      </c>
      <c r="L52" s="26"/>
      <c r="M52" s="29">
        <f>I52-K52</f>
        <v>-72725.620000000112</v>
      </c>
      <c r="N52" s="26"/>
      <c r="O52" s="30">
        <v>275329.82</v>
      </c>
      <c r="P52" s="26"/>
      <c r="Q52" s="31">
        <f t="shared" si="8"/>
        <v>0</v>
      </c>
    </row>
    <row r="53" spans="1:17" ht="15.75" thickBot="1" x14ac:dyDescent="0.3">
      <c r="A53" s="2" t="s">
        <v>16</v>
      </c>
      <c r="B53" s="9">
        <v>1296.33</v>
      </c>
      <c r="C53" s="9">
        <v>47824.13</v>
      </c>
      <c r="D53" s="9">
        <v>47824.11</v>
      </c>
      <c r="E53" s="9">
        <v>0</v>
      </c>
      <c r="F53" s="9">
        <v>0</v>
      </c>
      <c r="G53" s="9">
        <v>0</v>
      </c>
      <c r="H53" s="9">
        <v>0</v>
      </c>
      <c r="I53" s="10">
        <v>1296.3499999999999</v>
      </c>
      <c r="K53" s="32">
        <v>1296.29</v>
      </c>
      <c r="L53" s="26"/>
      <c r="M53" s="29">
        <f>I53-K53</f>
        <v>5.999999999994543E-2</v>
      </c>
      <c r="N53" s="26"/>
      <c r="O53" s="30">
        <v>1296.33</v>
      </c>
      <c r="P53" s="26"/>
      <c r="Q53" s="31">
        <f t="shared" si="8"/>
        <v>0</v>
      </c>
    </row>
    <row r="54" spans="1:17" ht="15.75" thickBot="1" x14ac:dyDescent="0.3">
      <c r="A54" s="13" t="s">
        <v>17</v>
      </c>
      <c r="B54" s="12">
        <f t="shared" ref="B54:I54" si="10">SUM(B48:B53)</f>
        <v>58321566.660000004</v>
      </c>
      <c r="C54" s="12">
        <f t="shared" si="10"/>
        <v>2013885.7</v>
      </c>
      <c r="D54" s="12">
        <f t="shared" si="10"/>
        <v>252199.16999999998</v>
      </c>
      <c r="E54" s="12">
        <f t="shared" si="10"/>
        <v>0</v>
      </c>
      <c r="F54" s="12">
        <f t="shared" si="10"/>
        <v>2971373.73</v>
      </c>
      <c r="G54" s="12">
        <f t="shared" si="10"/>
        <v>0</v>
      </c>
      <c r="H54" s="12">
        <f t="shared" si="10"/>
        <v>0</v>
      </c>
      <c r="I54" s="14">
        <f t="shared" si="10"/>
        <v>57111879.460000001</v>
      </c>
      <c r="K54" s="33">
        <f>K48+K49+K50+K51+K52+K53</f>
        <v>54941985.159999982</v>
      </c>
      <c r="L54" s="26"/>
      <c r="M54" s="34">
        <f>I54-K54</f>
        <v>2169894.3000000194</v>
      </c>
      <c r="N54" s="26"/>
      <c r="O54" s="35">
        <v>58321566.660000004</v>
      </c>
      <c r="P54" s="26"/>
      <c r="Q54" s="31">
        <f t="shared" si="8"/>
        <v>0</v>
      </c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17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17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17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17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17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17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17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17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17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17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17" ht="15.75" thickBot="1" x14ac:dyDescent="0.3">
      <c r="A67" s="22" t="s">
        <v>34</v>
      </c>
      <c r="B67" s="23"/>
      <c r="C67" s="23"/>
      <c r="D67" s="23"/>
      <c r="E67" s="23"/>
      <c r="F67" s="23"/>
      <c r="G67" s="23"/>
      <c r="H67" s="23"/>
      <c r="I67" s="24"/>
    </row>
    <row r="68" spans="1:17" ht="39" thickBot="1" x14ac:dyDescent="0.3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  <c r="K68" s="25" t="s">
        <v>74</v>
      </c>
      <c r="L68" s="26"/>
      <c r="M68" s="27" t="s">
        <v>75</v>
      </c>
      <c r="N68" s="26"/>
      <c r="O68" s="27" t="s">
        <v>76</v>
      </c>
      <c r="P68" s="26"/>
      <c r="Q68" s="27" t="s">
        <v>77</v>
      </c>
    </row>
    <row r="69" spans="1:17" ht="15.75" thickBot="1" x14ac:dyDescent="0.3">
      <c r="A69" s="2" t="s">
        <v>11</v>
      </c>
      <c r="B69" s="9">
        <v>-607.9</v>
      </c>
      <c r="C69" s="9">
        <v>11377.28</v>
      </c>
      <c r="D69" s="9">
        <v>11377.28</v>
      </c>
      <c r="E69" s="9">
        <v>0</v>
      </c>
      <c r="F69" s="9">
        <v>0</v>
      </c>
      <c r="G69" s="9">
        <v>0</v>
      </c>
      <c r="H69" s="9">
        <v>0</v>
      </c>
      <c r="I69" s="10">
        <v>-607.9</v>
      </c>
      <c r="K69" s="28">
        <v>1128.7</v>
      </c>
      <c r="L69" s="26"/>
      <c r="M69" s="29">
        <f t="shared" ref="M69:M72" si="11">I69-K69</f>
        <v>-1736.6</v>
      </c>
      <c r="N69" s="26"/>
      <c r="O69" s="30">
        <v>-607.9</v>
      </c>
      <c r="P69" s="26"/>
      <c r="Q69" s="31">
        <f>B69-O69</f>
        <v>0</v>
      </c>
    </row>
    <row r="70" spans="1:17" ht="15.75" thickBot="1" x14ac:dyDescent="0.3">
      <c r="A70" s="2" t="s">
        <v>12</v>
      </c>
      <c r="B70" s="9">
        <v>9640404.4900000002</v>
      </c>
      <c r="C70" s="9">
        <v>622067.65</v>
      </c>
      <c r="D70" s="9">
        <v>38253.49</v>
      </c>
      <c r="E70" s="9">
        <v>0</v>
      </c>
      <c r="F70" s="9">
        <v>626232.15</v>
      </c>
      <c r="G70" s="9">
        <v>0</v>
      </c>
      <c r="H70" s="9">
        <v>0</v>
      </c>
      <c r="I70" s="10">
        <v>9597986.5</v>
      </c>
      <c r="K70" s="28">
        <v>9223986.1900000013</v>
      </c>
      <c r="L70" s="26"/>
      <c r="M70" s="29">
        <f>I70-K70</f>
        <v>374000.30999999866</v>
      </c>
      <c r="N70" s="26"/>
      <c r="O70" s="30">
        <v>9640404.4900000002</v>
      </c>
      <c r="P70" s="26"/>
      <c r="Q70" s="31">
        <f t="shared" ref="Q70:Q75" si="12">B70-O70</f>
        <v>0</v>
      </c>
    </row>
    <row r="71" spans="1:17" ht="15.75" thickBot="1" x14ac:dyDescent="0.3">
      <c r="A71" s="2" t="s">
        <v>13</v>
      </c>
      <c r="B71" s="9">
        <v>10059.32</v>
      </c>
      <c r="C71" s="9">
        <v>647.87</v>
      </c>
      <c r="D71" s="9">
        <v>57.84</v>
      </c>
      <c r="E71" s="9">
        <v>0</v>
      </c>
      <c r="F71" s="9">
        <v>661.21</v>
      </c>
      <c r="G71" s="9">
        <v>0</v>
      </c>
      <c r="H71" s="9">
        <v>0</v>
      </c>
      <c r="I71" s="10">
        <v>9988.14</v>
      </c>
      <c r="K71" s="28">
        <v>9611.91</v>
      </c>
      <c r="L71" s="26"/>
      <c r="M71" s="29">
        <f t="shared" ref="M71:M74" si="13">I71-K71</f>
        <v>376.22999999999956</v>
      </c>
      <c r="N71" s="26"/>
      <c r="O71" s="30">
        <v>10059.32</v>
      </c>
      <c r="P71" s="26"/>
      <c r="Q71" s="31">
        <f t="shared" si="12"/>
        <v>0</v>
      </c>
    </row>
    <row r="72" spans="1:17" ht="15.75" thickBot="1" x14ac:dyDescent="0.3">
      <c r="A72" s="2" t="s">
        <v>14</v>
      </c>
      <c r="B72" s="9">
        <v>1038489.54</v>
      </c>
      <c r="C72" s="9">
        <v>66897.48</v>
      </c>
      <c r="D72" s="9">
        <v>5971.82</v>
      </c>
      <c r="E72" s="9">
        <v>0</v>
      </c>
      <c r="F72" s="9">
        <v>68171.86</v>
      </c>
      <c r="G72" s="9">
        <v>0</v>
      </c>
      <c r="H72" s="9">
        <v>0</v>
      </c>
      <c r="I72" s="10">
        <v>1031243.34</v>
      </c>
      <c r="K72" s="28">
        <v>992373.2300000001</v>
      </c>
      <c r="L72" s="26"/>
      <c r="M72" s="29">
        <f t="shared" si="13"/>
        <v>38870.10999999987</v>
      </c>
      <c r="N72" s="26"/>
      <c r="O72" s="30">
        <v>1038489.54</v>
      </c>
      <c r="P72" s="26"/>
      <c r="Q72" s="31">
        <f t="shared" si="12"/>
        <v>0</v>
      </c>
    </row>
    <row r="73" spans="1:17" ht="15.75" thickBot="1" x14ac:dyDescent="0.3">
      <c r="A73" s="2" t="s">
        <v>15</v>
      </c>
      <c r="B73" s="9">
        <v>49943.25</v>
      </c>
      <c r="C73" s="9">
        <v>25411.82</v>
      </c>
      <c r="D73" s="9">
        <v>8043.33</v>
      </c>
      <c r="E73" s="9">
        <v>0</v>
      </c>
      <c r="F73" s="9">
        <v>3319.83</v>
      </c>
      <c r="G73" s="9">
        <v>0</v>
      </c>
      <c r="H73" s="9">
        <v>0</v>
      </c>
      <c r="I73" s="10">
        <v>63991.91</v>
      </c>
      <c r="K73" s="28">
        <v>86828.069999999992</v>
      </c>
      <c r="L73" s="26"/>
      <c r="M73" s="29">
        <f>I73-K73</f>
        <v>-22836.159999999989</v>
      </c>
      <c r="N73" s="26"/>
      <c r="O73" s="30">
        <v>49943.25</v>
      </c>
      <c r="P73" s="26"/>
      <c r="Q73" s="31">
        <f t="shared" si="12"/>
        <v>0</v>
      </c>
    </row>
    <row r="74" spans="1:17" ht="15.75" thickBot="1" x14ac:dyDescent="0.3">
      <c r="A74" s="2" t="s">
        <v>16</v>
      </c>
      <c r="B74" s="9">
        <v>-1803.44</v>
      </c>
      <c r="C74" s="9">
        <v>12594.88</v>
      </c>
      <c r="D74" s="9">
        <v>12594.9</v>
      </c>
      <c r="E74" s="9">
        <v>0</v>
      </c>
      <c r="F74" s="9">
        <v>0</v>
      </c>
      <c r="G74" s="9">
        <v>0</v>
      </c>
      <c r="H74" s="9">
        <v>0</v>
      </c>
      <c r="I74" s="10">
        <v>-1803.46</v>
      </c>
      <c r="K74" s="32">
        <v>-9.0000000000000011E-2</v>
      </c>
      <c r="L74" s="26"/>
      <c r="M74" s="29">
        <f>I74-K74</f>
        <v>-1803.3700000000001</v>
      </c>
      <c r="N74" s="26"/>
      <c r="O74" s="30">
        <v>-1803.44</v>
      </c>
      <c r="P74" s="26"/>
      <c r="Q74" s="31">
        <f t="shared" si="12"/>
        <v>0</v>
      </c>
    </row>
    <row r="75" spans="1:17" ht="15.75" thickBot="1" x14ac:dyDescent="0.3">
      <c r="A75" s="13" t="s">
        <v>17</v>
      </c>
      <c r="B75" s="12">
        <f t="shared" ref="B75:I75" si="14">SUM(B69:B74)</f>
        <v>10736485.26</v>
      </c>
      <c r="C75" s="12">
        <f t="shared" si="14"/>
        <v>738996.98</v>
      </c>
      <c r="D75" s="12">
        <f t="shared" si="14"/>
        <v>76298.659999999989</v>
      </c>
      <c r="E75" s="12">
        <f t="shared" si="14"/>
        <v>0</v>
      </c>
      <c r="F75" s="12">
        <f t="shared" si="14"/>
        <v>698385.04999999993</v>
      </c>
      <c r="G75" s="12">
        <f t="shared" si="14"/>
        <v>0</v>
      </c>
      <c r="H75" s="12">
        <f t="shared" si="14"/>
        <v>0</v>
      </c>
      <c r="I75" s="14">
        <f t="shared" si="14"/>
        <v>10700798.529999999</v>
      </c>
      <c r="K75" s="33">
        <f>K69+K70+K71+K72+K73+K74</f>
        <v>10313928.010000002</v>
      </c>
      <c r="L75" s="26"/>
      <c r="M75" s="34">
        <f>I75-K75</f>
        <v>386870.51999999769</v>
      </c>
      <c r="N75" s="26"/>
      <c r="O75" s="35">
        <v>10736485.26</v>
      </c>
      <c r="P75" s="26"/>
      <c r="Q75" s="31">
        <f t="shared" si="12"/>
        <v>0</v>
      </c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17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17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17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17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17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17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17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17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17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17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17" ht="15.75" thickBot="1" x14ac:dyDescent="0.3">
      <c r="A88" s="22" t="s">
        <v>38</v>
      </c>
      <c r="B88" s="23"/>
      <c r="C88" s="23"/>
      <c r="D88" s="23"/>
      <c r="E88" s="23"/>
      <c r="F88" s="23"/>
      <c r="G88" s="23"/>
      <c r="H88" s="23"/>
      <c r="I88" s="24"/>
    </row>
    <row r="89" spans="1:17" ht="39" thickBot="1" x14ac:dyDescent="0.3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  <c r="K89" s="25" t="s">
        <v>74</v>
      </c>
      <c r="L89" s="26"/>
      <c r="M89" s="27" t="s">
        <v>75</v>
      </c>
      <c r="N89" s="26"/>
      <c r="O89" s="27" t="s">
        <v>76</v>
      </c>
      <c r="P89" s="26"/>
      <c r="Q89" s="27" t="s">
        <v>77</v>
      </c>
    </row>
    <row r="90" spans="1:17" ht="15.75" thickBot="1" x14ac:dyDescent="0.3">
      <c r="A90" s="2" t="s">
        <v>11</v>
      </c>
      <c r="B90" s="9">
        <v>2704.08</v>
      </c>
      <c r="C90" s="9">
        <v>91956.15</v>
      </c>
      <c r="D90" s="9">
        <v>91956.15</v>
      </c>
      <c r="E90" s="9">
        <v>0</v>
      </c>
      <c r="F90" s="9">
        <v>-578.24</v>
      </c>
      <c r="G90" s="9">
        <v>0</v>
      </c>
      <c r="H90" s="9">
        <v>0</v>
      </c>
      <c r="I90" s="10">
        <v>3282.32</v>
      </c>
      <c r="K90" s="28">
        <v>1410</v>
      </c>
      <c r="L90" s="26"/>
      <c r="M90" s="29">
        <f t="shared" ref="M90:M93" si="15">I90-K90</f>
        <v>1872.3200000000002</v>
      </c>
      <c r="N90" s="26"/>
      <c r="O90" s="30">
        <v>2704.08</v>
      </c>
      <c r="P90" s="26"/>
      <c r="Q90" s="31">
        <f>B90-O90</f>
        <v>0</v>
      </c>
    </row>
    <row r="91" spans="1:17" ht="15.75" thickBot="1" x14ac:dyDescent="0.3">
      <c r="A91" s="2" t="s">
        <v>12</v>
      </c>
      <c r="B91" s="9">
        <v>40736171.960000001</v>
      </c>
      <c r="C91" s="9">
        <v>3774112.06</v>
      </c>
      <c r="D91" s="9">
        <v>108308.65</v>
      </c>
      <c r="E91" s="9">
        <v>0</v>
      </c>
      <c r="F91" s="9">
        <v>3256040.1</v>
      </c>
      <c r="G91" s="9">
        <v>0</v>
      </c>
      <c r="H91" s="9">
        <v>0</v>
      </c>
      <c r="I91" s="10">
        <v>41145935.270000003</v>
      </c>
      <c r="K91" s="28">
        <v>39011611.469999984</v>
      </c>
      <c r="L91" s="26"/>
      <c r="M91" s="29">
        <f>I91-K91</f>
        <v>2134323.8000000194</v>
      </c>
      <c r="N91" s="26"/>
      <c r="O91" s="30">
        <v>40736171.960000001</v>
      </c>
      <c r="P91" s="26"/>
      <c r="Q91" s="31">
        <f t="shared" ref="Q91:Q96" si="16">B91-O91</f>
        <v>0</v>
      </c>
    </row>
    <row r="92" spans="1:17" ht="15.75" thickBot="1" x14ac:dyDescent="0.3">
      <c r="A92" s="2" t="s">
        <v>13</v>
      </c>
      <c r="B92" s="9">
        <v>42621.75</v>
      </c>
      <c r="C92" s="9">
        <v>3897.56</v>
      </c>
      <c r="D92" s="9">
        <v>200.07</v>
      </c>
      <c r="E92" s="9">
        <v>0</v>
      </c>
      <c r="F92" s="9">
        <v>3420.34</v>
      </c>
      <c r="G92" s="9">
        <v>0</v>
      </c>
      <c r="H92" s="9">
        <v>0</v>
      </c>
      <c r="I92" s="10">
        <v>42898.9</v>
      </c>
      <c r="K92" s="28">
        <v>40691.729999999996</v>
      </c>
      <c r="L92" s="26"/>
      <c r="M92" s="29">
        <f t="shared" ref="M92:M95" si="17">I92-K92</f>
        <v>2207.1700000000055</v>
      </c>
      <c r="N92" s="26"/>
      <c r="O92" s="30">
        <v>42621.75</v>
      </c>
      <c r="P92" s="26"/>
      <c r="Q92" s="31">
        <f t="shared" si="16"/>
        <v>0</v>
      </c>
    </row>
    <row r="93" spans="1:17" ht="15.75" thickBot="1" x14ac:dyDescent="0.3">
      <c r="A93" s="2" t="s">
        <v>14</v>
      </c>
      <c r="B93" s="9">
        <v>4412513.4400000004</v>
      </c>
      <c r="C93" s="9">
        <v>402517.08</v>
      </c>
      <c r="D93" s="9">
        <v>20737.52</v>
      </c>
      <c r="E93" s="9">
        <v>0</v>
      </c>
      <c r="F93" s="9">
        <v>353049.28</v>
      </c>
      <c r="G93" s="9">
        <v>0</v>
      </c>
      <c r="H93" s="9">
        <v>0</v>
      </c>
      <c r="I93" s="10">
        <v>4441243.72</v>
      </c>
      <c r="K93" s="28">
        <v>4212820.5600000015</v>
      </c>
      <c r="L93" s="26"/>
      <c r="M93" s="29">
        <f t="shared" si="17"/>
        <v>228423.15999999829</v>
      </c>
      <c r="N93" s="26"/>
      <c r="O93" s="30">
        <v>4412513.4400000004</v>
      </c>
      <c r="P93" s="26"/>
      <c r="Q93" s="31">
        <f t="shared" si="16"/>
        <v>0</v>
      </c>
    </row>
    <row r="94" spans="1:17" ht="15.75" thickBot="1" x14ac:dyDescent="0.3">
      <c r="A94" s="2" t="s">
        <v>15</v>
      </c>
      <c r="B94" s="9">
        <v>309255.52</v>
      </c>
      <c r="C94" s="9">
        <v>121691.68</v>
      </c>
      <c r="D94" s="9">
        <v>34882.080000000002</v>
      </c>
      <c r="E94" s="9">
        <v>0</v>
      </c>
      <c r="F94" s="9">
        <v>51372.26</v>
      </c>
      <c r="G94" s="9">
        <v>0</v>
      </c>
      <c r="H94" s="9">
        <v>0</v>
      </c>
      <c r="I94" s="10">
        <v>344692.86</v>
      </c>
      <c r="K94" s="28">
        <v>406582.23000000004</v>
      </c>
      <c r="L94" s="26"/>
      <c r="M94" s="29">
        <f>I94-K94</f>
        <v>-61889.370000000054</v>
      </c>
      <c r="N94" s="26"/>
      <c r="O94" s="30">
        <v>309255.52</v>
      </c>
      <c r="P94" s="26"/>
      <c r="Q94" s="31">
        <f t="shared" si="16"/>
        <v>0</v>
      </c>
    </row>
    <row r="95" spans="1:17" ht="15.75" thickBot="1" x14ac:dyDescent="0.3">
      <c r="A95" s="2" t="s">
        <v>16</v>
      </c>
      <c r="B95" s="9">
        <v>1375.02</v>
      </c>
      <c r="C95" s="9">
        <v>110272.41</v>
      </c>
      <c r="D95" s="9">
        <v>110272.39</v>
      </c>
      <c r="E95" s="9">
        <v>0</v>
      </c>
      <c r="F95" s="9">
        <v>1095</v>
      </c>
      <c r="G95" s="9">
        <v>0</v>
      </c>
      <c r="H95" s="9">
        <v>0</v>
      </c>
      <c r="I95" s="10">
        <v>280.04000000000002</v>
      </c>
      <c r="K95" s="32">
        <v>-2.0000000000000004E-2</v>
      </c>
      <c r="L95" s="26"/>
      <c r="M95" s="29">
        <f>I95-K95</f>
        <v>280.06</v>
      </c>
      <c r="N95" s="26"/>
      <c r="O95" s="30">
        <v>1375.02</v>
      </c>
      <c r="P95" s="26"/>
      <c r="Q95" s="31">
        <f t="shared" si="16"/>
        <v>0</v>
      </c>
    </row>
    <row r="96" spans="1:17" ht="15.75" thickBot="1" x14ac:dyDescent="0.3">
      <c r="A96" s="13" t="s">
        <v>17</v>
      </c>
      <c r="B96" s="12">
        <f t="shared" ref="B96:I96" si="18">SUM(B90:B95)</f>
        <v>45504641.770000003</v>
      </c>
      <c r="C96" s="12">
        <f t="shared" si="18"/>
        <v>4504446.9399999995</v>
      </c>
      <c r="D96" s="12">
        <f t="shared" si="18"/>
        <v>366356.86</v>
      </c>
      <c r="E96" s="12">
        <f t="shared" si="18"/>
        <v>0</v>
      </c>
      <c r="F96" s="12">
        <f t="shared" si="18"/>
        <v>3664398.7399999993</v>
      </c>
      <c r="G96" s="12">
        <f t="shared" si="18"/>
        <v>0</v>
      </c>
      <c r="H96" s="12">
        <f t="shared" si="18"/>
        <v>0</v>
      </c>
      <c r="I96" s="14">
        <f t="shared" si="18"/>
        <v>45978333.109999999</v>
      </c>
      <c r="K96" s="33">
        <f>K90+K91+K92+K93+K94+K95</f>
        <v>43673115.969999976</v>
      </c>
      <c r="L96" s="26"/>
      <c r="M96" s="34">
        <f>I96-K96</f>
        <v>2305217.1400000229</v>
      </c>
      <c r="N96" s="26"/>
      <c r="O96" s="35">
        <v>45504641.770000003</v>
      </c>
      <c r="P96" s="26"/>
      <c r="Q96" s="31">
        <f t="shared" si="16"/>
        <v>0</v>
      </c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17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17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17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17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17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17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17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17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17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17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17" ht="15.75" thickBot="1" x14ac:dyDescent="0.3">
      <c r="A109" s="22" t="s">
        <v>42</v>
      </c>
      <c r="B109" s="23"/>
      <c r="C109" s="23"/>
      <c r="D109" s="23"/>
      <c r="E109" s="23"/>
      <c r="F109" s="23"/>
      <c r="G109" s="23"/>
      <c r="H109" s="23"/>
      <c r="I109" s="24"/>
    </row>
    <row r="110" spans="1:17" ht="39" thickBot="1" x14ac:dyDescent="0.3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  <c r="K110" s="25" t="s">
        <v>74</v>
      </c>
      <c r="L110" s="26"/>
      <c r="M110" s="27" t="s">
        <v>75</v>
      </c>
      <c r="N110" s="26"/>
      <c r="O110" s="27" t="s">
        <v>76</v>
      </c>
      <c r="P110" s="26"/>
      <c r="Q110" s="27" t="s">
        <v>77</v>
      </c>
    </row>
    <row r="111" spans="1:17" ht="15.75" thickBot="1" x14ac:dyDescent="0.3">
      <c r="A111" s="2" t="s">
        <v>11</v>
      </c>
      <c r="B111" s="9">
        <v>1702.38</v>
      </c>
      <c r="C111" s="9">
        <v>49333.71</v>
      </c>
      <c r="D111" s="9">
        <v>49333.71</v>
      </c>
      <c r="E111" s="9">
        <v>0</v>
      </c>
      <c r="F111" s="9">
        <v>1555</v>
      </c>
      <c r="G111" s="9">
        <v>0</v>
      </c>
      <c r="H111" s="9">
        <v>0</v>
      </c>
      <c r="I111" s="10">
        <v>147.38</v>
      </c>
      <c r="K111" s="28">
        <v>1555</v>
      </c>
      <c r="L111" s="26"/>
      <c r="M111" s="29">
        <f t="shared" ref="M111:M114" si="19">I111-K111</f>
        <v>-1407.62</v>
      </c>
      <c r="N111" s="26"/>
      <c r="O111" s="30">
        <v>1702.38</v>
      </c>
      <c r="P111" s="26"/>
      <c r="Q111" s="31">
        <f>B111-O111</f>
        <v>0</v>
      </c>
    </row>
    <row r="112" spans="1:17" ht="15.75" thickBot="1" x14ac:dyDescent="0.3">
      <c r="A112" s="2" t="s">
        <v>12</v>
      </c>
      <c r="B112" s="9">
        <v>46880019.82</v>
      </c>
      <c r="C112" s="9">
        <v>1350958.73</v>
      </c>
      <c r="D112" s="9">
        <v>109486.03</v>
      </c>
      <c r="E112" s="9">
        <v>0</v>
      </c>
      <c r="F112" s="9">
        <v>3255113.11</v>
      </c>
      <c r="G112" s="9">
        <v>0</v>
      </c>
      <c r="H112" s="9">
        <v>0</v>
      </c>
      <c r="I112" s="10">
        <v>44866379.409999996</v>
      </c>
      <c r="K112" s="28">
        <v>43805712.690000013</v>
      </c>
      <c r="L112" s="26"/>
      <c r="M112" s="29">
        <f>I112-K112</f>
        <v>1060666.7199999839</v>
      </c>
      <c r="N112" s="26"/>
      <c r="O112" s="30">
        <v>46880019.82</v>
      </c>
      <c r="P112" s="26"/>
      <c r="Q112" s="31">
        <f t="shared" ref="Q112:Q117" si="20">B112-O112</f>
        <v>0</v>
      </c>
    </row>
    <row r="113" spans="1:17" ht="15.75" thickBot="1" x14ac:dyDescent="0.3">
      <c r="A113" s="2" t="s">
        <v>13</v>
      </c>
      <c r="B113" s="9">
        <v>48725.25</v>
      </c>
      <c r="C113" s="9">
        <v>1379.46</v>
      </c>
      <c r="D113" s="9">
        <v>236.24</v>
      </c>
      <c r="E113" s="9">
        <v>0</v>
      </c>
      <c r="F113" s="9">
        <v>3390.55</v>
      </c>
      <c r="G113" s="9">
        <v>0</v>
      </c>
      <c r="H113" s="9">
        <v>0</v>
      </c>
      <c r="I113" s="10">
        <v>46477.919999999998</v>
      </c>
      <c r="K113" s="28">
        <v>45471.940000000031</v>
      </c>
      <c r="L113" s="26"/>
      <c r="M113" s="29">
        <f t="shared" ref="M113:M116" si="21">I113-K113</f>
        <v>1005.9799999999668</v>
      </c>
      <c r="N113" s="26"/>
      <c r="O113" s="30">
        <v>48725.25</v>
      </c>
      <c r="P113" s="26"/>
      <c r="Q113" s="31">
        <f t="shared" si="20"/>
        <v>0</v>
      </c>
    </row>
    <row r="114" spans="1:17" ht="15.75" thickBot="1" x14ac:dyDescent="0.3">
      <c r="A114" s="2" t="s">
        <v>14</v>
      </c>
      <c r="B114" s="9">
        <v>5028503.0599999996</v>
      </c>
      <c r="C114" s="9">
        <v>140961.85</v>
      </c>
      <c r="D114" s="9">
        <v>24385.24</v>
      </c>
      <c r="E114" s="9">
        <v>0</v>
      </c>
      <c r="F114" s="9">
        <v>350099.02</v>
      </c>
      <c r="G114" s="9">
        <v>0</v>
      </c>
      <c r="H114" s="9">
        <v>0</v>
      </c>
      <c r="I114" s="10">
        <v>4794980.6500000004</v>
      </c>
      <c r="K114" s="28">
        <v>4693746.9800000032</v>
      </c>
      <c r="L114" s="26"/>
      <c r="M114" s="29">
        <f t="shared" si="21"/>
        <v>101233.66999999713</v>
      </c>
      <c r="N114" s="26"/>
      <c r="O114" s="30">
        <v>5028503.0599999996</v>
      </c>
      <c r="P114" s="26"/>
      <c r="Q114" s="31">
        <f t="shared" si="20"/>
        <v>0</v>
      </c>
    </row>
    <row r="115" spans="1:17" ht="15.75" thickBot="1" x14ac:dyDescent="0.3">
      <c r="A115" s="2" t="s">
        <v>15</v>
      </c>
      <c r="B115" s="9">
        <v>325531.86</v>
      </c>
      <c r="C115" s="9">
        <v>27696.97</v>
      </c>
      <c r="D115" s="9">
        <v>34255.629999999997</v>
      </c>
      <c r="E115" s="9">
        <v>0</v>
      </c>
      <c r="F115" s="9">
        <v>26018.43</v>
      </c>
      <c r="G115" s="9">
        <v>0</v>
      </c>
      <c r="H115" s="9">
        <v>0</v>
      </c>
      <c r="I115" s="10">
        <v>292954.77</v>
      </c>
      <c r="K115" s="28">
        <v>396793.89</v>
      </c>
      <c r="L115" s="26"/>
      <c r="M115" s="29">
        <f>I115-K115</f>
        <v>-103839.12</v>
      </c>
      <c r="N115" s="26"/>
      <c r="O115" s="30">
        <v>325531.86</v>
      </c>
      <c r="P115" s="26"/>
      <c r="Q115" s="31">
        <f t="shared" si="20"/>
        <v>0</v>
      </c>
    </row>
    <row r="116" spans="1:17" ht="15.75" thickBot="1" x14ac:dyDescent="0.3">
      <c r="A116" s="2" t="s">
        <v>16</v>
      </c>
      <c r="B116" s="9">
        <v>-3305.56</v>
      </c>
      <c r="C116" s="9">
        <v>39950.35</v>
      </c>
      <c r="D116" s="9">
        <v>39950.370000000003</v>
      </c>
      <c r="E116" s="9">
        <v>0</v>
      </c>
      <c r="F116" s="9">
        <v>0</v>
      </c>
      <c r="G116" s="9">
        <v>0</v>
      </c>
      <c r="H116" s="9">
        <v>0</v>
      </c>
      <c r="I116" s="10">
        <v>-3305.58</v>
      </c>
      <c r="K116" s="32">
        <v>0.15000000000000002</v>
      </c>
      <c r="L116" s="26"/>
      <c r="M116" s="29">
        <f>I116-K116</f>
        <v>-3305.73</v>
      </c>
      <c r="N116" s="26"/>
      <c r="O116" s="30">
        <v>-3305.56</v>
      </c>
      <c r="P116" s="26"/>
      <c r="Q116" s="31">
        <f t="shared" si="20"/>
        <v>0</v>
      </c>
    </row>
    <row r="117" spans="1:17" ht="15.75" thickBot="1" x14ac:dyDescent="0.3">
      <c r="A117" s="13" t="s">
        <v>17</v>
      </c>
      <c r="B117" s="12">
        <f t="shared" ref="B117:I117" si="22">SUM(B111:B116)</f>
        <v>52281176.810000002</v>
      </c>
      <c r="C117" s="12">
        <f t="shared" si="22"/>
        <v>1610281.07</v>
      </c>
      <c r="D117" s="12">
        <f t="shared" si="22"/>
        <v>257647.21999999997</v>
      </c>
      <c r="E117" s="12">
        <f t="shared" si="22"/>
        <v>0</v>
      </c>
      <c r="F117" s="12">
        <f t="shared" si="22"/>
        <v>3636176.11</v>
      </c>
      <c r="G117" s="12">
        <f t="shared" si="22"/>
        <v>0</v>
      </c>
      <c r="H117" s="12">
        <f t="shared" si="22"/>
        <v>0</v>
      </c>
      <c r="I117" s="14">
        <f t="shared" si="22"/>
        <v>49997634.550000004</v>
      </c>
      <c r="K117" s="33">
        <f>K111+K112+K113+K114+K115+K116</f>
        <v>48943280.650000013</v>
      </c>
      <c r="L117" s="26"/>
      <c r="M117" s="34">
        <f>I117-K117</f>
        <v>1054353.8999999911</v>
      </c>
      <c r="N117" s="26"/>
      <c r="O117" s="35">
        <v>52281176.810000002</v>
      </c>
      <c r="P117" s="26"/>
      <c r="Q117" s="31">
        <f t="shared" si="20"/>
        <v>0</v>
      </c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17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17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17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17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17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17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17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17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17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17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17" ht="15.75" thickBot="1" x14ac:dyDescent="0.3">
      <c r="A130" s="22" t="s">
        <v>46</v>
      </c>
      <c r="B130" s="23"/>
      <c r="C130" s="23"/>
      <c r="D130" s="23"/>
      <c r="E130" s="23"/>
      <c r="F130" s="23"/>
      <c r="G130" s="23"/>
      <c r="H130" s="23"/>
      <c r="I130" s="24"/>
    </row>
    <row r="131" spans="1:17" ht="39" thickBot="1" x14ac:dyDescent="0.3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  <c r="K131" s="25" t="s">
        <v>74</v>
      </c>
      <c r="L131" s="26"/>
      <c r="M131" s="27" t="s">
        <v>75</v>
      </c>
      <c r="N131" s="26"/>
      <c r="O131" s="27" t="s">
        <v>76</v>
      </c>
      <c r="P131" s="26"/>
      <c r="Q131" s="27" t="s">
        <v>77</v>
      </c>
    </row>
    <row r="132" spans="1:17" ht="15.75" thickBot="1" x14ac:dyDescent="0.3">
      <c r="A132" s="2" t="s">
        <v>11</v>
      </c>
      <c r="B132" s="9">
        <v>14009.05</v>
      </c>
      <c r="C132" s="9">
        <v>314067.15999999997</v>
      </c>
      <c r="D132" s="9">
        <v>249569.96</v>
      </c>
      <c r="E132" s="9">
        <v>0</v>
      </c>
      <c r="F132" s="9">
        <v>6400.57</v>
      </c>
      <c r="G132" s="9">
        <v>0</v>
      </c>
      <c r="H132" s="9">
        <v>0</v>
      </c>
      <c r="I132" s="10">
        <v>72105.679999999993</v>
      </c>
      <c r="K132" s="28">
        <v>69093.64</v>
      </c>
      <c r="L132" s="26"/>
      <c r="M132" s="29">
        <f t="shared" ref="M132:M135" si="23">I132-K132</f>
        <v>3012.0399999999936</v>
      </c>
      <c r="N132" s="26"/>
      <c r="O132" s="30">
        <v>14009.05</v>
      </c>
      <c r="P132" s="26"/>
      <c r="Q132" s="31">
        <f>B132-O132</f>
        <v>0</v>
      </c>
    </row>
    <row r="133" spans="1:17" ht="15.75" thickBot="1" x14ac:dyDescent="0.3">
      <c r="A133" s="2" t="s">
        <v>12</v>
      </c>
      <c r="B133" s="9">
        <v>192094500.03999999</v>
      </c>
      <c r="C133" s="9">
        <v>11913135.41</v>
      </c>
      <c r="D133" s="9">
        <v>530890.56000000006</v>
      </c>
      <c r="E133" s="9">
        <v>0</v>
      </c>
      <c r="F133" s="9">
        <v>10994171.630000001</v>
      </c>
      <c r="G133" s="9">
        <v>191582.14</v>
      </c>
      <c r="H133" s="9">
        <v>5946.04</v>
      </c>
      <c r="I133" s="10">
        <v>192680101.44</v>
      </c>
      <c r="K133" s="28">
        <v>187075827.64999953</v>
      </c>
      <c r="L133" s="26"/>
      <c r="M133" s="29">
        <f>I133-K133</f>
        <v>5604273.7900004685</v>
      </c>
      <c r="N133" s="26"/>
      <c r="O133" s="30">
        <v>192094500.03999999</v>
      </c>
      <c r="P133" s="26"/>
      <c r="Q133" s="31">
        <f t="shared" ref="Q133:Q138" si="24">B133-O133</f>
        <v>0</v>
      </c>
    </row>
    <row r="134" spans="1:17" ht="15.75" thickBot="1" x14ac:dyDescent="0.3">
      <c r="A134" s="2" t="s">
        <v>13</v>
      </c>
      <c r="B134" s="9">
        <v>199544.56</v>
      </c>
      <c r="C134" s="9">
        <v>12203.53</v>
      </c>
      <c r="D134" s="9">
        <v>976.66</v>
      </c>
      <c r="E134" s="9">
        <v>0</v>
      </c>
      <c r="F134" s="9">
        <v>11483.21</v>
      </c>
      <c r="G134" s="9">
        <v>196.57</v>
      </c>
      <c r="H134" s="9">
        <v>6.02</v>
      </c>
      <c r="I134" s="10">
        <v>199490.81</v>
      </c>
      <c r="K134" s="28">
        <v>193937.32999999993</v>
      </c>
      <c r="L134" s="26"/>
      <c r="M134" s="29">
        <f t="shared" ref="M134:M137" si="25">I134-K134</f>
        <v>5553.4800000000687</v>
      </c>
      <c r="N134" s="26"/>
      <c r="O134" s="30">
        <v>199544.56</v>
      </c>
      <c r="P134" s="26"/>
      <c r="Q134" s="31">
        <f t="shared" si="24"/>
        <v>0</v>
      </c>
    </row>
    <row r="135" spans="1:17" ht="15.75" thickBot="1" x14ac:dyDescent="0.3">
      <c r="A135" s="2" t="s">
        <v>14</v>
      </c>
      <c r="B135" s="9">
        <v>20573071.530000001</v>
      </c>
      <c r="C135" s="9">
        <v>1258841.82</v>
      </c>
      <c r="D135" s="9">
        <v>100781.2</v>
      </c>
      <c r="E135" s="9">
        <v>0</v>
      </c>
      <c r="F135" s="9">
        <v>1184998.33</v>
      </c>
      <c r="G135" s="9">
        <v>20290.62</v>
      </c>
      <c r="H135" s="9">
        <v>614.04</v>
      </c>
      <c r="I135" s="10">
        <v>20567038.48</v>
      </c>
      <c r="K135" s="28">
        <v>20006968.410000015</v>
      </c>
      <c r="L135" s="26"/>
      <c r="M135" s="29">
        <f t="shared" si="25"/>
        <v>560070.0699999854</v>
      </c>
      <c r="N135" s="26"/>
      <c r="O135" s="30">
        <v>20573071.530000001</v>
      </c>
      <c r="P135" s="26"/>
      <c r="Q135" s="31">
        <f t="shared" si="24"/>
        <v>0</v>
      </c>
    </row>
    <row r="136" spans="1:17" ht="15.75" thickBot="1" x14ac:dyDescent="0.3">
      <c r="A136" s="2" t="s">
        <v>15</v>
      </c>
      <c r="B136" s="9">
        <v>1381057.81</v>
      </c>
      <c r="C136" s="9">
        <v>282989.14</v>
      </c>
      <c r="D136" s="9">
        <v>202707.05</v>
      </c>
      <c r="E136" s="9">
        <v>0</v>
      </c>
      <c r="F136" s="9">
        <v>116197.28</v>
      </c>
      <c r="G136" s="9">
        <v>0</v>
      </c>
      <c r="H136" s="9">
        <v>0</v>
      </c>
      <c r="I136" s="10">
        <v>1345142.62</v>
      </c>
      <c r="K136" s="28">
        <v>1621671.9400000025</v>
      </c>
      <c r="L136" s="26"/>
      <c r="M136" s="29">
        <f>I136-K136</f>
        <v>-276529.32000000239</v>
      </c>
      <c r="N136" s="26"/>
      <c r="O136" s="30">
        <v>1381057.81</v>
      </c>
      <c r="P136" s="26"/>
      <c r="Q136" s="31">
        <f t="shared" si="24"/>
        <v>0</v>
      </c>
    </row>
    <row r="137" spans="1:17" ht="15.75" thickBot="1" x14ac:dyDescent="0.3">
      <c r="A137" s="2" t="s">
        <v>16</v>
      </c>
      <c r="B137" s="9">
        <v>17411</v>
      </c>
      <c r="C137" s="9">
        <v>411420.36</v>
      </c>
      <c r="D137" s="9">
        <v>377352.85</v>
      </c>
      <c r="E137" s="9">
        <v>0</v>
      </c>
      <c r="F137" s="9">
        <v>9708.1299999999992</v>
      </c>
      <c r="G137" s="9">
        <v>0</v>
      </c>
      <c r="H137" s="9">
        <v>0</v>
      </c>
      <c r="I137" s="10">
        <v>41770.379999999997</v>
      </c>
      <c r="K137" s="32">
        <v>39926.519999999968</v>
      </c>
      <c r="L137" s="26"/>
      <c r="M137" s="29">
        <f>I137-K137</f>
        <v>1843.8600000000297</v>
      </c>
      <c r="N137" s="26"/>
      <c r="O137" s="30">
        <v>17411</v>
      </c>
      <c r="P137" s="26"/>
      <c r="Q137" s="31">
        <f t="shared" si="24"/>
        <v>0</v>
      </c>
    </row>
    <row r="138" spans="1:17" ht="15.75" thickBot="1" x14ac:dyDescent="0.3">
      <c r="A138" s="13" t="s">
        <v>17</v>
      </c>
      <c r="B138" s="12">
        <f t="shared" ref="B138:I138" si="26">SUM(B132:B137)</f>
        <v>214279593.99000001</v>
      </c>
      <c r="C138" s="12">
        <f t="shared" si="26"/>
        <v>14192657.42</v>
      </c>
      <c r="D138" s="12">
        <f t="shared" si="26"/>
        <v>1462278.2799999998</v>
      </c>
      <c r="E138" s="12">
        <f t="shared" si="26"/>
        <v>0</v>
      </c>
      <c r="F138" s="12">
        <f t="shared" si="26"/>
        <v>12322959.150000002</v>
      </c>
      <c r="G138" s="12">
        <f t="shared" si="26"/>
        <v>212069.33000000002</v>
      </c>
      <c r="H138" s="12">
        <f t="shared" si="26"/>
        <v>6566.1</v>
      </c>
      <c r="I138" s="14">
        <f t="shared" si="26"/>
        <v>214905649.41</v>
      </c>
      <c r="K138" s="33">
        <f>K132+K133+K134+K135+K136+K137</f>
        <v>209007425.48999956</v>
      </c>
      <c r="L138" s="26"/>
      <c r="M138" s="34">
        <f>I138-K138</f>
        <v>5898223.9200004339</v>
      </c>
      <c r="N138" s="26"/>
      <c r="O138" s="35">
        <v>214279593.99000001</v>
      </c>
      <c r="P138" s="26"/>
      <c r="Q138" s="31">
        <f t="shared" si="24"/>
        <v>0</v>
      </c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17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17" x14ac:dyDescent="0.25">
      <c r="A141" s="1" t="s">
        <v>47</v>
      </c>
      <c r="B141" s="1"/>
      <c r="C141" s="1"/>
      <c r="D141" s="1"/>
      <c r="E141" s="1"/>
      <c r="F141" s="1"/>
      <c r="G141" s="1"/>
      <c r="H141" s="1"/>
      <c r="I141" s="1"/>
    </row>
    <row r="142" spans="1:17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17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17" x14ac:dyDescent="0.25">
      <c r="A144" s="1" t="s">
        <v>48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49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22" t="s">
        <v>50</v>
      </c>
      <c r="B151" s="23"/>
      <c r="C151" s="23"/>
      <c r="D151" s="23"/>
      <c r="E151" s="23"/>
      <c r="F151" s="23"/>
      <c r="G151" s="23"/>
      <c r="H151" s="23"/>
      <c r="I151" s="24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27">SUM(B153:B158)</f>
        <v>0</v>
      </c>
      <c r="C159" s="12">
        <f t="shared" si="27"/>
        <v>0</v>
      </c>
      <c r="D159" s="12">
        <f t="shared" si="27"/>
        <v>0</v>
      </c>
      <c r="E159" s="12">
        <f t="shared" si="27"/>
        <v>0</v>
      </c>
      <c r="F159" s="12">
        <f t="shared" si="27"/>
        <v>0</v>
      </c>
      <c r="G159" s="12">
        <f t="shared" si="27"/>
        <v>0</v>
      </c>
      <c r="H159" s="12">
        <f t="shared" si="27"/>
        <v>0</v>
      </c>
      <c r="I159" s="14">
        <f t="shared" si="2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17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17" x14ac:dyDescent="0.25">
      <c r="A162" s="1" t="s">
        <v>51</v>
      </c>
      <c r="B162" s="1"/>
      <c r="C162" s="1"/>
      <c r="D162" s="1"/>
      <c r="E162" s="1"/>
      <c r="F162" s="1"/>
      <c r="G162" s="1"/>
      <c r="H162" s="1"/>
      <c r="I162" s="1"/>
    </row>
    <row r="163" spans="1:17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17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17" x14ac:dyDescent="0.25">
      <c r="A165" s="1" t="s">
        <v>52</v>
      </c>
      <c r="B165" s="1"/>
      <c r="C165" s="1"/>
      <c r="D165" s="1"/>
      <c r="E165" s="1"/>
      <c r="F165" s="1"/>
      <c r="G165" s="1"/>
      <c r="H165" s="1"/>
      <c r="I165" s="1"/>
    </row>
    <row r="166" spans="1:17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17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17" x14ac:dyDescent="0.25">
      <c r="A168" s="1" t="s">
        <v>53</v>
      </c>
      <c r="B168" s="1"/>
      <c r="C168" s="1"/>
      <c r="D168" s="1"/>
      <c r="E168" s="1"/>
      <c r="F168" s="1"/>
      <c r="G168" s="1"/>
      <c r="H168" s="1"/>
      <c r="I168" s="1"/>
    </row>
    <row r="169" spans="1:17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17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17" ht="15.75" thickBot="1" x14ac:dyDescent="0.3">
      <c r="A172" s="22" t="s">
        <v>54</v>
      </c>
      <c r="B172" s="23"/>
      <c r="C172" s="23"/>
      <c r="D172" s="23"/>
      <c r="E172" s="23"/>
      <c r="F172" s="23"/>
      <c r="G172" s="23"/>
      <c r="H172" s="23"/>
      <c r="I172" s="24"/>
    </row>
    <row r="173" spans="1:17" ht="39" thickBot="1" x14ac:dyDescent="0.3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  <c r="K173" s="25" t="s">
        <v>74</v>
      </c>
      <c r="L173" s="26"/>
      <c r="M173" s="27" t="s">
        <v>75</v>
      </c>
      <c r="N173" s="26"/>
      <c r="O173" s="27" t="s">
        <v>76</v>
      </c>
      <c r="P173" s="26"/>
      <c r="Q173" s="27" t="s">
        <v>77</v>
      </c>
    </row>
    <row r="174" spans="1:17" ht="15.75" thickBot="1" x14ac:dyDescent="0.3">
      <c r="A174" s="2" t="s">
        <v>11</v>
      </c>
      <c r="B174" s="9">
        <v>-26818.98</v>
      </c>
      <c r="C174" s="9">
        <v>209925.2</v>
      </c>
      <c r="D174" s="9">
        <v>210925.2</v>
      </c>
      <c r="E174" s="9">
        <v>1000</v>
      </c>
      <c r="F174" s="9">
        <v>2468</v>
      </c>
      <c r="G174" s="9">
        <v>0</v>
      </c>
      <c r="H174" s="9">
        <v>0</v>
      </c>
      <c r="I174" s="10">
        <v>-29286.98</v>
      </c>
      <c r="K174" s="28">
        <v>-2562.02</v>
      </c>
      <c r="L174" s="26"/>
      <c r="M174" s="29">
        <f t="shared" ref="M174:M177" si="28">I174-K174</f>
        <v>-26724.959999999999</v>
      </c>
      <c r="N174" s="26"/>
      <c r="O174" s="30">
        <v>-26818.98</v>
      </c>
      <c r="P174" s="26"/>
      <c r="Q174" s="31">
        <f>B174-O174</f>
        <v>0</v>
      </c>
    </row>
    <row r="175" spans="1:17" ht="15.75" thickBot="1" x14ac:dyDescent="0.3">
      <c r="A175" s="2" t="s">
        <v>12</v>
      </c>
      <c r="B175" s="9">
        <v>165882732.66999999</v>
      </c>
      <c r="C175" s="9">
        <v>7710268.3099999996</v>
      </c>
      <c r="D175" s="9">
        <v>478470.35</v>
      </c>
      <c r="E175" s="9">
        <v>0</v>
      </c>
      <c r="F175" s="9">
        <v>5828689.5499999998</v>
      </c>
      <c r="G175" s="9">
        <v>85425.5</v>
      </c>
      <c r="H175" s="9">
        <v>0</v>
      </c>
      <c r="I175" s="10">
        <v>167371266.58000001</v>
      </c>
      <c r="K175" s="28">
        <v>157700960.19999999</v>
      </c>
      <c r="L175" s="26"/>
      <c r="M175" s="29">
        <f>I175-K175</f>
        <v>9670306.380000025</v>
      </c>
      <c r="N175" s="26"/>
      <c r="O175" s="30">
        <v>165882732.66999999</v>
      </c>
      <c r="P175" s="26"/>
      <c r="Q175" s="31">
        <f t="shared" ref="Q175:Q180" si="29">B175-O175</f>
        <v>0</v>
      </c>
    </row>
    <row r="176" spans="1:17" ht="15.75" thickBot="1" x14ac:dyDescent="0.3">
      <c r="A176" s="2" t="s">
        <v>13</v>
      </c>
      <c r="B176" s="9">
        <v>172836.24</v>
      </c>
      <c r="C176" s="9">
        <v>7899.77</v>
      </c>
      <c r="D176" s="9">
        <v>980.91</v>
      </c>
      <c r="E176" s="9">
        <v>0</v>
      </c>
      <c r="F176" s="9">
        <v>6140.69</v>
      </c>
      <c r="G176" s="9">
        <v>87.91</v>
      </c>
      <c r="H176" s="9">
        <v>0</v>
      </c>
      <c r="I176" s="10">
        <v>173702.32</v>
      </c>
      <c r="K176" s="28">
        <v>163643.87000000011</v>
      </c>
      <c r="L176" s="26"/>
      <c r="M176" s="29">
        <f t="shared" ref="M176:M179" si="30">I176-K176</f>
        <v>10058.449999999895</v>
      </c>
      <c r="N176" s="26"/>
      <c r="O176" s="30">
        <v>172836.24</v>
      </c>
      <c r="P176" s="26"/>
      <c r="Q176" s="31">
        <f t="shared" si="29"/>
        <v>0</v>
      </c>
    </row>
    <row r="177" spans="1:17" ht="15.75" thickBot="1" x14ac:dyDescent="0.3">
      <c r="A177" s="2" t="s">
        <v>14</v>
      </c>
      <c r="B177" s="9">
        <v>17852112.420000002</v>
      </c>
      <c r="C177" s="9">
        <v>809941.51</v>
      </c>
      <c r="D177" s="9">
        <v>101265.87</v>
      </c>
      <c r="E177" s="9">
        <v>0</v>
      </c>
      <c r="F177" s="9">
        <v>634801.26</v>
      </c>
      <c r="G177" s="9">
        <v>9073.9</v>
      </c>
      <c r="H177" s="9">
        <v>0</v>
      </c>
      <c r="I177" s="10">
        <v>17935060.699999999</v>
      </c>
      <c r="K177" s="28">
        <v>16894616.020000007</v>
      </c>
      <c r="L177" s="26"/>
      <c r="M177" s="29">
        <f t="shared" si="30"/>
        <v>1040444.6799999923</v>
      </c>
      <c r="N177" s="26"/>
      <c r="O177" s="30">
        <v>17852112.420000002</v>
      </c>
      <c r="P177" s="26"/>
      <c r="Q177" s="31">
        <f t="shared" si="29"/>
        <v>0</v>
      </c>
    </row>
    <row r="178" spans="1:17" ht="15.75" thickBot="1" x14ac:dyDescent="0.3">
      <c r="A178" s="2" t="s">
        <v>15</v>
      </c>
      <c r="B178" s="9">
        <v>876103.24</v>
      </c>
      <c r="C178" s="9">
        <v>184352.56</v>
      </c>
      <c r="D178" s="9">
        <v>168078.88</v>
      </c>
      <c r="E178" s="9">
        <v>0</v>
      </c>
      <c r="F178" s="9">
        <v>88004.21</v>
      </c>
      <c r="G178" s="9">
        <v>785.01</v>
      </c>
      <c r="H178" s="9">
        <v>0</v>
      </c>
      <c r="I178" s="10">
        <v>805157.72</v>
      </c>
      <c r="K178" s="28">
        <v>994651.59000000032</v>
      </c>
      <c r="L178" s="26"/>
      <c r="M178" s="29">
        <f>I178-K178</f>
        <v>-189493.87000000034</v>
      </c>
      <c r="N178" s="26"/>
      <c r="O178" s="30">
        <v>876103.24</v>
      </c>
      <c r="P178" s="26"/>
      <c r="Q178" s="31">
        <f t="shared" si="29"/>
        <v>0</v>
      </c>
    </row>
    <row r="179" spans="1:17" ht="15.75" thickBot="1" x14ac:dyDescent="0.3">
      <c r="A179" s="2" t="s">
        <v>16</v>
      </c>
      <c r="B179" s="9">
        <v>3049.6</v>
      </c>
      <c r="C179" s="9">
        <v>275422</v>
      </c>
      <c r="D179" s="9">
        <v>275422.03000000003</v>
      </c>
      <c r="E179" s="9">
        <v>0</v>
      </c>
      <c r="F179" s="9">
        <v>0</v>
      </c>
      <c r="G179" s="9">
        <v>0</v>
      </c>
      <c r="H179" s="9">
        <v>0</v>
      </c>
      <c r="I179" s="10">
        <v>3049.57</v>
      </c>
      <c r="K179" s="32">
        <v>4946.3900000000067</v>
      </c>
      <c r="L179" s="26"/>
      <c r="M179" s="29">
        <f>I179-K179</f>
        <v>-1896.8200000000065</v>
      </c>
      <c r="N179" s="26"/>
      <c r="O179" s="30">
        <v>3049.6</v>
      </c>
      <c r="P179" s="26"/>
      <c r="Q179" s="31">
        <f t="shared" si="29"/>
        <v>0</v>
      </c>
    </row>
    <row r="180" spans="1:17" ht="15.75" thickBot="1" x14ac:dyDescent="0.3">
      <c r="A180" s="13" t="s">
        <v>17</v>
      </c>
      <c r="B180" s="12">
        <f t="shared" ref="B180:I180" si="31">SUM(B174:B179)</f>
        <v>184760015.19000003</v>
      </c>
      <c r="C180" s="12">
        <f t="shared" si="31"/>
        <v>9197809.3499999996</v>
      </c>
      <c r="D180" s="12">
        <f t="shared" si="31"/>
        <v>1235143.2400000002</v>
      </c>
      <c r="E180" s="12">
        <f t="shared" si="31"/>
        <v>1000</v>
      </c>
      <c r="F180" s="12">
        <f t="shared" si="31"/>
        <v>6560103.71</v>
      </c>
      <c r="G180" s="12">
        <f t="shared" si="31"/>
        <v>95372.319999999992</v>
      </c>
      <c r="H180" s="12">
        <f t="shared" si="31"/>
        <v>0</v>
      </c>
      <c r="I180" s="14">
        <f t="shared" si="31"/>
        <v>186258949.91</v>
      </c>
      <c r="K180" s="33">
        <f>K174+K175+K176+K177+K178+K179</f>
        <v>175756256.04999998</v>
      </c>
      <c r="L180" s="26"/>
      <c r="M180" s="34">
        <f>I180-K180</f>
        <v>10502693.860000014</v>
      </c>
      <c r="N180" s="26"/>
      <c r="O180" s="35">
        <v>184760015.19000003</v>
      </c>
      <c r="P180" s="26"/>
      <c r="Q180" s="31">
        <f t="shared" si="29"/>
        <v>0</v>
      </c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17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17" x14ac:dyDescent="0.25">
      <c r="A183" s="1" t="s">
        <v>55</v>
      </c>
      <c r="B183" s="1"/>
      <c r="C183" s="1"/>
      <c r="D183" s="1"/>
      <c r="E183" s="1"/>
      <c r="F183" s="1"/>
      <c r="G183" s="1"/>
      <c r="H183" s="1"/>
      <c r="I183" s="1"/>
    </row>
    <row r="184" spans="1:17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17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17" x14ac:dyDescent="0.25">
      <c r="A186" s="1" t="s">
        <v>56</v>
      </c>
      <c r="B186" s="1"/>
      <c r="C186" s="1"/>
      <c r="D186" s="1"/>
      <c r="E186" s="1"/>
      <c r="F186" s="1"/>
      <c r="G186" s="1"/>
      <c r="H186" s="1"/>
      <c r="I186" s="1"/>
    </row>
    <row r="187" spans="1:17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17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17" x14ac:dyDescent="0.25">
      <c r="A189" s="1" t="s">
        <v>57</v>
      </c>
      <c r="B189" s="1"/>
      <c r="C189" s="1"/>
      <c r="D189" s="1"/>
      <c r="E189" s="1"/>
      <c r="F189" s="1"/>
      <c r="G189" s="1"/>
      <c r="H189" s="1"/>
      <c r="I189" s="1"/>
    </row>
    <row r="190" spans="1:17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17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17" ht="15.75" thickBot="1" x14ac:dyDescent="0.3">
      <c r="A193" s="22" t="s">
        <v>58</v>
      </c>
      <c r="B193" s="23"/>
      <c r="C193" s="23"/>
      <c r="D193" s="23"/>
      <c r="E193" s="23"/>
      <c r="F193" s="23"/>
      <c r="G193" s="23"/>
      <c r="H193" s="23"/>
      <c r="I193" s="24"/>
    </row>
    <row r="194" spans="1:17" ht="39" thickBot="1" x14ac:dyDescent="0.3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  <c r="K194" s="25" t="s">
        <v>74</v>
      </c>
      <c r="L194" s="26"/>
      <c r="M194" s="27" t="s">
        <v>75</v>
      </c>
      <c r="N194" s="26"/>
      <c r="O194" s="27" t="s">
        <v>76</v>
      </c>
      <c r="P194" s="26"/>
      <c r="Q194" s="27" t="s">
        <v>77</v>
      </c>
    </row>
    <row r="195" spans="1:17" ht="15.75" thickBot="1" x14ac:dyDescent="0.3">
      <c r="A195" s="2" t="s">
        <v>11</v>
      </c>
      <c r="B195" s="9">
        <v>23057.22</v>
      </c>
      <c r="C195" s="9">
        <v>86890.2</v>
      </c>
      <c r="D195" s="9">
        <v>91728.48</v>
      </c>
      <c r="E195" s="9">
        <v>4532.83</v>
      </c>
      <c r="F195" s="9">
        <v>0</v>
      </c>
      <c r="G195" s="9">
        <v>0</v>
      </c>
      <c r="H195" s="9">
        <v>0</v>
      </c>
      <c r="I195" s="10">
        <v>22751.77</v>
      </c>
      <c r="K195" s="28">
        <v>-305.45</v>
      </c>
      <c r="L195" s="26"/>
      <c r="M195" s="29">
        <f t="shared" ref="M195:M198" si="32">I195-K195</f>
        <v>23057.22</v>
      </c>
      <c r="N195" s="26"/>
      <c r="O195" s="30">
        <v>23057.22</v>
      </c>
      <c r="P195" s="26"/>
      <c r="Q195" s="31">
        <f>B195-O195</f>
        <v>0</v>
      </c>
    </row>
    <row r="196" spans="1:17" ht="15.75" thickBot="1" x14ac:dyDescent="0.3">
      <c r="A196" s="2" t="s">
        <v>12</v>
      </c>
      <c r="B196" s="9">
        <v>69947370.739999995</v>
      </c>
      <c r="C196" s="9">
        <v>4135124.49</v>
      </c>
      <c r="D196" s="9">
        <v>144865.09</v>
      </c>
      <c r="E196" s="9">
        <v>0</v>
      </c>
      <c r="F196" s="9">
        <v>3014261.95</v>
      </c>
      <c r="G196" s="9">
        <v>0</v>
      </c>
      <c r="H196" s="9">
        <v>1352.4</v>
      </c>
      <c r="I196" s="10">
        <v>70924720.590000004</v>
      </c>
      <c r="K196" s="28">
        <v>69014646.26000002</v>
      </c>
      <c r="L196" s="26"/>
      <c r="M196" s="29">
        <f>I196-K196</f>
        <v>1910074.3299999833</v>
      </c>
      <c r="N196" s="26"/>
      <c r="O196" s="30">
        <v>69947370.739999995</v>
      </c>
      <c r="P196" s="26"/>
      <c r="Q196" s="31">
        <f t="shared" ref="Q196:Q201" si="33">B196-O196</f>
        <v>0</v>
      </c>
    </row>
    <row r="197" spans="1:17" ht="15.75" thickBot="1" x14ac:dyDescent="0.3">
      <c r="A197" s="2" t="s">
        <v>13</v>
      </c>
      <c r="B197" s="9">
        <v>72711.240000000005</v>
      </c>
      <c r="C197" s="9">
        <v>4251.28</v>
      </c>
      <c r="D197" s="9">
        <v>339.33</v>
      </c>
      <c r="E197" s="9">
        <v>0</v>
      </c>
      <c r="F197" s="9">
        <v>3134.62</v>
      </c>
      <c r="G197" s="9">
        <v>0</v>
      </c>
      <c r="H197" s="9">
        <v>1.4</v>
      </c>
      <c r="I197" s="10">
        <v>73489.97</v>
      </c>
      <c r="K197" s="28">
        <v>71536.960000000036</v>
      </c>
      <c r="L197" s="26"/>
      <c r="M197" s="29">
        <f t="shared" ref="M197:M200" si="34">I197-K197</f>
        <v>1953.0099999999657</v>
      </c>
      <c r="N197" s="26"/>
      <c r="O197" s="30">
        <v>72711.240000000005</v>
      </c>
      <c r="P197" s="26"/>
      <c r="Q197" s="31">
        <f t="shared" si="33"/>
        <v>0</v>
      </c>
    </row>
    <row r="198" spans="1:17" ht="15.75" thickBot="1" x14ac:dyDescent="0.3">
      <c r="A198" s="2" t="s">
        <v>14</v>
      </c>
      <c r="B198" s="9">
        <v>7481576.1799999997</v>
      </c>
      <c r="C198" s="9">
        <v>438993</v>
      </c>
      <c r="D198" s="9">
        <v>34465.839999999997</v>
      </c>
      <c r="E198" s="9">
        <v>0</v>
      </c>
      <c r="F198" s="9">
        <v>323612.84999999998</v>
      </c>
      <c r="G198" s="9">
        <v>0</v>
      </c>
      <c r="H198" s="9">
        <v>147.9</v>
      </c>
      <c r="I198" s="10">
        <v>7562638.3899999997</v>
      </c>
      <c r="K198" s="28">
        <v>7363728.5900000036</v>
      </c>
      <c r="L198" s="26"/>
      <c r="M198" s="29">
        <f t="shared" si="34"/>
        <v>198909.79999999609</v>
      </c>
      <c r="N198" s="26"/>
      <c r="O198" s="30">
        <v>7481576.1799999997</v>
      </c>
      <c r="P198" s="26"/>
      <c r="Q198" s="31">
        <f t="shared" si="33"/>
        <v>0</v>
      </c>
    </row>
    <row r="199" spans="1:17" ht="15.75" thickBot="1" x14ac:dyDescent="0.3">
      <c r="A199" s="2" t="s">
        <v>15</v>
      </c>
      <c r="B199" s="9">
        <v>619753.25</v>
      </c>
      <c r="C199" s="9">
        <v>113754.84</v>
      </c>
      <c r="D199" s="9">
        <v>93262.87</v>
      </c>
      <c r="E199" s="9">
        <v>0</v>
      </c>
      <c r="F199" s="9">
        <v>49291.26</v>
      </c>
      <c r="G199" s="9">
        <v>0</v>
      </c>
      <c r="H199" s="9">
        <v>0</v>
      </c>
      <c r="I199" s="10">
        <v>590953.96</v>
      </c>
      <c r="K199" s="28">
        <v>721381.25000000012</v>
      </c>
      <c r="L199" s="26"/>
      <c r="M199" s="29">
        <f>I199-K199</f>
        <v>-130427.29000000015</v>
      </c>
      <c r="N199" s="26"/>
      <c r="O199" s="30">
        <v>619753.25</v>
      </c>
      <c r="P199" s="26"/>
      <c r="Q199" s="31">
        <f t="shared" si="33"/>
        <v>0</v>
      </c>
    </row>
    <row r="200" spans="1:17" ht="15.75" thickBot="1" x14ac:dyDescent="0.3">
      <c r="A200" s="2" t="s">
        <v>16</v>
      </c>
      <c r="B200" s="9">
        <v>20800.12</v>
      </c>
      <c r="C200" s="9">
        <v>122831.67</v>
      </c>
      <c r="D200" s="9">
        <v>122831.7</v>
      </c>
      <c r="E200" s="9">
        <v>0</v>
      </c>
      <c r="F200" s="9">
        <v>0</v>
      </c>
      <c r="G200" s="9">
        <v>0</v>
      </c>
      <c r="H200" s="9">
        <v>0</v>
      </c>
      <c r="I200" s="10">
        <v>20800.09</v>
      </c>
      <c r="K200" s="32">
        <v>14077.179999999997</v>
      </c>
      <c r="L200" s="26"/>
      <c r="M200" s="29">
        <f>I200-K200</f>
        <v>6722.9100000000035</v>
      </c>
      <c r="N200" s="26"/>
      <c r="O200" s="30">
        <v>20800.12</v>
      </c>
      <c r="P200" s="26"/>
      <c r="Q200" s="31">
        <f t="shared" si="33"/>
        <v>0</v>
      </c>
    </row>
    <row r="201" spans="1:17" ht="15.75" thickBot="1" x14ac:dyDescent="0.3">
      <c r="A201" s="13" t="s">
        <v>17</v>
      </c>
      <c r="B201" s="12">
        <f t="shared" ref="B201:I201" si="35">SUM(B195:B200)</f>
        <v>78165268.75</v>
      </c>
      <c r="C201" s="12">
        <f t="shared" si="35"/>
        <v>4901845.4800000004</v>
      </c>
      <c r="D201" s="12">
        <f t="shared" si="35"/>
        <v>487493.31</v>
      </c>
      <c r="E201" s="12">
        <f t="shared" si="35"/>
        <v>4532.83</v>
      </c>
      <c r="F201" s="12">
        <f t="shared" si="35"/>
        <v>3390300.68</v>
      </c>
      <c r="G201" s="12">
        <f t="shared" si="35"/>
        <v>0</v>
      </c>
      <c r="H201" s="12">
        <f t="shared" si="35"/>
        <v>1501.7000000000003</v>
      </c>
      <c r="I201" s="14">
        <f t="shared" si="35"/>
        <v>79195354.769999996</v>
      </c>
      <c r="K201" s="33">
        <f>K195+K196+K197+K198+K199+K200</f>
        <v>77185064.790000021</v>
      </c>
      <c r="L201" s="26"/>
      <c r="M201" s="34">
        <f>I201-K201</f>
        <v>2010289.9799999744</v>
      </c>
      <c r="N201" s="26"/>
      <c r="O201" s="35">
        <v>78165268.75</v>
      </c>
      <c r="P201" s="26"/>
      <c r="Q201" s="31">
        <f t="shared" si="33"/>
        <v>0</v>
      </c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17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17" x14ac:dyDescent="0.25">
      <c r="A204" s="1" t="s">
        <v>59</v>
      </c>
      <c r="B204" s="1"/>
      <c r="C204" s="1"/>
      <c r="D204" s="1"/>
      <c r="E204" s="1"/>
      <c r="F204" s="1"/>
      <c r="G204" s="1"/>
      <c r="H204" s="1"/>
      <c r="I204" s="1"/>
    </row>
    <row r="205" spans="1:17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17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17" x14ac:dyDescent="0.25">
      <c r="A207" s="1" t="s">
        <v>60</v>
      </c>
      <c r="B207" s="1"/>
      <c r="C207" s="1"/>
      <c r="D207" s="1"/>
      <c r="E207" s="1"/>
      <c r="F207" s="1"/>
      <c r="G207" s="1"/>
      <c r="H207" s="1"/>
      <c r="I207" s="1"/>
    </row>
    <row r="208" spans="1:17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17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17" x14ac:dyDescent="0.25">
      <c r="A210" s="1" t="s">
        <v>61</v>
      </c>
      <c r="B210" s="1"/>
      <c r="C210" s="1"/>
      <c r="D210" s="1"/>
      <c r="E210" s="1"/>
      <c r="F210" s="1"/>
      <c r="G210" s="1"/>
      <c r="H210" s="1"/>
      <c r="I210" s="1"/>
    </row>
    <row r="211" spans="1:17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17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17" ht="15.75" thickBot="1" x14ac:dyDescent="0.3">
      <c r="A214" s="22" t="s">
        <v>62</v>
      </c>
      <c r="B214" s="23"/>
      <c r="C214" s="23"/>
      <c r="D214" s="23"/>
      <c r="E214" s="23"/>
      <c r="F214" s="23"/>
      <c r="G214" s="23"/>
      <c r="H214" s="23"/>
      <c r="I214" s="24"/>
    </row>
    <row r="215" spans="1:17" ht="39" thickBot="1" x14ac:dyDescent="0.3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  <c r="K215" s="25" t="s">
        <v>74</v>
      </c>
      <c r="L215" s="26"/>
      <c r="M215" s="27" t="s">
        <v>75</v>
      </c>
      <c r="N215" s="26"/>
      <c r="O215" s="27" t="s">
        <v>76</v>
      </c>
      <c r="P215" s="26"/>
      <c r="Q215" s="27" t="s">
        <v>77</v>
      </c>
    </row>
    <row r="216" spans="1:17" ht="15.75" thickBot="1" x14ac:dyDescent="0.3">
      <c r="A216" s="2" t="s">
        <v>11</v>
      </c>
      <c r="B216" s="9">
        <v>19073.189999999999</v>
      </c>
      <c r="C216" s="9">
        <v>179113.69</v>
      </c>
      <c r="D216" s="9">
        <v>179113.69</v>
      </c>
      <c r="E216" s="9">
        <v>1731.13</v>
      </c>
      <c r="F216" s="9">
        <v>6670.43</v>
      </c>
      <c r="G216" s="9">
        <v>0</v>
      </c>
      <c r="H216" s="9">
        <v>0</v>
      </c>
      <c r="I216" s="10">
        <v>14133.89</v>
      </c>
      <c r="K216" s="28">
        <v>12609.960000000003</v>
      </c>
      <c r="L216" s="26"/>
      <c r="M216" s="29">
        <f t="shared" ref="M216:M219" si="36">I216-K216</f>
        <v>1523.9299999999967</v>
      </c>
      <c r="N216" s="26"/>
      <c r="O216" s="30">
        <v>19073.189999999999</v>
      </c>
      <c r="P216" s="26"/>
      <c r="Q216" s="31">
        <f>B216-O216</f>
        <v>0</v>
      </c>
    </row>
    <row r="217" spans="1:17" ht="15.75" thickBot="1" x14ac:dyDescent="0.3">
      <c r="A217" s="2" t="s">
        <v>12</v>
      </c>
      <c r="B217" s="9">
        <v>69825223.590000004</v>
      </c>
      <c r="C217" s="9">
        <v>5414183.2400000002</v>
      </c>
      <c r="D217" s="9">
        <v>166857.21</v>
      </c>
      <c r="E217" s="9">
        <v>0</v>
      </c>
      <c r="F217" s="9">
        <v>3974789.27</v>
      </c>
      <c r="G217" s="9">
        <v>166920</v>
      </c>
      <c r="H217" s="9">
        <v>1760.28</v>
      </c>
      <c r="I217" s="10">
        <v>71266440.629999995</v>
      </c>
      <c r="K217" s="28">
        <v>69273357.380000055</v>
      </c>
      <c r="L217" s="26"/>
      <c r="M217" s="29">
        <f>I217-K217</f>
        <v>1993083.2499999404</v>
      </c>
      <c r="N217" s="26"/>
      <c r="O217" s="30">
        <v>69825223.590000004</v>
      </c>
      <c r="P217" s="26"/>
      <c r="Q217" s="31">
        <f t="shared" ref="Q217:Q222" si="37">B217-O217</f>
        <v>0</v>
      </c>
    </row>
    <row r="218" spans="1:17" ht="15.75" thickBot="1" x14ac:dyDescent="0.3">
      <c r="A218" s="2" t="s">
        <v>13</v>
      </c>
      <c r="B218" s="9">
        <v>72507.91</v>
      </c>
      <c r="C218" s="9">
        <v>5571.18</v>
      </c>
      <c r="D218" s="9">
        <v>306.19</v>
      </c>
      <c r="E218" s="9">
        <v>0</v>
      </c>
      <c r="F218" s="9">
        <v>4164.03</v>
      </c>
      <c r="G218" s="9">
        <v>178.59</v>
      </c>
      <c r="H218" s="9">
        <v>1.82</v>
      </c>
      <c r="I218" s="10">
        <v>73789.279999999999</v>
      </c>
      <c r="K218" s="28">
        <v>71814.059999999983</v>
      </c>
      <c r="L218" s="26"/>
      <c r="M218" s="29">
        <f t="shared" ref="M218:M221" si="38">I218-K218</f>
        <v>1975.2200000000157</v>
      </c>
      <c r="N218" s="26"/>
      <c r="O218" s="30">
        <v>72507.91</v>
      </c>
      <c r="P218" s="26"/>
      <c r="Q218" s="31">
        <f t="shared" si="37"/>
        <v>0</v>
      </c>
    </row>
    <row r="219" spans="1:17" ht="15.75" thickBot="1" x14ac:dyDescent="0.3">
      <c r="A219" s="2" t="s">
        <v>14</v>
      </c>
      <c r="B219" s="9">
        <v>7475379.8200000003</v>
      </c>
      <c r="C219" s="9">
        <v>575261.54</v>
      </c>
      <c r="D219" s="9">
        <v>31457.33</v>
      </c>
      <c r="E219" s="9">
        <v>0</v>
      </c>
      <c r="F219" s="9">
        <v>429808.16</v>
      </c>
      <c r="G219" s="9">
        <v>18433.849999999999</v>
      </c>
      <c r="H219" s="9">
        <v>80.430000000000007</v>
      </c>
      <c r="I219" s="10">
        <v>7607890.1500000004</v>
      </c>
      <c r="K219" s="28">
        <v>7408836.6200000048</v>
      </c>
      <c r="L219" s="26"/>
      <c r="M219" s="29">
        <f t="shared" si="38"/>
        <v>199053.5299999956</v>
      </c>
      <c r="N219" s="26"/>
      <c r="O219" s="30">
        <v>7475379.8200000003</v>
      </c>
      <c r="P219" s="26"/>
      <c r="Q219" s="31">
        <f t="shared" si="37"/>
        <v>0</v>
      </c>
    </row>
    <row r="220" spans="1:17" ht="15.75" thickBot="1" x14ac:dyDescent="0.3">
      <c r="A220" s="2" t="s">
        <v>15</v>
      </c>
      <c r="B220" s="9">
        <v>737930.53</v>
      </c>
      <c r="C220" s="9">
        <v>153596.93</v>
      </c>
      <c r="D220" s="9">
        <v>123578.72</v>
      </c>
      <c r="E220" s="9">
        <v>0</v>
      </c>
      <c r="F220" s="9">
        <v>57996.95</v>
      </c>
      <c r="G220" s="9">
        <v>0</v>
      </c>
      <c r="H220" s="9">
        <v>0</v>
      </c>
      <c r="I220" s="10">
        <v>709951.79</v>
      </c>
      <c r="K220" s="28">
        <v>820494.49999999965</v>
      </c>
      <c r="L220" s="26"/>
      <c r="M220" s="29">
        <f>I220-K220</f>
        <v>-110542.70999999961</v>
      </c>
      <c r="N220" s="26"/>
      <c r="O220" s="30">
        <v>737930.53</v>
      </c>
      <c r="P220" s="26"/>
      <c r="Q220" s="31">
        <f t="shared" si="37"/>
        <v>0</v>
      </c>
    </row>
    <row r="221" spans="1:17" ht="15.75" thickBot="1" x14ac:dyDescent="0.3">
      <c r="A221" s="2" t="s">
        <v>16</v>
      </c>
      <c r="B221" s="9">
        <v>11456.8</v>
      </c>
      <c r="C221" s="9">
        <v>178535.89</v>
      </c>
      <c r="D221" s="9">
        <v>178536.01</v>
      </c>
      <c r="E221" s="9">
        <v>3268.87</v>
      </c>
      <c r="F221" s="9">
        <v>6218.7</v>
      </c>
      <c r="G221" s="9">
        <v>0</v>
      </c>
      <c r="H221" s="9">
        <v>0</v>
      </c>
      <c r="I221" s="10">
        <v>8506.85</v>
      </c>
      <c r="K221" s="32">
        <v>6006.4599999999919</v>
      </c>
      <c r="L221" s="26"/>
      <c r="M221" s="29">
        <f>I221-K221</f>
        <v>2500.3900000000085</v>
      </c>
      <c r="N221" s="26"/>
      <c r="O221" s="30">
        <v>11456.8</v>
      </c>
      <c r="P221" s="26"/>
      <c r="Q221" s="31">
        <f t="shared" si="37"/>
        <v>0</v>
      </c>
    </row>
    <row r="222" spans="1:17" ht="15.75" thickBot="1" x14ac:dyDescent="0.3">
      <c r="A222" s="13" t="s">
        <v>17</v>
      </c>
      <c r="B222" s="12">
        <f t="shared" ref="B222:I222" si="39">SUM(B216:B221)</f>
        <v>78141571.839999989</v>
      </c>
      <c r="C222" s="12">
        <f t="shared" si="39"/>
        <v>6506262.4699999997</v>
      </c>
      <c r="D222" s="12">
        <f t="shared" si="39"/>
        <v>679849.15</v>
      </c>
      <c r="E222" s="12">
        <f t="shared" si="39"/>
        <v>5000</v>
      </c>
      <c r="F222" s="12">
        <f t="shared" si="39"/>
        <v>4479647.54</v>
      </c>
      <c r="G222" s="12">
        <f t="shared" si="39"/>
        <v>185532.44</v>
      </c>
      <c r="H222" s="12">
        <f t="shared" si="39"/>
        <v>1842.53</v>
      </c>
      <c r="I222" s="14">
        <f t="shared" si="39"/>
        <v>79680712.590000004</v>
      </c>
      <c r="K222" s="33">
        <f>K216+K217+K218+K219+K220+K221</f>
        <v>77593118.980000049</v>
      </c>
      <c r="L222" s="26"/>
      <c r="M222" s="34">
        <f>I222-K222</f>
        <v>2087593.6099999547</v>
      </c>
      <c r="N222" s="26"/>
      <c r="O222" s="35">
        <v>78141571.839999989</v>
      </c>
      <c r="P222" s="26"/>
      <c r="Q222" s="31">
        <f t="shared" si="37"/>
        <v>0</v>
      </c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17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17" x14ac:dyDescent="0.25">
      <c r="A225" s="1" t="s">
        <v>63</v>
      </c>
      <c r="B225" s="1"/>
      <c r="C225" s="1"/>
      <c r="D225" s="1"/>
      <c r="E225" s="1"/>
      <c r="F225" s="1"/>
      <c r="G225" s="1"/>
      <c r="H225" s="1"/>
      <c r="I225" s="1"/>
    </row>
    <row r="226" spans="1:17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17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17" x14ac:dyDescent="0.25">
      <c r="A228" s="1" t="s">
        <v>64</v>
      </c>
      <c r="B228" s="1"/>
      <c r="C228" s="1"/>
      <c r="D228" s="1"/>
      <c r="E228" s="1"/>
      <c r="F228" s="1"/>
      <c r="G228" s="1"/>
      <c r="H228" s="1"/>
      <c r="I228" s="1"/>
    </row>
    <row r="229" spans="1:17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17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17" x14ac:dyDescent="0.25">
      <c r="A231" s="1" t="s">
        <v>65</v>
      </c>
      <c r="B231" s="1"/>
      <c r="C231" s="1"/>
      <c r="D231" s="1"/>
      <c r="E231" s="1"/>
      <c r="F231" s="1"/>
      <c r="G231" s="1"/>
      <c r="H231" s="1"/>
      <c r="I231" s="1"/>
    </row>
    <row r="232" spans="1:17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17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17" ht="15.75" thickBot="1" x14ac:dyDescent="0.3">
      <c r="A235" s="22" t="s">
        <v>66</v>
      </c>
      <c r="B235" s="23"/>
      <c r="C235" s="23"/>
      <c r="D235" s="23"/>
      <c r="E235" s="23"/>
      <c r="F235" s="23"/>
      <c r="G235" s="23"/>
      <c r="H235" s="23"/>
      <c r="I235" s="24"/>
    </row>
    <row r="236" spans="1:17" ht="39" thickBot="1" x14ac:dyDescent="0.3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  <c r="K236" s="25" t="s">
        <v>74</v>
      </c>
      <c r="L236" s="26"/>
      <c r="M236" s="27" t="s">
        <v>75</v>
      </c>
      <c r="N236" s="26"/>
      <c r="O236" s="27" t="s">
        <v>76</v>
      </c>
      <c r="P236" s="26"/>
      <c r="Q236" s="27" t="s">
        <v>77</v>
      </c>
    </row>
    <row r="237" spans="1:17" ht="15.75" thickBot="1" x14ac:dyDescent="0.3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  <c r="K237" s="28">
        <v>0</v>
      </c>
      <c r="L237" s="26"/>
      <c r="M237" s="29">
        <f t="shared" ref="M237:M240" si="40">I237-K237</f>
        <v>0</v>
      </c>
      <c r="N237" s="26"/>
      <c r="O237" s="30">
        <v>0</v>
      </c>
      <c r="P237" s="26"/>
      <c r="Q237" s="31">
        <f>B237-O237</f>
        <v>0</v>
      </c>
    </row>
    <row r="238" spans="1:17" ht="15.75" thickBot="1" x14ac:dyDescent="0.3">
      <c r="A238" s="2" t="s">
        <v>12</v>
      </c>
      <c r="B238" s="9">
        <v>1213754.6100000001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1213754.6100000001</v>
      </c>
      <c r="K238" s="28">
        <v>1213428.1499999999</v>
      </c>
      <c r="L238" s="26"/>
      <c r="M238" s="29">
        <f>I238-K238</f>
        <v>326.46000000019558</v>
      </c>
      <c r="N238" s="26"/>
      <c r="O238" s="30">
        <v>1213754.6100000001</v>
      </c>
      <c r="P238" s="26"/>
      <c r="Q238" s="31">
        <f t="shared" ref="Q238:Q243" si="41">B238-O238</f>
        <v>0</v>
      </c>
    </row>
    <row r="239" spans="1:17" ht="15.75" thickBot="1" x14ac:dyDescent="0.3">
      <c r="A239" s="2" t="s">
        <v>13</v>
      </c>
      <c r="B239" s="9">
        <v>1276.52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1276.52</v>
      </c>
      <c r="K239" s="28">
        <v>1276.52</v>
      </c>
      <c r="L239" s="26"/>
      <c r="M239" s="29">
        <f t="shared" ref="M239:M242" si="42">I239-K239</f>
        <v>0</v>
      </c>
      <c r="N239" s="26"/>
      <c r="O239" s="30">
        <v>1276.52</v>
      </c>
      <c r="P239" s="26"/>
      <c r="Q239" s="31">
        <f t="shared" si="41"/>
        <v>0</v>
      </c>
    </row>
    <row r="240" spans="1:17" ht="15.75" thickBot="1" x14ac:dyDescent="0.3">
      <c r="A240" s="2" t="s">
        <v>14</v>
      </c>
      <c r="B240" s="9">
        <v>131806.76999999999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131806.76999999999</v>
      </c>
      <c r="K240" s="28">
        <v>131806.77000000002</v>
      </c>
      <c r="L240" s="26"/>
      <c r="M240" s="29">
        <f t="shared" si="42"/>
        <v>0</v>
      </c>
      <c r="N240" s="26"/>
      <c r="O240" s="30">
        <v>131806.76999999999</v>
      </c>
      <c r="P240" s="26"/>
      <c r="Q240" s="31">
        <f t="shared" si="41"/>
        <v>0</v>
      </c>
    </row>
    <row r="241" spans="1:17" ht="15.75" thickBot="1" x14ac:dyDescent="0.3">
      <c r="A241" s="2" t="s">
        <v>15</v>
      </c>
      <c r="B241" s="9">
        <v>17762.73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17762.73</v>
      </c>
      <c r="K241" s="28">
        <v>22752.510000000002</v>
      </c>
      <c r="L241" s="26"/>
      <c r="M241" s="29">
        <f>I241-K241</f>
        <v>-4989.7800000000025</v>
      </c>
      <c r="N241" s="26"/>
      <c r="O241" s="30">
        <v>17762.73</v>
      </c>
      <c r="P241" s="26"/>
      <c r="Q241" s="31">
        <f t="shared" si="41"/>
        <v>0</v>
      </c>
    </row>
    <row r="242" spans="1:17" ht="15.75" thickBot="1" x14ac:dyDescent="0.3">
      <c r="A242" s="2" t="s">
        <v>16</v>
      </c>
      <c r="B242" s="9">
        <v>-0.01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-0.01</v>
      </c>
      <c r="K242" s="32">
        <v>-0.01</v>
      </c>
      <c r="L242" s="26"/>
      <c r="M242" s="29">
        <f>I242-K242</f>
        <v>0</v>
      </c>
      <c r="N242" s="26"/>
      <c r="O242" s="30">
        <v>-0.01</v>
      </c>
      <c r="P242" s="26"/>
      <c r="Q242" s="31">
        <f t="shared" si="41"/>
        <v>0</v>
      </c>
    </row>
    <row r="243" spans="1:17" ht="15.75" thickBot="1" x14ac:dyDescent="0.3">
      <c r="A243" s="13" t="s">
        <v>17</v>
      </c>
      <c r="B243" s="12">
        <f t="shared" ref="B243:I243" si="43">SUM(B237:B242)</f>
        <v>1364600.62</v>
      </c>
      <c r="C243" s="12">
        <f t="shared" si="43"/>
        <v>0</v>
      </c>
      <c r="D243" s="12">
        <f t="shared" si="43"/>
        <v>0</v>
      </c>
      <c r="E243" s="12">
        <f t="shared" si="43"/>
        <v>0</v>
      </c>
      <c r="F243" s="12">
        <f t="shared" si="43"/>
        <v>0</v>
      </c>
      <c r="G243" s="12">
        <f t="shared" si="43"/>
        <v>0</v>
      </c>
      <c r="H243" s="12">
        <f t="shared" si="43"/>
        <v>0</v>
      </c>
      <c r="I243" s="14">
        <f t="shared" si="43"/>
        <v>1364600.62</v>
      </c>
      <c r="K243" s="33">
        <f>K237+K238+K239+K240+K241+K242</f>
        <v>1369263.94</v>
      </c>
      <c r="L243" s="26"/>
      <c r="M243" s="34">
        <f>I243-K243</f>
        <v>-4663.3199999998324</v>
      </c>
      <c r="N243" s="26"/>
      <c r="O243" s="35">
        <v>1364600.62</v>
      </c>
      <c r="P243" s="26"/>
      <c r="Q243" s="31">
        <f t="shared" si="41"/>
        <v>0</v>
      </c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17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17" x14ac:dyDescent="0.25">
      <c r="A246" s="1" t="s">
        <v>67</v>
      </c>
      <c r="B246" s="1"/>
      <c r="C246" s="1"/>
      <c r="D246" s="1"/>
      <c r="E246" s="1"/>
      <c r="F246" s="1"/>
      <c r="G246" s="1"/>
      <c r="H246" s="1"/>
      <c r="I246" s="1"/>
    </row>
    <row r="247" spans="1:17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17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17" x14ac:dyDescent="0.25">
      <c r="A249" s="1" t="s">
        <v>68</v>
      </c>
      <c r="B249" s="1"/>
      <c r="C249" s="1"/>
      <c r="D249" s="1"/>
      <c r="E249" s="1"/>
      <c r="F249" s="1"/>
      <c r="G249" s="1"/>
      <c r="H249" s="1"/>
      <c r="I249" s="1"/>
    </row>
    <row r="250" spans="1:17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17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17" x14ac:dyDescent="0.25">
      <c r="A252" s="1" t="s">
        <v>69</v>
      </c>
      <c r="B252" s="1"/>
      <c r="C252" s="1"/>
      <c r="D252" s="1"/>
      <c r="E252" s="1"/>
      <c r="F252" s="1"/>
      <c r="G252" s="1"/>
      <c r="H252" s="1"/>
      <c r="I252" s="1"/>
    </row>
    <row r="253" spans="1:17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17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17" ht="15.75" thickBot="1" x14ac:dyDescent="0.3">
      <c r="A256" s="22" t="s">
        <v>70</v>
      </c>
      <c r="B256" s="23"/>
      <c r="C256" s="23"/>
      <c r="D256" s="23"/>
      <c r="E256" s="23"/>
      <c r="F256" s="23"/>
      <c r="G256" s="23"/>
      <c r="H256" s="23"/>
      <c r="I256" s="24"/>
    </row>
    <row r="257" spans="1:15" ht="39" thickBot="1" x14ac:dyDescent="0.3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36" t="s">
        <v>78</v>
      </c>
      <c r="L257" s="26"/>
      <c r="M257" s="27" t="s">
        <v>75</v>
      </c>
    </row>
    <row r="258" spans="1:15" ht="15.75" thickBot="1" x14ac:dyDescent="0.3">
      <c r="A258" s="2" t="s">
        <v>11</v>
      </c>
      <c r="B258" s="9">
        <v>40805.03</v>
      </c>
      <c r="C258" s="9">
        <v>1019872.52</v>
      </c>
      <c r="D258" s="9">
        <v>961213.6</v>
      </c>
      <c r="E258" s="9">
        <v>9114.83</v>
      </c>
      <c r="F258" s="9">
        <v>17576.87</v>
      </c>
      <c r="G258" s="9">
        <v>0</v>
      </c>
      <c r="H258" s="9">
        <v>0</v>
      </c>
      <c r="I258" s="10">
        <v>91001.91</v>
      </c>
      <c r="K258" s="28">
        <v>86191.71</v>
      </c>
      <c r="L258" s="26"/>
      <c r="M258" s="29">
        <f>I258-K258</f>
        <v>4810.1999999999971</v>
      </c>
    </row>
    <row r="259" spans="1:15" ht="15.75" thickBot="1" x14ac:dyDescent="0.3">
      <c r="A259" s="2" t="s">
        <v>12</v>
      </c>
      <c r="B259" s="9">
        <v>710489534.11000001</v>
      </c>
      <c r="C259" s="9">
        <v>39001427.82</v>
      </c>
      <c r="D259" s="9">
        <v>1942817.3</v>
      </c>
      <c r="E259" s="9">
        <v>0</v>
      </c>
      <c r="F259" s="9">
        <v>39618213.740000002</v>
      </c>
      <c r="G259" s="9">
        <v>1209070.69</v>
      </c>
      <c r="H259" s="9">
        <v>9058.7199999999993</v>
      </c>
      <c r="I259" s="10">
        <v>709148060.29999995</v>
      </c>
      <c r="K259" s="28">
        <v>680372106.37</v>
      </c>
      <c r="L259" s="26"/>
      <c r="M259" s="29">
        <f>I259-K259</f>
        <v>28775953.929999948</v>
      </c>
    </row>
    <row r="260" spans="1:15" ht="15.75" thickBot="1" x14ac:dyDescent="0.3">
      <c r="A260" s="2" t="s">
        <v>13</v>
      </c>
      <c r="B260" s="9">
        <v>739929.38</v>
      </c>
      <c r="C260" s="9">
        <v>40074</v>
      </c>
      <c r="D260" s="9">
        <v>3689.72</v>
      </c>
      <c r="E260" s="9">
        <v>0</v>
      </c>
      <c r="F260" s="9">
        <v>41508.51</v>
      </c>
      <c r="G260" s="9">
        <v>1274.76</v>
      </c>
      <c r="H260" s="9">
        <v>9.24</v>
      </c>
      <c r="I260" s="10">
        <v>736089.15</v>
      </c>
      <c r="K260" s="28">
        <v>706514.58</v>
      </c>
      <c r="L260" s="26"/>
      <c r="M260" s="29">
        <f t="shared" ref="M260:M264" si="44">I260-K260</f>
        <v>29574.570000000065</v>
      </c>
    </row>
    <row r="261" spans="1:15" ht="15.75" thickBot="1" x14ac:dyDescent="0.3">
      <c r="A261" s="2" t="s">
        <v>14</v>
      </c>
      <c r="B261" s="9">
        <v>76348630.239999995</v>
      </c>
      <c r="C261" s="9">
        <v>4124959.96</v>
      </c>
      <c r="D261" s="9">
        <v>380294.64</v>
      </c>
      <c r="E261" s="9">
        <v>0</v>
      </c>
      <c r="F261" s="9">
        <v>4287125.1500000004</v>
      </c>
      <c r="G261" s="9">
        <v>131544.92000000001</v>
      </c>
      <c r="H261" s="9">
        <v>842.37</v>
      </c>
      <c r="I261" s="10">
        <v>75938557.700000003</v>
      </c>
      <c r="K261" s="28">
        <v>72914814.420000002</v>
      </c>
      <c r="L261" s="26"/>
      <c r="M261" s="29">
        <f t="shared" si="44"/>
        <v>3023743.2800000012</v>
      </c>
    </row>
    <row r="262" spans="1:15" ht="15.75" thickBot="1" x14ac:dyDescent="0.3">
      <c r="A262" s="2" t="s">
        <v>15</v>
      </c>
      <c r="B262" s="9">
        <v>5009270.72</v>
      </c>
      <c r="C262" s="9">
        <v>1048224.81</v>
      </c>
      <c r="D262" s="9">
        <v>738363.22</v>
      </c>
      <c r="E262" s="9">
        <v>0</v>
      </c>
      <c r="F262" s="9">
        <v>471700.28</v>
      </c>
      <c r="G262" s="9">
        <v>3736.22</v>
      </c>
      <c r="H262" s="9">
        <v>0</v>
      </c>
      <c r="I262" s="10">
        <v>4851168.25</v>
      </c>
      <c r="K262" s="28">
        <v>5902304.9900000002</v>
      </c>
      <c r="L262" s="26"/>
      <c r="M262" s="29">
        <f t="shared" si="44"/>
        <v>-1051136.7400000002</v>
      </c>
    </row>
    <row r="263" spans="1:15" ht="15.75" thickBot="1" x14ac:dyDescent="0.3">
      <c r="A263" s="2" t="s">
        <v>16</v>
      </c>
      <c r="B263" s="9">
        <v>50764.62</v>
      </c>
      <c r="C263" s="9">
        <v>1242517.57</v>
      </c>
      <c r="D263" s="9">
        <v>1208450.3</v>
      </c>
      <c r="E263" s="9">
        <v>3268.87</v>
      </c>
      <c r="F263" s="9">
        <v>17021.830000000002</v>
      </c>
      <c r="G263" s="9">
        <v>0</v>
      </c>
      <c r="H263" s="9">
        <v>0</v>
      </c>
      <c r="I263" s="10">
        <v>71078.929999999993</v>
      </c>
      <c r="K263" s="32">
        <v>68372.740000000005</v>
      </c>
      <c r="L263" s="26"/>
      <c r="M263" s="29">
        <f t="shared" si="44"/>
        <v>2706.1899999999878</v>
      </c>
    </row>
    <row r="264" spans="1:15" ht="15.75" thickBot="1" x14ac:dyDescent="0.3">
      <c r="A264" s="13" t="s">
        <v>17</v>
      </c>
      <c r="B264" s="12">
        <f t="shared" ref="B264:I264" si="45">SUM(B258:B263)</f>
        <v>792678934.10000002</v>
      </c>
      <c r="C264" s="12">
        <f t="shared" si="45"/>
        <v>46477076.680000007</v>
      </c>
      <c r="D264" s="12">
        <f t="shared" si="45"/>
        <v>5234828.78</v>
      </c>
      <c r="E264" s="12">
        <f t="shared" si="45"/>
        <v>12383.7</v>
      </c>
      <c r="F264" s="12">
        <f t="shared" si="45"/>
        <v>44453146.379999995</v>
      </c>
      <c r="G264" s="12">
        <f t="shared" si="45"/>
        <v>1345626.5899999999</v>
      </c>
      <c r="H264" s="12">
        <f t="shared" si="45"/>
        <v>9910.33</v>
      </c>
      <c r="I264" s="14">
        <f t="shared" si="45"/>
        <v>790835956.23999989</v>
      </c>
      <c r="K264" s="31">
        <f>K258+K259+K260+K261+K262+K263</f>
        <v>760050304.81000006</v>
      </c>
      <c r="L264" s="26"/>
      <c r="M264" s="29">
        <f t="shared" si="44"/>
        <v>30785651.429999828</v>
      </c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5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5" ht="15.75" thickBot="1" x14ac:dyDescent="0.3">
      <c r="A267" s="1" t="s">
        <v>71</v>
      </c>
      <c r="B267" s="1"/>
      <c r="C267" s="1"/>
      <c r="D267" s="1"/>
      <c r="E267" s="1"/>
      <c r="F267" s="1"/>
      <c r="G267" s="1"/>
      <c r="H267" s="1"/>
      <c r="I267" s="1"/>
    </row>
    <row r="268" spans="1:15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  <c r="K268" s="37" t="s">
        <v>79</v>
      </c>
      <c r="L268" s="38"/>
      <c r="M268" s="38"/>
      <c r="N268" s="38"/>
      <c r="O268" s="39"/>
    </row>
    <row r="269" spans="1:15" x14ac:dyDescent="0.25">
      <c r="A269" s="1" t="s">
        <v>21</v>
      </c>
      <c r="B269" s="1"/>
      <c r="C269" s="1"/>
      <c r="D269" s="1"/>
      <c r="E269" s="1"/>
      <c r="F269" s="1"/>
      <c r="G269" s="1"/>
      <c r="H269" s="1"/>
      <c r="I269" s="1"/>
      <c r="K269" s="40"/>
      <c r="L269" s="41"/>
      <c r="M269" s="41"/>
      <c r="N269" s="41"/>
      <c r="O269" s="42"/>
    </row>
    <row r="270" spans="1:15" ht="15.75" thickBot="1" x14ac:dyDescent="0.3">
      <c r="A270" s="1" t="s">
        <v>72</v>
      </c>
      <c r="B270" s="1"/>
      <c r="C270" s="1"/>
      <c r="D270" s="1"/>
      <c r="E270" s="1"/>
      <c r="F270" s="1"/>
      <c r="G270" s="1"/>
      <c r="H270" s="1"/>
      <c r="I270" s="1"/>
      <c r="K270" s="43"/>
      <c r="L270" s="44"/>
      <c r="M270" s="44"/>
      <c r="N270" s="44"/>
      <c r="O270" s="45"/>
    </row>
    <row r="271" spans="1:15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1"/>
    </row>
    <row r="272" spans="1:15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 t="s">
        <v>73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6">
    <mergeCell ref="K268:O270"/>
    <mergeCell ref="A172:I172"/>
    <mergeCell ref="A193:I193"/>
    <mergeCell ref="A214:I214"/>
    <mergeCell ref="A235:I235"/>
    <mergeCell ref="A256:I256"/>
    <mergeCell ref="A67:I67"/>
    <mergeCell ref="A88:I88"/>
    <mergeCell ref="A109:I109"/>
    <mergeCell ref="A130:I130"/>
    <mergeCell ref="A151:I151"/>
    <mergeCell ref="A2:I2"/>
    <mergeCell ref="A1:I1"/>
    <mergeCell ref="A4:I4"/>
    <mergeCell ref="A25:I25"/>
    <mergeCell ref="A46:I4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2022-08-10T11:40:52Z</dcterms:modified>
</cp:coreProperties>
</file>