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PRESTAMISTA CCB\Testes do Relatório Prstamista de Venda CCB\09-2021\"/>
    </mc:Choice>
  </mc:AlternateContent>
  <xr:revisionPtr revIDLastSave="0" documentId="13_ncr:1_{719EE40B-20FE-462D-9279-B7F7944C7E65}" xr6:coauthVersionLast="47" xr6:coauthVersionMax="47" xr10:uidLastSave="{00000000-0000-0000-0000-000000000000}"/>
  <bookViews>
    <workbookView xWindow="-120" yWindow="-120" windowWidth="20730" windowHeight="11160" xr2:uid="{16DC503B-5B4C-42DD-9503-165CB53789D3}"/>
  </bookViews>
  <sheets>
    <sheet name="Resu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43" i="1" l="1"/>
  <c r="Q243" i="1" s="1"/>
  <c r="K243" i="1"/>
  <c r="M243" i="1" s="1"/>
  <c r="M242" i="1"/>
  <c r="Q241" i="1"/>
  <c r="M241" i="1"/>
  <c r="Q240" i="1"/>
  <c r="M240" i="1"/>
  <c r="Q239" i="1"/>
  <c r="M239" i="1"/>
  <c r="Q238" i="1"/>
  <c r="M238" i="1"/>
  <c r="Q237" i="1"/>
  <c r="M237" i="1"/>
  <c r="O222" i="1"/>
  <c r="Q222" i="1" s="1"/>
  <c r="K222" i="1"/>
  <c r="M222" i="1" s="1"/>
  <c r="M221" i="1"/>
  <c r="Q220" i="1"/>
  <c r="M220" i="1"/>
  <c r="Q219" i="1"/>
  <c r="M219" i="1"/>
  <c r="Q218" i="1"/>
  <c r="M218" i="1"/>
  <c r="Q217" i="1"/>
  <c r="M217" i="1"/>
  <c r="Q216" i="1"/>
  <c r="M216" i="1"/>
  <c r="O201" i="1"/>
  <c r="Q201" i="1" s="1"/>
  <c r="K201" i="1"/>
  <c r="M201" i="1" s="1"/>
  <c r="M200" i="1"/>
  <c r="Q199" i="1"/>
  <c r="M199" i="1"/>
  <c r="Q198" i="1"/>
  <c r="M198" i="1"/>
  <c r="Q197" i="1"/>
  <c r="M197" i="1"/>
  <c r="Q196" i="1"/>
  <c r="M196" i="1"/>
  <c r="Q195" i="1"/>
  <c r="M195" i="1"/>
  <c r="O180" i="1"/>
  <c r="Q180" i="1" s="1"/>
  <c r="K180" i="1"/>
  <c r="M180" i="1" s="1"/>
  <c r="M179" i="1"/>
  <c r="Q178" i="1"/>
  <c r="M178" i="1"/>
  <c r="Q177" i="1"/>
  <c r="M177" i="1"/>
  <c r="Q176" i="1"/>
  <c r="M176" i="1"/>
  <c r="Q175" i="1"/>
  <c r="M175" i="1"/>
  <c r="Q174" i="1"/>
  <c r="M174" i="1"/>
  <c r="O159" i="1"/>
  <c r="Q159" i="1" s="1"/>
  <c r="K159" i="1"/>
  <c r="M159" i="1" s="1"/>
  <c r="M158" i="1"/>
  <c r="Q157" i="1"/>
  <c r="M157" i="1"/>
  <c r="Q156" i="1"/>
  <c r="M156" i="1"/>
  <c r="Q155" i="1"/>
  <c r="M155" i="1"/>
  <c r="Q154" i="1"/>
  <c r="M154" i="1"/>
  <c r="Q153" i="1"/>
  <c r="M153" i="1"/>
  <c r="O138" i="1"/>
  <c r="Q138" i="1" s="1"/>
  <c r="K138" i="1"/>
  <c r="M138" i="1" s="1"/>
  <c r="M137" i="1"/>
  <c r="Q136" i="1"/>
  <c r="M136" i="1"/>
  <c r="Q135" i="1"/>
  <c r="M135" i="1"/>
  <c r="Q134" i="1"/>
  <c r="M134" i="1"/>
  <c r="Q133" i="1"/>
  <c r="M133" i="1"/>
  <c r="Q132" i="1"/>
  <c r="M132" i="1"/>
  <c r="O117" i="1"/>
  <c r="Q117" i="1" s="1"/>
  <c r="K117" i="1"/>
  <c r="M117" i="1" s="1"/>
  <c r="M116" i="1"/>
  <c r="Q115" i="1"/>
  <c r="M115" i="1"/>
  <c r="Q114" i="1"/>
  <c r="M114" i="1"/>
  <c r="Q113" i="1"/>
  <c r="M113" i="1"/>
  <c r="Q112" i="1"/>
  <c r="M112" i="1"/>
  <c r="Q111" i="1"/>
  <c r="M111" i="1"/>
  <c r="K96" i="1"/>
  <c r="M94" i="1"/>
  <c r="M96" i="1"/>
  <c r="M95" i="1"/>
  <c r="M93" i="1"/>
  <c r="O96" i="1"/>
  <c r="Q96" i="1" s="1"/>
  <c r="Q94" i="1"/>
  <c r="Q93" i="1"/>
  <c r="Q92" i="1"/>
  <c r="M92" i="1"/>
  <c r="Q91" i="1"/>
  <c r="M91" i="1"/>
  <c r="Q90" i="1"/>
  <c r="M90" i="1"/>
  <c r="Q75" i="1"/>
  <c r="Q73" i="1"/>
  <c r="O54" i="1"/>
  <c r="Q54" i="1" s="1"/>
  <c r="Q52" i="1"/>
  <c r="Q49" i="1"/>
  <c r="Q50" i="1"/>
  <c r="Q51" i="1"/>
  <c r="Q70" i="1"/>
  <c r="Q71" i="1"/>
  <c r="Q72" i="1"/>
  <c r="O75" i="1"/>
  <c r="K75" i="1"/>
  <c r="M75" i="1" s="1"/>
  <c r="M73" i="1"/>
  <c r="M72" i="1"/>
  <c r="M71" i="1"/>
  <c r="M70" i="1"/>
  <c r="Q69" i="1"/>
  <c r="M69" i="1"/>
  <c r="Q48" i="1"/>
  <c r="Q28" i="1"/>
  <c r="O33" i="1"/>
  <c r="Q33" i="1" s="1"/>
  <c r="Q31" i="1"/>
  <c r="Q30" i="1"/>
  <c r="Q29" i="1"/>
  <c r="Q27" i="1"/>
  <c r="O12" i="1"/>
  <c r="Q12" i="1" s="1"/>
  <c r="Q9" i="1"/>
  <c r="Q10" i="1"/>
  <c r="Q8" i="1"/>
  <c r="Q6" i="1"/>
  <c r="Q7" i="1"/>
  <c r="K54" i="1"/>
  <c r="M54" i="1" s="1"/>
  <c r="M52" i="1"/>
  <c r="M51" i="1"/>
  <c r="M50" i="1"/>
  <c r="M49" i="1"/>
  <c r="M48" i="1"/>
  <c r="K33" i="1"/>
  <c r="M33" i="1" s="1"/>
  <c r="M31" i="1"/>
  <c r="M30" i="1"/>
  <c r="M29" i="1"/>
  <c r="M28" i="1"/>
  <c r="M27" i="1"/>
  <c r="M12" i="1"/>
  <c r="M6" i="1"/>
  <c r="M7" i="1"/>
  <c r="M8" i="1"/>
  <c r="M9" i="1"/>
  <c r="M10" i="1"/>
  <c r="K12" i="1" l="1"/>
  <c r="M258" i="1"/>
  <c r="K264" i="1"/>
  <c r="M263" i="1"/>
  <c r="M260" i="1"/>
  <c r="M261" i="1"/>
  <c r="M262" i="1"/>
  <c r="M259" i="1"/>
  <c r="I264" i="1"/>
  <c r="M264" i="1" s="1"/>
  <c r="H264" i="1"/>
  <c r="G264" i="1"/>
  <c r="F264" i="1"/>
  <c r="E264" i="1"/>
  <c r="D264" i="1"/>
  <c r="C264" i="1"/>
  <c r="B264" i="1"/>
  <c r="I243" i="1"/>
  <c r="H243" i="1"/>
  <c r="G243" i="1"/>
  <c r="F243" i="1"/>
  <c r="E243" i="1"/>
  <c r="D243" i="1"/>
  <c r="C243" i="1"/>
  <c r="B243" i="1"/>
  <c r="I222" i="1"/>
  <c r="H222" i="1"/>
  <c r="G222" i="1"/>
  <c r="F222" i="1"/>
  <c r="E222" i="1"/>
  <c r="D222" i="1"/>
  <c r="C222" i="1"/>
  <c r="B222" i="1"/>
  <c r="I201" i="1"/>
  <c r="H201" i="1"/>
  <c r="G201" i="1"/>
  <c r="F201" i="1"/>
  <c r="E201" i="1"/>
  <c r="D201" i="1"/>
  <c r="C201" i="1"/>
  <c r="B201" i="1"/>
  <c r="I180" i="1"/>
  <c r="H180" i="1"/>
  <c r="G180" i="1"/>
  <c r="F180" i="1"/>
  <c r="E180" i="1"/>
  <c r="D180" i="1"/>
  <c r="C180" i="1"/>
  <c r="B180" i="1"/>
  <c r="I159" i="1"/>
  <c r="H159" i="1"/>
  <c r="G159" i="1"/>
  <c r="F159" i="1"/>
  <c r="E159" i="1"/>
  <c r="D159" i="1"/>
  <c r="C159" i="1"/>
  <c r="B159" i="1"/>
  <c r="I138" i="1"/>
  <c r="H138" i="1"/>
  <c r="G138" i="1"/>
  <c r="F138" i="1"/>
  <c r="E138" i="1"/>
  <c r="D138" i="1"/>
  <c r="C138" i="1"/>
  <c r="B138" i="1"/>
  <c r="I117" i="1"/>
  <c r="H117" i="1"/>
  <c r="G117" i="1"/>
  <c r="F117" i="1"/>
  <c r="E117" i="1"/>
  <c r="D117" i="1"/>
  <c r="C117" i="1"/>
  <c r="B117" i="1"/>
  <c r="I96" i="1"/>
  <c r="H96" i="1"/>
  <c r="G96" i="1"/>
  <c r="F96" i="1"/>
  <c r="E96" i="1"/>
  <c r="D96" i="1"/>
  <c r="C96" i="1"/>
  <c r="B96" i="1"/>
  <c r="I75" i="1"/>
  <c r="H75" i="1"/>
  <c r="G75" i="1"/>
  <c r="F75" i="1"/>
  <c r="E75" i="1"/>
  <c r="D75" i="1"/>
  <c r="C75" i="1"/>
  <c r="B75" i="1"/>
  <c r="I54" i="1"/>
  <c r="H54" i="1"/>
  <c r="G54" i="1"/>
  <c r="F54" i="1"/>
  <c r="E54" i="1"/>
  <c r="D54" i="1"/>
  <c r="C54" i="1"/>
  <c r="B54" i="1"/>
  <c r="I33" i="1"/>
  <c r="H33" i="1"/>
  <c r="G33" i="1"/>
  <c r="F33" i="1"/>
  <c r="E33" i="1"/>
  <c r="D33" i="1"/>
  <c r="C33" i="1"/>
  <c r="B33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<sst xmlns="http://schemas.openxmlformats.org/spreadsheetml/2006/main" count="392" uniqueCount="72">
  <si>
    <t>Prestamista de Venda Resumo CCB</t>
  </si>
  <si>
    <t>Período: 09/2021</t>
  </si>
  <si>
    <t>RIVIERA DE SANTA CRISTINA - I</t>
  </si>
  <si>
    <t>Saldo inicial (+)</t>
  </si>
  <si>
    <t xml:space="preserve">Efetivados (+) </t>
  </si>
  <si>
    <t>Recebidos (-)</t>
  </si>
  <si>
    <t>Estorno de Pagamento (+)</t>
  </si>
  <si>
    <t>Cancelamento (-)</t>
  </si>
  <si>
    <t>Reativados (+)</t>
  </si>
  <si>
    <t>Acrescidos de Correção Monetária (+)</t>
  </si>
  <si>
    <t>Saldo Atual</t>
  </si>
  <si>
    <t>Principal Sinal</t>
  </si>
  <si>
    <t>Principal</t>
  </si>
  <si>
    <t>Taxa de Emissão CCB</t>
  </si>
  <si>
    <t>Juros</t>
  </si>
  <si>
    <t>Corretagem</t>
  </si>
  <si>
    <t>Corretagem SINAL</t>
  </si>
  <si>
    <t>Total</t>
  </si>
  <si>
    <t>Classificação Contábil</t>
  </si>
  <si>
    <t>A) Pela Correção Monetária do Valor Original + Correção Monetária RSC I: 0,00</t>
  </si>
  <si>
    <t>Débito: 1010001 - CRÉDITOS CLIENTES CCB - PRINCIPAL</t>
  </si>
  <si>
    <t>Crédito: 2101001 - CONTRATO MOMENTUM</t>
  </si>
  <si>
    <t>B) Pela Correção Monetária da Taxa de Administração + Correção Monetária RSC I: 0,00</t>
  </si>
  <si>
    <t>Crédito: 2101002 - TAXA DE ADMINISTRAÇÃO A REALIZAR (CCB)</t>
  </si>
  <si>
    <t>C) Pela Correção Monetária da Taxa de Emissão CCB + Correção Monetária RSC I: 0,00</t>
  </si>
  <si>
    <t>Crédito: 21010013 - DESP. EMISSÃO/REEMBOLSO - VENDAS CCB</t>
  </si>
  <si>
    <t>RIVIERA DE SANTA CRISTINA - IV</t>
  </si>
  <si>
    <t>A) Pela Correção Monetária do Valor Original + Correção Monetária RSC IV: 0,00</t>
  </si>
  <si>
    <t>B) Pela Correção Monetária da Taxa de Administração + Correção Monetária RSC IV: 0,00</t>
  </si>
  <si>
    <t>C) Pela Correção Monetária da Taxa de Emissão CCB + Correção Monetária RSC IV: 0,00</t>
  </si>
  <si>
    <t>RIVIERA DE SANTA CRISTINA - II</t>
  </si>
  <si>
    <t>A) Pela Correção Monetária do Valor Original + Correção Monetária RSC II: 0,00</t>
  </si>
  <si>
    <t>B) Pela Correção Monetária da Taxa de Administração + Correção Monetária RSC II: 0,00</t>
  </si>
  <si>
    <t>C) Pela Correção Monetária da Taxa de Emissão CCB + Correção Monetária RSC II: 0,00</t>
  </si>
  <si>
    <t>TERRAS DE STA. CRISTINA - V</t>
  </si>
  <si>
    <t>A) Pela Correção Monetária do Valor Original + Correção Monetária TSC V: 0,00</t>
  </si>
  <si>
    <t>B) Pela Correção Monetária da Taxa de Administração + Correção Monetária TSC V: 0,00</t>
  </si>
  <si>
    <t>C) Pela Correção Monetária da Taxa de Emissão CCB + Correção Monetária TSC V: 0,00</t>
  </si>
  <si>
    <t>RIVIERA DE SANTA CRISTINA - III</t>
  </si>
  <si>
    <t>A) Pela Correção Monetária do Valor Original + Correção Monetária RSC III: 0,00</t>
  </si>
  <si>
    <t>B) Pela Correção Monetária da Taxa de Administração + Correção Monetária RSC III: 0,00</t>
  </si>
  <si>
    <t>C) Pela Correção Monetária da Taxa de Emissão CCB + Correção Monetária RSC III: 0,00</t>
  </si>
  <si>
    <t>RIVIERA DE SANTA CRISTINA XIII - SETOR IATE</t>
  </si>
  <si>
    <t>A) Pela Correção Monetária do Valor Original + Correção Monetária RSC XIII: 0,00</t>
  </si>
  <si>
    <t>B) Pela Correção Monetária da Taxa de Administração + Correção Monetária RSC XIII: 0,00</t>
  </si>
  <si>
    <t>C) Pela Correção Monetária da Taxa de Emissão CCB + Correção Monetária RSC XIII: 0,00</t>
  </si>
  <si>
    <t>RIVIERA DE SANTA CRISTINA XIII - SETOR MARINA</t>
  </si>
  <si>
    <t>NINHO VERDE I ECO RESIDENCE</t>
  </si>
  <si>
    <t>A) Pela Correção Monetária do Valor Original + Correção Monetária NVIER: 0,00</t>
  </si>
  <si>
    <t>B) Pela Correção Monetária da Taxa de Administração + Correção Monetária NVIER: 0,00</t>
  </si>
  <si>
    <t>C) Pela Correção Monetária da Taxa de Emissão CCB + Correção Monetária NVIER: 0,00</t>
  </si>
  <si>
    <t>NINHO VERDE II ECO RESIDENCE</t>
  </si>
  <si>
    <t>A) Pela Correção Monetária do Valor Original + Correção Monetária NVIIER: 0,00</t>
  </si>
  <si>
    <t>B) Pela Correção Monetária da Taxa de Administração + Correção Monetária NVIIER: 0,00</t>
  </si>
  <si>
    <t>C) Pela Correção Monetária da Taxa de Emissão CCB + Correção Monetária NVIIER: 0,00</t>
  </si>
  <si>
    <t>SANTA BÁRBARA RESORT RESIDENCE - I</t>
  </si>
  <si>
    <t>A) Pela Correção Monetária do Valor Original + Correção Monetária SBRR: 0,00</t>
  </si>
  <si>
    <t>B) Pela Correção Monetária da Taxa de Administração + Correção Monetária SBRR: 0,00</t>
  </si>
  <si>
    <t>C) Pela Correção Monetária da Taxa de Emissão CCB + Correção Monetária SBRR: 0,00</t>
  </si>
  <si>
    <t>SANTA BÁRBARA RESORT RESIDENCE - II</t>
  </si>
  <si>
    <t>SANTA BÁRBARA RESORT RESIDENCE - III</t>
  </si>
  <si>
    <t>RESUMO CONSOLIDADO</t>
  </si>
  <si>
    <t>A) Pela Correção Monetária do Valor Original + Correção Monetária Total: 0,00</t>
  </si>
  <si>
    <t>B) Pela Correção Monetária da Taxa de Administração + Correção Monetária Total: 0,00</t>
  </si>
  <si>
    <t>C) Pela Correção Monetária da Taxa de Emissão CCB + Correção Monetária Total: 0,00</t>
  </si>
  <si>
    <t>Saldo do Análitico</t>
  </si>
  <si>
    <t>Diferença</t>
  </si>
  <si>
    <t xml:space="preserve">Saldo do Análitico
</t>
  </si>
  <si>
    <t xml:space="preserve">  </t>
  </si>
  <si>
    <t>Saldo Mês Anterior</t>
  </si>
  <si>
    <t>Resultado</t>
  </si>
  <si>
    <r>
      <t xml:space="preserve">Observação : Diferença de </t>
    </r>
    <r>
      <rPr>
        <sz val="11"/>
        <color rgb="FFFF0000"/>
        <rFont val="Arial"/>
        <family val="2"/>
      </rPr>
      <t>332.050,18</t>
    </r>
    <r>
      <rPr>
        <sz val="11"/>
        <color theme="1"/>
        <rFont val="Arial"/>
        <family val="2"/>
      </rPr>
      <t xml:space="preserve"> referente ao valor gerado no relatório análitico.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</si>
</sst>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3"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4" fillId="0" borderId="1" xfId="0" applyNumberFormat="1" applyFont="1" applyFill="1" applyBorder="1"/>
    <xf numFmtId="0" fontId="3" fillId="3" borderId="5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43" fontId="3" fillId="0" borderId="1" xfId="0" applyNumberFormat="1" applyFont="1" applyFill="1" applyBorder="1"/>
    <xf numFmtId="43" fontId="4" fillId="0" borderId="1" xfId="0" applyNumberFormat="1" applyFont="1" applyFill="1" applyBorder="1"/>
    <xf numFmtId="0" fontId="2" fillId="0" borderId="0" xfId="0" applyNumberFormat="1" applyFont="1" applyFill="1" applyBorder="1"/>
    <xf numFmtId="43" fontId="4" fillId="0" borderId="10" xfId="0" applyNumberFormat="1" applyFont="1" applyFill="1" applyBorder="1"/>
    <xf numFmtId="0" fontId="4" fillId="0" borderId="11" xfId="0" applyNumberFormat="1" applyFont="1" applyFill="1" applyBorder="1"/>
    <xf numFmtId="43" fontId="4" fillId="0" borderId="12" xfId="0" applyNumberFormat="1" applyFont="1" applyFill="1" applyBorder="1"/>
    <xf numFmtId="0" fontId="1" fillId="0" borderId="0" xfId="0" applyNumberFormat="1" applyFont="1" applyFill="1" applyBorder="1"/>
    <xf numFmtId="43" fontId="2" fillId="0" borderId="0" xfId="0" applyNumberFormat="1" applyFont="1" applyFill="1" applyBorder="1"/>
    <xf numFmtId="43" fontId="4" fillId="0" borderId="10" xfId="1" applyFont="1" applyFill="1" applyBorder="1" applyAlignment="1">
      <alignment horizontal="center" vertical="center" wrapText="1"/>
    </xf>
    <xf numFmtId="43" fontId="4" fillId="0" borderId="12" xfId="1" applyFont="1" applyFill="1" applyBorder="1" applyAlignment="1">
      <alignment horizontal="center" vertical="center" wrapText="1"/>
    </xf>
    <xf numFmtId="43" fontId="0" fillId="0" borderId="13" xfId="0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0" fontId="0" fillId="4" borderId="13" xfId="0" applyNumberFormat="1" applyFont="1" applyFill="1" applyBorder="1" applyAlignment="1">
      <alignment horizontal="center" vertical="center"/>
    </xf>
    <xf numFmtId="43" fontId="0" fillId="0" borderId="1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3" fontId="9" fillId="0" borderId="13" xfId="0" applyNumberFormat="1" applyFont="1" applyFill="1" applyBorder="1"/>
    <xf numFmtId="0" fontId="0" fillId="0" borderId="13" xfId="0" applyNumberFormat="1" applyFont="1" applyFill="1" applyBorder="1"/>
    <xf numFmtId="43" fontId="0" fillId="0" borderId="13" xfId="1" applyFont="1" applyFill="1" applyBorder="1"/>
    <xf numFmtId="43" fontId="0" fillId="0" borderId="14" xfId="0" applyNumberFormat="1" applyFont="1" applyFill="1" applyBorder="1"/>
    <xf numFmtId="43" fontId="4" fillId="0" borderId="13" xfId="0" applyNumberFormat="1" applyFont="1" applyBorder="1"/>
    <xf numFmtId="0" fontId="4" fillId="2" borderId="13" xfId="0" applyFont="1" applyFill="1" applyBorder="1" applyAlignment="1">
      <alignment horizontal="center" vertical="center" wrapText="1"/>
    </xf>
    <xf numFmtId="43" fontId="8" fillId="0" borderId="13" xfId="0" applyNumberFormat="1" applyFont="1" applyFill="1" applyBorder="1"/>
    <xf numFmtId="43" fontId="8" fillId="0" borderId="13" xfId="0" applyNumberFormat="1" applyFont="1" applyFill="1" applyBorder="1" applyAlignment="1">
      <alignment horizontal="center" vertical="center"/>
    </xf>
    <xf numFmtId="43" fontId="10" fillId="0" borderId="13" xfId="0" applyNumberFormat="1" applyFont="1" applyFill="1" applyBorder="1"/>
    <xf numFmtId="0" fontId="3" fillId="2" borderId="5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6" fillId="2" borderId="4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/>
    </xf>
    <xf numFmtId="0" fontId="5" fillId="2" borderId="8" xfId="0" applyNumberFormat="1" applyFont="1" applyFill="1" applyBorder="1" applyAlignment="1">
      <alignment vertical="center"/>
    </xf>
    <xf numFmtId="0" fontId="5" fillId="2" borderId="9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3233-3B18-43B1-B340-FD4E5AEC54E5}">
  <dimension ref="A1:Q704"/>
  <sheetViews>
    <sheetView showGridLines="0" tabSelected="1" topLeftCell="B256" zoomScale="85" zoomScaleNormal="85" workbookViewId="0">
      <selection activeCell="O276" sqref="O276"/>
    </sheetView>
  </sheetViews>
  <sheetFormatPr defaultRowHeight="15" x14ac:dyDescent="0.25"/>
  <cols>
    <col min="1" max="1" width="23.7109375" bestFit="1" customWidth="1"/>
    <col min="2" max="2" width="16.85546875" customWidth="1"/>
    <col min="3" max="5" width="17.28515625" customWidth="1"/>
    <col min="6" max="7" width="20.7109375" customWidth="1"/>
    <col min="8" max="8" width="16.42578125" customWidth="1"/>
    <col min="9" max="9" width="18.28515625" customWidth="1"/>
    <col min="11" max="11" width="18" bestFit="1" customWidth="1"/>
    <col min="12" max="12" width="3.42578125" customWidth="1"/>
    <col min="13" max="13" width="15.28515625" customWidth="1"/>
    <col min="14" max="14" width="3.140625" customWidth="1"/>
    <col min="15" max="15" width="19" bestFit="1" customWidth="1"/>
    <col min="16" max="16" width="4.7109375" customWidth="1"/>
    <col min="17" max="17" width="19" bestFit="1" customWidth="1"/>
  </cols>
  <sheetData>
    <row r="1" spans="1:17" ht="30.75" customHeight="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8"/>
    </row>
    <row r="2" spans="1:17" x14ac:dyDescent="0.25">
      <c r="A2" s="33" t="s">
        <v>1</v>
      </c>
      <c r="B2" s="34"/>
      <c r="C2" s="34"/>
      <c r="D2" s="34"/>
      <c r="E2" s="34"/>
      <c r="F2" s="34"/>
      <c r="G2" s="34"/>
      <c r="H2" s="34"/>
      <c r="I2" s="35"/>
    </row>
    <row r="3" spans="1:17" x14ac:dyDescent="0.25">
      <c r="A3" s="3"/>
      <c r="B3" s="4"/>
      <c r="C3" s="4"/>
      <c r="D3" s="4"/>
      <c r="E3" s="4"/>
      <c r="F3" s="4"/>
      <c r="G3" s="4"/>
      <c r="H3" s="4"/>
      <c r="I3" s="5"/>
    </row>
    <row r="4" spans="1:17" ht="18.75" customHeight="1" thickBot="1" x14ac:dyDescent="0.3">
      <c r="A4" s="39" t="s">
        <v>2</v>
      </c>
      <c r="B4" s="40"/>
      <c r="C4" s="40"/>
      <c r="D4" s="40"/>
      <c r="E4" s="40"/>
      <c r="F4" s="40"/>
      <c r="G4" s="40"/>
      <c r="H4" s="40"/>
      <c r="I4" s="41"/>
    </row>
    <row r="5" spans="1:17" ht="43.5" customHeight="1" thickBot="1" x14ac:dyDescent="0.3">
      <c r="A5" s="6"/>
      <c r="B5" s="7" t="s">
        <v>3</v>
      </c>
      <c r="C5" s="7" t="s">
        <v>4</v>
      </c>
      <c r="D5" s="7" t="s">
        <v>5</v>
      </c>
      <c r="E5" s="8" t="s">
        <v>6</v>
      </c>
      <c r="F5" s="7" t="s">
        <v>7</v>
      </c>
      <c r="G5" s="7" t="s">
        <v>8</v>
      </c>
      <c r="H5" s="8" t="s">
        <v>9</v>
      </c>
      <c r="I5" s="7" t="s">
        <v>10</v>
      </c>
      <c r="K5" s="23" t="s">
        <v>67</v>
      </c>
      <c r="M5" s="21" t="s">
        <v>66</v>
      </c>
      <c r="O5" s="21" t="s">
        <v>69</v>
      </c>
      <c r="Q5" s="21" t="s">
        <v>70</v>
      </c>
    </row>
    <row r="6" spans="1:17" ht="15.75" thickBot="1" x14ac:dyDescent="0.3">
      <c r="A6" s="2" t="s">
        <v>11</v>
      </c>
      <c r="B6" s="9">
        <v>0</v>
      </c>
      <c r="C6" s="9">
        <v>3340.1</v>
      </c>
      <c r="D6" s="9">
        <v>3340.1</v>
      </c>
      <c r="E6" s="9">
        <v>0</v>
      </c>
      <c r="F6" s="9">
        <v>0</v>
      </c>
      <c r="G6" s="9">
        <v>0</v>
      </c>
      <c r="H6" s="9">
        <v>0</v>
      </c>
      <c r="I6" s="10">
        <v>0</v>
      </c>
      <c r="K6" s="17"/>
      <c r="M6" s="22">
        <f t="shared" ref="M6:M9" si="0">I6-K6</f>
        <v>0</v>
      </c>
      <c r="O6" s="25"/>
      <c r="Q6" s="19">
        <f>B6-O6</f>
        <v>0</v>
      </c>
    </row>
    <row r="7" spans="1:17" ht="15.75" thickBot="1" x14ac:dyDescent="0.3">
      <c r="A7" s="2" t="s">
        <v>12</v>
      </c>
      <c r="B7" s="9">
        <v>31179707.93</v>
      </c>
      <c r="C7" s="9">
        <v>5826102.46</v>
      </c>
      <c r="D7" s="9">
        <v>49092.03</v>
      </c>
      <c r="E7" s="9">
        <v>0</v>
      </c>
      <c r="F7" s="9">
        <v>2117684.8199999998</v>
      </c>
      <c r="G7" s="9">
        <v>0</v>
      </c>
      <c r="H7" s="9">
        <v>0</v>
      </c>
      <c r="I7" s="10">
        <v>34839033.539999999</v>
      </c>
      <c r="K7" s="17">
        <v>34502304.800000012</v>
      </c>
      <c r="M7" s="22">
        <f t="shared" si="0"/>
        <v>336728.73999998719</v>
      </c>
      <c r="O7" s="26">
        <v>31179707.93</v>
      </c>
      <c r="Q7" s="19">
        <f>B7-O7</f>
        <v>0</v>
      </c>
    </row>
    <row r="8" spans="1:17" ht="15.75" thickBot="1" x14ac:dyDescent="0.3">
      <c r="A8" s="2" t="s">
        <v>13</v>
      </c>
      <c r="B8" s="9">
        <v>32474.39</v>
      </c>
      <c r="C8" s="9">
        <v>6094.49</v>
      </c>
      <c r="D8" s="9">
        <v>29.57</v>
      </c>
      <c r="E8" s="9">
        <v>0</v>
      </c>
      <c r="F8" s="9">
        <v>2184.62</v>
      </c>
      <c r="G8" s="9">
        <v>0</v>
      </c>
      <c r="H8" s="9">
        <v>0</v>
      </c>
      <c r="I8" s="10">
        <v>36354.69</v>
      </c>
      <c r="K8" s="17">
        <v>36017.619999999974</v>
      </c>
      <c r="M8" s="22">
        <f t="shared" si="0"/>
        <v>337.07000000002881</v>
      </c>
      <c r="O8" s="26">
        <v>32474.39</v>
      </c>
      <c r="Q8" s="19">
        <f t="shared" ref="Q8:Q12" si="1">B8-O8</f>
        <v>0</v>
      </c>
    </row>
    <row r="9" spans="1:17" ht="15.75" thickBot="1" x14ac:dyDescent="0.3">
      <c r="A9" s="2" t="s">
        <v>14</v>
      </c>
      <c r="B9" s="9">
        <v>3362802.16</v>
      </c>
      <c r="C9" s="9">
        <v>629047.81000000006</v>
      </c>
      <c r="D9" s="9">
        <v>3051</v>
      </c>
      <c r="E9" s="9">
        <v>0</v>
      </c>
      <c r="F9" s="9">
        <v>229574.56</v>
      </c>
      <c r="G9" s="9">
        <v>0</v>
      </c>
      <c r="H9" s="9">
        <v>0</v>
      </c>
      <c r="I9" s="10">
        <v>3759224.41</v>
      </c>
      <c r="K9" s="17">
        <v>3724434.2199999997</v>
      </c>
      <c r="M9" s="22">
        <f t="shared" si="0"/>
        <v>34790.19000000041</v>
      </c>
      <c r="O9" s="26">
        <v>3362802.16</v>
      </c>
      <c r="Q9" s="19">
        <f>B9-O9</f>
        <v>0</v>
      </c>
    </row>
    <row r="10" spans="1:17" ht="15.75" thickBot="1" x14ac:dyDescent="0.3">
      <c r="A10" s="2" t="s">
        <v>15</v>
      </c>
      <c r="B10" s="9">
        <v>892789.7</v>
      </c>
      <c r="C10" s="9">
        <v>262284.44</v>
      </c>
      <c r="D10" s="9">
        <v>128863.2</v>
      </c>
      <c r="E10" s="9">
        <v>0</v>
      </c>
      <c r="F10" s="9">
        <v>98787.61</v>
      </c>
      <c r="G10" s="9">
        <v>0</v>
      </c>
      <c r="H10" s="9">
        <v>0</v>
      </c>
      <c r="I10" s="10">
        <v>927423.33</v>
      </c>
      <c r="K10" s="17">
        <v>927423.32999999984</v>
      </c>
      <c r="M10" s="22">
        <f>I10-K10</f>
        <v>0</v>
      </c>
      <c r="O10" s="19">
        <v>911616.87</v>
      </c>
      <c r="Q10" s="19">
        <f>B10+B11-O10</f>
        <v>0</v>
      </c>
    </row>
    <row r="11" spans="1:17" ht="15.75" thickBot="1" x14ac:dyDescent="0.3">
      <c r="A11" s="2" t="s">
        <v>16</v>
      </c>
      <c r="B11" s="9">
        <v>18827.169999999998</v>
      </c>
      <c r="C11" s="9">
        <v>76896.08</v>
      </c>
      <c r="D11" s="9">
        <v>60468.02</v>
      </c>
      <c r="E11" s="9">
        <v>0</v>
      </c>
      <c r="F11" s="9">
        <v>0</v>
      </c>
      <c r="G11" s="9">
        <v>0</v>
      </c>
      <c r="H11" s="9">
        <v>0</v>
      </c>
      <c r="I11" s="10">
        <v>35255.230000000003</v>
      </c>
      <c r="K11" s="18">
        <v>35255.229999999989</v>
      </c>
      <c r="M11" s="22"/>
      <c r="O11" s="25"/>
      <c r="Q11" s="19"/>
    </row>
    <row r="12" spans="1:17" ht="15.75" thickBot="1" x14ac:dyDescent="0.3">
      <c r="A12" s="13" t="s">
        <v>17</v>
      </c>
      <c r="B12" s="12">
        <f t="shared" ref="B12:I12" si="2">SUM(B6:B11)</f>
        <v>35486601.350000009</v>
      </c>
      <c r="C12" s="12">
        <f t="shared" si="2"/>
        <v>6803765.3799999999</v>
      </c>
      <c r="D12" s="12">
        <f t="shared" si="2"/>
        <v>244843.91999999998</v>
      </c>
      <c r="E12" s="12">
        <f t="shared" si="2"/>
        <v>0</v>
      </c>
      <c r="F12" s="12">
        <f t="shared" si="2"/>
        <v>2448231.61</v>
      </c>
      <c r="G12" s="12">
        <f t="shared" si="2"/>
        <v>0</v>
      </c>
      <c r="H12" s="12">
        <f t="shared" si="2"/>
        <v>0</v>
      </c>
      <c r="I12" s="14">
        <f t="shared" si="2"/>
        <v>39597291.199999996</v>
      </c>
      <c r="K12" s="30">
        <f>K6+K7+K8+K9+K10+K11</f>
        <v>39225435.200000003</v>
      </c>
      <c r="M12" s="31">
        <f>I12-K12</f>
        <v>371855.99999999255</v>
      </c>
      <c r="O12" s="27">
        <f>SUM(O7:O11)</f>
        <v>35486601.350000001</v>
      </c>
      <c r="Q12" s="19">
        <f t="shared" si="1"/>
        <v>0</v>
      </c>
    </row>
    <row r="13" spans="1:17" x14ac:dyDescent="0.25">
      <c r="A13" s="11"/>
      <c r="B13" s="1"/>
      <c r="C13" s="1"/>
      <c r="D13" s="1"/>
      <c r="E13" s="1"/>
      <c r="F13" s="1"/>
      <c r="G13" s="1"/>
      <c r="H13" s="1"/>
      <c r="I13" s="1"/>
    </row>
    <row r="14" spans="1:17" x14ac:dyDescent="0.25">
      <c r="A14" s="15" t="s">
        <v>18</v>
      </c>
      <c r="B14" s="1"/>
      <c r="C14" s="1"/>
      <c r="D14" s="1"/>
      <c r="E14" s="1"/>
      <c r="F14" s="1"/>
      <c r="G14" s="1"/>
      <c r="H14" s="1"/>
      <c r="I14" s="1"/>
    </row>
    <row r="15" spans="1:17" x14ac:dyDescent="0.25">
      <c r="A15" s="1" t="s">
        <v>19</v>
      </c>
      <c r="B15" s="1"/>
      <c r="C15" s="1"/>
      <c r="D15" s="1"/>
      <c r="E15" s="1"/>
      <c r="F15" s="1"/>
      <c r="G15" s="1"/>
      <c r="H15" s="1"/>
      <c r="I15" s="1"/>
    </row>
    <row r="16" spans="1:17" x14ac:dyDescent="0.25">
      <c r="A16" s="1" t="s">
        <v>20</v>
      </c>
      <c r="B16" s="1"/>
      <c r="C16" s="1"/>
      <c r="D16" s="1"/>
      <c r="E16" s="1"/>
      <c r="F16" s="1"/>
      <c r="G16" s="1"/>
      <c r="H16" s="1"/>
      <c r="I16" s="1"/>
    </row>
    <row r="17" spans="1:17" x14ac:dyDescent="0.25">
      <c r="A17" s="1" t="s">
        <v>21</v>
      </c>
      <c r="B17" s="1"/>
      <c r="C17" s="1"/>
      <c r="D17" s="1"/>
      <c r="E17" s="1"/>
      <c r="F17" s="1"/>
      <c r="G17" s="1"/>
      <c r="H17" s="1"/>
      <c r="I17" s="1"/>
    </row>
    <row r="18" spans="1:17" x14ac:dyDescent="0.25">
      <c r="A18" s="1" t="s">
        <v>22</v>
      </c>
      <c r="B18" s="1"/>
      <c r="C18" s="1"/>
      <c r="D18" s="1"/>
      <c r="E18" s="1"/>
      <c r="F18" s="1"/>
      <c r="G18" s="1"/>
      <c r="H18" s="1"/>
      <c r="I18" s="1"/>
    </row>
    <row r="19" spans="1:17" x14ac:dyDescent="0.25">
      <c r="A19" s="1" t="s">
        <v>20</v>
      </c>
      <c r="B19" s="1"/>
      <c r="C19" s="1"/>
      <c r="D19" s="1"/>
      <c r="E19" s="1"/>
      <c r="F19" s="1"/>
      <c r="G19" s="1"/>
      <c r="H19" s="1"/>
      <c r="I19" s="1"/>
    </row>
    <row r="20" spans="1:17" x14ac:dyDescent="0.25">
      <c r="A20" s="1" t="s">
        <v>23</v>
      </c>
      <c r="B20" s="1"/>
      <c r="C20" s="1"/>
      <c r="D20" s="1"/>
      <c r="E20" s="1"/>
      <c r="F20" s="1"/>
      <c r="G20" s="1"/>
      <c r="H20" s="1"/>
      <c r="I20" s="1"/>
    </row>
    <row r="21" spans="1:17" x14ac:dyDescent="0.25">
      <c r="A21" s="1" t="s">
        <v>24</v>
      </c>
      <c r="B21" s="1"/>
      <c r="C21" s="1"/>
      <c r="D21" s="1"/>
      <c r="E21" s="1"/>
      <c r="F21" s="1"/>
      <c r="G21" s="1"/>
      <c r="H21" s="1"/>
      <c r="I21" s="1"/>
    </row>
    <row r="22" spans="1:17" x14ac:dyDescent="0.25">
      <c r="A22" s="1" t="s">
        <v>20</v>
      </c>
      <c r="B22" s="1"/>
      <c r="C22" s="1"/>
      <c r="D22" s="1"/>
      <c r="E22" s="1"/>
      <c r="F22" s="1"/>
      <c r="G22" s="1"/>
      <c r="H22" s="1"/>
      <c r="I22" s="1"/>
    </row>
    <row r="23" spans="1:17" x14ac:dyDescent="0.25">
      <c r="A23" s="1" t="s">
        <v>25</v>
      </c>
      <c r="B23" s="1"/>
      <c r="C23" s="1"/>
      <c r="D23" s="1"/>
      <c r="E23" s="1"/>
      <c r="F23" s="1"/>
      <c r="G23" s="1"/>
      <c r="H23" s="1"/>
      <c r="I23" s="1"/>
    </row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17" ht="15.75" thickBot="1" x14ac:dyDescent="0.3">
      <c r="A25" s="39" t="s">
        <v>26</v>
      </c>
      <c r="B25" s="40"/>
      <c r="C25" s="40"/>
      <c r="D25" s="40"/>
      <c r="E25" s="40"/>
      <c r="F25" s="40"/>
      <c r="G25" s="40"/>
      <c r="H25" s="40"/>
      <c r="I25" s="41"/>
    </row>
    <row r="26" spans="1:17" ht="39" thickBot="1" x14ac:dyDescent="0.3">
      <c r="A26" s="6"/>
      <c r="B26" s="7" t="s">
        <v>3</v>
      </c>
      <c r="C26" s="7" t="s">
        <v>4</v>
      </c>
      <c r="D26" s="7" t="s">
        <v>5</v>
      </c>
      <c r="E26" s="8" t="s">
        <v>6</v>
      </c>
      <c r="F26" s="7" t="s">
        <v>7</v>
      </c>
      <c r="G26" s="7" t="s">
        <v>8</v>
      </c>
      <c r="H26" s="8" t="s">
        <v>9</v>
      </c>
      <c r="I26" s="7" t="s">
        <v>10</v>
      </c>
      <c r="K26" s="23" t="s">
        <v>67</v>
      </c>
      <c r="M26" s="21" t="s">
        <v>66</v>
      </c>
      <c r="O26" s="21" t="s">
        <v>69</v>
      </c>
      <c r="Q26" s="21" t="s">
        <v>70</v>
      </c>
    </row>
    <row r="27" spans="1:17" ht="15.75" thickBot="1" x14ac:dyDescent="0.3">
      <c r="A27" s="2" t="s">
        <v>11</v>
      </c>
      <c r="B27" s="9">
        <v>0</v>
      </c>
      <c r="C27" s="9">
        <v>140.44</v>
      </c>
      <c r="D27" s="9">
        <v>140.44</v>
      </c>
      <c r="E27" s="9">
        <v>0</v>
      </c>
      <c r="F27" s="9">
        <v>0</v>
      </c>
      <c r="G27" s="9">
        <v>0</v>
      </c>
      <c r="H27" s="9">
        <v>0</v>
      </c>
      <c r="I27" s="10">
        <v>0</v>
      </c>
      <c r="K27" s="17"/>
      <c r="M27" s="22">
        <f t="shared" ref="M27:M30" si="3">I27-K27</f>
        <v>0</v>
      </c>
      <c r="O27" s="25"/>
      <c r="Q27" s="19">
        <f>B27-O27</f>
        <v>0</v>
      </c>
    </row>
    <row r="28" spans="1:17" ht="15.75" thickBot="1" x14ac:dyDescent="0.3">
      <c r="A28" s="2" t="s">
        <v>12</v>
      </c>
      <c r="B28" s="9">
        <v>36360073.939999998</v>
      </c>
      <c r="C28" s="9">
        <v>5198810.6399999997</v>
      </c>
      <c r="D28" s="9">
        <v>26975.96</v>
      </c>
      <c r="E28" s="9">
        <v>0</v>
      </c>
      <c r="F28" s="9">
        <v>4610750.5</v>
      </c>
      <c r="G28" s="9">
        <v>0</v>
      </c>
      <c r="H28" s="9">
        <v>0</v>
      </c>
      <c r="I28" s="10">
        <v>36921158.119999997</v>
      </c>
      <c r="K28" s="17">
        <v>36921158.119999975</v>
      </c>
      <c r="M28" s="22">
        <f t="shared" si="3"/>
        <v>0</v>
      </c>
      <c r="O28" s="26">
        <v>36360073.939999998</v>
      </c>
      <c r="Q28" s="19">
        <f>B28-O28</f>
        <v>0</v>
      </c>
    </row>
    <row r="29" spans="1:17" ht="15.75" thickBot="1" x14ac:dyDescent="0.3">
      <c r="A29" s="2" t="s">
        <v>13</v>
      </c>
      <c r="B29" s="9">
        <v>37968.47</v>
      </c>
      <c r="C29" s="9">
        <v>5448.84</v>
      </c>
      <c r="D29" s="9">
        <v>9.0500000000000007</v>
      </c>
      <c r="E29" s="9">
        <v>0</v>
      </c>
      <c r="F29" s="9">
        <v>4770.57</v>
      </c>
      <c r="G29" s="9">
        <v>0</v>
      </c>
      <c r="H29" s="9">
        <v>0</v>
      </c>
      <c r="I29" s="10">
        <v>38637.69</v>
      </c>
      <c r="K29" s="17">
        <v>38637.69000000001</v>
      </c>
      <c r="M29" s="22">
        <f t="shared" si="3"/>
        <v>0</v>
      </c>
      <c r="O29" s="26">
        <v>37968.47</v>
      </c>
      <c r="Q29" s="19">
        <f t="shared" ref="Q29" si="4">B29-O29</f>
        <v>0</v>
      </c>
    </row>
    <row r="30" spans="1:17" ht="15.75" thickBot="1" x14ac:dyDescent="0.3">
      <c r="A30" s="2" t="s">
        <v>14</v>
      </c>
      <c r="B30" s="9">
        <v>3935090.85</v>
      </c>
      <c r="C30" s="9">
        <v>562405.43999999994</v>
      </c>
      <c r="D30" s="9">
        <v>935.47</v>
      </c>
      <c r="E30" s="9">
        <v>0</v>
      </c>
      <c r="F30" s="9">
        <v>498107.27</v>
      </c>
      <c r="G30" s="9">
        <v>0</v>
      </c>
      <c r="H30" s="9">
        <v>0</v>
      </c>
      <c r="I30" s="10">
        <v>3998453.55</v>
      </c>
      <c r="K30" s="17">
        <v>3998453.55</v>
      </c>
      <c r="M30" s="22">
        <f t="shared" si="3"/>
        <v>0</v>
      </c>
      <c r="O30" s="26">
        <v>3935090.85</v>
      </c>
      <c r="Q30" s="19">
        <f>B30-O30</f>
        <v>0</v>
      </c>
    </row>
    <row r="31" spans="1:17" ht="15.75" thickBot="1" x14ac:dyDescent="0.3">
      <c r="A31" s="2" t="s">
        <v>15</v>
      </c>
      <c r="B31" s="9">
        <v>1132510.55</v>
      </c>
      <c r="C31" s="9">
        <v>244551.48</v>
      </c>
      <c r="D31" s="9">
        <v>142496.04</v>
      </c>
      <c r="E31" s="9">
        <v>0</v>
      </c>
      <c r="F31" s="9">
        <v>184481.24</v>
      </c>
      <c r="G31" s="9">
        <v>0</v>
      </c>
      <c r="H31" s="9">
        <v>0</v>
      </c>
      <c r="I31" s="10">
        <v>1050084.75</v>
      </c>
      <c r="K31" s="17">
        <v>1050084.75</v>
      </c>
      <c r="M31" s="22">
        <f>I31-K31</f>
        <v>0</v>
      </c>
      <c r="O31" s="26">
        <v>1152371.28</v>
      </c>
      <c r="Q31" s="19">
        <f>B31+B32-O31</f>
        <v>0</v>
      </c>
    </row>
    <row r="32" spans="1:17" ht="15.75" thickBot="1" x14ac:dyDescent="0.3">
      <c r="A32" s="2" t="s">
        <v>16</v>
      </c>
      <c r="B32" s="9">
        <v>19860.73</v>
      </c>
      <c r="C32" s="9">
        <v>64665.61</v>
      </c>
      <c r="D32" s="9">
        <v>51197.2</v>
      </c>
      <c r="E32" s="9">
        <v>0</v>
      </c>
      <c r="F32" s="9">
        <v>0</v>
      </c>
      <c r="G32" s="9">
        <v>0</v>
      </c>
      <c r="H32" s="9">
        <v>0</v>
      </c>
      <c r="I32" s="10">
        <v>33329.14</v>
      </c>
      <c r="K32" s="18">
        <v>33329.14</v>
      </c>
      <c r="M32" s="22"/>
      <c r="O32" s="25"/>
      <c r="Q32" s="19"/>
    </row>
    <row r="33" spans="1:17" ht="15.75" thickBot="1" x14ac:dyDescent="0.3">
      <c r="A33" s="13" t="s">
        <v>17</v>
      </c>
      <c r="B33" s="12">
        <f t="shared" ref="B33:I33" si="5">SUM(B27:B32)</f>
        <v>41485504.539999992</v>
      </c>
      <c r="C33" s="12">
        <f t="shared" si="5"/>
        <v>6076022.4500000002</v>
      </c>
      <c r="D33" s="12">
        <f t="shared" si="5"/>
        <v>221754.16000000003</v>
      </c>
      <c r="E33" s="12">
        <f t="shared" si="5"/>
        <v>0</v>
      </c>
      <c r="F33" s="12">
        <f t="shared" si="5"/>
        <v>5298109.58</v>
      </c>
      <c r="G33" s="12">
        <f t="shared" si="5"/>
        <v>0</v>
      </c>
      <c r="H33" s="12">
        <f t="shared" si="5"/>
        <v>0</v>
      </c>
      <c r="I33" s="14">
        <f t="shared" si="5"/>
        <v>42041663.249999993</v>
      </c>
      <c r="K33" s="24">
        <f>K27+K28+K29+K30+K31+K32</f>
        <v>42041663.24999997</v>
      </c>
      <c r="M33" s="22">
        <f>I33-K33</f>
        <v>0</v>
      </c>
      <c r="O33" s="27">
        <f>SUM(O28:O32)</f>
        <v>41485504.539999999</v>
      </c>
      <c r="Q33" s="19">
        <f t="shared" ref="Q33" si="6">B33-O33</f>
        <v>0</v>
      </c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17" x14ac:dyDescent="0.25">
      <c r="A35" s="15" t="s">
        <v>18</v>
      </c>
      <c r="B35" s="1"/>
      <c r="C35" s="1"/>
      <c r="D35" s="1"/>
      <c r="E35" s="1"/>
      <c r="F35" s="1"/>
      <c r="G35" s="1"/>
      <c r="H35" s="1"/>
      <c r="I35" s="1"/>
    </row>
    <row r="36" spans="1:17" x14ac:dyDescent="0.25">
      <c r="A36" s="1" t="s">
        <v>27</v>
      </c>
      <c r="B36" s="1"/>
      <c r="C36" s="1"/>
      <c r="D36" s="1"/>
      <c r="E36" s="1"/>
      <c r="F36" s="1"/>
      <c r="G36" s="1"/>
      <c r="H36" s="1"/>
      <c r="I36" s="1"/>
    </row>
    <row r="37" spans="1:17" x14ac:dyDescent="0.25">
      <c r="A37" s="1" t="s">
        <v>20</v>
      </c>
      <c r="B37" s="1"/>
      <c r="C37" s="1"/>
      <c r="D37" s="1"/>
      <c r="E37" s="1"/>
      <c r="F37" s="1"/>
      <c r="G37" s="1"/>
      <c r="H37" s="1"/>
      <c r="I37" s="1"/>
      <c r="K37" t="s">
        <v>68</v>
      </c>
    </row>
    <row r="38" spans="1:17" x14ac:dyDescent="0.25">
      <c r="A38" s="1" t="s">
        <v>21</v>
      </c>
      <c r="B38" s="1"/>
      <c r="C38" s="1"/>
      <c r="D38" s="1"/>
      <c r="E38" s="1"/>
      <c r="F38" s="1"/>
      <c r="G38" s="1"/>
      <c r="H38" s="1"/>
      <c r="I38" s="1"/>
    </row>
    <row r="39" spans="1:17" x14ac:dyDescent="0.25">
      <c r="A39" s="1" t="s">
        <v>28</v>
      </c>
      <c r="B39" s="1"/>
      <c r="C39" s="1"/>
      <c r="D39" s="1"/>
      <c r="E39" s="1"/>
      <c r="F39" s="1"/>
      <c r="G39" s="1"/>
      <c r="H39" s="1"/>
      <c r="I39" s="1"/>
    </row>
    <row r="40" spans="1:17" x14ac:dyDescent="0.25">
      <c r="A40" s="1" t="s">
        <v>20</v>
      </c>
      <c r="B40" s="1"/>
      <c r="C40" s="1"/>
      <c r="D40" s="1"/>
      <c r="E40" s="1"/>
      <c r="F40" s="1"/>
      <c r="G40" s="1"/>
      <c r="H40" s="1"/>
      <c r="I40" s="1"/>
    </row>
    <row r="41" spans="1:17" x14ac:dyDescent="0.25">
      <c r="A41" s="1" t="s">
        <v>23</v>
      </c>
      <c r="B41" s="1"/>
      <c r="C41" s="1"/>
      <c r="D41" s="1"/>
      <c r="E41" s="1"/>
      <c r="F41" s="1"/>
      <c r="G41" s="1"/>
      <c r="H41" s="1"/>
      <c r="I41" s="1"/>
    </row>
    <row r="42" spans="1:17" x14ac:dyDescent="0.25">
      <c r="A42" s="1" t="s">
        <v>29</v>
      </c>
      <c r="B42" s="1"/>
      <c r="C42" s="1"/>
      <c r="D42" s="1"/>
      <c r="E42" s="1"/>
      <c r="F42" s="1"/>
      <c r="G42" s="1"/>
      <c r="H42" s="1"/>
      <c r="I42" s="1"/>
    </row>
    <row r="43" spans="1:17" x14ac:dyDescent="0.25">
      <c r="A43" s="1" t="s">
        <v>20</v>
      </c>
      <c r="B43" s="1"/>
      <c r="C43" s="1"/>
      <c r="D43" s="1"/>
      <c r="E43" s="1"/>
      <c r="F43" s="1"/>
      <c r="G43" s="1"/>
      <c r="H43" s="1"/>
      <c r="I43" s="1"/>
    </row>
    <row r="44" spans="1:17" x14ac:dyDescent="0.25">
      <c r="A44" s="1" t="s">
        <v>25</v>
      </c>
      <c r="B44" s="1"/>
      <c r="C44" s="1"/>
      <c r="D44" s="1"/>
      <c r="E44" s="1"/>
      <c r="F44" s="1"/>
      <c r="G44" s="1"/>
      <c r="H44" s="1"/>
      <c r="I44" s="1"/>
    </row>
    <row r="45" spans="1:17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17" ht="15.75" thickBot="1" x14ac:dyDescent="0.3">
      <c r="A46" s="39" t="s">
        <v>30</v>
      </c>
      <c r="B46" s="40"/>
      <c r="C46" s="40"/>
      <c r="D46" s="40"/>
      <c r="E46" s="40"/>
      <c r="F46" s="40"/>
      <c r="G46" s="40"/>
      <c r="H46" s="40"/>
      <c r="I46" s="41"/>
    </row>
    <row r="47" spans="1:17" ht="39" thickBot="1" x14ac:dyDescent="0.3">
      <c r="A47" s="6"/>
      <c r="B47" s="7" t="s">
        <v>3</v>
      </c>
      <c r="C47" s="7" t="s">
        <v>4</v>
      </c>
      <c r="D47" s="7" t="s">
        <v>5</v>
      </c>
      <c r="E47" s="8" t="s">
        <v>6</v>
      </c>
      <c r="F47" s="7" t="s">
        <v>7</v>
      </c>
      <c r="G47" s="7" t="s">
        <v>8</v>
      </c>
      <c r="H47" s="8" t="s">
        <v>9</v>
      </c>
      <c r="I47" s="7" t="s">
        <v>10</v>
      </c>
      <c r="K47" s="23" t="s">
        <v>67</v>
      </c>
      <c r="M47" s="21" t="s">
        <v>66</v>
      </c>
      <c r="O47" s="21" t="s">
        <v>69</v>
      </c>
      <c r="Q47" s="21" t="s">
        <v>69</v>
      </c>
    </row>
    <row r="48" spans="1:17" ht="15.75" thickBot="1" x14ac:dyDescent="0.3">
      <c r="A48" s="2" t="s">
        <v>11</v>
      </c>
      <c r="B48" s="9">
        <v>15570.75</v>
      </c>
      <c r="C48" s="9">
        <v>12509.37</v>
      </c>
      <c r="D48" s="9">
        <v>9301.82</v>
      </c>
      <c r="E48" s="9">
        <v>0</v>
      </c>
      <c r="F48" s="9">
        <v>13509.43</v>
      </c>
      <c r="G48" s="9">
        <v>0</v>
      </c>
      <c r="H48" s="9">
        <v>0</v>
      </c>
      <c r="I48" s="10">
        <v>5268.87</v>
      </c>
      <c r="K48" s="17"/>
      <c r="M48" s="22">
        <f t="shared" ref="M48:M51" si="7">I48-K48</f>
        <v>5268.87</v>
      </c>
      <c r="O48" s="26">
        <v>15570.75</v>
      </c>
      <c r="Q48" s="19">
        <f>B48-O48</f>
        <v>0</v>
      </c>
    </row>
    <row r="49" spans="1:17" ht="15.75" thickBot="1" x14ac:dyDescent="0.3">
      <c r="A49" s="2" t="s">
        <v>12</v>
      </c>
      <c r="B49" s="9">
        <v>45630963.390000001</v>
      </c>
      <c r="C49" s="9">
        <v>13283979.24</v>
      </c>
      <c r="D49" s="9">
        <v>21697.96</v>
      </c>
      <c r="E49" s="9">
        <v>0</v>
      </c>
      <c r="F49" s="9">
        <v>4632302.5999999996</v>
      </c>
      <c r="G49" s="9">
        <v>0</v>
      </c>
      <c r="H49" s="9">
        <v>0</v>
      </c>
      <c r="I49" s="10">
        <v>54260942.07</v>
      </c>
      <c r="K49" s="17">
        <v>54296755.859999999</v>
      </c>
      <c r="M49" s="22">
        <f t="shared" si="7"/>
        <v>-35813.789999999106</v>
      </c>
      <c r="O49" s="26">
        <v>45630963.390000001</v>
      </c>
      <c r="Q49" s="19">
        <f t="shared" ref="Q49:Q50" si="8">B49-O49</f>
        <v>0</v>
      </c>
    </row>
    <row r="50" spans="1:17" ht="15.75" thickBot="1" x14ac:dyDescent="0.3">
      <c r="A50" s="2" t="s">
        <v>13</v>
      </c>
      <c r="B50" s="9">
        <v>47669.63</v>
      </c>
      <c r="C50" s="9">
        <v>13851.16</v>
      </c>
      <c r="D50" s="9">
        <v>15.55</v>
      </c>
      <c r="E50" s="9">
        <v>0</v>
      </c>
      <c r="F50" s="9">
        <v>4835.21</v>
      </c>
      <c r="G50" s="9">
        <v>0</v>
      </c>
      <c r="H50" s="9">
        <v>0</v>
      </c>
      <c r="I50" s="10">
        <v>56670.03</v>
      </c>
      <c r="K50" s="17">
        <v>56670.029999999977</v>
      </c>
      <c r="M50" s="22">
        <f t="shared" si="7"/>
        <v>0</v>
      </c>
      <c r="O50" s="26">
        <v>47669.63</v>
      </c>
      <c r="Q50" s="19">
        <f t="shared" si="8"/>
        <v>0</v>
      </c>
    </row>
    <row r="51" spans="1:17" ht="15.75" thickBot="1" x14ac:dyDescent="0.3">
      <c r="A51" s="2" t="s">
        <v>14</v>
      </c>
      <c r="B51" s="9">
        <v>4922216.99</v>
      </c>
      <c r="C51" s="9">
        <v>1429667.04</v>
      </c>
      <c r="D51" s="9">
        <v>2054.75</v>
      </c>
      <c r="E51" s="9">
        <v>0</v>
      </c>
      <c r="F51" s="9">
        <v>501026.04</v>
      </c>
      <c r="G51" s="9">
        <v>0</v>
      </c>
      <c r="H51" s="9">
        <v>0</v>
      </c>
      <c r="I51" s="10">
        <v>5848803.2400000002</v>
      </c>
      <c r="K51" s="17">
        <v>5848803.2399999984</v>
      </c>
      <c r="M51" s="22">
        <f t="shared" si="7"/>
        <v>0</v>
      </c>
      <c r="O51" s="26">
        <v>4922216.99</v>
      </c>
      <c r="Q51" s="19">
        <f t="shared" ref="Q51" si="9">B51-O51</f>
        <v>0</v>
      </c>
    </row>
    <row r="52" spans="1:17" ht="15.75" thickBot="1" x14ac:dyDescent="0.3">
      <c r="A52" s="2" t="s">
        <v>15</v>
      </c>
      <c r="B52" s="9">
        <v>1515103.54</v>
      </c>
      <c r="C52" s="9">
        <v>553381.76</v>
      </c>
      <c r="D52" s="9">
        <v>189052.36</v>
      </c>
      <c r="E52" s="9">
        <v>0</v>
      </c>
      <c r="F52" s="9">
        <v>205114.96</v>
      </c>
      <c r="G52" s="9">
        <v>0</v>
      </c>
      <c r="H52" s="9">
        <v>0</v>
      </c>
      <c r="I52" s="10">
        <v>1674317.98</v>
      </c>
      <c r="K52" s="17">
        <v>1674317.9799999993</v>
      </c>
      <c r="M52" s="22">
        <f>I52-K52</f>
        <v>0</v>
      </c>
      <c r="O52" s="26">
        <v>1569064.9</v>
      </c>
      <c r="Q52" s="19">
        <f>B52+B53-O52</f>
        <v>0</v>
      </c>
    </row>
    <row r="53" spans="1:17" ht="15.75" thickBot="1" x14ac:dyDescent="0.3">
      <c r="A53" s="2" t="s">
        <v>16</v>
      </c>
      <c r="B53" s="9">
        <v>53961.36</v>
      </c>
      <c r="C53" s="9">
        <v>209986.73</v>
      </c>
      <c r="D53" s="9">
        <v>176982.78</v>
      </c>
      <c r="E53" s="9">
        <v>300</v>
      </c>
      <c r="F53" s="9">
        <v>9507.84</v>
      </c>
      <c r="G53" s="9">
        <v>0</v>
      </c>
      <c r="H53" s="9">
        <v>0</v>
      </c>
      <c r="I53" s="10">
        <v>77757.47</v>
      </c>
      <c r="K53" s="18">
        <v>77757.47</v>
      </c>
      <c r="M53" s="22"/>
      <c r="O53" s="25"/>
      <c r="Q53" s="19"/>
    </row>
    <row r="54" spans="1:17" ht="15.75" thickBot="1" x14ac:dyDescent="0.3">
      <c r="A54" s="13" t="s">
        <v>17</v>
      </c>
      <c r="B54" s="12">
        <f t="shared" ref="B54:I54" si="10">SUM(B48:B53)</f>
        <v>52185485.660000004</v>
      </c>
      <c r="C54" s="12">
        <f t="shared" si="10"/>
        <v>15503375.299999999</v>
      </c>
      <c r="D54" s="12">
        <f t="shared" si="10"/>
        <v>399105.22</v>
      </c>
      <c r="E54" s="12">
        <f t="shared" si="10"/>
        <v>300</v>
      </c>
      <c r="F54" s="12">
        <f t="shared" si="10"/>
        <v>5366296.0799999991</v>
      </c>
      <c r="G54" s="12">
        <f t="shared" si="10"/>
        <v>0</v>
      </c>
      <c r="H54" s="12">
        <f t="shared" si="10"/>
        <v>0</v>
      </c>
      <c r="I54" s="14">
        <f t="shared" si="10"/>
        <v>61923759.659999996</v>
      </c>
      <c r="K54" s="32">
        <f>K48+K49+K50+K51+K52+K53</f>
        <v>61954304.579999991</v>
      </c>
      <c r="M54" s="31">
        <f>I54-K54</f>
        <v>-30544.919999994338</v>
      </c>
      <c r="O54" s="27">
        <f>SUM(O48:O53)</f>
        <v>52185485.660000004</v>
      </c>
      <c r="Q54" s="19">
        <f>B54-O54</f>
        <v>0</v>
      </c>
    </row>
    <row r="55" spans="1:17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17" x14ac:dyDescent="0.25">
      <c r="A56" s="15" t="s">
        <v>18</v>
      </c>
      <c r="B56" s="1"/>
      <c r="C56" s="1"/>
      <c r="D56" s="1"/>
      <c r="E56" s="1"/>
      <c r="F56" s="1"/>
      <c r="G56" s="1"/>
      <c r="H56" s="1"/>
      <c r="I56" s="1"/>
    </row>
    <row r="57" spans="1:17" x14ac:dyDescent="0.25">
      <c r="A57" s="1" t="s">
        <v>31</v>
      </c>
      <c r="B57" s="1"/>
      <c r="C57" s="1"/>
      <c r="D57" s="1"/>
      <c r="E57" s="1"/>
      <c r="F57" s="1"/>
      <c r="G57" s="1"/>
      <c r="H57" s="1"/>
      <c r="I57" s="1"/>
    </row>
    <row r="58" spans="1:17" x14ac:dyDescent="0.25">
      <c r="A58" s="1" t="s">
        <v>20</v>
      </c>
      <c r="B58" s="1"/>
      <c r="C58" s="1"/>
      <c r="D58" s="1"/>
      <c r="E58" s="1"/>
      <c r="F58" s="1"/>
      <c r="G58" s="1"/>
      <c r="H58" s="1"/>
      <c r="I58" s="1"/>
    </row>
    <row r="59" spans="1:17" x14ac:dyDescent="0.25">
      <c r="A59" s="1" t="s">
        <v>21</v>
      </c>
      <c r="B59" s="1"/>
      <c r="C59" s="1"/>
      <c r="D59" s="1"/>
      <c r="E59" s="1"/>
      <c r="F59" s="1"/>
      <c r="G59" s="1"/>
      <c r="H59" s="1"/>
      <c r="I59" s="1"/>
    </row>
    <row r="60" spans="1:17" x14ac:dyDescent="0.25">
      <c r="A60" s="1" t="s">
        <v>32</v>
      </c>
      <c r="B60" s="1"/>
      <c r="C60" s="1"/>
      <c r="D60" s="1"/>
      <c r="E60" s="1"/>
      <c r="F60" s="1"/>
      <c r="G60" s="1"/>
      <c r="H60" s="1"/>
      <c r="I60" s="1"/>
    </row>
    <row r="61" spans="1:17" x14ac:dyDescent="0.25">
      <c r="A61" s="1" t="s">
        <v>20</v>
      </c>
      <c r="B61" s="1"/>
      <c r="C61" s="1"/>
      <c r="D61" s="1"/>
      <c r="E61" s="1"/>
      <c r="F61" s="1"/>
      <c r="G61" s="1"/>
      <c r="H61" s="1"/>
      <c r="I61" s="1"/>
    </row>
    <row r="62" spans="1:17" x14ac:dyDescent="0.25">
      <c r="A62" s="1" t="s">
        <v>23</v>
      </c>
      <c r="B62" s="1"/>
      <c r="C62" s="1"/>
      <c r="D62" s="1"/>
      <c r="E62" s="1"/>
      <c r="F62" s="1"/>
      <c r="G62" s="1"/>
      <c r="H62" s="1"/>
      <c r="I62" s="1"/>
    </row>
    <row r="63" spans="1:17" x14ac:dyDescent="0.25">
      <c r="A63" s="1" t="s">
        <v>33</v>
      </c>
      <c r="B63" s="1"/>
      <c r="C63" s="1"/>
      <c r="D63" s="1"/>
      <c r="E63" s="1"/>
      <c r="F63" s="1"/>
      <c r="G63" s="1"/>
      <c r="H63" s="1"/>
      <c r="I63" s="1"/>
    </row>
    <row r="64" spans="1:17" x14ac:dyDescent="0.25">
      <c r="A64" s="1" t="s">
        <v>20</v>
      </c>
      <c r="B64" s="1"/>
      <c r="C64" s="1"/>
      <c r="D64" s="1"/>
      <c r="E64" s="1"/>
      <c r="F64" s="1"/>
      <c r="G64" s="1"/>
      <c r="H64" s="1"/>
      <c r="I64" s="1"/>
    </row>
    <row r="65" spans="1:17" x14ac:dyDescent="0.25">
      <c r="A65" s="1" t="s">
        <v>25</v>
      </c>
      <c r="B65" s="1"/>
      <c r="C65" s="1"/>
      <c r="D65" s="1"/>
      <c r="E65" s="1"/>
      <c r="F65" s="1"/>
      <c r="G65" s="1"/>
      <c r="H65" s="1"/>
      <c r="I65" s="1"/>
    </row>
    <row r="66" spans="1:17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17" ht="15.75" thickBot="1" x14ac:dyDescent="0.3">
      <c r="A67" s="39" t="s">
        <v>34</v>
      </c>
      <c r="B67" s="40"/>
      <c r="C67" s="40"/>
      <c r="D67" s="40"/>
      <c r="E67" s="40"/>
      <c r="F67" s="40"/>
      <c r="G67" s="40"/>
      <c r="H67" s="40"/>
      <c r="I67" s="41"/>
    </row>
    <row r="68" spans="1:17" ht="39" thickBot="1" x14ac:dyDescent="0.3">
      <c r="A68" s="6"/>
      <c r="B68" s="7" t="s">
        <v>3</v>
      </c>
      <c r="C68" s="7" t="s">
        <v>4</v>
      </c>
      <c r="D68" s="7" t="s">
        <v>5</v>
      </c>
      <c r="E68" s="8" t="s">
        <v>6</v>
      </c>
      <c r="F68" s="7" t="s">
        <v>7</v>
      </c>
      <c r="G68" s="7" t="s">
        <v>8</v>
      </c>
      <c r="H68" s="8" t="s">
        <v>9</v>
      </c>
      <c r="I68" s="7" t="s">
        <v>10</v>
      </c>
      <c r="K68" s="23" t="s">
        <v>67</v>
      </c>
      <c r="M68" s="21" t="s">
        <v>66</v>
      </c>
      <c r="O68" s="21" t="s">
        <v>69</v>
      </c>
      <c r="Q68" s="21" t="s">
        <v>69</v>
      </c>
    </row>
    <row r="69" spans="1:17" ht="15.75" thickBot="1" x14ac:dyDescent="0.3">
      <c r="A69" s="2" t="s">
        <v>11</v>
      </c>
      <c r="B69" s="9">
        <v>0</v>
      </c>
      <c r="C69" s="9">
        <v>15819.73</v>
      </c>
      <c r="D69" s="9">
        <v>15819.73</v>
      </c>
      <c r="E69" s="9">
        <v>0</v>
      </c>
      <c r="F69" s="9">
        <v>0</v>
      </c>
      <c r="G69" s="9">
        <v>0</v>
      </c>
      <c r="H69" s="9">
        <v>0</v>
      </c>
      <c r="I69" s="10">
        <v>0</v>
      </c>
      <c r="K69" s="17"/>
      <c r="M69" s="22">
        <f t="shared" ref="M69:M72" si="11">I69-K69</f>
        <v>0</v>
      </c>
      <c r="O69" s="26">
        <v>0</v>
      </c>
      <c r="Q69" s="19">
        <f>B69-O69</f>
        <v>0</v>
      </c>
    </row>
    <row r="70" spans="1:17" ht="15.75" thickBot="1" x14ac:dyDescent="0.3">
      <c r="A70" s="2" t="s">
        <v>12</v>
      </c>
      <c r="B70" s="9">
        <v>7137544.71</v>
      </c>
      <c r="C70" s="9">
        <v>1388295.82</v>
      </c>
      <c r="D70" s="9">
        <v>380.25</v>
      </c>
      <c r="E70" s="9">
        <v>0</v>
      </c>
      <c r="F70" s="9">
        <v>561176.76</v>
      </c>
      <c r="G70" s="9">
        <v>0</v>
      </c>
      <c r="H70" s="9">
        <v>0</v>
      </c>
      <c r="I70" s="10">
        <v>7964283.5199999996</v>
      </c>
      <c r="K70" s="17">
        <v>7964283.5200000014</v>
      </c>
      <c r="M70" s="22">
        <f t="shared" si="11"/>
        <v>0</v>
      </c>
      <c r="O70" s="26">
        <v>7137544.71</v>
      </c>
      <c r="Q70" s="19">
        <f t="shared" ref="Q70:Q72" si="12">B70-O70</f>
        <v>0</v>
      </c>
    </row>
    <row r="71" spans="1:17" ht="15.75" thickBot="1" x14ac:dyDescent="0.3">
      <c r="A71" s="2" t="s">
        <v>13</v>
      </c>
      <c r="B71" s="9">
        <v>7467.6</v>
      </c>
      <c r="C71" s="9">
        <v>1438.54</v>
      </c>
      <c r="D71" s="9">
        <v>0</v>
      </c>
      <c r="E71" s="9">
        <v>0</v>
      </c>
      <c r="F71" s="9">
        <v>589.48</v>
      </c>
      <c r="G71" s="9">
        <v>0</v>
      </c>
      <c r="H71" s="9">
        <v>0</v>
      </c>
      <c r="I71" s="10">
        <v>8316.66</v>
      </c>
      <c r="K71" s="17">
        <v>8316.6600000000017</v>
      </c>
      <c r="M71" s="22">
        <f t="shared" si="11"/>
        <v>0</v>
      </c>
      <c r="O71" s="26">
        <v>7467.6</v>
      </c>
      <c r="Q71" s="19">
        <f t="shared" si="12"/>
        <v>0</v>
      </c>
    </row>
    <row r="72" spans="1:17" ht="15.75" thickBot="1" x14ac:dyDescent="0.3">
      <c r="A72" s="2" t="s">
        <v>14</v>
      </c>
      <c r="B72" s="9">
        <v>770772.9</v>
      </c>
      <c r="C72" s="9">
        <v>148480.72</v>
      </c>
      <c r="D72" s="9">
        <v>0</v>
      </c>
      <c r="E72" s="9">
        <v>0</v>
      </c>
      <c r="F72" s="9">
        <v>60844.44</v>
      </c>
      <c r="G72" s="9">
        <v>0</v>
      </c>
      <c r="H72" s="9">
        <v>0</v>
      </c>
      <c r="I72" s="10">
        <v>858409.18</v>
      </c>
      <c r="K72" s="17">
        <v>858409.17999999993</v>
      </c>
      <c r="M72" s="22">
        <f t="shared" si="11"/>
        <v>0</v>
      </c>
      <c r="O72" s="26">
        <v>770772.9</v>
      </c>
      <c r="Q72" s="19">
        <f t="shared" si="12"/>
        <v>0</v>
      </c>
    </row>
    <row r="73" spans="1:17" ht="15.75" thickBot="1" x14ac:dyDescent="0.3">
      <c r="A73" s="2" t="s">
        <v>15</v>
      </c>
      <c r="B73" s="9">
        <v>233530.89</v>
      </c>
      <c r="C73" s="9">
        <v>48810.12</v>
      </c>
      <c r="D73" s="9">
        <v>35732.25</v>
      </c>
      <c r="E73" s="9">
        <v>0</v>
      </c>
      <c r="F73" s="9">
        <v>25642.68</v>
      </c>
      <c r="G73" s="9">
        <v>0</v>
      </c>
      <c r="H73" s="9">
        <v>0</v>
      </c>
      <c r="I73" s="10">
        <v>220966.08</v>
      </c>
      <c r="K73" s="17">
        <v>220966.08000000005</v>
      </c>
      <c r="M73" s="22">
        <f>I73-K73</f>
        <v>0</v>
      </c>
      <c r="O73" s="26">
        <v>239087.8</v>
      </c>
      <c r="Q73" s="19">
        <f>B73+B74-O73</f>
        <v>0</v>
      </c>
    </row>
    <row r="74" spans="1:17" ht="15.75" thickBot="1" x14ac:dyDescent="0.3">
      <c r="A74" s="2" t="s">
        <v>16</v>
      </c>
      <c r="B74" s="9">
        <v>5556.91</v>
      </c>
      <c r="C74" s="9">
        <v>35436.81</v>
      </c>
      <c r="D74" s="9">
        <v>29949.89</v>
      </c>
      <c r="E74" s="9">
        <v>0</v>
      </c>
      <c r="F74" s="9">
        <v>0</v>
      </c>
      <c r="G74" s="9">
        <v>0</v>
      </c>
      <c r="H74" s="9">
        <v>0</v>
      </c>
      <c r="I74" s="10">
        <v>11043.83</v>
      </c>
      <c r="K74" s="18">
        <v>11043.83</v>
      </c>
      <c r="M74" s="22"/>
      <c r="O74" s="25"/>
      <c r="Q74" s="25"/>
    </row>
    <row r="75" spans="1:17" ht="15.75" thickBot="1" x14ac:dyDescent="0.3">
      <c r="A75" s="13" t="s">
        <v>17</v>
      </c>
      <c r="B75" s="12">
        <f t="shared" ref="B75:I75" si="13">SUM(B69:B74)</f>
        <v>8154873.0099999998</v>
      </c>
      <c r="C75" s="12">
        <f t="shared" si="13"/>
        <v>1638281.7400000002</v>
      </c>
      <c r="D75" s="12">
        <f t="shared" si="13"/>
        <v>81882.12</v>
      </c>
      <c r="E75" s="12">
        <f t="shared" si="13"/>
        <v>0</v>
      </c>
      <c r="F75" s="12">
        <f t="shared" si="13"/>
        <v>648253.36</v>
      </c>
      <c r="G75" s="12">
        <f t="shared" si="13"/>
        <v>0</v>
      </c>
      <c r="H75" s="12">
        <f t="shared" si="13"/>
        <v>0</v>
      </c>
      <c r="I75" s="14">
        <f t="shared" si="13"/>
        <v>9063019.2699999996</v>
      </c>
      <c r="K75" s="24">
        <f>K69+K70+K71+K72+K73+K74</f>
        <v>9063019.2700000014</v>
      </c>
      <c r="M75" s="22">
        <f>I75-K75</f>
        <v>0</v>
      </c>
      <c r="O75" s="27">
        <f>SUM(O70:O74)</f>
        <v>8154873.0099999998</v>
      </c>
      <c r="Q75" s="27">
        <f>O75-B75</f>
        <v>0</v>
      </c>
    </row>
    <row r="76" spans="1:17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17" x14ac:dyDescent="0.25">
      <c r="A77" s="15" t="s">
        <v>18</v>
      </c>
      <c r="B77" s="1"/>
      <c r="C77" s="1"/>
      <c r="D77" s="1"/>
      <c r="E77" s="1"/>
      <c r="F77" s="1"/>
      <c r="G77" s="1"/>
      <c r="H77" s="1"/>
      <c r="I77" s="1"/>
    </row>
    <row r="78" spans="1:17" x14ac:dyDescent="0.25">
      <c r="A78" s="1" t="s">
        <v>35</v>
      </c>
      <c r="B78" s="1"/>
      <c r="C78" s="1"/>
      <c r="D78" s="1"/>
      <c r="E78" s="1"/>
      <c r="F78" s="1"/>
      <c r="G78" s="1"/>
      <c r="H78" s="1"/>
      <c r="I78" s="1"/>
    </row>
    <row r="79" spans="1:17" x14ac:dyDescent="0.25">
      <c r="A79" s="1" t="s">
        <v>20</v>
      </c>
      <c r="B79" s="1"/>
      <c r="C79" s="1"/>
      <c r="D79" s="1"/>
      <c r="E79" s="1"/>
      <c r="F79" s="1"/>
      <c r="G79" s="1"/>
      <c r="H79" s="1"/>
      <c r="I79" s="1"/>
    </row>
    <row r="80" spans="1:17" x14ac:dyDescent="0.25">
      <c r="A80" s="1" t="s">
        <v>21</v>
      </c>
      <c r="B80" s="1"/>
      <c r="C80" s="1"/>
      <c r="D80" s="1"/>
      <c r="E80" s="1"/>
      <c r="F80" s="1"/>
      <c r="G80" s="1"/>
      <c r="H80" s="1"/>
      <c r="I80" s="1"/>
    </row>
    <row r="81" spans="1:17" x14ac:dyDescent="0.25">
      <c r="A81" s="1" t="s">
        <v>36</v>
      </c>
      <c r="B81" s="1"/>
      <c r="C81" s="1"/>
      <c r="D81" s="1"/>
      <c r="E81" s="1"/>
      <c r="F81" s="1"/>
      <c r="G81" s="1"/>
      <c r="H81" s="1"/>
      <c r="I81" s="1"/>
    </row>
    <row r="82" spans="1:17" x14ac:dyDescent="0.25">
      <c r="A82" s="1" t="s">
        <v>20</v>
      </c>
      <c r="B82" s="1"/>
      <c r="C82" s="1"/>
      <c r="D82" s="1"/>
      <c r="E82" s="1"/>
      <c r="F82" s="1"/>
      <c r="G82" s="1"/>
      <c r="H82" s="1"/>
      <c r="I82" s="1"/>
    </row>
    <row r="83" spans="1:17" x14ac:dyDescent="0.25">
      <c r="A83" s="1" t="s">
        <v>23</v>
      </c>
      <c r="B83" s="1"/>
      <c r="C83" s="1"/>
      <c r="D83" s="1"/>
      <c r="E83" s="1"/>
      <c r="F83" s="1"/>
      <c r="G83" s="1"/>
      <c r="H83" s="1"/>
      <c r="I83" s="1"/>
    </row>
    <row r="84" spans="1:17" x14ac:dyDescent="0.25">
      <c r="A84" s="1" t="s">
        <v>37</v>
      </c>
      <c r="B84" s="1"/>
      <c r="C84" s="1"/>
      <c r="D84" s="1"/>
      <c r="E84" s="1"/>
      <c r="F84" s="1"/>
      <c r="G84" s="1"/>
      <c r="H84" s="1"/>
      <c r="I84" s="1"/>
    </row>
    <row r="85" spans="1:17" x14ac:dyDescent="0.25">
      <c r="A85" s="1" t="s">
        <v>20</v>
      </c>
      <c r="B85" s="1"/>
      <c r="C85" s="1"/>
      <c r="D85" s="1"/>
      <c r="E85" s="1"/>
      <c r="F85" s="1"/>
      <c r="G85" s="1"/>
      <c r="H85" s="1"/>
      <c r="I85" s="1"/>
    </row>
    <row r="86" spans="1:17" x14ac:dyDescent="0.25">
      <c r="A86" s="1" t="s">
        <v>25</v>
      </c>
      <c r="B86" s="1"/>
      <c r="C86" s="1"/>
      <c r="D86" s="1"/>
      <c r="E86" s="1"/>
      <c r="F86" s="1"/>
      <c r="G86" s="1"/>
      <c r="H86" s="1"/>
      <c r="I86" s="1"/>
    </row>
    <row r="87" spans="1:17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17" ht="15.75" thickBot="1" x14ac:dyDescent="0.3">
      <c r="A88" s="39" t="s">
        <v>38</v>
      </c>
      <c r="B88" s="40"/>
      <c r="C88" s="40"/>
      <c r="D88" s="40"/>
      <c r="E88" s="40"/>
      <c r="F88" s="40"/>
      <c r="G88" s="40"/>
      <c r="H88" s="40"/>
      <c r="I88" s="41"/>
    </row>
    <row r="89" spans="1:17" ht="39" thickBot="1" x14ac:dyDescent="0.3">
      <c r="A89" s="6"/>
      <c r="B89" s="7" t="s">
        <v>3</v>
      </c>
      <c r="C89" s="7" t="s">
        <v>4</v>
      </c>
      <c r="D89" s="7" t="s">
        <v>5</v>
      </c>
      <c r="E89" s="8" t="s">
        <v>6</v>
      </c>
      <c r="F89" s="7" t="s">
        <v>7</v>
      </c>
      <c r="G89" s="7" t="s">
        <v>8</v>
      </c>
      <c r="H89" s="8" t="s">
        <v>9</v>
      </c>
      <c r="I89" s="7" t="s">
        <v>10</v>
      </c>
      <c r="K89" s="23" t="s">
        <v>67</v>
      </c>
      <c r="M89" s="21" t="s">
        <v>66</v>
      </c>
      <c r="O89" s="21" t="s">
        <v>69</v>
      </c>
      <c r="Q89" s="21" t="s">
        <v>69</v>
      </c>
    </row>
    <row r="90" spans="1:17" ht="15.75" thickBot="1" x14ac:dyDescent="0.3">
      <c r="A90" s="2" t="s">
        <v>11</v>
      </c>
      <c r="B90" s="9">
        <v>0</v>
      </c>
      <c r="C90" s="9">
        <v>2462.4699999999998</v>
      </c>
      <c r="D90" s="9">
        <v>2462.4699999999998</v>
      </c>
      <c r="E90" s="9">
        <v>0</v>
      </c>
      <c r="F90" s="9">
        <v>0</v>
      </c>
      <c r="G90" s="9">
        <v>0</v>
      </c>
      <c r="H90" s="9">
        <v>0</v>
      </c>
      <c r="I90" s="10">
        <v>0</v>
      </c>
      <c r="K90" s="17"/>
      <c r="M90" s="22">
        <f t="shared" ref="M90:M93" si="14">I90-K90</f>
        <v>0</v>
      </c>
      <c r="O90" s="26">
        <v>0</v>
      </c>
      <c r="Q90" s="19">
        <f>B90-O90</f>
        <v>0</v>
      </c>
    </row>
    <row r="91" spans="1:17" ht="15.75" thickBot="1" x14ac:dyDescent="0.3">
      <c r="A91" s="2" t="s">
        <v>12</v>
      </c>
      <c r="B91" s="9">
        <v>46690463.649999999</v>
      </c>
      <c r="C91" s="9">
        <v>7438103.8099999996</v>
      </c>
      <c r="D91" s="9">
        <v>31822.78</v>
      </c>
      <c r="E91" s="9">
        <v>0</v>
      </c>
      <c r="F91" s="9">
        <v>3703726.1</v>
      </c>
      <c r="G91" s="9">
        <v>0</v>
      </c>
      <c r="H91" s="9">
        <v>0</v>
      </c>
      <c r="I91" s="10">
        <v>50393018.579999998</v>
      </c>
      <c r="K91" s="17">
        <v>50393018.579999983</v>
      </c>
      <c r="M91" s="22">
        <f t="shared" si="14"/>
        <v>0</v>
      </c>
      <c r="O91" s="26">
        <v>46690463.649999999</v>
      </c>
      <c r="Q91" s="19">
        <f t="shared" ref="Q91:Q93" si="15">B91-O91</f>
        <v>0</v>
      </c>
    </row>
    <row r="92" spans="1:17" ht="15.75" thickBot="1" x14ac:dyDescent="0.3">
      <c r="A92" s="2" t="s">
        <v>13</v>
      </c>
      <c r="B92" s="9">
        <v>48666.26</v>
      </c>
      <c r="C92" s="9">
        <v>7799.71</v>
      </c>
      <c r="D92" s="9">
        <v>9.7899999999999991</v>
      </c>
      <c r="E92" s="9">
        <v>0</v>
      </c>
      <c r="F92" s="9">
        <v>3780.39</v>
      </c>
      <c r="G92" s="9">
        <v>0</v>
      </c>
      <c r="H92" s="9">
        <v>0</v>
      </c>
      <c r="I92" s="10">
        <v>52675.79</v>
      </c>
      <c r="K92" s="17">
        <v>52675.789999999964</v>
      </c>
      <c r="M92" s="22">
        <f t="shared" si="14"/>
        <v>0</v>
      </c>
      <c r="O92" s="26">
        <v>48666.26</v>
      </c>
      <c r="Q92" s="19">
        <f t="shared" si="15"/>
        <v>0</v>
      </c>
    </row>
    <row r="93" spans="1:17" ht="15.75" thickBot="1" x14ac:dyDescent="0.3">
      <c r="A93" s="2" t="s">
        <v>14</v>
      </c>
      <c r="B93" s="9">
        <v>5053138.09</v>
      </c>
      <c r="C93" s="9">
        <v>805055.21</v>
      </c>
      <c r="D93" s="9">
        <v>1050.23</v>
      </c>
      <c r="E93" s="9">
        <v>0</v>
      </c>
      <c r="F93" s="9">
        <v>400760.99</v>
      </c>
      <c r="G93" s="9">
        <v>0</v>
      </c>
      <c r="H93" s="9">
        <v>0</v>
      </c>
      <c r="I93" s="10">
        <v>5456382.0800000001</v>
      </c>
      <c r="K93" s="17">
        <v>5456382.0799999917</v>
      </c>
      <c r="M93" s="22">
        <f t="shared" si="14"/>
        <v>8.3819031715393066E-9</v>
      </c>
      <c r="O93" s="26">
        <v>5053138.09</v>
      </c>
      <c r="Q93" s="19">
        <f t="shared" si="15"/>
        <v>0</v>
      </c>
    </row>
    <row r="94" spans="1:17" ht="15.75" thickBot="1" x14ac:dyDescent="0.3">
      <c r="A94" s="2" t="s">
        <v>15</v>
      </c>
      <c r="B94" s="9">
        <v>1628250.2</v>
      </c>
      <c r="C94" s="9">
        <v>353811.67</v>
      </c>
      <c r="D94" s="9">
        <v>170112.25</v>
      </c>
      <c r="E94" s="9">
        <v>0</v>
      </c>
      <c r="F94" s="9">
        <v>159058.19</v>
      </c>
      <c r="G94" s="9">
        <v>0</v>
      </c>
      <c r="H94" s="9">
        <v>0</v>
      </c>
      <c r="I94" s="10">
        <v>1652891.43</v>
      </c>
      <c r="K94" s="17">
        <v>1653171.43</v>
      </c>
      <c r="M94" s="22">
        <f>I94-K94</f>
        <v>-280</v>
      </c>
      <c r="O94" s="26">
        <v>1731801.82</v>
      </c>
      <c r="Q94" s="19">
        <f>B94+B95-O94</f>
        <v>0</v>
      </c>
    </row>
    <row r="95" spans="1:17" ht="15.75" thickBot="1" x14ac:dyDescent="0.3">
      <c r="A95" s="2" t="s">
        <v>16</v>
      </c>
      <c r="B95" s="9">
        <v>103551.62</v>
      </c>
      <c r="C95" s="9">
        <v>89323.99</v>
      </c>
      <c r="D95" s="9">
        <v>77350.03</v>
      </c>
      <c r="E95" s="9">
        <v>0</v>
      </c>
      <c r="F95" s="9">
        <v>4308.67</v>
      </c>
      <c r="G95" s="9">
        <v>0</v>
      </c>
      <c r="H95" s="9">
        <v>0</v>
      </c>
      <c r="I95" s="10">
        <v>111216.91</v>
      </c>
      <c r="K95" s="18">
        <v>110936.91000000002</v>
      </c>
      <c r="M95" s="22">
        <f>I95-K95</f>
        <v>279.99999999998545</v>
      </c>
      <c r="O95" s="25"/>
      <c r="Q95" s="25"/>
    </row>
    <row r="96" spans="1:17" ht="15.75" thickBot="1" x14ac:dyDescent="0.3">
      <c r="A96" s="13" t="s">
        <v>17</v>
      </c>
      <c r="B96" s="12">
        <f t="shared" ref="B96:I96" si="16">SUM(B90:B95)</f>
        <v>53524069.82</v>
      </c>
      <c r="C96" s="12">
        <f t="shared" si="16"/>
        <v>8696556.8599999994</v>
      </c>
      <c r="D96" s="12">
        <f t="shared" si="16"/>
        <v>282807.55000000005</v>
      </c>
      <c r="E96" s="12">
        <f t="shared" si="16"/>
        <v>0</v>
      </c>
      <c r="F96" s="12">
        <f t="shared" si="16"/>
        <v>4271634.3400000008</v>
      </c>
      <c r="G96" s="12">
        <f t="shared" si="16"/>
        <v>0</v>
      </c>
      <c r="H96" s="12">
        <f t="shared" si="16"/>
        <v>0</v>
      </c>
      <c r="I96" s="14">
        <f t="shared" si="16"/>
        <v>57666184.789999992</v>
      </c>
      <c r="K96" s="24">
        <f>K90+K91+K92+K93+K94+K95</f>
        <v>57666184.789999969</v>
      </c>
      <c r="M96" s="31">
        <f>I96-K96</f>
        <v>0</v>
      </c>
      <c r="O96" s="27">
        <f>SUM(O91:O95)</f>
        <v>53524069.82</v>
      </c>
      <c r="Q96" s="27">
        <f>O96-B96</f>
        <v>0</v>
      </c>
    </row>
    <row r="97" spans="1:17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17" x14ac:dyDescent="0.25">
      <c r="A98" s="15" t="s">
        <v>18</v>
      </c>
      <c r="B98" s="1"/>
      <c r="C98" s="1"/>
      <c r="D98" s="1"/>
      <c r="E98" s="1"/>
      <c r="F98" s="1"/>
      <c r="G98" s="1"/>
      <c r="H98" s="1"/>
      <c r="I98" s="1"/>
    </row>
    <row r="99" spans="1:17" x14ac:dyDescent="0.25">
      <c r="A99" s="1" t="s">
        <v>39</v>
      </c>
      <c r="B99" s="1"/>
      <c r="C99" s="1"/>
      <c r="D99" s="1"/>
      <c r="E99" s="1"/>
      <c r="F99" s="1"/>
      <c r="G99" s="1"/>
      <c r="H99" s="1"/>
      <c r="I99" s="1"/>
    </row>
    <row r="100" spans="1:17" x14ac:dyDescent="0.25">
      <c r="A100" s="1" t="s">
        <v>20</v>
      </c>
      <c r="B100" s="1"/>
      <c r="C100" s="1"/>
      <c r="D100" s="1"/>
      <c r="E100" s="1"/>
      <c r="F100" s="1"/>
      <c r="G100" s="1"/>
      <c r="H100" s="1"/>
      <c r="I100" s="1"/>
    </row>
    <row r="101" spans="1:17" x14ac:dyDescent="0.25">
      <c r="A101" s="1" t="s">
        <v>21</v>
      </c>
      <c r="B101" s="1"/>
      <c r="C101" s="1"/>
      <c r="D101" s="1"/>
      <c r="E101" s="1"/>
      <c r="F101" s="1"/>
      <c r="G101" s="1"/>
      <c r="H101" s="1"/>
      <c r="I101" s="1"/>
    </row>
    <row r="102" spans="1:17" x14ac:dyDescent="0.25">
      <c r="A102" s="1" t="s">
        <v>40</v>
      </c>
      <c r="B102" s="1"/>
      <c r="C102" s="1"/>
      <c r="D102" s="1"/>
      <c r="E102" s="1"/>
      <c r="F102" s="1"/>
      <c r="G102" s="1"/>
      <c r="H102" s="1"/>
      <c r="I102" s="1"/>
    </row>
    <row r="103" spans="1:17" x14ac:dyDescent="0.25">
      <c r="A103" s="1" t="s">
        <v>20</v>
      </c>
      <c r="B103" s="1"/>
      <c r="C103" s="1"/>
      <c r="D103" s="1"/>
      <c r="E103" s="1"/>
      <c r="F103" s="1"/>
      <c r="G103" s="1"/>
      <c r="H103" s="1"/>
      <c r="I103" s="1"/>
    </row>
    <row r="104" spans="1:17" x14ac:dyDescent="0.25">
      <c r="A104" s="1" t="s">
        <v>23</v>
      </c>
      <c r="B104" s="1"/>
      <c r="C104" s="1"/>
      <c r="D104" s="1"/>
      <c r="E104" s="1"/>
      <c r="F104" s="1"/>
      <c r="G104" s="1"/>
      <c r="H104" s="1"/>
      <c r="I104" s="1"/>
    </row>
    <row r="105" spans="1:17" x14ac:dyDescent="0.25">
      <c r="A105" s="1" t="s">
        <v>41</v>
      </c>
      <c r="B105" s="1"/>
      <c r="C105" s="1"/>
      <c r="D105" s="1"/>
      <c r="E105" s="1"/>
      <c r="F105" s="1"/>
      <c r="G105" s="1"/>
      <c r="H105" s="1"/>
      <c r="I105" s="1"/>
    </row>
    <row r="106" spans="1:17" x14ac:dyDescent="0.25">
      <c r="A106" s="1" t="s">
        <v>20</v>
      </c>
      <c r="B106" s="1"/>
      <c r="C106" s="1"/>
      <c r="D106" s="1"/>
      <c r="E106" s="1"/>
      <c r="F106" s="1"/>
      <c r="G106" s="1"/>
      <c r="H106" s="1"/>
      <c r="I106" s="1"/>
    </row>
    <row r="107" spans="1:17" x14ac:dyDescent="0.25">
      <c r="A107" s="1" t="s">
        <v>25</v>
      </c>
      <c r="B107" s="1"/>
      <c r="C107" s="1"/>
      <c r="D107" s="1"/>
      <c r="E107" s="1"/>
      <c r="F107" s="1"/>
      <c r="G107" s="1"/>
      <c r="H107" s="1"/>
      <c r="I107" s="1"/>
    </row>
    <row r="108" spans="1:17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17" ht="15.75" thickBot="1" x14ac:dyDescent="0.3">
      <c r="A109" s="39" t="s">
        <v>42</v>
      </c>
      <c r="B109" s="40"/>
      <c r="C109" s="40"/>
      <c r="D109" s="40"/>
      <c r="E109" s="40"/>
      <c r="F109" s="40"/>
      <c r="G109" s="40"/>
      <c r="H109" s="40"/>
      <c r="I109" s="41"/>
    </row>
    <row r="110" spans="1:17" ht="39" thickBot="1" x14ac:dyDescent="0.3">
      <c r="A110" s="6"/>
      <c r="B110" s="7" t="s">
        <v>3</v>
      </c>
      <c r="C110" s="7" t="s">
        <v>4</v>
      </c>
      <c r="D110" s="7" t="s">
        <v>5</v>
      </c>
      <c r="E110" s="8" t="s">
        <v>6</v>
      </c>
      <c r="F110" s="7" t="s">
        <v>7</v>
      </c>
      <c r="G110" s="7" t="s">
        <v>8</v>
      </c>
      <c r="H110" s="8" t="s">
        <v>9</v>
      </c>
      <c r="I110" s="7" t="s">
        <v>10</v>
      </c>
      <c r="K110" s="23" t="s">
        <v>67</v>
      </c>
      <c r="M110" s="21" t="s">
        <v>66</v>
      </c>
      <c r="O110" s="21" t="s">
        <v>69</v>
      </c>
      <c r="Q110" s="21" t="s">
        <v>69</v>
      </c>
    </row>
    <row r="111" spans="1:17" ht="15.75" thickBot="1" x14ac:dyDescent="0.3">
      <c r="A111" s="2" t="s">
        <v>11</v>
      </c>
      <c r="B111" s="9">
        <v>1669.37</v>
      </c>
      <c r="C111" s="9">
        <v>23133.68</v>
      </c>
      <c r="D111" s="9">
        <v>23133.68</v>
      </c>
      <c r="E111" s="9">
        <v>0</v>
      </c>
      <c r="F111" s="9">
        <v>0</v>
      </c>
      <c r="G111" s="9">
        <v>0</v>
      </c>
      <c r="H111" s="9">
        <v>0</v>
      </c>
      <c r="I111" s="10">
        <v>1669.37</v>
      </c>
      <c r="K111" s="17"/>
      <c r="M111" s="22">
        <f t="shared" ref="M111:M114" si="17">I111-K111</f>
        <v>1669.37</v>
      </c>
      <c r="O111" s="26">
        <v>1669.37</v>
      </c>
      <c r="Q111" s="19">
        <f>B111-O111</f>
        <v>0</v>
      </c>
    </row>
    <row r="112" spans="1:17" ht="15.75" thickBot="1" x14ac:dyDescent="0.3">
      <c r="A112" s="2" t="s">
        <v>12</v>
      </c>
      <c r="B112" s="9">
        <v>18231765.420000002</v>
      </c>
      <c r="C112" s="9">
        <v>6829390.4900000002</v>
      </c>
      <c r="D112" s="9">
        <v>21785.58</v>
      </c>
      <c r="E112" s="9">
        <v>0</v>
      </c>
      <c r="F112" s="9">
        <v>509213.39</v>
      </c>
      <c r="G112" s="9">
        <v>0</v>
      </c>
      <c r="H112" s="9">
        <v>0</v>
      </c>
      <c r="I112" s="10">
        <v>24530156.940000001</v>
      </c>
      <c r="K112" s="17">
        <v>24530156.940000009</v>
      </c>
      <c r="M112" s="22">
        <f t="shared" si="17"/>
        <v>0</v>
      </c>
      <c r="O112" s="26">
        <v>18231765.420000002</v>
      </c>
      <c r="Q112" s="19">
        <f t="shared" ref="Q112:Q114" si="18">B112-O112</f>
        <v>0</v>
      </c>
    </row>
    <row r="113" spans="1:17" ht="15.75" thickBot="1" x14ac:dyDescent="0.3">
      <c r="A113" s="2" t="s">
        <v>13</v>
      </c>
      <c r="B113" s="9">
        <v>18946.46</v>
      </c>
      <c r="C113" s="9">
        <v>7062.9</v>
      </c>
      <c r="D113" s="9">
        <v>19.420000000000002</v>
      </c>
      <c r="E113" s="9">
        <v>0</v>
      </c>
      <c r="F113" s="9">
        <v>534.51</v>
      </c>
      <c r="G113" s="9">
        <v>0</v>
      </c>
      <c r="H113" s="9">
        <v>0</v>
      </c>
      <c r="I113" s="10">
        <v>25455.43</v>
      </c>
      <c r="K113" s="17">
        <v>25455.43</v>
      </c>
      <c r="M113" s="22">
        <f t="shared" si="17"/>
        <v>0</v>
      </c>
      <c r="O113" s="26">
        <v>18946.46</v>
      </c>
      <c r="Q113" s="19">
        <f t="shared" si="18"/>
        <v>0</v>
      </c>
    </row>
    <row r="114" spans="1:17" ht="15.75" thickBot="1" x14ac:dyDescent="0.3">
      <c r="A114" s="2" t="s">
        <v>14</v>
      </c>
      <c r="B114" s="9">
        <v>1955586.09</v>
      </c>
      <c r="C114" s="9">
        <v>729008.42</v>
      </c>
      <c r="D114" s="9">
        <v>2002.58</v>
      </c>
      <c r="E114" s="9">
        <v>0</v>
      </c>
      <c r="F114" s="9">
        <v>55171.56</v>
      </c>
      <c r="G114" s="9">
        <v>0</v>
      </c>
      <c r="H114" s="9">
        <v>0</v>
      </c>
      <c r="I114" s="10">
        <v>2627420.37</v>
      </c>
      <c r="K114" s="17">
        <v>2627420.3700000006</v>
      </c>
      <c r="M114" s="22">
        <f t="shared" si="17"/>
        <v>0</v>
      </c>
      <c r="O114" s="26">
        <v>1955586.09</v>
      </c>
      <c r="Q114" s="19">
        <f t="shared" si="18"/>
        <v>0</v>
      </c>
    </row>
    <row r="115" spans="1:17" ht="15.75" thickBot="1" x14ac:dyDescent="0.3">
      <c r="A115" s="2" t="s">
        <v>15</v>
      </c>
      <c r="B115" s="9">
        <v>530380.52</v>
      </c>
      <c r="C115" s="9">
        <v>226464.59</v>
      </c>
      <c r="D115" s="9">
        <v>113719.48</v>
      </c>
      <c r="E115" s="9">
        <v>0</v>
      </c>
      <c r="F115" s="9">
        <v>19807.3</v>
      </c>
      <c r="G115" s="9">
        <v>0</v>
      </c>
      <c r="H115" s="9">
        <v>0</v>
      </c>
      <c r="I115" s="10">
        <v>623318.32999999996</v>
      </c>
      <c r="K115" s="17">
        <v>623318.33000000031</v>
      </c>
      <c r="M115" s="22">
        <f>I115-K115</f>
        <v>0</v>
      </c>
      <c r="O115" s="26">
        <v>572767.66</v>
      </c>
      <c r="Q115" s="19">
        <f>B115+B116-O115</f>
        <v>0</v>
      </c>
    </row>
    <row r="116" spans="1:17" ht="15.75" thickBot="1" x14ac:dyDescent="0.3">
      <c r="A116" s="2" t="s">
        <v>16</v>
      </c>
      <c r="B116" s="9">
        <v>42387.14</v>
      </c>
      <c r="C116" s="9">
        <v>184686.85</v>
      </c>
      <c r="D116" s="9">
        <v>177567.78</v>
      </c>
      <c r="E116" s="9">
        <v>0</v>
      </c>
      <c r="F116" s="9">
        <v>2000</v>
      </c>
      <c r="G116" s="9">
        <v>0</v>
      </c>
      <c r="H116" s="9">
        <v>0</v>
      </c>
      <c r="I116" s="10">
        <v>47506.21</v>
      </c>
      <c r="K116" s="18">
        <v>47506.210000000006</v>
      </c>
      <c r="M116" s="22">
        <f>I116-K116</f>
        <v>0</v>
      </c>
      <c r="O116" s="25"/>
      <c r="Q116" s="25"/>
    </row>
    <row r="117" spans="1:17" ht="15.75" thickBot="1" x14ac:dyDescent="0.3">
      <c r="A117" s="13" t="s">
        <v>17</v>
      </c>
      <c r="B117" s="12">
        <f t="shared" ref="B117:I117" si="19">SUM(B111:B116)</f>
        <v>20780735.000000004</v>
      </c>
      <c r="C117" s="12">
        <f t="shared" si="19"/>
        <v>7999746.9299999997</v>
      </c>
      <c r="D117" s="12">
        <f t="shared" si="19"/>
        <v>338228.52</v>
      </c>
      <c r="E117" s="12">
        <f t="shared" si="19"/>
        <v>0</v>
      </c>
      <c r="F117" s="12">
        <f t="shared" si="19"/>
        <v>586726.76</v>
      </c>
      <c r="G117" s="12">
        <f t="shared" si="19"/>
        <v>0</v>
      </c>
      <c r="H117" s="12">
        <f t="shared" si="19"/>
        <v>0</v>
      </c>
      <c r="I117" s="14">
        <f t="shared" si="19"/>
        <v>27855526.650000002</v>
      </c>
      <c r="K117" s="32">
        <f>K111+K112+K113+K114+K115+K116</f>
        <v>27853857.280000012</v>
      </c>
      <c r="M117" s="31">
        <f>I117-K117</f>
        <v>1669.3699999898672</v>
      </c>
      <c r="O117" s="27">
        <f>SUM(O111:O116)</f>
        <v>20780735.000000004</v>
      </c>
      <c r="Q117" s="27">
        <f>O117-B117</f>
        <v>0</v>
      </c>
    </row>
    <row r="118" spans="1:17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17" x14ac:dyDescent="0.25">
      <c r="A119" s="15" t="s">
        <v>18</v>
      </c>
      <c r="B119" s="1"/>
      <c r="C119" s="1"/>
      <c r="D119" s="1"/>
      <c r="E119" s="1"/>
      <c r="F119" s="1"/>
      <c r="G119" s="1"/>
      <c r="H119" s="1"/>
      <c r="I119" s="1"/>
    </row>
    <row r="120" spans="1:17" x14ac:dyDescent="0.25">
      <c r="A120" s="1" t="s">
        <v>43</v>
      </c>
      <c r="B120" s="1"/>
      <c r="C120" s="1"/>
      <c r="D120" s="1"/>
      <c r="E120" s="1"/>
      <c r="F120" s="1"/>
      <c r="G120" s="1"/>
      <c r="H120" s="1"/>
      <c r="I120" s="1"/>
    </row>
    <row r="121" spans="1:17" x14ac:dyDescent="0.25">
      <c r="A121" s="1" t="s">
        <v>20</v>
      </c>
      <c r="B121" s="1"/>
      <c r="C121" s="1"/>
      <c r="D121" s="1"/>
      <c r="E121" s="1"/>
      <c r="F121" s="1"/>
      <c r="G121" s="1"/>
      <c r="H121" s="1"/>
      <c r="I121" s="1"/>
    </row>
    <row r="122" spans="1:17" x14ac:dyDescent="0.25">
      <c r="A122" s="1" t="s">
        <v>21</v>
      </c>
      <c r="B122" s="1"/>
      <c r="C122" s="1"/>
      <c r="D122" s="1"/>
      <c r="E122" s="1"/>
      <c r="F122" s="1"/>
      <c r="G122" s="1"/>
      <c r="H122" s="1"/>
      <c r="I122" s="1"/>
    </row>
    <row r="123" spans="1:17" x14ac:dyDescent="0.25">
      <c r="A123" s="1" t="s">
        <v>44</v>
      </c>
      <c r="B123" s="1"/>
      <c r="C123" s="1"/>
      <c r="D123" s="1"/>
      <c r="E123" s="1"/>
      <c r="F123" s="1"/>
      <c r="G123" s="1"/>
      <c r="H123" s="1"/>
      <c r="I123" s="1"/>
    </row>
    <row r="124" spans="1:17" x14ac:dyDescent="0.25">
      <c r="A124" s="1" t="s">
        <v>20</v>
      </c>
      <c r="B124" s="1"/>
      <c r="C124" s="1"/>
      <c r="D124" s="1"/>
      <c r="E124" s="1"/>
      <c r="F124" s="1"/>
      <c r="G124" s="1"/>
      <c r="H124" s="1"/>
      <c r="I124" s="1"/>
    </row>
    <row r="125" spans="1:17" x14ac:dyDescent="0.25">
      <c r="A125" s="1" t="s">
        <v>23</v>
      </c>
      <c r="B125" s="1"/>
      <c r="C125" s="1"/>
      <c r="D125" s="1"/>
      <c r="E125" s="1"/>
      <c r="F125" s="1"/>
      <c r="G125" s="1"/>
      <c r="H125" s="1"/>
      <c r="I125" s="1"/>
    </row>
    <row r="126" spans="1:17" x14ac:dyDescent="0.25">
      <c r="A126" s="1" t="s">
        <v>45</v>
      </c>
      <c r="B126" s="1"/>
      <c r="C126" s="1"/>
      <c r="D126" s="1"/>
      <c r="E126" s="1"/>
      <c r="F126" s="1"/>
      <c r="G126" s="1"/>
      <c r="H126" s="1"/>
      <c r="I126" s="1"/>
    </row>
    <row r="127" spans="1:17" x14ac:dyDescent="0.25">
      <c r="A127" s="1" t="s">
        <v>20</v>
      </c>
      <c r="B127" s="1"/>
      <c r="C127" s="1"/>
      <c r="D127" s="1"/>
      <c r="E127" s="1"/>
      <c r="F127" s="1"/>
      <c r="G127" s="1"/>
      <c r="H127" s="1"/>
      <c r="I127" s="1"/>
    </row>
    <row r="128" spans="1:17" x14ac:dyDescent="0.25">
      <c r="A128" s="1" t="s">
        <v>25</v>
      </c>
      <c r="B128" s="1"/>
      <c r="C128" s="1"/>
      <c r="D128" s="1"/>
      <c r="E128" s="1"/>
      <c r="F128" s="1"/>
      <c r="G128" s="1"/>
      <c r="H128" s="1"/>
      <c r="I128" s="1"/>
    </row>
    <row r="129" spans="1:17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17" ht="15.75" thickBot="1" x14ac:dyDescent="0.3">
      <c r="A130" s="39" t="s">
        <v>46</v>
      </c>
      <c r="B130" s="40"/>
      <c r="C130" s="40"/>
      <c r="D130" s="40"/>
      <c r="E130" s="40"/>
      <c r="F130" s="40"/>
      <c r="G130" s="40"/>
      <c r="H130" s="40"/>
      <c r="I130" s="41"/>
    </row>
    <row r="131" spans="1:17" ht="39" thickBot="1" x14ac:dyDescent="0.3">
      <c r="A131" s="6"/>
      <c r="B131" s="7" t="s">
        <v>3</v>
      </c>
      <c r="C131" s="7" t="s">
        <v>4</v>
      </c>
      <c r="D131" s="7" t="s">
        <v>5</v>
      </c>
      <c r="E131" s="8" t="s">
        <v>6</v>
      </c>
      <c r="F131" s="7" t="s">
        <v>7</v>
      </c>
      <c r="G131" s="7" t="s">
        <v>8</v>
      </c>
      <c r="H131" s="8" t="s">
        <v>9</v>
      </c>
      <c r="I131" s="7" t="s">
        <v>10</v>
      </c>
      <c r="K131" s="23" t="s">
        <v>67</v>
      </c>
      <c r="M131" s="21" t="s">
        <v>66</v>
      </c>
      <c r="O131" s="21" t="s">
        <v>69</v>
      </c>
      <c r="Q131" s="21" t="s">
        <v>69</v>
      </c>
    </row>
    <row r="132" spans="1:17" ht="15.75" thickBot="1" x14ac:dyDescent="0.3">
      <c r="A132" s="2" t="s">
        <v>11</v>
      </c>
      <c r="B132" s="9">
        <v>15871.32</v>
      </c>
      <c r="C132" s="9">
        <v>75910.84</v>
      </c>
      <c r="D132" s="9">
        <v>81126.69</v>
      </c>
      <c r="E132" s="9">
        <v>0</v>
      </c>
      <c r="F132" s="9">
        <v>0</v>
      </c>
      <c r="G132" s="9">
        <v>0</v>
      </c>
      <c r="H132" s="9">
        <v>0</v>
      </c>
      <c r="I132" s="10">
        <v>10655.47</v>
      </c>
      <c r="K132" s="17"/>
      <c r="M132" s="22">
        <f t="shared" ref="M132:M135" si="20">I132-K132</f>
        <v>10655.47</v>
      </c>
      <c r="O132" s="26">
        <v>15871.32</v>
      </c>
      <c r="Q132" s="19">
        <f>B132-O132</f>
        <v>0</v>
      </c>
    </row>
    <row r="133" spans="1:17" ht="15.75" thickBot="1" x14ac:dyDescent="0.3">
      <c r="A133" s="2" t="s">
        <v>12</v>
      </c>
      <c r="B133" s="9">
        <v>97952808.829999998</v>
      </c>
      <c r="C133" s="9">
        <v>37293369.140000001</v>
      </c>
      <c r="D133" s="9">
        <v>76988.92</v>
      </c>
      <c r="E133" s="9">
        <v>0</v>
      </c>
      <c r="F133" s="9">
        <v>3263214.62</v>
      </c>
      <c r="G133" s="9">
        <v>0</v>
      </c>
      <c r="H133" s="9">
        <v>0</v>
      </c>
      <c r="I133" s="10">
        <v>131905974.43000001</v>
      </c>
      <c r="K133" s="17">
        <v>131905974.4299994</v>
      </c>
      <c r="M133" s="22">
        <f t="shared" si="20"/>
        <v>6.1094760894775391E-7</v>
      </c>
      <c r="O133" s="26">
        <v>97952808.829999998</v>
      </c>
      <c r="Q133" s="19">
        <f t="shared" ref="Q133:Q135" si="21">B133-O133</f>
        <v>0</v>
      </c>
    </row>
    <row r="134" spans="1:17" ht="15.75" thickBot="1" x14ac:dyDescent="0.3">
      <c r="A134" s="2" t="s">
        <v>13</v>
      </c>
      <c r="B134" s="9">
        <v>102115.19</v>
      </c>
      <c r="C134" s="9">
        <v>38693.72</v>
      </c>
      <c r="D134" s="9">
        <v>57.16</v>
      </c>
      <c r="E134" s="9">
        <v>0</v>
      </c>
      <c r="F134" s="9">
        <v>3419.92</v>
      </c>
      <c r="G134" s="9">
        <v>0</v>
      </c>
      <c r="H134" s="9">
        <v>0</v>
      </c>
      <c r="I134" s="10">
        <v>137331.82999999999</v>
      </c>
      <c r="K134" s="17">
        <v>137331.82999999993</v>
      </c>
      <c r="M134" s="22">
        <f t="shared" si="20"/>
        <v>0</v>
      </c>
      <c r="O134" s="26">
        <v>102115.19</v>
      </c>
      <c r="Q134" s="19">
        <f t="shared" si="21"/>
        <v>0</v>
      </c>
    </row>
    <row r="135" spans="1:17" ht="15.75" thickBot="1" x14ac:dyDescent="0.3">
      <c r="A135" s="2" t="s">
        <v>14</v>
      </c>
      <c r="B135" s="9">
        <v>10538575.630000001</v>
      </c>
      <c r="C135" s="9">
        <v>3987967.76</v>
      </c>
      <c r="D135" s="9">
        <v>10552.44</v>
      </c>
      <c r="E135" s="9">
        <v>0</v>
      </c>
      <c r="F135" s="9">
        <v>352987.62</v>
      </c>
      <c r="G135" s="9">
        <v>0</v>
      </c>
      <c r="H135" s="9">
        <v>0</v>
      </c>
      <c r="I135" s="10">
        <v>14163003.33</v>
      </c>
      <c r="K135" s="17">
        <v>14163003.33000005</v>
      </c>
      <c r="M135" s="22">
        <f t="shared" si="20"/>
        <v>-5.029141902923584E-8</v>
      </c>
      <c r="O135" s="26">
        <v>10538575.630000001</v>
      </c>
      <c r="Q135" s="19">
        <f t="shared" si="21"/>
        <v>0</v>
      </c>
    </row>
    <row r="136" spans="1:17" ht="15.75" thickBot="1" x14ac:dyDescent="0.3">
      <c r="A136" s="2" t="s">
        <v>15</v>
      </c>
      <c r="B136" s="9">
        <v>3197840.43</v>
      </c>
      <c r="C136" s="9">
        <v>1361656.53</v>
      </c>
      <c r="D136" s="9">
        <v>473600.74</v>
      </c>
      <c r="E136" s="9">
        <v>0</v>
      </c>
      <c r="F136" s="9">
        <v>146388.04</v>
      </c>
      <c r="G136" s="9">
        <v>0</v>
      </c>
      <c r="H136" s="9">
        <v>0</v>
      </c>
      <c r="I136" s="10">
        <v>3939508.18</v>
      </c>
      <c r="K136" s="17">
        <v>3939508.1799999936</v>
      </c>
      <c r="M136" s="22">
        <f>I136-K136</f>
        <v>6.5192580223083496E-9</v>
      </c>
      <c r="O136" s="26">
        <v>3284563.45</v>
      </c>
      <c r="Q136" s="19">
        <f>B136+B137-O136</f>
        <v>0</v>
      </c>
    </row>
    <row r="137" spans="1:17" ht="15.75" thickBot="1" x14ac:dyDescent="0.3">
      <c r="A137" s="2" t="s">
        <v>16</v>
      </c>
      <c r="B137" s="9">
        <v>86723.02</v>
      </c>
      <c r="C137" s="9">
        <v>826102.8</v>
      </c>
      <c r="D137" s="9">
        <v>761700.07</v>
      </c>
      <c r="E137" s="9">
        <v>0</v>
      </c>
      <c r="F137" s="9">
        <v>633</v>
      </c>
      <c r="G137" s="9">
        <v>0</v>
      </c>
      <c r="H137" s="9">
        <v>0</v>
      </c>
      <c r="I137" s="10">
        <v>150492.75</v>
      </c>
      <c r="K137" s="18">
        <v>150492.75</v>
      </c>
      <c r="M137" s="22">
        <f>I137-K137</f>
        <v>0</v>
      </c>
      <c r="O137" s="25"/>
      <c r="Q137" s="25"/>
    </row>
    <row r="138" spans="1:17" ht="15.75" thickBot="1" x14ac:dyDescent="0.3">
      <c r="A138" s="13" t="s">
        <v>17</v>
      </c>
      <c r="B138" s="12">
        <f t="shared" ref="B138:I138" si="22">SUM(B132:B137)</f>
        <v>111893934.41999999</v>
      </c>
      <c r="C138" s="12">
        <f t="shared" si="22"/>
        <v>43583700.789999999</v>
      </c>
      <c r="D138" s="12">
        <f t="shared" si="22"/>
        <v>1404026.02</v>
      </c>
      <c r="E138" s="12">
        <f t="shared" si="22"/>
        <v>0</v>
      </c>
      <c r="F138" s="12">
        <f t="shared" si="22"/>
        <v>3766643.2</v>
      </c>
      <c r="G138" s="12">
        <f t="shared" si="22"/>
        <v>0</v>
      </c>
      <c r="H138" s="12">
        <f t="shared" si="22"/>
        <v>0</v>
      </c>
      <c r="I138" s="14">
        <f t="shared" si="22"/>
        <v>150306965.99000001</v>
      </c>
      <c r="K138" s="32">
        <f>K132+K133+K134+K135+K136+K137</f>
        <v>150296310.51999944</v>
      </c>
      <c r="M138" s="31">
        <f>I138-K138</f>
        <v>10655.470000565052</v>
      </c>
      <c r="O138" s="27">
        <f>SUM(O132:O137)</f>
        <v>111893934.41999999</v>
      </c>
      <c r="Q138" s="27">
        <f>O138-B138</f>
        <v>0</v>
      </c>
    </row>
    <row r="139" spans="1:17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17" x14ac:dyDescent="0.25">
      <c r="A140" s="15" t="s">
        <v>18</v>
      </c>
      <c r="B140" s="1"/>
      <c r="C140" s="1"/>
      <c r="D140" s="1"/>
      <c r="E140" s="1"/>
      <c r="F140" s="1"/>
      <c r="G140" s="1"/>
      <c r="H140" s="1"/>
      <c r="I140" s="1"/>
    </row>
    <row r="141" spans="1:17" x14ac:dyDescent="0.25">
      <c r="A141" s="1" t="s">
        <v>43</v>
      </c>
      <c r="B141" s="1"/>
      <c r="C141" s="1"/>
      <c r="D141" s="1"/>
      <c r="E141" s="1"/>
      <c r="F141" s="1"/>
      <c r="G141" s="1"/>
      <c r="H141" s="1"/>
      <c r="I141" s="1"/>
    </row>
    <row r="142" spans="1:17" x14ac:dyDescent="0.25">
      <c r="A142" s="1" t="s">
        <v>20</v>
      </c>
      <c r="B142" s="1"/>
      <c r="C142" s="1"/>
      <c r="D142" s="1"/>
      <c r="E142" s="1"/>
      <c r="F142" s="1"/>
      <c r="G142" s="1"/>
      <c r="H142" s="1"/>
      <c r="I142" s="1"/>
    </row>
    <row r="143" spans="1:17" x14ac:dyDescent="0.25">
      <c r="A143" s="1" t="s">
        <v>21</v>
      </c>
      <c r="B143" s="1"/>
      <c r="C143" s="1"/>
      <c r="D143" s="1"/>
      <c r="E143" s="1"/>
      <c r="F143" s="1"/>
      <c r="G143" s="1"/>
      <c r="H143" s="1"/>
      <c r="I143" s="1"/>
    </row>
    <row r="144" spans="1:17" x14ac:dyDescent="0.25">
      <c r="A144" s="1" t="s">
        <v>44</v>
      </c>
      <c r="B144" s="1"/>
      <c r="C144" s="1"/>
      <c r="D144" s="1"/>
      <c r="E144" s="1"/>
      <c r="F144" s="1"/>
      <c r="G144" s="1"/>
      <c r="H144" s="1"/>
      <c r="I144" s="1"/>
    </row>
    <row r="145" spans="1:17" x14ac:dyDescent="0.25">
      <c r="A145" s="1" t="s">
        <v>20</v>
      </c>
      <c r="B145" s="1"/>
      <c r="C145" s="1"/>
      <c r="D145" s="1"/>
      <c r="E145" s="1"/>
      <c r="F145" s="1"/>
      <c r="G145" s="1"/>
      <c r="H145" s="1"/>
      <c r="I145" s="1"/>
    </row>
    <row r="146" spans="1:17" x14ac:dyDescent="0.25">
      <c r="A146" s="1" t="s">
        <v>23</v>
      </c>
      <c r="B146" s="1"/>
      <c r="C146" s="1"/>
      <c r="D146" s="1"/>
      <c r="E146" s="1"/>
      <c r="F146" s="1"/>
      <c r="G146" s="1"/>
      <c r="H146" s="1"/>
      <c r="I146" s="1"/>
    </row>
    <row r="147" spans="1:17" x14ac:dyDescent="0.25">
      <c r="A147" s="1" t="s">
        <v>45</v>
      </c>
      <c r="B147" s="1"/>
      <c r="C147" s="1"/>
      <c r="D147" s="1"/>
      <c r="E147" s="1"/>
      <c r="F147" s="1"/>
      <c r="G147" s="1"/>
      <c r="H147" s="1"/>
      <c r="I147" s="1"/>
    </row>
    <row r="148" spans="1:17" x14ac:dyDescent="0.25">
      <c r="A148" s="1" t="s">
        <v>20</v>
      </c>
      <c r="B148" s="1"/>
      <c r="C148" s="1"/>
      <c r="D148" s="1"/>
      <c r="E148" s="1"/>
      <c r="F148" s="1"/>
      <c r="G148" s="1"/>
      <c r="H148" s="1"/>
      <c r="I148" s="1"/>
    </row>
    <row r="149" spans="1:17" x14ac:dyDescent="0.25">
      <c r="A149" s="1" t="s">
        <v>25</v>
      </c>
      <c r="B149" s="1"/>
      <c r="C149" s="1"/>
      <c r="D149" s="1"/>
      <c r="E149" s="1"/>
      <c r="F149" s="1"/>
      <c r="G149" s="1"/>
      <c r="H149" s="1"/>
      <c r="I149" s="1"/>
    </row>
    <row r="150" spans="1:17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17" ht="15.75" thickBot="1" x14ac:dyDescent="0.3">
      <c r="A151" s="39" t="s">
        <v>47</v>
      </c>
      <c r="B151" s="40"/>
      <c r="C151" s="40"/>
      <c r="D151" s="40"/>
      <c r="E151" s="40"/>
      <c r="F151" s="40"/>
      <c r="G151" s="40"/>
      <c r="H151" s="40"/>
      <c r="I151" s="41"/>
    </row>
    <row r="152" spans="1:17" ht="39" thickBot="1" x14ac:dyDescent="0.3">
      <c r="A152" s="6"/>
      <c r="B152" s="7" t="s">
        <v>3</v>
      </c>
      <c r="C152" s="7" t="s">
        <v>4</v>
      </c>
      <c r="D152" s="7" t="s">
        <v>5</v>
      </c>
      <c r="E152" s="8" t="s">
        <v>6</v>
      </c>
      <c r="F152" s="7" t="s">
        <v>7</v>
      </c>
      <c r="G152" s="7" t="s">
        <v>8</v>
      </c>
      <c r="H152" s="8" t="s">
        <v>9</v>
      </c>
      <c r="I152" s="7" t="s">
        <v>10</v>
      </c>
      <c r="K152" s="23" t="s">
        <v>67</v>
      </c>
      <c r="M152" s="21" t="s">
        <v>66</v>
      </c>
      <c r="O152" s="21" t="s">
        <v>69</v>
      </c>
      <c r="Q152" s="21" t="s">
        <v>69</v>
      </c>
    </row>
    <row r="153" spans="1:17" ht="15.75" thickBot="1" x14ac:dyDescent="0.3">
      <c r="A153" s="2" t="s">
        <v>11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10">
        <v>0</v>
      </c>
      <c r="K153" s="17"/>
      <c r="M153" s="22">
        <f t="shared" ref="M153:M156" si="23">I153-K153</f>
        <v>0</v>
      </c>
      <c r="O153" s="26"/>
      <c r="Q153" s="19">
        <f>B153-O153</f>
        <v>0</v>
      </c>
    </row>
    <row r="154" spans="1:17" ht="15.75" thickBot="1" x14ac:dyDescent="0.3">
      <c r="A154" s="2" t="s">
        <v>12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10">
        <v>0</v>
      </c>
      <c r="K154" s="17"/>
      <c r="M154" s="22">
        <f t="shared" si="23"/>
        <v>0</v>
      </c>
      <c r="O154" s="26"/>
      <c r="Q154" s="19">
        <f t="shared" ref="Q154:Q156" si="24">B154-O154</f>
        <v>0</v>
      </c>
    </row>
    <row r="155" spans="1:17" ht="15.75" thickBot="1" x14ac:dyDescent="0.3">
      <c r="A155" s="2" t="s">
        <v>13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10">
        <v>0</v>
      </c>
      <c r="K155" s="17"/>
      <c r="M155" s="22">
        <f t="shared" si="23"/>
        <v>0</v>
      </c>
      <c r="O155" s="26"/>
      <c r="Q155" s="19">
        <f t="shared" si="24"/>
        <v>0</v>
      </c>
    </row>
    <row r="156" spans="1:17" ht="15.75" thickBot="1" x14ac:dyDescent="0.3">
      <c r="A156" s="2" t="s">
        <v>14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10">
        <v>0</v>
      </c>
      <c r="K156" s="17"/>
      <c r="M156" s="22">
        <f t="shared" si="23"/>
        <v>0</v>
      </c>
      <c r="O156" s="26"/>
      <c r="Q156" s="19">
        <f t="shared" si="24"/>
        <v>0</v>
      </c>
    </row>
    <row r="157" spans="1:17" ht="15.75" thickBot="1" x14ac:dyDescent="0.3">
      <c r="A157" s="2" t="s">
        <v>15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10">
        <v>0</v>
      </c>
      <c r="K157" s="17"/>
      <c r="M157" s="22">
        <f>I157-K157</f>
        <v>0</v>
      </c>
      <c r="O157" s="26"/>
      <c r="Q157" s="19">
        <f>B157+B158-O157</f>
        <v>0</v>
      </c>
    </row>
    <row r="158" spans="1:17" ht="15.75" thickBot="1" x14ac:dyDescent="0.3">
      <c r="A158" s="2" t="s">
        <v>16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10">
        <v>0</v>
      </c>
      <c r="K158" s="18"/>
      <c r="M158" s="22">
        <f>I158-K158</f>
        <v>0</v>
      </c>
      <c r="O158" s="25"/>
      <c r="Q158" s="25"/>
    </row>
    <row r="159" spans="1:17" ht="15.75" thickBot="1" x14ac:dyDescent="0.3">
      <c r="A159" s="13" t="s">
        <v>17</v>
      </c>
      <c r="B159" s="12">
        <f t="shared" ref="B159:I159" si="25">SUM(B153:B158)</f>
        <v>0</v>
      </c>
      <c r="C159" s="12">
        <f t="shared" si="25"/>
        <v>0</v>
      </c>
      <c r="D159" s="12">
        <f t="shared" si="25"/>
        <v>0</v>
      </c>
      <c r="E159" s="12">
        <f t="shared" si="25"/>
        <v>0</v>
      </c>
      <c r="F159" s="12">
        <f t="shared" si="25"/>
        <v>0</v>
      </c>
      <c r="G159" s="12">
        <f t="shared" si="25"/>
        <v>0</v>
      </c>
      <c r="H159" s="12">
        <f t="shared" si="25"/>
        <v>0</v>
      </c>
      <c r="I159" s="14">
        <f t="shared" si="25"/>
        <v>0</v>
      </c>
      <c r="K159" s="24">
        <f>K153+K154+K155+K156+K157+K158</f>
        <v>0</v>
      </c>
      <c r="M159" s="22">
        <f>I159-K159</f>
        <v>0</v>
      </c>
      <c r="O159" s="27">
        <f>SUM(O153:O158)</f>
        <v>0</v>
      </c>
      <c r="Q159" s="27">
        <f>O159-B159</f>
        <v>0</v>
      </c>
    </row>
    <row r="160" spans="1:17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17" x14ac:dyDescent="0.25">
      <c r="A161" s="15" t="s">
        <v>18</v>
      </c>
      <c r="B161" s="1"/>
      <c r="C161" s="1"/>
      <c r="D161" s="1"/>
      <c r="E161" s="1"/>
      <c r="F161" s="1"/>
      <c r="G161" s="1"/>
      <c r="H161" s="1"/>
      <c r="I161" s="1"/>
    </row>
    <row r="162" spans="1:17" x14ac:dyDescent="0.25">
      <c r="A162" s="1" t="s">
        <v>48</v>
      </c>
      <c r="B162" s="1"/>
      <c r="C162" s="1"/>
      <c r="D162" s="1"/>
      <c r="E162" s="1"/>
      <c r="F162" s="1"/>
      <c r="G162" s="1"/>
      <c r="H162" s="1"/>
      <c r="I162" s="1"/>
    </row>
    <row r="163" spans="1:17" x14ac:dyDescent="0.25">
      <c r="A163" s="1" t="s">
        <v>20</v>
      </c>
      <c r="B163" s="1"/>
      <c r="C163" s="1"/>
      <c r="D163" s="1"/>
      <c r="E163" s="1"/>
      <c r="F163" s="1"/>
      <c r="G163" s="1"/>
      <c r="H163" s="1"/>
      <c r="I163" s="1"/>
    </row>
    <row r="164" spans="1:17" x14ac:dyDescent="0.25">
      <c r="A164" s="1" t="s">
        <v>21</v>
      </c>
      <c r="B164" s="1"/>
      <c r="C164" s="1"/>
      <c r="D164" s="1"/>
      <c r="E164" s="1"/>
      <c r="F164" s="1"/>
      <c r="G164" s="1"/>
      <c r="H164" s="1"/>
      <c r="I164" s="1"/>
    </row>
    <row r="165" spans="1:17" x14ac:dyDescent="0.25">
      <c r="A165" s="1" t="s">
        <v>49</v>
      </c>
      <c r="B165" s="1"/>
      <c r="C165" s="1"/>
      <c r="D165" s="1"/>
      <c r="E165" s="1"/>
      <c r="F165" s="1"/>
      <c r="G165" s="1"/>
      <c r="H165" s="1"/>
      <c r="I165" s="1"/>
    </row>
    <row r="166" spans="1:17" x14ac:dyDescent="0.25">
      <c r="A166" s="1" t="s">
        <v>20</v>
      </c>
      <c r="B166" s="1"/>
      <c r="C166" s="1"/>
      <c r="D166" s="1"/>
      <c r="E166" s="1"/>
      <c r="F166" s="1"/>
      <c r="G166" s="1"/>
      <c r="H166" s="1"/>
      <c r="I166" s="1"/>
    </row>
    <row r="167" spans="1:17" x14ac:dyDescent="0.25">
      <c r="A167" s="1" t="s">
        <v>23</v>
      </c>
      <c r="B167" s="1"/>
      <c r="C167" s="1"/>
      <c r="D167" s="1"/>
      <c r="E167" s="1"/>
      <c r="F167" s="1"/>
      <c r="G167" s="1"/>
      <c r="H167" s="1"/>
      <c r="I167" s="1"/>
    </row>
    <row r="168" spans="1:17" x14ac:dyDescent="0.25">
      <c r="A168" s="1" t="s">
        <v>50</v>
      </c>
      <c r="B168" s="1"/>
      <c r="C168" s="1"/>
      <c r="D168" s="1"/>
      <c r="E168" s="1"/>
      <c r="F168" s="1"/>
      <c r="G168" s="1"/>
      <c r="H168" s="1"/>
      <c r="I168" s="1"/>
    </row>
    <row r="169" spans="1:17" x14ac:dyDescent="0.25">
      <c r="A169" s="1" t="s">
        <v>20</v>
      </c>
      <c r="B169" s="1"/>
      <c r="C169" s="1"/>
      <c r="D169" s="1"/>
      <c r="E169" s="1"/>
      <c r="F169" s="1"/>
      <c r="G169" s="1"/>
      <c r="H169" s="1"/>
      <c r="I169" s="1"/>
    </row>
    <row r="170" spans="1:17" x14ac:dyDescent="0.25">
      <c r="A170" s="1" t="s">
        <v>25</v>
      </c>
      <c r="B170" s="1"/>
      <c r="C170" s="1"/>
      <c r="D170" s="1"/>
      <c r="E170" s="1"/>
      <c r="F170" s="1"/>
      <c r="G170" s="1"/>
      <c r="H170" s="1"/>
      <c r="I170" s="1"/>
    </row>
    <row r="171" spans="1:17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17" ht="15.75" thickBot="1" x14ac:dyDescent="0.3">
      <c r="A172" s="39" t="s">
        <v>51</v>
      </c>
      <c r="B172" s="40"/>
      <c r="C172" s="40"/>
      <c r="D172" s="40"/>
      <c r="E172" s="40"/>
      <c r="F172" s="40"/>
      <c r="G172" s="40"/>
      <c r="H172" s="40"/>
      <c r="I172" s="41"/>
    </row>
    <row r="173" spans="1:17" ht="39" thickBot="1" x14ac:dyDescent="0.3">
      <c r="A173" s="6"/>
      <c r="B173" s="7" t="s">
        <v>3</v>
      </c>
      <c r="C173" s="7" t="s">
        <v>4</v>
      </c>
      <c r="D173" s="7" t="s">
        <v>5</v>
      </c>
      <c r="E173" s="8" t="s">
        <v>6</v>
      </c>
      <c r="F173" s="7" t="s">
        <v>7</v>
      </c>
      <c r="G173" s="7" t="s">
        <v>8</v>
      </c>
      <c r="H173" s="8" t="s">
        <v>9</v>
      </c>
      <c r="I173" s="7" t="s">
        <v>10</v>
      </c>
      <c r="K173" s="23" t="s">
        <v>67</v>
      </c>
      <c r="M173" s="21" t="s">
        <v>66</v>
      </c>
      <c r="O173" s="21" t="s">
        <v>69</v>
      </c>
      <c r="Q173" s="21" t="s">
        <v>69</v>
      </c>
    </row>
    <row r="174" spans="1:17" ht="15.75" thickBot="1" x14ac:dyDescent="0.3">
      <c r="A174" s="2" t="s">
        <v>11</v>
      </c>
      <c r="B174" s="9">
        <v>24862.17</v>
      </c>
      <c r="C174" s="9">
        <v>60097.33</v>
      </c>
      <c r="D174" s="9">
        <v>62514.78</v>
      </c>
      <c r="E174" s="9">
        <v>0</v>
      </c>
      <c r="F174" s="9">
        <v>3724.34</v>
      </c>
      <c r="G174" s="9">
        <v>0</v>
      </c>
      <c r="H174" s="9">
        <v>0</v>
      </c>
      <c r="I174" s="10">
        <v>18720.38</v>
      </c>
      <c r="K174" s="17"/>
      <c r="M174" s="22">
        <f t="shared" ref="M174:M177" si="26">I174-K174</f>
        <v>18720.38</v>
      </c>
      <c r="O174" s="26">
        <v>24862.17</v>
      </c>
      <c r="Q174" s="19">
        <f>B174-O174</f>
        <v>0</v>
      </c>
    </row>
    <row r="175" spans="1:17" ht="15.75" thickBot="1" x14ac:dyDescent="0.3">
      <c r="A175" s="2" t="s">
        <v>12</v>
      </c>
      <c r="B175" s="9">
        <v>122591960.75</v>
      </c>
      <c r="C175" s="9">
        <v>23774851.789999999</v>
      </c>
      <c r="D175" s="9">
        <v>241850.52</v>
      </c>
      <c r="E175" s="9">
        <v>0</v>
      </c>
      <c r="F175" s="9">
        <v>10054931.49</v>
      </c>
      <c r="G175" s="9">
        <v>0</v>
      </c>
      <c r="H175" s="9">
        <v>0</v>
      </c>
      <c r="I175" s="10">
        <v>136070030.53</v>
      </c>
      <c r="K175" s="17">
        <v>136070120.89000013</v>
      </c>
      <c r="M175" s="22">
        <f t="shared" si="26"/>
        <v>-90.360000133514404</v>
      </c>
      <c r="O175" s="26">
        <v>122591960.75</v>
      </c>
      <c r="Q175" s="19">
        <f t="shared" ref="Q175:Q177" si="27">B175-O175</f>
        <v>0</v>
      </c>
    </row>
    <row r="176" spans="1:17" ht="15.75" thickBot="1" x14ac:dyDescent="0.3">
      <c r="A176" s="2" t="s">
        <v>13</v>
      </c>
      <c r="B176" s="9">
        <v>127641.27</v>
      </c>
      <c r="C176" s="9">
        <v>24672.12</v>
      </c>
      <c r="D176" s="9">
        <v>180.24</v>
      </c>
      <c r="E176" s="9">
        <v>0</v>
      </c>
      <c r="F176" s="9">
        <v>10465.700000000001</v>
      </c>
      <c r="G176" s="9">
        <v>0</v>
      </c>
      <c r="H176" s="9">
        <v>0</v>
      </c>
      <c r="I176" s="10">
        <v>141667.45000000001</v>
      </c>
      <c r="K176" s="17">
        <v>141667.45000000027</v>
      </c>
      <c r="M176" s="22">
        <f t="shared" si="26"/>
        <v>-2.6193447411060333E-10</v>
      </c>
      <c r="O176" s="26">
        <v>127641.27</v>
      </c>
      <c r="Q176" s="19">
        <f t="shared" si="27"/>
        <v>0</v>
      </c>
    </row>
    <row r="177" spans="1:17" ht="15.75" thickBot="1" x14ac:dyDescent="0.3">
      <c r="A177" s="2" t="s">
        <v>14</v>
      </c>
      <c r="B177" s="9">
        <v>13213940.789999999</v>
      </c>
      <c r="C177" s="9">
        <v>2544707.9500000002</v>
      </c>
      <c r="D177" s="9">
        <v>21308.45</v>
      </c>
      <c r="E177" s="9">
        <v>0</v>
      </c>
      <c r="F177" s="9">
        <v>1089626.7</v>
      </c>
      <c r="G177" s="9">
        <v>0</v>
      </c>
      <c r="H177" s="9">
        <v>0</v>
      </c>
      <c r="I177" s="10">
        <v>14647713.59</v>
      </c>
      <c r="K177" s="17">
        <v>14647713.589999994</v>
      </c>
      <c r="M177" s="22">
        <f t="shared" si="26"/>
        <v>0</v>
      </c>
      <c r="O177" s="26">
        <v>13213940.789999999</v>
      </c>
      <c r="Q177" s="19">
        <f t="shared" si="27"/>
        <v>0</v>
      </c>
    </row>
    <row r="178" spans="1:17" ht="15.75" thickBot="1" x14ac:dyDescent="0.3">
      <c r="A178" s="2" t="s">
        <v>15</v>
      </c>
      <c r="B178" s="9">
        <v>2881332</v>
      </c>
      <c r="C178" s="9">
        <v>872549.84</v>
      </c>
      <c r="D178" s="9">
        <v>456356.59</v>
      </c>
      <c r="E178" s="9">
        <v>0</v>
      </c>
      <c r="F178" s="9">
        <v>414241.31</v>
      </c>
      <c r="G178" s="9">
        <v>0</v>
      </c>
      <c r="H178" s="9">
        <v>0</v>
      </c>
      <c r="I178" s="10">
        <v>2883283.94</v>
      </c>
      <c r="K178" s="17">
        <v>2882090.0000000019</v>
      </c>
      <c r="M178" s="22">
        <f>I178-K178</f>
        <v>1193.9399999980815</v>
      </c>
      <c r="O178" s="26">
        <v>3009848.16</v>
      </c>
      <c r="Q178" s="19">
        <f>B178+B179-O178</f>
        <v>0</v>
      </c>
    </row>
    <row r="179" spans="1:17" ht="15.75" thickBot="1" x14ac:dyDescent="0.3">
      <c r="A179" s="2" t="s">
        <v>16</v>
      </c>
      <c r="B179" s="9">
        <v>128516.16</v>
      </c>
      <c r="C179" s="9">
        <v>515415.52</v>
      </c>
      <c r="D179" s="9">
        <v>445807.94</v>
      </c>
      <c r="E179" s="9">
        <v>0</v>
      </c>
      <c r="F179" s="9">
        <v>7448.69</v>
      </c>
      <c r="G179" s="9">
        <v>0</v>
      </c>
      <c r="H179" s="9">
        <v>0</v>
      </c>
      <c r="I179" s="10">
        <v>190675.05</v>
      </c>
      <c r="K179" s="18">
        <v>190675.05</v>
      </c>
      <c r="M179" s="22">
        <f>I179-K179</f>
        <v>0</v>
      </c>
      <c r="O179" s="25"/>
      <c r="Q179" s="25"/>
    </row>
    <row r="180" spans="1:17" ht="15.75" thickBot="1" x14ac:dyDescent="0.3">
      <c r="A180" s="13" t="s">
        <v>17</v>
      </c>
      <c r="B180" s="12">
        <f t="shared" ref="B180:I180" si="28">SUM(B174:B179)</f>
        <v>138968253.13999999</v>
      </c>
      <c r="C180" s="12">
        <f t="shared" si="28"/>
        <v>27792294.549999997</v>
      </c>
      <c r="D180" s="12">
        <f t="shared" si="28"/>
        <v>1228018.52</v>
      </c>
      <c r="E180" s="12">
        <f t="shared" si="28"/>
        <v>0</v>
      </c>
      <c r="F180" s="12">
        <f t="shared" si="28"/>
        <v>11580438.229999999</v>
      </c>
      <c r="G180" s="12">
        <f t="shared" si="28"/>
        <v>0</v>
      </c>
      <c r="H180" s="12">
        <f t="shared" si="28"/>
        <v>0</v>
      </c>
      <c r="I180" s="14">
        <f t="shared" si="28"/>
        <v>153952090.94</v>
      </c>
      <c r="K180" s="32">
        <f>K174+K175+K176+K177+K178+K179</f>
        <v>153932266.98000014</v>
      </c>
      <c r="M180" s="31">
        <f>I180-K180</f>
        <v>19823.959999859333</v>
      </c>
      <c r="O180" s="27">
        <f>SUM(O174:O179)</f>
        <v>138968253.13999999</v>
      </c>
      <c r="Q180" s="27">
        <f>O180-B180</f>
        <v>0</v>
      </c>
    </row>
    <row r="181" spans="1:17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17" x14ac:dyDescent="0.25">
      <c r="A182" s="15" t="s">
        <v>18</v>
      </c>
      <c r="B182" s="1"/>
      <c r="C182" s="1"/>
      <c r="D182" s="1"/>
      <c r="E182" s="1"/>
      <c r="F182" s="1"/>
      <c r="G182" s="1"/>
      <c r="H182" s="1"/>
      <c r="I182" s="1"/>
    </row>
    <row r="183" spans="1:17" x14ac:dyDescent="0.25">
      <c r="A183" s="1" t="s">
        <v>52</v>
      </c>
      <c r="B183" s="1"/>
      <c r="C183" s="1"/>
      <c r="D183" s="1"/>
      <c r="E183" s="1"/>
      <c r="F183" s="1"/>
      <c r="G183" s="1"/>
      <c r="H183" s="1"/>
      <c r="I183" s="1"/>
    </row>
    <row r="184" spans="1:17" x14ac:dyDescent="0.25">
      <c r="A184" s="1" t="s">
        <v>20</v>
      </c>
      <c r="B184" s="1"/>
      <c r="C184" s="1"/>
      <c r="D184" s="1"/>
      <c r="E184" s="1"/>
      <c r="F184" s="1"/>
      <c r="G184" s="1"/>
      <c r="H184" s="1"/>
      <c r="I184" s="1"/>
    </row>
    <row r="185" spans="1:17" x14ac:dyDescent="0.25">
      <c r="A185" s="1" t="s">
        <v>21</v>
      </c>
      <c r="B185" s="1"/>
      <c r="C185" s="1"/>
      <c r="D185" s="1"/>
      <c r="E185" s="1"/>
      <c r="F185" s="1"/>
      <c r="G185" s="1"/>
      <c r="H185" s="1"/>
      <c r="I185" s="1"/>
    </row>
    <row r="186" spans="1:17" x14ac:dyDescent="0.25">
      <c r="A186" s="1" t="s">
        <v>53</v>
      </c>
      <c r="B186" s="1"/>
      <c r="C186" s="1"/>
      <c r="D186" s="1"/>
      <c r="E186" s="1"/>
      <c r="F186" s="1"/>
      <c r="G186" s="1"/>
      <c r="H186" s="1"/>
      <c r="I186" s="1"/>
    </row>
    <row r="187" spans="1:17" x14ac:dyDescent="0.25">
      <c r="A187" s="1" t="s">
        <v>20</v>
      </c>
      <c r="B187" s="1"/>
      <c r="C187" s="1"/>
      <c r="D187" s="1"/>
      <c r="E187" s="1"/>
      <c r="F187" s="1"/>
      <c r="G187" s="1"/>
      <c r="H187" s="1"/>
      <c r="I187" s="1"/>
    </row>
    <row r="188" spans="1:17" x14ac:dyDescent="0.25">
      <c r="A188" s="1" t="s">
        <v>23</v>
      </c>
      <c r="B188" s="1"/>
      <c r="C188" s="1"/>
      <c r="D188" s="1"/>
      <c r="E188" s="1"/>
      <c r="F188" s="1"/>
      <c r="G188" s="1"/>
      <c r="H188" s="1"/>
      <c r="I188" s="1"/>
    </row>
    <row r="189" spans="1:17" x14ac:dyDescent="0.25">
      <c r="A189" s="1" t="s">
        <v>54</v>
      </c>
      <c r="B189" s="1"/>
      <c r="C189" s="1"/>
      <c r="D189" s="1"/>
      <c r="E189" s="1"/>
      <c r="F189" s="1"/>
      <c r="G189" s="1"/>
      <c r="H189" s="1"/>
      <c r="I189" s="1"/>
    </row>
    <row r="190" spans="1:17" x14ac:dyDescent="0.25">
      <c r="A190" s="1" t="s">
        <v>20</v>
      </c>
      <c r="B190" s="1"/>
      <c r="C190" s="1"/>
      <c r="D190" s="1"/>
      <c r="E190" s="1"/>
      <c r="F190" s="1"/>
      <c r="G190" s="1"/>
      <c r="H190" s="1"/>
      <c r="I190" s="1"/>
    </row>
    <row r="191" spans="1:17" x14ac:dyDescent="0.25">
      <c r="A191" s="1" t="s">
        <v>25</v>
      </c>
      <c r="B191" s="1"/>
      <c r="C191" s="1"/>
      <c r="D191" s="1"/>
      <c r="E191" s="1"/>
      <c r="F191" s="1"/>
      <c r="G191" s="1"/>
      <c r="H191" s="1"/>
      <c r="I191" s="1"/>
    </row>
    <row r="192" spans="1:17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17" ht="15.75" thickBot="1" x14ac:dyDescent="0.3">
      <c r="A193" s="39" t="s">
        <v>55</v>
      </c>
      <c r="B193" s="40"/>
      <c r="C193" s="40"/>
      <c r="D193" s="40"/>
      <c r="E193" s="40"/>
      <c r="F193" s="40"/>
      <c r="G193" s="40"/>
      <c r="H193" s="40"/>
      <c r="I193" s="41"/>
    </row>
    <row r="194" spans="1:17" ht="39" thickBot="1" x14ac:dyDescent="0.3">
      <c r="A194" s="6"/>
      <c r="B194" s="7" t="s">
        <v>3</v>
      </c>
      <c r="C194" s="7" t="s">
        <v>4</v>
      </c>
      <c r="D194" s="7" t="s">
        <v>5</v>
      </c>
      <c r="E194" s="8" t="s">
        <v>6</v>
      </c>
      <c r="F194" s="7" t="s">
        <v>7</v>
      </c>
      <c r="G194" s="7" t="s">
        <v>8</v>
      </c>
      <c r="H194" s="8" t="s">
        <v>9</v>
      </c>
      <c r="I194" s="7" t="s">
        <v>10</v>
      </c>
      <c r="K194" s="23" t="s">
        <v>67</v>
      </c>
      <c r="M194" s="21" t="s">
        <v>66</v>
      </c>
      <c r="O194" s="21" t="s">
        <v>69</v>
      </c>
      <c r="Q194" s="21" t="s">
        <v>69</v>
      </c>
    </row>
    <row r="195" spans="1:17" ht="15.75" thickBot="1" x14ac:dyDescent="0.3">
      <c r="A195" s="2" t="s">
        <v>11</v>
      </c>
      <c r="B195" s="9">
        <v>16429.45</v>
      </c>
      <c r="C195" s="9">
        <v>68874.09</v>
      </c>
      <c r="D195" s="9">
        <v>33706.19</v>
      </c>
      <c r="E195" s="9">
        <v>0</v>
      </c>
      <c r="F195" s="9">
        <v>0</v>
      </c>
      <c r="G195" s="9">
        <v>0</v>
      </c>
      <c r="H195" s="9">
        <v>0</v>
      </c>
      <c r="I195" s="10">
        <v>51597.35</v>
      </c>
      <c r="K195" s="17"/>
      <c r="M195" s="22">
        <f t="shared" ref="M195:M198" si="29">I195-K195</f>
        <v>51597.35</v>
      </c>
      <c r="O195" s="26">
        <v>16429.45</v>
      </c>
      <c r="Q195" s="19">
        <f>B195-O195</f>
        <v>0</v>
      </c>
    </row>
    <row r="196" spans="1:17" ht="15.75" thickBot="1" x14ac:dyDescent="0.3">
      <c r="A196" s="2" t="s">
        <v>12</v>
      </c>
      <c r="B196" s="9">
        <v>38352302.93</v>
      </c>
      <c r="C196" s="9">
        <v>13239996.32</v>
      </c>
      <c r="D196" s="9">
        <v>35986.46</v>
      </c>
      <c r="E196" s="9">
        <v>0</v>
      </c>
      <c r="F196" s="9">
        <v>1989464.99</v>
      </c>
      <c r="G196" s="9">
        <v>0</v>
      </c>
      <c r="H196" s="9">
        <v>0</v>
      </c>
      <c r="I196" s="10">
        <v>49566847.799999997</v>
      </c>
      <c r="K196" s="17">
        <v>49573932.980000027</v>
      </c>
      <c r="M196" s="22">
        <f t="shared" si="29"/>
        <v>-7085.1800000295043</v>
      </c>
      <c r="O196" s="26">
        <v>38352302.93</v>
      </c>
      <c r="Q196" s="19">
        <f t="shared" ref="Q196:Q198" si="30">B196-O196</f>
        <v>0</v>
      </c>
    </row>
    <row r="197" spans="1:17" ht="15.75" thickBot="1" x14ac:dyDescent="0.3">
      <c r="A197" s="2" t="s">
        <v>13</v>
      </c>
      <c r="B197" s="9">
        <v>39921.300000000003</v>
      </c>
      <c r="C197" s="9">
        <v>13728.67</v>
      </c>
      <c r="D197" s="9">
        <v>28.24</v>
      </c>
      <c r="E197" s="9">
        <v>0</v>
      </c>
      <c r="F197" s="9">
        <v>2081.9699999999998</v>
      </c>
      <c r="G197" s="9">
        <v>0</v>
      </c>
      <c r="H197" s="9">
        <v>0</v>
      </c>
      <c r="I197" s="10">
        <v>51539.76</v>
      </c>
      <c r="K197" s="17">
        <v>51539.759999999973</v>
      </c>
      <c r="M197" s="22">
        <f t="shared" si="29"/>
        <v>0</v>
      </c>
      <c r="O197" s="26">
        <v>39921.300000000003</v>
      </c>
      <c r="Q197" s="19">
        <f t="shared" si="30"/>
        <v>0</v>
      </c>
    </row>
    <row r="198" spans="1:17" ht="15.75" thickBot="1" x14ac:dyDescent="0.3">
      <c r="A198" s="2" t="s">
        <v>14</v>
      </c>
      <c r="B198" s="9">
        <v>4132527.29</v>
      </c>
      <c r="C198" s="9">
        <v>1416918.54</v>
      </c>
      <c r="D198" s="9">
        <v>3014.15</v>
      </c>
      <c r="E198" s="9">
        <v>0</v>
      </c>
      <c r="F198" s="9">
        <v>214893.56</v>
      </c>
      <c r="G198" s="9">
        <v>0</v>
      </c>
      <c r="H198" s="9">
        <v>0</v>
      </c>
      <c r="I198" s="10">
        <v>5331538.12</v>
      </c>
      <c r="K198" s="17">
        <v>5331538.1199999955</v>
      </c>
      <c r="M198" s="22">
        <f t="shared" si="29"/>
        <v>0</v>
      </c>
      <c r="O198" s="26">
        <v>4132527.29</v>
      </c>
      <c r="Q198" s="19">
        <f t="shared" si="30"/>
        <v>0</v>
      </c>
    </row>
    <row r="199" spans="1:17" ht="15.75" thickBot="1" x14ac:dyDescent="0.3">
      <c r="A199" s="2" t="s">
        <v>15</v>
      </c>
      <c r="B199" s="9">
        <v>1260497.6100000001</v>
      </c>
      <c r="C199" s="9">
        <v>474993.29</v>
      </c>
      <c r="D199" s="9">
        <v>125459.12</v>
      </c>
      <c r="E199" s="9">
        <v>0</v>
      </c>
      <c r="F199" s="9">
        <v>88496.74</v>
      </c>
      <c r="G199" s="9">
        <v>0</v>
      </c>
      <c r="H199" s="9">
        <v>0</v>
      </c>
      <c r="I199" s="10">
        <v>1521535.04</v>
      </c>
      <c r="K199" s="17">
        <v>1521535.0400000007</v>
      </c>
      <c r="M199" s="22">
        <f>I199-K199</f>
        <v>0</v>
      </c>
      <c r="O199" s="26">
        <v>1417376.15</v>
      </c>
      <c r="Q199" s="19">
        <f>B199+B200-O199</f>
        <v>0</v>
      </c>
    </row>
    <row r="200" spans="1:17" ht="15.75" thickBot="1" x14ac:dyDescent="0.3">
      <c r="A200" s="2" t="s">
        <v>16</v>
      </c>
      <c r="B200" s="9">
        <v>156878.54</v>
      </c>
      <c r="C200" s="9">
        <v>299551.39</v>
      </c>
      <c r="D200" s="9">
        <v>227166.9</v>
      </c>
      <c r="E200" s="9">
        <v>0</v>
      </c>
      <c r="F200" s="9">
        <v>12700.21</v>
      </c>
      <c r="G200" s="9">
        <v>0</v>
      </c>
      <c r="H200" s="9">
        <v>0</v>
      </c>
      <c r="I200" s="10">
        <v>216562.82</v>
      </c>
      <c r="K200" s="18">
        <v>216562.82</v>
      </c>
      <c r="M200" s="22">
        <f>I200-K200</f>
        <v>0</v>
      </c>
      <c r="O200" s="25"/>
      <c r="Q200" s="25"/>
    </row>
    <row r="201" spans="1:17" ht="15.75" thickBot="1" x14ac:dyDescent="0.3">
      <c r="A201" s="13" t="s">
        <v>17</v>
      </c>
      <c r="B201" s="12">
        <f t="shared" ref="B201:I201" si="31">SUM(B195:B200)</f>
        <v>43958557.119999997</v>
      </c>
      <c r="C201" s="12">
        <f t="shared" si="31"/>
        <v>15514062.300000001</v>
      </c>
      <c r="D201" s="12">
        <f t="shared" si="31"/>
        <v>425361.05999999994</v>
      </c>
      <c r="E201" s="12">
        <f t="shared" si="31"/>
        <v>0</v>
      </c>
      <c r="F201" s="12">
        <f t="shared" si="31"/>
        <v>2307637.4700000002</v>
      </c>
      <c r="G201" s="12">
        <f t="shared" si="31"/>
        <v>0</v>
      </c>
      <c r="H201" s="12">
        <f t="shared" si="31"/>
        <v>0</v>
      </c>
      <c r="I201" s="14">
        <f t="shared" si="31"/>
        <v>56739620.889999993</v>
      </c>
      <c r="K201" s="32">
        <f>K195+K196+K197+K198+K199+K200</f>
        <v>56695108.720000021</v>
      </c>
      <c r="M201" s="31">
        <f>I201-K201</f>
        <v>44512.169999971986</v>
      </c>
      <c r="O201" s="27">
        <f>SUM(O195:O200)</f>
        <v>43958557.119999997</v>
      </c>
      <c r="Q201" s="27">
        <f>O201-B201</f>
        <v>0</v>
      </c>
    </row>
    <row r="202" spans="1:17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17" x14ac:dyDescent="0.25">
      <c r="A203" s="15" t="s">
        <v>18</v>
      </c>
      <c r="B203" s="1"/>
      <c r="C203" s="1"/>
      <c r="D203" s="1"/>
      <c r="E203" s="1"/>
      <c r="F203" s="1"/>
      <c r="G203" s="1"/>
      <c r="H203" s="1"/>
      <c r="I203" s="1"/>
    </row>
    <row r="204" spans="1:17" x14ac:dyDescent="0.25">
      <c r="A204" s="1" t="s">
        <v>56</v>
      </c>
      <c r="B204" s="1"/>
      <c r="C204" s="1"/>
      <c r="D204" s="1"/>
      <c r="E204" s="1"/>
      <c r="F204" s="1"/>
      <c r="G204" s="1"/>
      <c r="H204" s="1"/>
      <c r="I204" s="1"/>
    </row>
    <row r="205" spans="1:17" x14ac:dyDescent="0.25">
      <c r="A205" s="1" t="s">
        <v>20</v>
      </c>
      <c r="B205" s="1"/>
      <c r="C205" s="1"/>
      <c r="D205" s="1"/>
      <c r="E205" s="1"/>
      <c r="F205" s="1"/>
      <c r="G205" s="1"/>
      <c r="H205" s="1"/>
      <c r="I205" s="1"/>
    </row>
    <row r="206" spans="1:17" x14ac:dyDescent="0.25">
      <c r="A206" s="1" t="s">
        <v>21</v>
      </c>
      <c r="B206" s="1"/>
      <c r="C206" s="1"/>
      <c r="D206" s="1"/>
      <c r="E206" s="1"/>
      <c r="F206" s="1"/>
      <c r="G206" s="1"/>
      <c r="H206" s="1"/>
      <c r="I206" s="1"/>
    </row>
    <row r="207" spans="1:17" x14ac:dyDescent="0.25">
      <c r="A207" s="1" t="s">
        <v>57</v>
      </c>
      <c r="B207" s="1"/>
      <c r="C207" s="1"/>
      <c r="D207" s="1"/>
      <c r="E207" s="1"/>
      <c r="F207" s="1"/>
      <c r="G207" s="1"/>
      <c r="H207" s="1"/>
      <c r="I207" s="1"/>
    </row>
    <row r="208" spans="1:17" x14ac:dyDescent="0.25">
      <c r="A208" s="1" t="s">
        <v>20</v>
      </c>
      <c r="B208" s="1"/>
      <c r="C208" s="1"/>
      <c r="D208" s="1"/>
      <c r="E208" s="1"/>
      <c r="F208" s="1"/>
      <c r="G208" s="1"/>
      <c r="H208" s="1"/>
      <c r="I208" s="1"/>
    </row>
    <row r="209" spans="1:17" x14ac:dyDescent="0.25">
      <c r="A209" s="1" t="s">
        <v>23</v>
      </c>
      <c r="B209" s="1"/>
      <c r="C209" s="1"/>
      <c r="D209" s="1"/>
      <c r="E209" s="1"/>
      <c r="F209" s="1"/>
      <c r="G209" s="1"/>
      <c r="H209" s="1"/>
      <c r="I209" s="1"/>
    </row>
    <row r="210" spans="1:17" x14ac:dyDescent="0.25">
      <c r="A210" s="1" t="s">
        <v>58</v>
      </c>
      <c r="B210" s="1"/>
      <c r="C210" s="1"/>
      <c r="D210" s="1"/>
      <c r="E210" s="1"/>
      <c r="F210" s="1"/>
      <c r="G210" s="1"/>
      <c r="H210" s="1"/>
      <c r="I210" s="1"/>
    </row>
    <row r="211" spans="1:17" x14ac:dyDescent="0.25">
      <c r="A211" s="1" t="s">
        <v>20</v>
      </c>
      <c r="B211" s="1"/>
      <c r="C211" s="1"/>
      <c r="D211" s="1"/>
      <c r="E211" s="1"/>
      <c r="F211" s="1"/>
      <c r="G211" s="1"/>
      <c r="H211" s="1"/>
      <c r="I211" s="1"/>
    </row>
    <row r="212" spans="1:17" x14ac:dyDescent="0.25">
      <c r="A212" s="1" t="s">
        <v>25</v>
      </c>
      <c r="B212" s="1"/>
      <c r="C212" s="1"/>
      <c r="D212" s="1"/>
      <c r="E212" s="1"/>
      <c r="F212" s="1"/>
      <c r="G212" s="1"/>
      <c r="H212" s="1"/>
      <c r="I212" s="1"/>
    </row>
    <row r="213" spans="1:17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17" ht="15.75" thickBot="1" x14ac:dyDescent="0.3">
      <c r="A214" s="39" t="s">
        <v>59</v>
      </c>
      <c r="B214" s="40"/>
      <c r="C214" s="40"/>
      <c r="D214" s="40"/>
      <c r="E214" s="40"/>
      <c r="F214" s="40"/>
      <c r="G214" s="40"/>
      <c r="H214" s="40"/>
      <c r="I214" s="41"/>
    </row>
    <row r="215" spans="1:17" ht="39" thickBot="1" x14ac:dyDescent="0.3">
      <c r="A215" s="6"/>
      <c r="B215" s="7" t="s">
        <v>3</v>
      </c>
      <c r="C215" s="7" t="s">
        <v>4</v>
      </c>
      <c r="D215" s="7" t="s">
        <v>5</v>
      </c>
      <c r="E215" s="8" t="s">
        <v>6</v>
      </c>
      <c r="F215" s="7" t="s">
        <v>7</v>
      </c>
      <c r="G215" s="7" t="s">
        <v>8</v>
      </c>
      <c r="H215" s="8" t="s">
        <v>9</v>
      </c>
      <c r="I215" s="7" t="s">
        <v>10</v>
      </c>
      <c r="K215" s="23" t="s">
        <v>67</v>
      </c>
      <c r="M215" s="21" t="s">
        <v>66</v>
      </c>
      <c r="O215" s="21" t="s">
        <v>69</v>
      </c>
      <c r="Q215" s="21" t="s">
        <v>69</v>
      </c>
    </row>
    <row r="216" spans="1:17" ht="15.75" thickBot="1" x14ac:dyDescent="0.3">
      <c r="A216" s="2" t="s">
        <v>11</v>
      </c>
      <c r="B216" s="9">
        <v>1442.77</v>
      </c>
      <c r="C216" s="9">
        <v>26085.040000000001</v>
      </c>
      <c r="D216" s="9">
        <v>21031.53</v>
      </c>
      <c r="E216" s="9">
        <v>0</v>
      </c>
      <c r="F216" s="9">
        <v>0</v>
      </c>
      <c r="G216" s="9">
        <v>0</v>
      </c>
      <c r="H216" s="9">
        <v>0</v>
      </c>
      <c r="I216" s="10">
        <v>6496.28</v>
      </c>
      <c r="K216" s="17"/>
      <c r="M216" s="22">
        <f t="shared" ref="M216:M219" si="32">I216-K216</f>
        <v>6496.28</v>
      </c>
      <c r="O216" s="26">
        <v>1442.77</v>
      </c>
      <c r="Q216" s="19">
        <f>B216-O216</f>
        <v>0</v>
      </c>
    </row>
    <row r="217" spans="1:17" ht="15.75" thickBot="1" x14ac:dyDescent="0.3">
      <c r="A217" s="2" t="s">
        <v>12</v>
      </c>
      <c r="B217" s="9">
        <v>43345834.380000003</v>
      </c>
      <c r="C217" s="9">
        <v>11921002.210000001</v>
      </c>
      <c r="D217" s="9">
        <v>35211.519999999997</v>
      </c>
      <c r="E217" s="9">
        <v>0</v>
      </c>
      <c r="F217" s="9">
        <v>3161005.2</v>
      </c>
      <c r="G217" s="9">
        <v>0</v>
      </c>
      <c r="H217" s="9">
        <v>0</v>
      </c>
      <c r="I217" s="10">
        <v>52070619.869999997</v>
      </c>
      <c r="K217" s="17">
        <v>52070619.870000027</v>
      </c>
      <c r="M217" s="22">
        <f t="shared" si="32"/>
        <v>0</v>
      </c>
      <c r="O217" s="26">
        <v>43345834.380000003</v>
      </c>
      <c r="Q217" s="19">
        <f t="shared" ref="Q217:Q219" si="33">B217-O217</f>
        <v>0</v>
      </c>
    </row>
    <row r="218" spans="1:17" ht="15.75" thickBot="1" x14ac:dyDescent="0.3">
      <c r="A218" s="2" t="s">
        <v>13</v>
      </c>
      <c r="B218" s="9">
        <v>45194.16</v>
      </c>
      <c r="C218" s="9">
        <v>12400.86</v>
      </c>
      <c r="D218" s="9">
        <v>27.54</v>
      </c>
      <c r="E218" s="9">
        <v>0</v>
      </c>
      <c r="F218" s="9">
        <v>3310.61</v>
      </c>
      <c r="G218" s="9">
        <v>0</v>
      </c>
      <c r="H218" s="9">
        <v>0</v>
      </c>
      <c r="I218" s="10">
        <v>54256.87</v>
      </c>
      <c r="K218" s="17">
        <v>54256.869999999995</v>
      </c>
      <c r="M218" s="22">
        <f t="shared" si="32"/>
        <v>0</v>
      </c>
      <c r="O218" s="26">
        <v>45194.16</v>
      </c>
      <c r="Q218" s="19">
        <f t="shared" si="33"/>
        <v>0</v>
      </c>
    </row>
    <row r="219" spans="1:17" ht="15.75" thickBot="1" x14ac:dyDescent="0.3">
      <c r="A219" s="2" t="s">
        <v>14</v>
      </c>
      <c r="B219" s="9">
        <v>4659920.92</v>
      </c>
      <c r="C219" s="9">
        <v>1279824.3600000001</v>
      </c>
      <c r="D219" s="9">
        <v>2839.22</v>
      </c>
      <c r="E219" s="9">
        <v>0</v>
      </c>
      <c r="F219" s="9">
        <v>341705.13</v>
      </c>
      <c r="G219" s="9">
        <v>0</v>
      </c>
      <c r="H219" s="9">
        <v>0</v>
      </c>
      <c r="I219" s="10">
        <v>5595200.9299999997</v>
      </c>
      <c r="K219" s="17">
        <v>5595200.9300000006</v>
      </c>
      <c r="M219" s="22">
        <f t="shared" si="32"/>
        <v>0</v>
      </c>
      <c r="O219" s="26">
        <v>4659920.92</v>
      </c>
      <c r="Q219" s="19">
        <f t="shared" si="33"/>
        <v>0</v>
      </c>
    </row>
    <row r="220" spans="1:17" ht="15.75" thickBot="1" x14ac:dyDescent="0.3">
      <c r="A220" s="2" t="s">
        <v>15</v>
      </c>
      <c r="B220" s="9">
        <v>1472468.86</v>
      </c>
      <c r="C220" s="9">
        <v>467431.15</v>
      </c>
      <c r="D220" s="9">
        <v>156114.94</v>
      </c>
      <c r="E220" s="9">
        <v>0</v>
      </c>
      <c r="F220" s="9">
        <v>136110.1</v>
      </c>
      <c r="G220" s="9">
        <v>0</v>
      </c>
      <c r="H220" s="9">
        <v>0</v>
      </c>
      <c r="I220" s="10">
        <v>1647674.97</v>
      </c>
      <c r="K220" s="17">
        <v>1647674.9699999997</v>
      </c>
      <c r="M220" s="22">
        <f>I220-K220</f>
        <v>0</v>
      </c>
      <c r="O220" s="26">
        <v>1592396.5</v>
      </c>
      <c r="Q220" s="19">
        <f>B220+B221-O220</f>
        <v>0</v>
      </c>
    </row>
    <row r="221" spans="1:17" ht="15.75" thickBot="1" x14ac:dyDescent="0.3">
      <c r="A221" s="2" t="s">
        <v>16</v>
      </c>
      <c r="B221" s="9">
        <v>119927.64</v>
      </c>
      <c r="C221" s="9">
        <v>236089.85</v>
      </c>
      <c r="D221" s="9">
        <v>165388.29</v>
      </c>
      <c r="E221" s="9">
        <v>1989.57</v>
      </c>
      <c r="F221" s="9">
        <v>1062.92</v>
      </c>
      <c r="G221" s="9">
        <v>0</v>
      </c>
      <c r="H221" s="9">
        <v>0</v>
      </c>
      <c r="I221" s="10">
        <v>191555.85</v>
      </c>
      <c r="K221" s="18">
        <v>189566.28000000009</v>
      </c>
      <c r="M221" s="22">
        <f>I221-K221</f>
        <v>1989.5699999999197</v>
      </c>
      <c r="O221" s="25"/>
      <c r="Q221" s="25"/>
    </row>
    <row r="222" spans="1:17" ht="15.75" thickBot="1" x14ac:dyDescent="0.3">
      <c r="A222" s="13" t="s">
        <v>17</v>
      </c>
      <c r="B222" s="12">
        <f t="shared" ref="B222:I222" si="34">SUM(B216:B221)</f>
        <v>49644788.730000004</v>
      </c>
      <c r="C222" s="12">
        <f t="shared" si="34"/>
        <v>13942833.469999999</v>
      </c>
      <c r="D222" s="12">
        <f t="shared" si="34"/>
        <v>380613.04000000004</v>
      </c>
      <c r="E222" s="12">
        <f t="shared" si="34"/>
        <v>1989.57</v>
      </c>
      <c r="F222" s="12">
        <f t="shared" si="34"/>
        <v>3643193.96</v>
      </c>
      <c r="G222" s="12">
        <f t="shared" si="34"/>
        <v>0</v>
      </c>
      <c r="H222" s="12">
        <f t="shared" si="34"/>
        <v>0</v>
      </c>
      <c r="I222" s="14">
        <f t="shared" si="34"/>
        <v>59565804.769999996</v>
      </c>
      <c r="K222" s="32">
        <f>K216+K217+K218+K219+K220+K221</f>
        <v>59557318.920000024</v>
      </c>
      <c r="M222" s="31">
        <f>I222-K222</f>
        <v>8485.8499999716878</v>
      </c>
      <c r="O222" s="27">
        <f>SUM(O216:O221)</f>
        <v>49644788.730000004</v>
      </c>
      <c r="Q222" s="27">
        <f>O222-B222</f>
        <v>0</v>
      </c>
    </row>
    <row r="223" spans="1:17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17" x14ac:dyDescent="0.25">
      <c r="A224" s="15" t="s">
        <v>18</v>
      </c>
      <c r="B224" s="1"/>
      <c r="C224" s="1"/>
      <c r="D224" s="1"/>
      <c r="E224" s="1"/>
      <c r="F224" s="1"/>
      <c r="G224" s="1"/>
      <c r="H224" s="1"/>
      <c r="I224" s="1"/>
    </row>
    <row r="225" spans="1:17" x14ac:dyDescent="0.25">
      <c r="A225" s="1" t="s">
        <v>56</v>
      </c>
      <c r="B225" s="1"/>
      <c r="C225" s="1"/>
      <c r="D225" s="1"/>
      <c r="E225" s="1"/>
      <c r="F225" s="1"/>
      <c r="G225" s="1"/>
      <c r="H225" s="1"/>
      <c r="I225" s="1"/>
    </row>
    <row r="226" spans="1:17" x14ac:dyDescent="0.25">
      <c r="A226" s="1" t="s">
        <v>20</v>
      </c>
      <c r="B226" s="1"/>
      <c r="C226" s="1"/>
      <c r="D226" s="1"/>
      <c r="E226" s="1"/>
      <c r="F226" s="1"/>
      <c r="G226" s="1"/>
      <c r="H226" s="1"/>
      <c r="I226" s="1"/>
    </row>
    <row r="227" spans="1:17" x14ac:dyDescent="0.25">
      <c r="A227" s="1" t="s">
        <v>21</v>
      </c>
      <c r="B227" s="1"/>
      <c r="C227" s="1"/>
      <c r="D227" s="1"/>
      <c r="E227" s="1"/>
      <c r="F227" s="1"/>
      <c r="G227" s="1"/>
      <c r="H227" s="1"/>
      <c r="I227" s="1"/>
    </row>
    <row r="228" spans="1:17" x14ac:dyDescent="0.25">
      <c r="A228" s="1" t="s">
        <v>57</v>
      </c>
      <c r="B228" s="1"/>
      <c r="C228" s="1"/>
      <c r="D228" s="1"/>
      <c r="E228" s="1"/>
      <c r="F228" s="1"/>
      <c r="G228" s="1"/>
      <c r="H228" s="1"/>
      <c r="I228" s="1"/>
    </row>
    <row r="229" spans="1:17" x14ac:dyDescent="0.25">
      <c r="A229" s="1" t="s">
        <v>20</v>
      </c>
      <c r="B229" s="1"/>
      <c r="C229" s="1"/>
      <c r="D229" s="1"/>
      <c r="E229" s="1"/>
      <c r="F229" s="1"/>
      <c r="G229" s="1"/>
      <c r="H229" s="1"/>
      <c r="I229" s="1"/>
    </row>
    <row r="230" spans="1:17" x14ac:dyDescent="0.25">
      <c r="A230" s="1" t="s">
        <v>23</v>
      </c>
      <c r="B230" s="1"/>
      <c r="C230" s="1"/>
      <c r="D230" s="1"/>
      <c r="E230" s="1"/>
      <c r="F230" s="1"/>
      <c r="G230" s="1"/>
      <c r="H230" s="1"/>
      <c r="I230" s="1"/>
    </row>
    <row r="231" spans="1:17" x14ac:dyDescent="0.25">
      <c r="A231" s="1" t="s">
        <v>58</v>
      </c>
      <c r="B231" s="1"/>
      <c r="C231" s="1"/>
      <c r="D231" s="1"/>
      <c r="E231" s="1"/>
      <c r="F231" s="1"/>
      <c r="G231" s="1"/>
      <c r="H231" s="1"/>
      <c r="I231" s="1"/>
    </row>
    <row r="232" spans="1:17" x14ac:dyDescent="0.25">
      <c r="A232" s="1" t="s">
        <v>20</v>
      </c>
      <c r="B232" s="1"/>
      <c r="C232" s="1"/>
      <c r="D232" s="1"/>
      <c r="E232" s="1"/>
      <c r="F232" s="1"/>
      <c r="G232" s="1"/>
      <c r="H232" s="1"/>
      <c r="I232" s="1"/>
    </row>
    <row r="233" spans="1:17" x14ac:dyDescent="0.25">
      <c r="A233" s="1" t="s">
        <v>25</v>
      </c>
      <c r="B233" s="1"/>
      <c r="C233" s="1"/>
      <c r="D233" s="1"/>
      <c r="E233" s="1"/>
      <c r="F233" s="1"/>
      <c r="G233" s="1"/>
      <c r="H233" s="1"/>
      <c r="I233" s="1"/>
    </row>
    <row r="234" spans="1:17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17" ht="15.75" thickBot="1" x14ac:dyDescent="0.3">
      <c r="A235" s="39" t="s">
        <v>60</v>
      </c>
      <c r="B235" s="40"/>
      <c r="C235" s="40"/>
      <c r="D235" s="40"/>
      <c r="E235" s="40"/>
      <c r="F235" s="40"/>
      <c r="G235" s="40"/>
      <c r="H235" s="40"/>
      <c r="I235" s="41"/>
    </row>
    <row r="236" spans="1:17" ht="39" thickBot="1" x14ac:dyDescent="0.3">
      <c r="A236" s="6"/>
      <c r="B236" s="7" t="s">
        <v>3</v>
      </c>
      <c r="C236" s="7" t="s">
        <v>4</v>
      </c>
      <c r="D236" s="7" t="s">
        <v>5</v>
      </c>
      <c r="E236" s="8" t="s">
        <v>6</v>
      </c>
      <c r="F236" s="7" t="s">
        <v>7</v>
      </c>
      <c r="G236" s="7" t="s">
        <v>8</v>
      </c>
      <c r="H236" s="8" t="s">
        <v>9</v>
      </c>
      <c r="I236" s="7" t="s">
        <v>10</v>
      </c>
      <c r="K236" s="29" t="s">
        <v>67</v>
      </c>
      <c r="M236" s="21" t="s">
        <v>66</v>
      </c>
      <c r="O236" s="21" t="s">
        <v>69</v>
      </c>
      <c r="Q236" s="21" t="s">
        <v>69</v>
      </c>
    </row>
    <row r="237" spans="1:17" ht="15.75" thickBot="1" x14ac:dyDescent="0.3">
      <c r="A237" s="2" t="s">
        <v>11</v>
      </c>
      <c r="B237" s="9">
        <v>0</v>
      </c>
      <c r="C237" s="9">
        <v>0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10">
        <v>0</v>
      </c>
      <c r="K237" s="17"/>
      <c r="M237" s="22">
        <f t="shared" ref="M237:M240" si="35">I237-K237</f>
        <v>0</v>
      </c>
      <c r="O237" s="28">
        <v>0</v>
      </c>
      <c r="Q237" s="19">
        <f>B237-O237</f>
        <v>0</v>
      </c>
    </row>
    <row r="238" spans="1:17" ht="15.75" thickBot="1" x14ac:dyDescent="0.3">
      <c r="A238" s="2" t="s">
        <v>12</v>
      </c>
      <c r="B238" s="9">
        <v>0</v>
      </c>
      <c r="C238" s="9">
        <v>214161.78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10">
        <v>214161.78</v>
      </c>
      <c r="K238" s="17">
        <v>214161.78</v>
      </c>
      <c r="M238" s="22">
        <f t="shared" si="35"/>
        <v>0</v>
      </c>
      <c r="O238" s="28">
        <v>0</v>
      </c>
      <c r="Q238" s="19">
        <f t="shared" ref="Q238:Q240" si="36">B238-O238</f>
        <v>0</v>
      </c>
    </row>
    <row r="239" spans="1:17" ht="15.75" thickBot="1" x14ac:dyDescent="0.3">
      <c r="A239" s="2" t="s">
        <v>13</v>
      </c>
      <c r="B239" s="9">
        <v>0</v>
      </c>
      <c r="C239" s="9">
        <v>224.97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10">
        <v>224.97</v>
      </c>
      <c r="K239" s="17">
        <v>224.97</v>
      </c>
      <c r="M239" s="22">
        <f t="shared" si="35"/>
        <v>0</v>
      </c>
      <c r="O239" s="28">
        <v>0</v>
      </c>
      <c r="Q239" s="19">
        <f t="shared" si="36"/>
        <v>0</v>
      </c>
    </row>
    <row r="240" spans="1:17" ht="15.75" thickBot="1" x14ac:dyDescent="0.3">
      <c r="A240" s="2" t="s">
        <v>14</v>
      </c>
      <c r="B240" s="9">
        <v>0</v>
      </c>
      <c r="C240" s="9">
        <v>23220.05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10">
        <v>23220.05</v>
      </c>
      <c r="K240" s="17">
        <v>23220.05</v>
      </c>
      <c r="M240" s="22">
        <f t="shared" si="35"/>
        <v>0</v>
      </c>
      <c r="O240" s="28">
        <v>0</v>
      </c>
      <c r="Q240" s="19">
        <f t="shared" si="36"/>
        <v>0</v>
      </c>
    </row>
    <row r="241" spans="1:17" ht="15.75" thickBot="1" x14ac:dyDescent="0.3">
      <c r="A241" s="2" t="s">
        <v>15</v>
      </c>
      <c r="B241" s="9">
        <v>0</v>
      </c>
      <c r="C241" s="9">
        <v>10579.6</v>
      </c>
      <c r="D241" s="9">
        <v>0</v>
      </c>
      <c r="E241" s="9">
        <v>0</v>
      </c>
      <c r="F241" s="9">
        <v>0</v>
      </c>
      <c r="G241" s="9">
        <v>0</v>
      </c>
      <c r="H241" s="9">
        <v>0</v>
      </c>
      <c r="I241" s="10">
        <v>10579.6</v>
      </c>
      <c r="K241" s="17">
        <v>10579.6</v>
      </c>
      <c r="M241" s="22">
        <f>I241-K241</f>
        <v>0</v>
      </c>
      <c r="O241" s="28">
        <v>0</v>
      </c>
      <c r="Q241" s="19">
        <f>B241+B242-O241</f>
        <v>0</v>
      </c>
    </row>
    <row r="242" spans="1:17" ht="15.75" thickBot="1" x14ac:dyDescent="0.3">
      <c r="A242" s="2" t="s">
        <v>16</v>
      </c>
      <c r="B242" s="9">
        <v>0</v>
      </c>
      <c r="C242" s="9">
        <v>2270.11</v>
      </c>
      <c r="D242" s="9">
        <v>2270.11</v>
      </c>
      <c r="E242" s="9">
        <v>0</v>
      </c>
      <c r="F242" s="9">
        <v>0</v>
      </c>
      <c r="G242" s="9">
        <v>0</v>
      </c>
      <c r="H242" s="9">
        <v>0</v>
      </c>
      <c r="I242" s="10">
        <v>0</v>
      </c>
      <c r="K242" s="18">
        <v>0</v>
      </c>
      <c r="M242" s="22">
        <f>I242-K242</f>
        <v>0</v>
      </c>
      <c r="O242" s="28">
        <v>0</v>
      </c>
      <c r="Q242" s="25"/>
    </row>
    <row r="243" spans="1:17" ht="15.75" thickBot="1" x14ac:dyDescent="0.3">
      <c r="A243" s="13" t="s">
        <v>17</v>
      </c>
      <c r="B243" s="12">
        <f t="shared" ref="B243:I243" si="37">SUM(B237:B242)</f>
        <v>0</v>
      </c>
      <c r="C243" s="12">
        <f t="shared" si="37"/>
        <v>250456.50999999998</v>
      </c>
      <c r="D243" s="12">
        <f t="shared" si="37"/>
        <v>2270.11</v>
      </c>
      <c r="E243" s="12">
        <f t="shared" si="37"/>
        <v>0</v>
      </c>
      <c r="F243" s="12">
        <f t="shared" si="37"/>
        <v>0</v>
      </c>
      <c r="G243" s="12">
        <f t="shared" si="37"/>
        <v>0</v>
      </c>
      <c r="H243" s="12">
        <f t="shared" si="37"/>
        <v>0</v>
      </c>
      <c r="I243" s="14">
        <f t="shared" si="37"/>
        <v>248186.4</v>
      </c>
      <c r="K243" s="24">
        <f>K237+K238+K239+K240+K241+K242</f>
        <v>248186.4</v>
      </c>
      <c r="M243" s="22">
        <f>I243-K243</f>
        <v>0</v>
      </c>
      <c r="O243" s="27">
        <f>SUM(O237:O242)</f>
        <v>0</v>
      </c>
      <c r="Q243" s="27">
        <f>O243-B243</f>
        <v>0</v>
      </c>
    </row>
    <row r="244" spans="1:17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17" x14ac:dyDescent="0.25">
      <c r="A245" s="15" t="s">
        <v>18</v>
      </c>
      <c r="B245" s="1"/>
      <c r="C245" s="1"/>
      <c r="D245" s="1"/>
      <c r="E245" s="1"/>
      <c r="F245" s="1"/>
      <c r="G245" s="1"/>
      <c r="H245" s="1"/>
      <c r="I245" s="1"/>
    </row>
    <row r="246" spans="1:17" x14ac:dyDescent="0.25">
      <c r="A246" s="1" t="s">
        <v>56</v>
      </c>
      <c r="B246" s="1"/>
      <c r="C246" s="1"/>
      <c r="D246" s="1"/>
      <c r="E246" s="1"/>
      <c r="F246" s="1"/>
      <c r="G246" s="1"/>
      <c r="H246" s="1"/>
      <c r="I246" s="1"/>
    </row>
    <row r="247" spans="1:17" x14ac:dyDescent="0.25">
      <c r="A247" s="1" t="s">
        <v>20</v>
      </c>
      <c r="B247" s="1"/>
      <c r="C247" s="1"/>
      <c r="D247" s="1"/>
      <c r="E247" s="1"/>
      <c r="F247" s="1"/>
      <c r="G247" s="1"/>
      <c r="H247" s="1"/>
      <c r="I247" s="1"/>
    </row>
    <row r="248" spans="1:17" x14ac:dyDescent="0.25">
      <c r="A248" s="1" t="s">
        <v>21</v>
      </c>
      <c r="B248" s="1"/>
      <c r="C248" s="1"/>
      <c r="D248" s="1"/>
      <c r="E248" s="1"/>
      <c r="F248" s="1"/>
      <c r="G248" s="1"/>
      <c r="H248" s="1"/>
      <c r="I248" s="1"/>
    </row>
    <row r="249" spans="1:17" x14ac:dyDescent="0.25">
      <c r="A249" s="1" t="s">
        <v>57</v>
      </c>
      <c r="B249" s="1"/>
      <c r="C249" s="1"/>
      <c r="D249" s="1"/>
      <c r="E249" s="1"/>
      <c r="F249" s="1"/>
      <c r="G249" s="1"/>
      <c r="H249" s="1"/>
      <c r="I249" s="1"/>
    </row>
    <row r="250" spans="1:17" x14ac:dyDescent="0.25">
      <c r="A250" s="1" t="s">
        <v>20</v>
      </c>
      <c r="B250" s="1"/>
      <c r="C250" s="1"/>
      <c r="D250" s="1"/>
      <c r="E250" s="1"/>
      <c r="F250" s="1"/>
      <c r="G250" s="1"/>
      <c r="H250" s="1"/>
      <c r="I250" s="1"/>
    </row>
    <row r="251" spans="1:17" x14ac:dyDescent="0.25">
      <c r="A251" s="1" t="s">
        <v>23</v>
      </c>
      <c r="B251" s="1"/>
      <c r="C251" s="1"/>
      <c r="D251" s="1"/>
      <c r="E251" s="1"/>
      <c r="F251" s="1"/>
      <c r="G251" s="1"/>
      <c r="H251" s="1"/>
      <c r="I251" s="1"/>
    </row>
    <row r="252" spans="1:17" x14ac:dyDescent="0.25">
      <c r="A252" s="1" t="s">
        <v>58</v>
      </c>
      <c r="B252" s="1"/>
      <c r="C252" s="1"/>
      <c r="D252" s="1"/>
      <c r="E252" s="1"/>
      <c r="F252" s="1"/>
      <c r="G252" s="1"/>
      <c r="H252" s="1"/>
      <c r="I252" s="1"/>
    </row>
    <row r="253" spans="1:17" x14ac:dyDescent="0.25">
      <c r="A253" s="1" t="s">
        <v>20</v>
      </c>
      <c r="B253" s="1"/>
      <c r="C253" s="1"/>
      <c r="D253" s="1"/>
      <c r="E253" s="1"/>
      <c r="F253" s="1"/>
      <c r="G253" s="1"/>
      <c r="H253" s="1"/>
      <c r="I253" s="1"/>
    </row>
    <row r="254" spans="1:17" x14ac:dyDescent="0.25">
      <c r="A254" s="1" t="s">
        <v>25</v>
      </c>
      <c r="B254" s="1"/>
      <c r="C254" s="1"/>
      <c r="D254" s="1"/>
      <c r="E254" s="1"/>
      <c r="F254" s="1"/>
      <c r="G254" s="1"/>
      <c r="H254" s="1"/>
      <c r="I254" s="1"/>
    </row>
    <row r="255" spans="1:17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17" ht="15.75" thickBot="1" x14ac:dyDescent="0.3">
      <c r="A256" s="39" t="s">
        <v>61</v>
      </c>
      <c r="B256" s="40"/>
      <c r="C256" s="40"/>
      <c r="D256" s="40"/>
      <c r="E256" s="40"/>
      <c r="F256" s="40"/>
      <c r="G256" s="40"/>
      <c r="H256" s="40"/>
      <c r="I256" s="41"/>
    </row>
    <row r="257" spans="1:14" ht="39" thickBot="1" x14ac:dyDescent="0.3">
      <c r="A257" s="6"/>
      <c r="B257" s="7" t="s">
        <v>3</v>
      </c>
      <c r="C257" s="7" t="s">
        <v>4</v>
      </c>
      <c r="D257" s="7" t="s">
        <v>5</v>
      </c>
      <c r="E257" s="8" t="s">
        <v>6</v>
      </c>
      <c r="F257" s="7" t="s">
        <v>7</v>
      </c>
      <c r="G257" s="7" t="s">
        <v>8</v>
      </c>
      <c r="H257" s="8" t="s">
        <v>9</v>
      </c>
      <c r="I257" s="7" t="s">
        <v>10</v>
      </c>
      <c r="K257" s="20" t="s">
        <v>65</v>
      </c>
      <c r="M257" s="21" t="s">
        <v>66</v>
      </c>
    </row>
    <row r="258" spans="1:14" ht="15.75" thickBot="1" x14ac:dyDescent="0.3">
      <c r="A258" s="2" t="s">
        <v>11</v>
      </c>
      <c r="B258" s="9">
        <v>75845.83</v>
      </c>
      <c r="C258" s="9">
        <v>288373.09000000003</v>
      </c>
      <c r="D258" s="9">
        <v>252577.43</v>
      </c>
      <c r="E258" s="9">
        <v>0</v>
      </c>
      <c r="F258" s="9">
        <v>17233.77</v>
      </c>
      <c r="G258" s="9">
        <v>0</v>
      </c>
      <c r="H258" s="9">
        <v>0</v>
      </c>
      <c r="I258" s="10">
        <v>94407.72</v>
      </c>
      <c r="K258" s="17">
        <v>94407.72</v>
      </c>
      <c r="M258" s="22">
        <f>I258-K258</f>
        <v>0</v>
      </c>
    </row>
    <row r="259" spans="1:14" ht="15.75" thickBot="1" x14ac:dyDescent="0.3">
      <c r="A259" s="2" t="s">
        <v>12</v>
      </c>
      <c r="B259" s="9">
        <v>487473425.93000001</v>
      </c>
      <c r="C259" s="9">
        <v>126408063.7</v>
      </c>
      <c r="D259" s="9">
        <v>541791.98</v>
      </c>
      <c r="E259" s="9">
        <v>0</v>
      </c>
      <c r="F259" s="9">
        <v>34603470.469999999</v>
      </c>
      <c r="G259" s="9">
        <v>0</v>
      </c>
      <c r="H259" s="9">
        <v>0</v>
      </c>
      <c r="I259" s="10">
        <v>578736227.17999995</v>
      </c>
      <c r="K259" s="17">
        <v>578442487.76999998</v>
      </c>
      <c r="M259" s="22">
        <f>I259-K259</f>
        <v>293739.40999996662</v>
      </c>
    </row>
    <row r="260" spans="1:14" ht="15.75" thickBot="1" x14ac:dyDescent="0.3">
      <c r="A260" s="2" t="s">
        <v>13</v>
      </c>
      <c r="B260" s="9">
        <v>508064.73</v>
      </c>
      <c r="C260" s="9">
        <v>131415.98000000001</v>
      </c>
      <c r="D260" s="9">
        <v>376.56</v>
      </c>
      <c r="E260" s="9">
        <v>0</v>
      </c>
      <c r="F260" s="9">
        <v>35972.980000000003</v>
      </c>
      <c r="G260" s="9">
        <v>0</v>
      </c>
      <c r="H260" s="9">
        <v>0</v>
      </c>
      <c r="I260" s="10">
        <v>603131.17000000004</v>
      </c>
      <c r="K260" s="17">
        <v>602794.1</v>
      </c>
      <c r="M260" s="22">
        <f t="shared" ref="M260:M264" si="38">I260-K260</f>
        <v>337.07000000006519</v>
      </c>
    </row>
    <row r="261" spans="1:14" ht="15.75" thickBot="1" x14ac:dyDescent="0.3">
      <c r="A261" s="2" t="s">
        <v>14</v>
      </c>
      <c r="B261" s="9">
        <v>52544571.710000001</v>
      </c>
      <c r="C261" s="9">
        <v>13556303.300000001</v>
      </c>
      <c r="D261" s="9">
        <v>46808.29</v>
      </c>
      <c r="E261" s="9">
        <v>0</v>
      </c>
      <c r="F261" s="9">
        <v>3744697.87</v>
      </c>
      <c r="G261" s="9">
        <v>0</v>
      </c>
      <c r="H261" s="9">
        <v>0</v>
      </c>
      <c r="I261" s="10">
        <v>62309368.850000001</v>
      </c>
      <c r="K261" s="17">
        <v>62274578.659999996</v>
      </c>
      <c r="M261" s="22">
        <f t="shared" si="38"/>
        <v>34790.190000005066</v>
      </c>
    </row>
    <row r="262" spans="1:14" ht="15.75" thickBot="1" x14ac:dyDescent="0.3">
      <c r="A262" s="2" t="s">
        <v>15</v>
      </c>
      <c r="B262" s="9">
        <v>14744704.300000001</v>
      </c>
      <c r="C262" s="9">
        <v>4876514.47</v>
      </c>
      <c r="D262" s="9">
        <v>1991506.97</v>
      </c>
      <c r="E262" s="9">
        <v>0</v>
      </c>
      <c r="F262" s="9">
        <v>1478128.17</v>
      </c>
      <c r="G262" s="9">
        <v>0</v>
      </c>
      <c r="H262" s="9">
        <v>0</v>
      </c>
      <c r="I262" s="10">
        <v>16151583.630000001</v>
      </c>
      <c r="K262" s="17">
        <v>16150669.689999999</v>
      </c>
      <c r="M262" s="22">
        <f t="shared" si="38"/>
        <v>913.9400000013411</v>
      </c>
    </row>
    <row r="263" spans="1:14" ht="15.75" thickBot="1" x14ac:dyDescent="0.3">
      <c r="A263" s="2" t="s">
        <v>16</v>
      </c>
      <c r="B263" s="9">
        <v>736190.29</v>
      </c>
      <c r="C263" s="9">
        <v>2540425.7400000002</v>
      </c>
      <c r="D263" s="9">
        <v>2175849.0099999998</v>
      </c>
      <c r="E263" s="9">
        <v>2289.5700000000002</v>
      </c>
      <c r="F263" s="9">
        <v>37661.33</v>
      </c>
      <c r="G263" s="9">
        <v>0</v>
      </c>
      <c r="H263" s="9">
        <v>0</v>
      </c>
      <c r="I263" s="10">
        <v>1065395.26</v>
      </c>
      <c r="K263" s="18">
        <v>1063125.69</v>
      </c>
      <c r="M263" s="22">
        <f t="shared" si="38"/>
        <v>2269.5700000000652</v>
      </c>
    </row>
    <row r="264" spans="1:14" ht="15.75" thickBot="1" x14ac:dyDescent="0.3">
      <c r="A264" s="13" t="s">
        <v>17</v>
      </c>
      <c r="B264" s="12">
        <f t="shared" ref="B264:I264" si="39">SUM(B258:B263)</f>
        <v>556082802.78999996</v>
      </c>
      <c r="C264" s="12">
        <f t="shared" si="39"/>
        <v>147801096.28000003</v>
      </c>
      <c r="D264" s="12">
        <f t="shared" si="39"/>
        <v>5008910.24</v>
      </c>
      <c r="E264" s="12">
        <f t="shared" si="39"/>
        <v>2289.5700000000002</v>
      </c>
      <c r="F264" s="12">
        <f t="shared" si="39"/>
        <v>39917164.589999996</v>
      </c>
      <c r="G264" s="12">
        <f t="shared" si="39"/>
        <v>0</v>
      </c>
      <c r="H264" s="12">
        <f t="shared" si="39"/>
        <v>0</v>
      </c>
      <c r="I264" s="14">
        <f t="shared" si="39"/>
        <v>658960113.80999994</v>
      </c>
      <c r="K264" s="19">
        <f>K258+K259+K260+K261+K262+K263</f>
        <v>658628063.63000011</v>
      </c>
      <c r="M264" s="22">
        <f t="shared" si="38"/>
        <v>332050.17999982834</v>
      </c>
    </row>
    <row r="265" spans="1:14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14" x14ac:dyDescent="0.25">
      <c r="A266" s="15" t="s">
        <v>18</v>
      </c>
      <c r="B266" s="1"/>
      <c r="C266" s="1"/>
      <c r="D266" s="1"/>
      <c r="E266" s="1"/>
      <c r="F266" s="1"/>
      <c r="G266" s="1"/>
      <c r="H266" s="1"/>
      <c r="I266" s="1"/>
    </row>
    <row r="267" spans="1:14" x14ac:dyDescent="0.25">
      <c r="A267" s="1" t="s">
        <v>62</v>
      </c>
      <c r="B267" s="1"/>
      <c r="C267" s="1"/>
      <c r="D267" s="1"/>
      <c r="E267" s="1"/>
      <c r="F267" s="1"/>
      <c r="G267" s="1"/>
      <c r="H267" s="1"/>
      <c r="I267" s="1"/>
    </row>
    <row r="268" spans="1:14" x14ac:dyDescent="0.25">
      <c r="A268" s="1" t="s">
        <v>20</v>
      </c>
      <c r="B268" s="1"/>
      <c r="C268" s="1"/>
      <c r="D268" s="1"/>
      <c r="E268" s="1"/>
      <c r="F268" s="16"/>
      <c r="G268" s="1"/>
      <c r="H268" s="1"/>
      <c r="I268" s="16"/>
    </row>
    <row r="269" spans="1:14" x14ac:dyDescent="0.25">
      <c r="A269" s="1" t="s">
        <v>21</v>
      </c>
      <c r="B269" s="1"/>
      <c r="C269" s="1"/>
      <c r="D269" s="1"/>
      <c r="E269" s="1"/>
      <c r="F269" s="1"/>
      <c r="G269" s="1"/>
      <c r="H269" s="16"/>
      <c r="I269" s="1"/>
    </row>
    <row r="270" spans="1:14" x14ac:dyDescent="0.25">
      <c r="A270" s="1" t="s">
        <v>63</v>
      </c>
      <c r="B270" s="1"/>
      <c r="C270" s="1"/>
      <c r="D270" s="1"/>
      <c r="E270" s="1"/>
      <c r="F270" s="1"/>
      <c r="G270" s="1"/>
      <c r="H270" s="1"/>
      <c r="I270" s="42" t="s">
        <v>71</v>
      </c>
      <c r="J270" s="42"/>
      <c r="K270" s="42"/>
      <c r="L270" s="42"/>
      <c r="M270" s="42"/>
      <c r="N270" s="42"/>
    </row>
    <row r="271" spans="1:14" ht="15" customHeight="1" x14ac:dyDescent="0.25">
      <c r="A271" s="1" t="s">
        <v>20</v>
      </c>
      <c r="B271" s="1"/>
      <c r="C271" s="1"/>
      <c r="D271" s="1"/>
      <c r="E271" s="1"/>
      <c r="F271" s="1"/>
      <c r="G271" s="1"/>
      <c r="H271" s="1"/>
      <c r="I271" s="42"/>
      <c r="J271" s="42"/>
      <c r="K271" s="42"/>
      <c r="L271" s="42"/>
      <c r="M271" s="42"/>
      <c r="N271" s="42"/>
    </row>
    <row r="272" spans="1:14" x14ac:dyDescent="0.25">
      <c r="A272" s="1" t="s">
        <v>23</v>
      </c>
      <c r="B272" s="1"/>
      <c r="C272" s="1"/>
      <c r="D272" s="1"/>
      <c r="E272" s="1"/>
      <c r="F272" s="1"/>
      <c r="G272" s="1"/>
      <c r="H272" s="1"/>
      <c r="I272" s="42"/>
      <c r="J272" s="42"/>
      <c r="K272" s="42"/>
      <c r="L272" s="42"/>
      <c r="M272" s="42"/>
      <c r="N272" s="42"/>
    </row>
    <row r="273" spans="1:9" x14ac:dyDescent="0.25">
      <c r="A273" s="1" t="s">
        <v>64</v>
      </c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 t="s">
        <v>20</v>
      </c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 t="s">
        <v>25</v>
      </c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</sheetData>
  <mergeCells count="16">
    <mergeCell ref="I270:N272"/>
    <mergeCell ref="A172:I172"/>
    <mergeCell ref="A193:I193"/>
    <mergeCell ref="A214:I214"/>
    <mergeCell ref="A235:I235"/>
    <mergeCell ref="A256:I256"/>
    <mergeCell ref="A67:I67"/>
    <mergeCell ref="A88:I88"/>
    <mergeCell ref="A109:I109"/>
    <mergeCell ref="A130:I130"/>
    <mergeCell ref="A151:I151"/>
    <mergeCell ref="A2:I2"/>
    <mergeCell ref="A1:I1"/>
    <mergeCell ref="A4:I4"/>
    <mergeCell ref="A25:I25"/>
    <mergeCell ref="A46:I4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2021-01-25T17:56:44Z</dcterms:created>
  <dcterms:modified xsi:type="dcterms:W3CDTF">2022-08-01T16:00:51Z</dcterms:modified>
</cp:coreProperties>
</file>