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mninformatica-my.sharepoint.com/personal/matheus_nascimento_smn_com_br/Documents/Área de Trabalho/Arquivos Pessoais/Arquivos_Pessoais/Momentum/Prestamista Venda CCB - Momentum/Testes do Relatório Prstamista de Venda CCB/12-2020/"/>
    </mc:Choice>
  </mc:AlternateContent>
  <xr:revisionPtr revIDLastSave="0" documentId="8_{81DBF258-6ADE-4EB8-8E69-3BB115F19845}" xr6:coauthVersionLast="47" xr6:coauthVersionMax="47" xr10:uidLastSave="{00000000-0000-0000-0000-000000000000}"/>
  <bookViews>
    <workbookView xWindow="-25920" yWindow="4695" windowWidth="15375" windowHeight="7875" xr2:uid="{9E0DFA3F-99F0-45A6-8424-655614132828}"/>
  </bookViews>
  <sheets>
    <sheet name="Analiti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1" i="1" l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Z12" i="1" l="1"/>
</calcChain>
</file>

<file path=xl/sharedStrings.xml><?xml version="1.0" encoding="utf-8"?>
<sst xmlns="http://schemas.openxmlformats.org/spreadsheetml/2006/main" count="57" uniqueCount="47">
  <si>
    <t>PRESTAMISTA DE VENDAS ANALÍTICO CCB</t>
  </si>
  <si>
    <t>Período: 12/2020</t>
  </si>
  <si>
    <t>DADOS CONTRATUAIS</t>
  </si>
  <si>
    <t>MOMENTUM</t>
  </si>
  <si>
    <t>PICKMONEY</t>
  </si>
  <si>
    <t>EQL</t>
  </si>
  <si>
    <t>Confirmação da venda</t>
  </si>
  <si>
    <t>Nº do Contrato</t>
  </si>
  <si>
    <t>Nº da CCB</t>
  </si>
  <si>
    <t>Data de Endosso</t>
  </si>
  <si>
    <t>Valor do Lote</t>
  </si>
  <si>
    <t>Valor da Corretagem</t>
  </si>
  <si>
    <t>Valor da Entrada</t>
  </si>
  <si>
    <t>Taxa de Emissão CCB</t>
  </si>
  <si>
    <t>Valor da CCB</t>
  </si>
  <si>
    <t>% Juros Mensal</t>
  </si>
  <si>
    <t>Plano</t>
  </si>
  <si>
    <t>Valor Histórico Parcela</t>
  </si>
  <si>
    <t>Sinal Parc (94)</t>
  </si>
  <si>
    <t>Corretagem</t>
  </si>
  <si>
    <t>Prestações em Aberto</t>
  </si>
  <si>
    <t>Valor da Parc</t>
  </si>
  <si>
    <t>Principal
Parc (61)</t>
  </si>
  <si>
    <t>Corretagem
Parc (95)</t>
  </si>
  <si>
    <t>Juros
Evento (16)</t>
  </si>
  <si>
    <t>Correção Reaj Plano (61)</t>
  </si>
  <si>
    <t>Correção Taxa de Emissão</t>
  </si>
  <si>
    <t>Correção Juros Evento (16)</t>
  </si>
  <si>
    <t>Total</t>
  </si>
  <si>
    <t>Diferença</t>
  </si>
  <si>
    <t>12-GQ-18</t>
  </si>
  <si>
    <t>279.9.080/01</t>
  </si>
  <si>
    <t>0,1652%</t>
  </si>
  <si>
    <t>12-PM-10</t>
  </si>
  <si>
    <t>279.9.289/01</t>
  </si>
  <si>
    <t>12-AE-21</t>
  </si>
  <si>
    <t>279.8.474/01</t>
  </si>
  <si>
    <t>12-ET-04</t>
  </si>
  <si>
    <t>279.9.055/01</t>
  </si>
  <si>
    <t>12-MF-12</t>
  </si>
  <si>
    <t>279.9.523/01</t>
  </si>
  <si>
    <t>12-FM-12</t>
  </si>
  <si>
    <t>279.9.572/01</t>
  </si>
  <si>
    <t>12-IC-10</t>
  </si>
  <si>
    <t>279.9.264/01</t>
  </si>
  <si>
    <t>TOTAL:</t>
  </si>
  <si>
    <t>TOTAL DE CONTRATOS: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</si>
</sst>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2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/>
  </cellStyleXfs>
  <cellXfs count="96">
    <xf numFmtId="0" fontId="0" fillId="0" borderId="0" xfId="0" applyNumberFormat="1" applyFont="1" applyFill="1" applyBorder="1"/>
    <xf numFmtId="0" fontId="3" fillId="2" borderId="0" xfId="0" applyNumberFormat="1" applyFont="1" applyFill="1" applyBorder="1" applyAlignment="1">
      <alignment horizontal="center" vertical="center" wrapText="1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6" xfId="0" applyNumberFormat="1" applyFont="1" applyFill="1" applyBorder="1" applyAlignment="1">
      <alignment horizontal="center" vertical="center" wrapText="1"/>
    </xf>
    <xf numFmtId="0" fontId="4" fillId="2" borderId="7" xfId="0" applyNumberFormat="1" applyFont="1" applyFill="1" applyBorder="1" applyAlignment="1">
      <alignment horizontal="center" vertical="center" wrapText="1"/>
    </xf>
    <xf numFmtId="0" fontId="4" fillId="2" borderId="15" xfId="0" applyNumberFormat="1" applyFont="1" applyFill="1" applyBorder="1" applyAlignment="1">
      <alignment horizontal="center" vertical="center" wrapText="1"/>
    </xf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/>
    </xf>
    <xf numFmtId="43" fontId="4" fillId="0" borderId="13" xfId="1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43" fontId="4" fillId="0" borderId="16" xfId="1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 wrapText="1"/>
    </xf>
    <xf numFmtId="43" fontId="4" fillId="0" borderId="21" xfId="1" applyNumberFormat="1" applyFont="1" applyFill="1" applyBorder="1" applyAlignment="1">
      <alignment horizontal="center" vertical="center" wrapText="1"/>
    </xf>
    <xf numFmtId="0" fontId="4" fillId="2" borderId="17" xfId="0" applyNumberFormat="1" applyFont="1" applyFill="1" applyBorder="1" applyAlignment="1">
      <alignment horizontal="center" vertical="center" wrapText="1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17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2" fillId="2" borderId="18" xfId="0" applyNumberFormat="1" applyFont="1" applyFill="1" applyBorder="1" applyAlignment="1">
      <alignment horizontal="center" vertical="center" wrapText="1"/>
    </xf>
    <xf numFmtId="0" fontId="2" fillId="2" borderId="0" xfId="0" applyNumberFormat="1" applyFont="1" applyFill="1" applyBorder="1" applyAlignment="1">
      <alignment horizontal="center" vertical="center" wrapText="1"/>
    </xf>
    <xf numFmtId="0" fontId="4" fillId="0" borderId="20" xfId="0" applyNumberFormat="1" applyFont="1" applyFill="1" applyBorder="1" applyAlignment="1">
      <alignment horizontal="right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4" fillId="0" borderId="13" xfId="0" applyNumberFormat="1" applyFont="1" applyFill="1" applyBorder="1" applyAlignment="1">
      <alignment horizontal="center" vertical="center" wrapText="1"/>
    </xf>
    <xf numFmtId="43" fontId="4" fillId="0" borderId="13" xfId="1" applyNumberFormat="1" applyFont="1" applyFill="1" applyBorder="1" applyAlignment="1">
      <alignment horizontal="center" vertical="center" wrapText="1"/>
    </xf>
    <xf numFmtId="2" fontId="4" fillId="0" borderId="13" xfId="0" applyNumberFormat="1" applyFont="1" applyFill="1" applyBorder="1" applyAlignment="1">
      <alignment horizontal="center" vertical="center" wrapText="1"/>
    </xf>
    <xf numFmtId="43" fontId="4" fillId="0" borderId="14" xfId="1" applyNumberFormat="1" applyFont="1" applyFill="1" applyBorder="1" applyAlignment="1">
      <alignment horizontal="center" vertical="center" wrapText="1"/>
    </xf>
    <xf numFmtId="14" fontId="5" fillId="0" borderId="13" xfId="0" applyNumberFormat="1" applyFont="1" applyFill="1" applyBorder="1" applyAlignment="1">
      <alignment horizontal="center" vertical="center" wrapText="1"/>
    </xf>
    <xf numFmtId="0" fontId="5" fillId="0" borderId="13" xfId="0" applyNumberFormat="1" applyFont="1" applyFill="1" applyBorder="1" applyAlignment="1">
      <alignment horizontal="center" vertical="center" wrapText="1"/>
    </xf>
    <xf numFmtId="43" fontId="5" fillId="0" borderId="13" xfId="1" applyNumberFormat="1" applyFont="1" applyFill="1" applyBorder="1" applyAlignment="1">
      <alignment horizontal="center" vertical="center" wrapText="1"/>
    </xf>
    <xf numFmtId="164" fontId="5" fillId="0" borderId="13" xfId="1" applyNumberFormat="1" applyFont="1" applyFill="1" applyBorder="1" applyAlignment="1">
      <alignment horizontal="center" vertical="center" wrapText="1"/>
    </xf>
    <xf numFmtId="43" fontId="5" fillId="0" borderId="14" xfId="1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14" fontId="5" fillId="3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 wrapText="1"/>
    </xf>
    <xf numFmtId="43" fontId="5" fillId="3" borderId="2" xfId="1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43" fontId="5" fillId="3" borderId="9" xfId="1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43" fontId="5" fillId="3" borderId="3" xfId="1" applyNumberFormat="1" applyFont="1" applyFill="1" applyBorder="1" applyAlignment="1">
      <alignment horizontal="center" vertical="center" wrapText="1"/>
    </xf>
    <xf numFmtId="43" fontId="5" fillId="3" borderId="12" xfId="1" applyNumberFormat="1" applyFont="1" applyFill="1" applyBorder="1" applyAlignment="1">
      <alignment horizontal="center" vertical="center" wrapText="1"/>
    </xf>
    <xf numFmtId="0" fontId="0" fillId="3" borderId="0" xfId="0" applyNumberFormat="1" applyFont="1" applyFill="1" applyBorder="1"/>
    <xf numFmtId="43" fontId="0" fillId="0" borderId="0" xfId="0" applyNumberFormat="1" applyFont="1" applyFill="1" applyBorder="1"/>
    <xf numFmtId="43" fontId="5" fillId="4" borderId="2" xfId="1" applyNumberFormat="1" applyFont="1" applyFill="1" applyBorder="1" applyAlignment="1">
      <alignment horizontal="center" vertical="center" wrapText="1"/>
    </xf>
    <xf numFmtId="43" fontId="5" fillId="4" borderId="9" xfId="1" applyNumberFormat="1" applyFont="1" applyFill="1" applyBorder="1" applyAlignment="1">
      <alignment horizontal="center" vertical="center" wrapText="1"/>
    </xf>
    <xf numFmtId="0" fontId="5" fillId="5" borderId="8" xfId="0" applyNumberFormat="1" applyFont="1" applyFill="1" applyBorder="1" applyAlignment="1">
      <alignment horizontal="center" vertical="center" wrapText="1"/>
    </xf>
    <xf numFmtId="14" fontId="5" fillId="5" borderId="2" xfId="0" applyNumberFormat="1" applyFont="1" applyFill="1" applyBorder="1" applyAlignment="1">
      <alignment horizontal="center" vertical="center" wrapText="1"/>
    </xf>
    <xf numFmtId="0" fontId="5" fillId="5" borderId="2" xfId="0" applyNumberFormat="1" applyFont="1" applyFill="1" applyBorder="1" applyAlignment="1">
      <alignment horizontal="center" vertical="center" wrapText="1"/>
    </xf>
    <xf numFmtId="43" fontId="5" fillId="5" borderId="2" xfId="1" applyNumberFormat="1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43" fontId="5" fillId="5" borderId="9" xfId="1" applyNumberFormat="1" applyFont="1" applyFill="1" applyBorder="1" applyAlignment="1">
      <alignment horizontal="center" vertical="center" wrapText="1"/>
    </xf>
    <xf numFmtId="0" fontId="5" fillId="5" borderId="4" xfId="0" applyNumberFormat="1" applyFont="1" applyFill="1" applyBorder="1" applyAlignment="1">
      <alignment horizontal="center" vertical="center" wrapText="1"/>
    </xf>
    <xf numFmtId="43" fontId="5" fillId="5" borderId="3" xfId="1" applyNumberFormat="1" applyFont="1" applyFill="1" applyBorder="1" applyAlignment="1">
      <alignment horizontal="center" vertical="center" wrapText="1"/>
    </xf>
    <xf numFmtId="43" fontId="5" fillId="5" borderId="12" xfId="1" applyNumberFormat="1" applyFont="1" applyFill="1" applyBorder="1" applyAlignment="1">
      <alignment horizontal="center" vertical="center" wrapText="1"/>
    </xf>
    <xf numFmtId="0" fontId="0" fillId="5" borderId="0" xfId="0" applyNumberFormat="1" applyFont="1" applyFill="1" applyBorder="1"/>
    <xf numFmtId="4" fontId="0" fillId="0" borderId="0" xfId="0" applyNumberFormat="1" applyFont="1" applyFill="1" applyBorder="1"/>
    <xf numFmtId="0" fontId="5" fillId="6" borderId="8" xfId="0" applyNumberFormat="1" applyFont="1" applyFill="1" applyBorder="1" applyAlignment="1">
      <alignment horizontal="center" vertical="center" wrapText="1"/>
    </xf>
    <xf numFmtId="14" fontId="5" fillId="6" borderId="2" xfId="0" applyNumberFormat="1" applyFont="1" applyFill="1" applyBorder="1" applyAlignment="1">
      <alignment horizontal="center" vertical="center" wrapText="1"/>
    </xf>
    <xf numFmtId="0" fontId="5" fillId="6" borderId="2" xfId="0" applyNumberFormat="1" applyFont="1" applyFill="1" applyBorder="1" applyAlignment="1">
      <alignment horizontal="center" vertical="center" wrapText="1"/>
    </xf>
    <xf numFmtId="43" fontId="5" fillId="6" borderId="2" xfId="1" applyNumberFormat="1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43" fontId="5" fillId="6" borderId="9" xfId="1" applyNumberFormat="1" applyFont="1" applyFill="1" applyBorder="1" applyAlignment="1">
      <alignment horizontal="center" vertical="center" wrapText="1"/>
    </xf>
    <xf numFmtId="0" fontId="5" fillId="6" borderId="4" xfId="0" applyNumberFormat="1" applyFont="1" applyFill="1" applyBorder="1" applyAlignment="1">
      <alignment horizontal="center" vertical="center" wrapText="1"/>
    </xf>
    <xf numFmtId="43" fontId="5" fillId="6" borderId="3" xfId="1" applyNumberFormat="1" applyFont="1" applyFill="1" applyBorder="1" applyAlignment="1">
      <alignment horizontal="center" vertical="center" wrapText="1"/>
    </xf>
    <xf numFmtId="43" fontId="5" fillId="6" borderId="12" xfId="1" applyNumberFormat="1" applyFont="1" applyFill="1" applyBorder="1" applyAlignment="1">
      <alignment horizontal="center" vertical="center" wrapText="1"/>
    </xf>
    <xf numFmtId="0" fontId="0" fillId="6" borderId="0" xfId="0" applyNumberFormat="1" applyFont="1" applyFill="1" applyBorder="1"/>
    <xf numFmtId="0" fontId="5" fillId="7" borderId="8" xfId="0" applyNumberFormat="1" applyFont="1" applyFill="1" applyBorder="1" applyAlignment="1">
      <alignment horizontal="center" vertical="center" wrapText="1"/>
    </xf>
    <xf numFmtId="14" fontId="5" fillId="7" borderId="2" xfId="0" applyNumberFormat="1" applyFont="1" applyFill="1" applyBorder="1" applyAlignment="1">
      <alignment horizontal="center" vertical="center" wrapText="1"/>
    </xf>
    <xf numFmtId="0" fontId="5" fillId="7" borderId="2" xfId="0" applyNumberFormat="1" applyFont="1" applyFill="1" applyBorder="1" applyAlignment="1">
      <alignment horizontal="center" vertical="center" wrapText="1"/>
    </xf>
    <xf numFmtId="43" fontId="5" fillId="7" borderId="2" xfId="1" applyNumberFormat="1" applyFont="1" applyFill="1" applyBorder="1" applyAlignment="1">
      <alignment horizontal="center" vertical="center" wrapText="1"/>
    </xf>
    <xf numFmtId="2" fontId="5" fillId="7" borderId="2" xfId="0" applyNumberFormat="1" applyFont="1" applyFill="1" applyBorder="1" applyAlignment="1">
      <alignment horizontal="center" vertical="center" wrapText="1"/>
    </xf>
    <xf numFmtId="43" fontId="5" fillId="7" borderId="9" xfId="1" applyNumberFormat="1" applyFont="1" applyFill="1" applyBorder="1" applyAlignment="1">
      <alignment horizontal="center" vertical="center" wrapText="1"/>
    </xf>
    <xf numFmtId="0" fontId="5" fillId="7" borderId="4" xfId="0" applyNumberFormat="1" applyFont="1" applyFill="1" applyBorder="1" applyAlignment="1">
      <alignment horizontal="center" vertical="center" wrapText="1"/>
    </xf>
    <xf numFmtId="43" fontId="5" fillId="7" borderId="3" xfId="1" applyNumberFormat="1" applyFont="1" applyFill="1" applyBorder="1" applyAlignment="1">
      <alignment horizontal="center" vertical="center" wrapText="1"/>
    </xf>
    <xf numFmtId="43" fontId="5" fillId="7" borderId="12" xfId="1" applyNumberFormat="1" applyFont="1" applyFill="1" applyBorder="1" applyAlignment="1">
      <alignment horizontal="center" vertical="center" wrapText="1"/>
    </xf>
    <xf numFmtId="0" fontId="0" fillId="7" borderId="0" xfId="0" applyNumberFormat="1" applyFont="1" applyFill="1" applyBorder="1"/>
    <xf numFmtId="0" fontId="5" fillId="8" borderId="8" xfId="0" applyNumberFormat="1" applyFont="1" applyFill="1" applyBorder="1" applyAlignment="1">
      <alignment horizontal="center" vertical="center" wrapText="1"/>
    </xf>
    <xf numFmtId="14" fontId="5" fillId="8" borderId="2" xfId="0" applyNumberFormat="1" applyFont="1" applyFill="1" applyBorder="1" applyAlignment="1">
      <alignment horizontal="center" vertical="center" wrapText="1"/>
    </xf>
    <xf numFmtId="0" fontId="5" fillId="8" borderId="2" xfId="0" applyNumberFormat="1" applyFont="1" applyFill="1" applyBorder="1" applyAlignment="1">
      <alignment horizontal="center" vertical="center" wrapText="1"/>
    </xf>
    <xf numFmtId="43" fontId="5" fillId="8" borderId="2" xfId="1" applyNumberFormat="1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43" fontId="5" fillId="8" borderId="9" xfId="1" applyNumberFormat="1" applyFont="1" applyFill="1" applyBorder="1" applyAlignment="1">
      <alignment horizontal="center" vertical="center" wrapText="1"/>
    </xf>
    <xf numFmtId="0" fontId="5" fillId="8" borderId="4" xfId="0" applyNumberFormat="1" applyFont="1" applyFill="1" applyBorder="1" applyAlignment="1">
      <alignment horizontal="center" vertical="center" wrapText="1"/>
    </xf>
    <xf numFmtId="43" fontId="5" fillId="8" borderId="3" xfId="1" applyNumberFormat="1" applyFont="1" applyFill="1" applyBorder="1" applyAlignment="1">
      <alignment horizontal="center" vertical="center" wrapText="1"/>
    </xf>
    <xf numFmtId="43" fontId="5" fillId="8" borderId="12" xfId="1" applyNumberFormat="1" applyFont="1" applyFill="1" applyBorder="1" applyAlignment="1">
      <alignment horizontal="center" vertical="center" wrapText="1"/>
    </xf>
    <xf numFmtId="0" fontId="0" fillId="8" borderId="0" xfId="0" applyNumberFormat="1" applyFont="1" applyFill="1" applyBorder="1"/>
    <xf numFmtId="0" fontId="5" fillId="9" borderId="8" xfId="0" applyNumberFormat="1" applyFont="1" applyFill="1" applyBorder="1" applyAlignment="1">
      <alignment horizontal="center" vertical="center" wrapText="1"/>
    </xf>
    <xf numFmtId="14" fontId="5" fillId="9" borderId="2" xfId="0" applyNumberFormat="1" applyFont="1" applyFill="1" applyBorder="1" applyAlignment="1">
      <alignment horizontal="center" vertical="center" wrapText="1"/>
    </xf>
    <xf numFmtId="0" fontId="5" fillId="9" borderId="2" xfId="0" applyNumberFormat="1" applyFont="1" applyFill="1" applyBorder="1" applyAlignment="1">
      <alignment horizontal="center" vertical="center" wrapText="1"/>
    </xf>
    <xf numFmtId="43" fontId="5" fillId="9" borderId="2" xfId="1" applyNumberFormat="1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43" fontId="5" fillId="9" borderId="9" xfId="1" applyNumberFormat="1" applyFont="1" applyFill="1" applyBorder="1" applyAlignment="1">
      <alignment horizontal="center" vertical="center" wrapText="1"/>
    </xf>
    <xf numFmtId="0" fontId="5" fillId="9" borderId="4" xfId="0" applyNumberFormat="1" applyFont="1" applyFill="1" applyBorder="1" applyAlignment="1">
      <alignment horizontal="center" vertical="center" wrapText="1"/>
    </xf>
    <xf numFmtId="43" fontId="5" fillId="9" borderId="3" xfId="1" applyNumberFormat="1" applyFont="1" applyFill="1" applyBorder="1" applyAlignment="1">
      <alignment horizontal="center" vertical="center" wrapText="1"/>
    </xf>
    <xf numFmtId="43" fontId="5" fillId="9" borderId="12" xfId="1" applyNumberFormat="1" applyFont="1" applyFill="1" applyBorder="1" applyAlignment="1">
      <alignment horizontal="center" vertical="center" wrapText="1"/>
    </xf>
    <xf numFmtId="0" fontId="0" fillId="9" borderId="0" xfId="0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4B43-A444-4843-BDB0-D8AC9E75FF8C}">
  <dimension ref="A1:Z25"/>
  <sheetViews>
    <sheetView showGridLines="0" tabSelected="1" zoomScale="90" zoomScaleNormal="90" workbookViewId="0">
      <selection activeCell="D23" sqref="D23"/>
    </sheetView>
  </sheetViews>
  <sheetFormatPr defaultRowHeight="15" x14ac:dyDescent="0.25"/>
  <cols>
    <col min="1" max="1" width="12.5703125" customWidth="1"/>
    <col min="2" max="2" width="16" customWidth="1"/>
    <col min="3" max="3" width="11.42578125" customWidth="1"/>
    <col min="4" max="4" width="12.85546875" customWidth="1"/>
    <col min="5" max="5" width="13.28515625" customWidth="1"/>
    <col min="6" max="6" width="14" customWidth="1"/>
    <col min="7" max="7" width="13.7109375" customWidth="1"/>
    <col min="8" max="8" width="12.140625" customWidth="1"/>
    <col min="9" max="9" width="13.7109375" customWidth="1"/>
    <col min="10" max="10" width="16" customWidth="1"/>
    <col min="11" max="11" width="12.28515625" customWidth="1"/>
    <col min="13" max="13" width="16.7109375" customWidth="1"/>
    <col min="14" max="16" width="16.5703125" customWidth="1"/>
    <col min="17" max="17" width="15.28515625" customWidth="1"/>
    <col min="18" max="18" width="14.42578125" customWidth="1"/>
    <col min="19" max="19" width="14.85546875" customWidth="1"/>
    <col min="20" max="20" width="14.42578125" customWidth="1"/>
    <col min="21" max="21" width="15.28515625" customWidth="1"/>
    <col min="22" max="22" width="15.42578125" customWidth="1"/>
    <col min="23" max="23" width="15.85546875" customWidth="1"/>
    <col min="24" max="24" width="16" customWidth="1"/>
    <col min="25" max="26" width="17.42578125" customWidth="1"/>
  </cols>
  <sheetData>
    <row r="1" spans="1:26" x14ac:dyDescent="0.2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spans="1:26" ht="15.75" thickBot="1" x14ac:dyDescent="0.3">
      <c r="A2" s="20" t="s">
        <v>1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spans="1:26" ht="15.75" customHeight="1" thickBot="1" x14ac:dyDescent="0.3">
      <c r="A3" s="1"/>
      <c r="B3" s="1"/>
      <c r="C3" s="1"/>
      <c r="D3" s="14" t="s">
        <v>2</v>
      </c>
      <c r="E3" s="15"/>
      <c r="F3" s="15"/>
      <c r="G3" s="15"/>
      <c r="H3" s="15"/>
      <c r="I3" s="15"/>
      <c r="J3" s="15"/>
      <c r="K3" s="15"/>
      <c r="L3" s="15"/>
      <c r="M3" s="16"/>
      <c r="N3" s="17" t="s">
        <v>3</v>
      </c>
      <c r="O3" s="18"/>
      <c r="P3" s="17" t="s">
        <v>4</v>
      </c>
      <c r="Q3" s="19"/>
      <c r="R3" s="19"/>
      <c r="S3" s="19"/>
      <c r="T3" s="19"/>
      <c r="U3" s="19"/>
      <c r="V3" s="19"/>
      <c r="W3" s="19"/>
      <c r="X3" s="18"/>
      <c r="Y3" s="1"/>
      <c r="Z3" s="1"/>
    </row>
    <row r="4" spans="1:26" ht="30.75" customHeight="1" x14ac:dyDescent="0.25">
      <c r="A4" s="2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3" t="s">
        <v>15</v>
      </c>
      <c r="L4" s="3" t="s">
        <v>16</v>
      </c>
      <c r="M4" s="4" t="s">
        <v>17</v>
      </c>
      <c r="N4" s="5" t="s">
        <v>18</v>
      </c>
      <c r="O4" s="4" t="s">
        <v>19</v>
      </c>
      <c r="P4" s="5" t="s">
        <v>20</v>
      </c>
      <c r="Q4" s="3" t="s">
        <v>21</v>
      </c>
      <c r="R4" s="3" t="s">
        <v>22</v>
      </c>
      <c r="S4" s="3" t="s">
        <v>13</v>
      </c>
      <c r="T4" s="3" t="s">
        <v>23</v>
      </c>
      <c r="U4" s="3" t="s">
        <v>24</v>
      </c>
      <c r="V4" s="3" t="s">
        <v>25</v>
      </c>
      <c r="W4" s="6" t="s">
        <v>26</v>
      </c>
      <c r="X4" s="6" t="s">
        <v>27</v>
      </c>
      <c r="Y4" s="7" t="s">
        <v>28</v>
      </c>
      <c r="Z4" s="7" t="s">
        <v>29</v>
      </c>
    </row>
    <row r="5" spans="1:26" s="54" customFormat="1" x14ac:dyDescent="0.25">
      <c r="A5" s="45" t="s">
        <v>30</v>
      </c>
      <c r="B5" s="46">
        <v>44194</v>
      </c>
      <c r="C5" s="47">
        <v>408247</v>
      </c>
      <c r="D5" s="47" t="s">
        <v>31</v>
      </c>
      <c r="E5" s="46">
        <v>44194</v>
      </c>
      <c r="F5" s="48">
        <v>127074.01</v>
      </c>
      <c r="G5" s="48">
        <v>7624.44</v>
      </c>
      <c r="H5" s="43">
        <v>1347</v>
      </c>
      <c r="I5" s="48">
        <v>133.56</v>
      </c>
      <c r="J5" s="48">
        <v>133484.93</v>
      </c>
      <c r="K5" s="49" t="s">
        <v>32</v>
      </c>
      <c r="L5" s="47">
        <v>120</v>
      </c>
      <c r="M5" s="44">
        <v>1227.19</v>
      </c>
      <c r="N5" s="48">
        <v>0</v>
      </c>
      <c r="O5" s="50">
        <v>0</v>
      </c>
      <c r="P5" s="51">
        <v>120</v>
      </c>
      <c r="Q5" s="43">
        <v>1227.19</v>
      </c>
      <c r="R5" s="48">
        <v>127074.01</v>
      </c>
      <c r="S5" s="48">
        <v>133.56</v>
      </c>
      <c r="T5" s="48">
        <v>6277.44</v>
      </c>
      <c r="U5" s="48">
        <v>13777.87</v>
      </c>
      <c r="V5" s="48">
        <v>0</v>
      </c>
      <c r="W5" s="52">
        <v>0</v>
      </c>
      <c r="X5" s="52">
        <v>0</v>
      </c>
      <c r="Y5" s="53">
        <f t="shared" ref="Y5:Y11" si="0">SUM(R5:X5)+N5+O5</f>
        <v>147262.87999999998</v>
      </c>
      <c r="Z5" s="53">
        <f t="shared" ref="Z5:Z11" si="1">((P5*Q5)+O5+N5)-Y5</f>
        <v>-7.9999999958090484E-2</v>
      </c>
    </row>
    <row r="6" spans="1:26" s="95" customFormat="1" x14ac:dyDescent="0.25">
      <c r="A6" s="86" t="s">
        <v>33</v>
      </c>
      <c r="B6" s="87">
        <v>44194</v>
      </c>
      <c r="C6" s="88">
        <v>408294</v>
      </c>
      <c r="D6" s="88" t="s">
        <v>34</v>
      </c>
      <c r="E6" s="87">
        <v>44194</v>
      </c>
      <c r="F6" s="89">
        <v>114635.32</v>
      </c>
      <c r="G6" s="89">
        <v>6878.12</v>
      </c>
      <c r="H6" s="43">
        <v>1215.1300000000001</v>
      </c>
      <c r="I6" s="89">
        <v>120.49</v>
      </c>
      <c r="J6" s="89">
        <v>120418.73</v>
      </c>
      <c r="K6" s="90" t="s">
        <v>32</v>
      </c>
      <c r="L6" s="88">
        <v>120</v>
      </c>
      <c r="M6" s="44">
        <v>1107.07</v>
      </c>
      <c r="N6" s="89">
        <v>0</v>
      </c>
      <c r="O6" s="91">
        <v>0</v>
      </c>
      <c r="P6" s="92">
        <v>120</v>
      </c>
      <c r="Q6" s="43">
        <v>1107.07</v>
      </c>
      <c r="R6" s="89">
        <v>114635.32</v>
      </c>
      <c r="S6" s="89">
        <v>120.49</v>
      </c>
      <c r="T6" s="89">
        <v>5662.99</v>
      </c>
      <c r="U6" s="89">
        <v>12429.67</v>
      </c>
      <c r="V6" s="89">
        <v>0</v>
      </c>
      <c r="W6" s="93">
        <v>0</v>
      </c>
      <c r="X6" s="93">
        <v>0</v>
      </c>
      <c r="Y6" s="94">
        <f t="shared" si="0"/>
        <v>132848.47000000003</v>
      </c>
      <c r="Z6" s="94">
        <f t="shared" si="1"/>
        <v>-7.000000003608875E-2</v>
      </c>
    </row>
    <row r="7" spans="1:26" s="41" customFormat="1" x14ac:dyDescent="0.25">
      <c r="A7" s="32" t="s">
        <v>35</v>
      </c>
      <c r="B7" s="33">
        <v>44194</v>
      </c>
      <c r="C7" s="34">
        <v>408153</v>
      </c>
      <c r="D7" s="34" t="s">
        <v>36</v>
      </c>
      <c r="E7" s="33">
        <v>44194</v>
      </c>
      <c r="F7" s="35">
        <v>198456.25</v>
      </c>
      <c r="G7" s="35">
        <v>11907.38</v>
      </c>
      <c r="H7" s="43">
        <v>2190</v>
      </c>
      <c r="I7" s="35">
        <v>208.59</v>
      </c>
      <c r="J7" s="35">
        <v>208382.01</v>
      </c>
      <c r="K7" s="36" t="s">
        <v>32</v>
      </c>
      <c r="L7" s="34">
        <v>120</v>
      </c>
      <c r="M7" s="44">
        <v>1915.75</v>
      </c>
      <c r="N7" s="35">
        <v>0</v>
      </c>
      <c r="O7" s="37">
        <v>0</v>
      </c>
      <c r="P7" s="38">
        <v>120</v>
      </c>
      <c r="Q7" s="43">
        <v>1915.75</v>
      </c>
      <c r="R7" s="35">
        <v>198456.25</v>
      </c>
      <c r="S7" s="35">
        <v>208.59</v>
      </c>
      <c r="T7" s="35">
        <v>9717.3799999999992</v>
      </c>
      <c r="U7" s="35">
        <v>21507.99</v>
      </c>
      <c r="V7" s="35">
        <v>0</v>
      </c>
      <c r="W7" s="39">
        <v>0</v>
      </c>
      <c r="X7" s="39">
        <v>0</v>
      </c>
      <c r="Y7" s="40">
        <f t="shared" si="0"/>
        <v>229890.21</v>
      </c>
      <c r="Z7" s="40">
        <f t="shared" si="1"/>
        <v>-0.20999999999185093</v>
      </c>
    </row>
    <row r="8" spans="1:26" s="54" customFormat="1" x14ac:dyDescent="0.25">
      <c r="A8" s="45" t="s">
        <v>37</v>
      </c>
      <c r="B8" s="46">
        <v>44194</v>
      </c>
      <c r="C8" s="47">
        <v>408234</v>
      </c>
      <c r="D8" s="47" t="s">
        <v>38</v>
      </c>
      <c r="E8" s="46">
        <v>44194</v>
      </c>
      <c r="F8" s="48">
        <v>132368.24</v>
      </c>
      <c r="G8" s="48">
        <v>7942.09</v>
      </c>
      <c r="H8" s="43">
        <v>1403.1</v>
      </c>
      <c r="I8" s="48">
        <v>139.13</v>
      </c>
      <c r="J8" s="48">
        <v>139046.28</v>
      </c>
      <c r="K8" s="49" t="s">
        <v>32</v>
      </c>
      <c r="L8" s="47">
        <v>120</v>
      </c>
      <c r="M8" s="44">
        <v>1278.32</v>
      </c>
      <c r="N8" s="48">
        <v>0</v>
      </c>
      <c r="O8" s="50">
        <v>0</v>
      </c>
      <c r="P8" s="51">
        <v>120</v>
      </c>
      <c r="Q8" s="43">
        <v>1278.32</v>
      </c>
      <c r="R8" s="48">
        <v>132368.24</v>
      </c>
      <c r="S8" s="48">
        <v>139.13</v>
      </c>
      <c r="T8" s="48">
        <v>6538.99</v>
      </c>
      <c r="U8" s="48">
        <v>14352.12</v>
      </c>
      <c r="V8" s="48">
        <v>0</v>
      </c>
      <c r="W8" s="52">
        <v>0</v>
      </c>
      <c r="X8" s="52">
        <v>0</v>
      </c>
      <c r="Y8" s="53">
        <f t="shared" si="0"/>
        <v>153398.47999999998</v>
      </c>
      <c r="Z8" s="53">
        <f t="shared" si="1"/>
        <v>-7.9999999987194315E-2</v>
      </c>
    </row>
    <row r="9" spans="1:26" s="65" customFormat="1" x14ac:dyDescent="0.25">
      <c r="A9" s="56" t="s">
        <v>39</v>
      </c>
      <c r="B9" s="57">
        <v>44195</v>
      </c>
      <c r="C9" s="58">
        <v>408343</v>
      </c>
      <c r="D9" s="58" t="s">
        <v>40</v>
      </c>
      <c r="E9" s="57">
        <v>44195</v>
      </c>
      <c r="F9" s="59">
        <v>140637.75</v>
      </c>
      <c r="G9" s="59">
        <v>8438.27</v>
      </c>
      <c r="H9" s="43">
        <v>1491</v>
      </c>
      <c r="I9" s="59">
        <v>147.72999999999999</v>
      </c>
      <c r="J9" s="59">
        <v>147732.75</v>
      </c>
      <c r="K9" s="60" t="s">
        <v>32</v>
      </c>
      <c r="L9" s="58">
        <v>120</v>
      </c>
      <c r="M9" s="44">
        <v>1358.18</v>
      </c>
      <c r="N9" s="59">
        <v>0</v>
      </c>
      <c r="O9" s="61">
        <v>0</v>
      </c>
      <c r="P9" s="62">
        <v>120</v>
      </c>
      <c r="Q9" s="43">
        <v>1358.18</v>
      </c>
      <c r="R9" s="59">
        <v>140637.75</v>
      </c>
      <c r="S9" s="59">
        <v>147.72999999999999</v>
      </c>
      <c r="T9" s="59">
        <v>6947.27</v>
      </c>
      <c r="U9" s="59">
        <v>15248.85</v>
      </c>
      <c r="V9" s="59">
        <v>0</v>
      </c>
      <c r="W9" s="63">
        <v>0</v>
      </c>
      <c r="X9" s="63">
        <v>0</v>
      </c>
      <c r="Y9" s="64">
        <f t="shared" si="0"/>
        <v>162981.6</v>
      </c>
      <c r="Z9" s="64">
        <f t="shared" si="1"/>
        <v>0</v>
      </c>
    </row>
    <row r="10" spans="1:26" s="75" customFormat="1" ht="15.75" customHeight="1" x14ac:dyDescent="0.25">
      <c r="A10" s="66" t="s">
        <v>41</v>
      </c>
      <c r="B10" s="67">
        <v>44195</v>
      </c>
      <c r="C10" s="68">
        <v>408386</v>
      </c>
      <c r="D10" s="68" t="s">
        <v>42</v>
      </c>
      <c r="E10" s="67">
        <v>44195</v>
      </c>
      <c r="F10" s="69">
        <v>152475.85</v>
      </c>
      <c r="G10" s="69">
        <v>9148.5499999999993</v>
      </c>
      <c r="H10" s="43">
        <v>1616.25</v>
      </c>
      <c r="I10" s="69">
        <v>160.16999999999999</v>
      </c>
      <c r="J10" s="69">
        <v>160168.32000000001</v>
      </c>
      <c r="K10" s="70" t="s">
        <v>32</v>
      </c>
      <c r="L10" s="68">
        <v>120</v>
      </c>
      <c r="M10" s="44">
        <v>1472.5</v>
      </c>
      <c r="N10" s="69">
        <v>0</v>
      </c>
      <c r="O10" s="71">
        <v>0</v>
      </c>
      <c r="P10" s="72">
        <v>120</v>
      </c>
      <c r="Q10" s="43">
        <v>1472.5</v>
      </c>
      <c r="R10" s="69">
        <v>152475.85</v>
      </c>
      <c r="S10" s="69">
        <v>160.16999999999999</v>
      </c>
      <c r="T10" s="69">
        <v>7532.3</v>
      </c>
      <c r="U10" s="69">
        <v>16531.68</v>
      </c>
      <c r="V10" s="69">
        <v>0</v>
      </c>
      <c r="W10" s="73">
        <v>0</v>
      </c>
      <c r="X10" s="73">
        <v>0</v>
      </c>
      <c r="Y10" s="74">
        <f t="shared" si="0"/>
        <v>176700</v>
      </c>
      <c r="Z10" s="74">
        <f t="shared" si="1"/>
        <v>0</v>
      </c>
    </row>
    <row r="11" spans="1:26" s="85" customFormat="1" ht="15.75" thickBot="1" x14ac:dyDescent="0.3">
      <c r="A11" s="76" t="s">
        <v>43</v>
      </c>
      <c r="B11" s="77">
        <v>44195</v>
      </c>
      <c r="C11" s="78">
        <v>408268</v>
      </c>
      <c r="D11" s="78" t="s">
        <v>44</v>
      </c>
      <c r="E11" s="77">
        <v>44194</v>
      </c>
      <c r="F11" s="79">
        <v>313490.26</v>
      </c>
      <c r="G11" s="79">
        <v>18809.419999999998</v>
      </c>
      <c r="H11" s="43">
        <v>3323</v>
      </c>
      <c r="I11" s="79">
        <v>329.49</v>
      </c>
      <c r="J11" s="79">
        <v>329305.99</v>
      </c>
      <c r="K11" s="80" t="s">
        <v>32</v>
      </c>
      <c r="L11" s="78">
        <v>120</v>
      </c>
      <c r="M11" s="44">
        <v>3027.46</v>
      </c>
      <c r="N11" s="79">
        <v>0</v>
      </c>
      <c r="O11" s="81">
        <v>0</v>
      </c>
      <c r="P11" s="82">
        <v>120</v>
      </c>
      <c r="Q11" s="43">
        <v>3027.46</v>
      </c>
      <c r="R11" s="79">
        <v>313490.26</v>
      </c>
      <c r="S11" s="79">
        <v>329.49</v>
      </c>
      <c r="T11" s="79">
        <v>15486.42</v>
      </c>
      <c r="U11" s="79">
        <v>33989.21</v>
      </c>
      <c r="V11" s="79">
        <v>0</v>
      </c>
      <c r="W11" s="83">
        <v>0</v>
      </c>
      <c r="X11" s="83">
        <v>0</v>
      </c>
      <c r="Y11" s="84">
        <f t="shared" si="0"/>
        <v>363295.38</v>
      </c>
      <c r="Z11" s="84">
        <f t="shared" si="1"/>
        <v>-0.17999999999301508</v>
      </c>
    </row>
    <row r="12" spans="1:26" ht="15.75" thickBot="1" x14ac:dyDescent="0.3">
      <c r="A12" s="21" t="s">
        <v>45</v>
      </c>
      <c r="B12" s="22">
        <v>44194</v>
      </c>
      <c r="C12" s="23">
        <v>408294</v>
      </c>
      <c r="D12" s="23" t="s">
        <v>34</v>
      </c>
      <c r="E12" s="22">
        <v>44194</v>
      </c>
      <c r="F12" s="24">
        <v>114635.32</v>
      </c>
      <c r="G12" s="24">
        <v>6878.12</v>
      </c>
      <c r="H12" s="24">
        <v>1215.1300000000001</v>
      </c>
      <c r="I12" s="24">
        <v>120.49</v>
      </c>
      <c r="J12" s="24">
        <v>120418.73</v>
      </c>
      <c r="K12" s="25" t="s">
        <v>32</v>
      </c>
      <c r="L12" s="23">
        <v>120</v>
      </c>
      <c r="M12" s="26">
        <v>1107.07</v>
      </c>
      <c r="N12" s="9">
        <v>0</v>
      </c>
      <c r="O12" s="10">
        <v>0</v>
      </c>
      <c r="P12" s="12">
        <v>840</v>
      </c>
      <c r="Q12" s="9">
        <v>11386.47</v>
      </c>
      <c r="R12" s="9">
        <v>1179137.68</v>
      </c>
      <c r="S12" s="9">
        <v>1239.1600000000001</v>
      </c>
      <c r="T12" s="9">
        <v>58162.79</v>
      </c>
      <c r="U12" s="9">
        <v>127837.39</v>
      </c>
      <c r="V12" s="9">
        <v>0</v>
      </c>
      <c r="W12" s="11">
        <v>0</v>
      </c>
      <c r="X12" s="11">
        <v>0</v>
      </c>
      <c r="Y12" s="13">
        <v>1366377.02</v>
      </c>
      <c r="Z12" s="13">
        <f>SUM(Z5:Z11)</f>
        <v>-0.61999999996623956</v>
      </c>
    </row>
    <row r="15" spans="1:26" ht="15.75" thickBot="1" x14ac:dyDescent="0.3">
      <c r="A15" s="21" t="s">
        <v>46</v>
      </c>
      <c r="B15" s="27">
        <v>44195</v>
      </c>
      <c r="C15" s="28">
        <v>408343</v>
      </c>
      <c r="D15" s="28" t="s">
        <v>40</v>
      </c>
      <c r="E15" s="27">
        <v>44195</v>
      </c>
      <c r="F15" s="29">
        <v>140637.75</v>
      </c>
      <c r="G15" s="29">
        <v>8438.27</v>
      </c>
      <c r="H15" s="30">
        <v>7</v>
      </c>
      <c r="I15" s="31">
        <v>147.72999999999999</v>
      </c>
    </row>
    <row r="18" spans="6:22" x14ac:dyDescent="0.25">
      <c r="F18" s="8"/>
    </row>
    <row r="20" spans="6:22" x14ac:dyDescent="0.25">
      <c r="T20" s="55"/>
    </row>
    <row r="21" spans="6:22" x14ac:dyDescent="0.25">
      <c r="T21" s="55"/>
      <c r="V21" s="55"/>
    </row>
    <row r="22" spans="6:22" x14ac:dyDescent="0.25">
      <c r="K22" s="42"/>
    </row>
    <row r="24" spans="6:22" x14ac:dyDescent="0.25">
      <c r="J24" s="42"/>
    </row>
    <row r="25" spans="6:22" x14ac:dyDescent="0.25">
      <c r="H25" s="42"/>
      <c r="I25" s="42"/>
    </row>
  </sheetData>
  <mergeCells count="8">
    <mergeCell ref="A12:M12"/>
    <mergeCell ref="A15:G15"/>
    <mergeCell ref="H15:I15"/>
    <mergeCell ref="D3:M3"/>
    <mergeCell ref="N3:O3"/>
    <mergeCell ref="P3:X3"/>
    <mergeCell ref="A1:Z1"/>
    <mergeCell ref="A2:Z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Analitico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Luan</dc:creator>
  <cp:lastModifiedBy>Matheus Nascimento</cp:lastModifiedBy>
  <dcterms:created xsi:type="dcterms:W3CDTF">2021-01-25T18:08:10Z</dcterms:created>
  <dcterms:modified xsi:type="dcterms:W3CDTF">2022-07-19T14:37:15Z</dcterms:modified>
</cp:coreProperties>
</file>