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Rotina Custos - Momentum/"/>
    </mc:Choice>
  </mc:AlternateContent>
  <xr:revisionPtr revIDLastSave="175" documentId="13_ncr:1_{EBED6B0A-D523-443E-A0F3-81210F88765F}" xr6:coauthVersionLast="47" xr6:coauthVersionMax="47" xr10:uidLastSave="{27112B8B-865F-483E-BCFF-7ED0A5D99206}"/>
  <bookViews>
    <workbookView xWindow="-28920" yWindow="-1020" windowWidth="29040" windowHeight="15840" firstSheet="1" activeTab="1" xr2:uid="{CC3D687D-2096-461D-8B2D-298B8437C25F}"/>
  </bookViews>
  <sheets>
    <sheet name="Registro Custos Analítico" sheetId="1" r:id="rId1"/>
    <sheet name="Caso teste - Janeiro" sheetId="2" r:id="rId2"/>
    <sheet name="Caso teste - Fevereiro" sheetId="3" r:id="rId3"/>
    <sheet name="Caso teste - Março" sheetId="4" r:id="rId4"/>
    <sheet name="Caso teste - Abril" sheetId="5" r:id="rId5"/>
    <sheet name="Caso teste - Maio" sheetId="6" r:id="rId6"/>
    <sheet name="Caso teste - Junh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7" l="1"/>
  <c r="L17" i="7"/>
  <c r="K17" i="7"/>
  <c r="J17" i="7"/>
  <c r="I17" i="7"/>
  <c r="H17" i="7"/>
  <c r="G17" i="7"/>
  <c r="F17" i="7"/>
  <c r="E17" i="7"/>
  <c r="M16" i="7"/>
  <c r="M14" i="7"/>
  <c r="M17" i="7" s="1"/>
  <c r="M17" i="6"/>
  <c r="L17" i="6"/>
  <c r="K17" i="6"/>
  <c r="J17" i="6"/>
  <c r="I17" i="6"/>
  <c r="H17" i="6"/>
  <c r="G17" i="6"/>
  <c r="F17" i="6"/>
  <c r="E17" i="6"/>
  <c r="M16" i="6"/>
  <c r="M15" i="6"/>
  <c r="M14" i="6"/>
  <c r="L17" i="5"/>
  <c r="K17" i="5"/>
  <c r="J17" i="5"/>
  <c r="I17" i="5"/>
  <c r="H17" i="5"/>
  <c r="G17" i="5"/>
  <c r="F17" i="5"/>
  <c r="E17" i="5"/>
  <c r="M16" i="5"/>
  <c r="M15" i="5"/>
  <c r="M14" i="5"/>
  <c r="M17" i="5" s="1"/>
  <c r="L17" i="4"/>
  <c r="K17" i="4"/>
  <c r="J17" i="4"/>
  <c r="I17" i="4"/>
  <c r="H17" i="4"/>
  <c r="G17" i="4"/>
  <c r="F17" i="4"/>
  <c r="E17" i="4"/>
  <c r="M16" i="4"/>
  <c r="M15" i="4"/>
  <c r="M14" i="4"/>
  <c r="M17" i="4" s="1"/>
  <c r="L17" i="3"/>
  <c r="K17" i="3"/>
  <c r="J17" i="3"/>
  <c r="I17" i="3"/>
  <c r="H17" i="3"/>
  <c r="G17" i="3"/>
  <c r="F17" i="3"/>
  <c r="E17" i="3"/>
  <c r="M16" i="3"/>
  <c r="M15" i="3"/>
  <c r="M14" i="3"/>
  <c r="M15" i="2"/>
  <c r="M16" i="2"/>
  <c r="M14" i="2"/>
  <c r="M17" i="2" s="1"/>
  <c r="L17" i="2"/>
  <c r="K17" i="2"/>
  <c r="J17" i="2"/>
  <c r="I17" i="2"/>
  <c r="H17" i="2"/>
  <c r="G17" i="2"/>
  <c r="F17" i="2"/>
  <c r="E17" i="2"/>
  <c r="M17" i="1"/>
  <c r="F17" i="1"/>
  <c r="G17" i="1"/>
  <c r="H17" i="1"/>
  <c r="I17" i="1"/>
  <c r="J17" i="1"/>
  <c r="K17" i="1"/>
  <c r="L17" i="1"/>
  <c r="E17" i="1"/>
  <c r="M17" i="3" l="1"/>
</calcChain>
</file>

<file path=xl/sharedStrings.xml><?xml version="1.0" encoding="utf-8"?>
<sst xmlns="http://schemas.openxmlformats.org/spreadsheetml/2006/main" count="160" uniqueCount="35">
  <si>
    <t>15 - MOMENTUM EMPREENDIMENTOS IMOBILIARIOS LTDA.</t>
  </si>
  <si>
    <t>4/2022</t>
  </si>
  <si>
    <t>ANALÍTICO</t>
  </si>
  <si>
    <t xml:space="preserve">          Relação Custos</t>
  </si>
  <si>
    <t>REALIZADO</t>
  </si>
  <si>
    <t>ORÇADO</t>
  </si>
  <si>
    <t>CORREÇÃO MONETÁRIA</t>
  </si>
  <si>
    <t>TOTAL</t>
  </si>
  <si>
    <t>Mês Anterior</t>
  </si>
  <si>
    <t>(-) Valor Baixado no Mês pelos Cancelam. Conf.</t>
  </si>
  <si>
    <t>(-) Valor Baixado no Mês pelos Recebimentos. Conf.</t>
  </si>
  <si>
    <t>(+) Valor Acresc. no         Mês pelas Vendas          Parc.</t>
  </si>
  <si>
    <t>(+) Valor Acrescido       no  Mês por Estornos     Parc.</t>
  </si>
  <si>
    <t>(+) Valor Acrescido       no  Mês por Reativação     Parc.</t>
  </si>
  <si>
    <t>(+) Valor Acrescido       no  Mês por Troca de     Lotes</t>
  </si>
  <si>
    <t>(-) Valor Baizado  no  Mês por    Troca de     Lotes</t>
  </si>
  <si>
    <t>(=)                     VALOR             ATUAL</t>
  </si>
  <si>
    <t>Emprendimentos.: Todos</t>
  </si>
  <si>
    <t xml:space="preserve">               Página.: 195</t>
  </si>
  <si>
    <t xml:space="preserve">                    16:26:28</t>
  </si>
  <si>
    <t>16 de maio de 2022</t>
  </si>
  <si>
    <t>CARTEIRA CONTÁBIL</t>
  </si>
  <si>
    <t>01/2022</t>
  </si>
  <si>
    <t>Este exemplo reflete apenas o prestamista do contrato = 431913 do EQL = 10 - CT - 22</t>
  </si>
  <si>
    <t>16 de feveiro de 2022</t>
  </si>
  <si>
    <t>02/2022</t>
  </si>
  <si>
    <t>16 de Março de 2022</t>
  </si>
  <si>
    <t>03/2022</t>
  </si>
  <si>
    <t>16 de Abril de 2022</t>
  </si>
  <si>
    <t>04/2022</t>
  </si>
  <si>
    <t>05/2022</t>
  </si>
  <si>
    <t>16 de Maio de 2022</t>
  </si>
  <si>
    <t>06/2022</t>
  </si>
  <si>
    <t>16 de Junho de 2022</t>
  </si>
  <si>
    <t>16 de Julho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</si>
</sst>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9" formatCode="_-* #,##0.00000000_-;\-* #,##0.00000000_-;_-* &quot;-&quot;??_-;_-@_-"/>
    <numFmt numFmtId="178" formatCode="#,##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3" fontId="4" fillId="0" borderId="1" xfId="1" applyNumberFormat="1" applyFont="1" applyBorder="1" applyAlignment="1">
      <alignment horizontal="right"/>
    </xf>
    <xf numFmtId="43" fontId="4" fillId="0" borderId="1" xfId="0" applyNumberFormat="1" applyFon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43" fontId="2" fillId="0" borderId="1" xfId="0" applyNumberFormat="1" applyFont="1" applyBorder="1"/>
    <xf numFmtId="2" fontId="2" fillId="0" borderId="1" xfId="0" applyNumberFormat="1" applyFont="1" applyBorder="1"/>
    <xf numFmtId="0" fontId="0" fillId="0" borderId="0" xfId="0" applyBorder="1" applyAlignment="1">
      <alignment vertical="center"/>
    </xf>
    <xf numFmtId="0" fontId="6" fillId="0" borderId="0" xfId="0" applyFont="1" applyAlignment="1"/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169" fontId="4" fillId="0" borderId="1" xfId="2" applyNumberFormat="1" applyFont="1" applyBorder="1" applyAlignment="1">
      <alignment horizontal="right"/>
    </xf>
    <xf numFmtId="169" fontId="2" fillId="0" borderId="1" xfId="2" applyNumberFormat="1" applyFont="1" applyBorder="1"/>
    <xf numFmtId="178" fontId="0" fillId="0" borderId="0" xfId="0" applyNumberFormat="1"/>
    <xf numFmtId="0" fontId="0" fillId="0" borderId="1" xfId="0" applyBorder="1"/>
    <xf numFmtId="178" fontId="0" fillId="0" borderId="1" xfId="0" applyNumberFormat="1" applyBorder="1"/>
    <xf numFmtId="169" fontId="0" fillId="0" borderId="1" xfId="2" applyNumberFormat="1" applyFont="1" applyBorder="1" applyAlignment="1">
      <alignment horizontal="righ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D671-5A08-43E9-893D-10BAF79CED04}">
  <dimension ref="B1:M17"/>
  <sheetViews>
    <sheetView showGridLines="0" workbookViewId="0">
      <selection activeCell="Q13" sqref="Q13"/>
    </sheetView>
  </sheetViews>
  <sheetFormatPr defaultRowHeight="15" x14ac:dyDescent="0.25"/>
  <cols>
    <col min="4" max="4" width="4.85546875" customWidth="1"/>
    <col min="5" max="5" width="17" customWidth="1"/>
    <col min="6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20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1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5">
        <v>957271.14</v>
      </c>
      <c r="F14" s="6">
        <v>9409.09</v>
      </c>
      <c r="G14" s="7">
        <v>35359.519999999997</v>
      </c>
      <c r="H14" s="7">
        <v>501.95</v>
      </c>
      <c r="I14" s="7">
        <v>97.18</v>
      </c>
      <c r="J14" s="7">
        <v>969.62</v>
      </c>
      <c r="K14" s="8">
        <v>0</v>
      </c>
      <c r="L14" s="8">
        <v>0</v>
      </c>
      <c r="M14" s="7">
        <v>914071.05</v>
      </c>
    </row>
    <row r="15" spans="2:13" x14ac:dyDescent="0.25">
      <c r="B15" s="16" t="s">
        <v>5</v>
      </c>
      <c r="C15" s="16"/>
      <c r="D15" s="16"/>
      <c r="E15" s="6">
        <v>7140052.9299999997</v>
      </c>
      <c r="F15" s="6">
        <v>59346.09</v>
      </c>
      <c r="G15" s="7">
        <v>243763.65</v>
      </c>
      <c r="H15" s="7">
        <v>3506.07</v>
      </c>
      <c r="I15" s="7">
        <v>390.88</v>
      </c>
      <c r="J15" s="7">
        <v>12030.37</v>
      </c>
      <c r="K15" s="8">
        <v>0</v>
      </c>
      <c r="L15" s="8">
        <v>0</v>
      </c>
      <c r="M15" s="7">
        <v>6852870.5</v>
      </c>
    </row>
    <row r="16" spans="2:13" x14ac:dyDescent="0.25">
      <c r="B16" s="16" t="s">
        <v>6</v>
      </c>
      <c r="C16" s="16"/>
      <c r="D16" s="16"/>
      <c r="E16" s="6">
        <v>5925267.4500000002</v>
      </c>
      <c r="F16" s="6">
        <v>56245.11</v>
      </c>
      <c r="G16" s="7">
        <v>212515.77</v>
      </c>
      <c r="H16" s="7">
        <v>6155.13</v>
      </c>
      <c r="I16" s="7">
        <v>860.83</v>
      </c>
      <c r="J16" s="7">
        <v>4053.88</v>
      </c>
      <c r="K16" s="8">
        <v>0</v>
      </c>
      <c r="L16" s="8">
        <v>0</v>
      </c>
      <c r="M16" s="7">
        <v>5667576.4100000001</v>
      </c>
    </row>
    <row r="17" spans="2:13" ht="34.5" customHeight="1" x14ac:dyDescent="0.25">
      <c r="B17" s="17" t="s">
        <v>7</v>
      </c>
      <c r="C17" s="17"/>
      <c r="D17" s="17"/>
      <c r="E17" s="9">
        <f>SUM(E14:E16)</f>
        <v>14022591.52</v>
      </c>
      <c r="F17" s="9">
        <f t="shared" ref="F17:L17" si="0">SUM(F14:F16)</f>
        <v>125000.29</v>
      </c>
      <c r="G17" s="9">
        <f t="shared" si="0"/>
        <v>491638.93999999994</v>
      </c>
      <c r="H17" s="9">
        <f t="shared" si="0"/>
        <v>10163.15</v>
      </c>
      <c r="I17" s="9">
        <f t="shared" si="0"/>
        <v>1348.89</v>
      </c>
      <c r="J17" s="9">
        <f t="shared" si="0"/>
        <v>17053.870000000003</v>
      </c>
      <c r="K17" s="10">
        <f t="shared" si="0"/>
        <v>0</v>
      </c>
      <c r="L17" s="10">
        <f t="shared" si="0"/>
        <v>0</v>
      </c>
      <c r="M17" s="9">
        <f>SUM(M14:M16)</f>
        <v>13434517.960000001</v>
      </c>
    </row>
  </sheetData>
  <mergeCells count="11">
    <mergeCell ref="B15:D15"/>
    <mergeCell ref="B16:D16"/>
    <mergeCell ref="B17:D17"/>
    <mergeCell ref="B1:I1"/>
    <mergeCell ref="G3:H3"/>
    <mergeCell ref="G5:H5"/>
    <mergeCell ref="G7:H7"/>
    <mergeCell ref="G9:H9"/>
    <mergeCell ref="B11:D11"/>
    <mergeCell ref="B13:D13"/>
    <mergeCell ref="B14:D1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28DC-D377-4E28-89EA-A32F39CEC5E7}">
  <dimension ref="B1:M21"/>
  <sheetViews>
    <sheetView showGridLines="0" tabSelected="1" workbookViewId="0">
      <selection activeCell="P16" sqref="P16"/>
    </sheetView>
  </sheetViews>
  <sheetFormatPr defaultRowHeight="15" x14ac:dyDescent="0.25"/>
  <cols>
    <col min="4" max="4" width="4.85546875" customWidth="1"/>
    <col min="5" max="5" width="17" customWidth="1"/>
    <col min="6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24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22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0</v>
      </c>
      <c r="F14" s="25">
        <v>0</v>
      </c>
      <c r="G14" s="30">
        <v>0</v>
      </c>
      <c r="H14" s="25">
        <v>40.670131499999997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40.670131499999997</v>
      </c>
    </row>
    <row r="15" spans="2:13" x14ac:dyDescent="0.25">
      <c r="B15" s="16" t="s">
        <v>5</v>
      </c>
      <c r="C15" s="16"/>
      <c r="D15" s="16"/>
      <c r="E15" s="25">
        <v>0</v>
      </c>
      <c r="F15" s="25">
        <v>0</v>
      </c>
      <c r="G15" s="30">
        <v>0</v>
      </c>
      <c r="H15" s="25">
        <v>463.377636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463.377636</v>
      </c>
    </row>
    <row r="16" spans="2:13" x14ac:dyDescent="0.25">
      <c r="B16" s="16" t="s">
        <v>6</v>
      </c>
      <c r="C16" s="16"/>
      <c r="D16" s="16"/>
      <c r="E16" s="25">
        <v>0</v>
      </c>
      <c r="F16" s="25">
        <v>0</v>
      </c>
      <c r="G16" s="30">
        <v>0</v>
      </c>
      <c r="H16" s="25">
        <v>832.76247599999999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832.76247599999999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0</v>
      </c>
      <c r="F17" s="26">
        <f t="shared" ref="F17:L17" si="1">SUM(F14:F16)</f>
        <v>0</v>
      </c>
      <c r="G17" s="26">
        <f t="shared" si="1"/>
        <v>0</v>
      </c>
      <c r="H17" s="26">
        <f t="shared" si="1"/>
        <v>1336.8102435000001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1336.8102435000001</v>
      </c>
    </row>
    <row r="21" spans="2:13" x14ac:dyDescent="0.25">
      <c r="B21" t="s">
        <v>23</v>
      </c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BFC5-BB8B-4987-B592-A42B3FB89F02}">
  <dimension ref="B1:M21"/>
  <sheetViews>
    <sheetView showGridLines="0" workbookViewId="0">
      <selection activeCell="O15" sqref="O15"/>
    </sheetView>
  </sheetViews>
  <sheetFormatPr defaultRowHeight="15" x14ac:dyDescent="0.25"/>
  <cols>
    <col min="4" max="4" width="4.85546875" customWidth="1"/>
    <col min="5" max="5" width="17" customWidth="1"/>
    <col min="6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26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25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40.670131499999997</v>
      </c>
      <c r="F14" s="25">
        <v>0</v>
      </c>
      <c r="G14" s="30">
        <v>0</v>
      </c>
      <c r="H14" s="25">
        <v>0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40.670131499999997</v>
      </c>
    </row>
    <row r="15" spans="2:13" x14ac:dyDescent="0.25">
      <c r="B15" s="16" t="s">
        <v>5</v>
      </c>
      <c r="C15" s="16"/>
      <c r="D15" s="16"/>
      <c r="E15" s="25">
        <v>463.377636</v>
      </c>
      <c r="F15" s="25">
        <v>0</v>
      </c>
      <c r="G15" s="30">
        <v>0</v>
      </c>
      <c r="H15" s="25">
        <v>0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463.377636</v>
      </c>
    </row>
    <row r="16" spans="2:13" x14ac:dyDescent="0.25">
      <c r="B16" s="16" t="s">
        <v>6</v>
      </c>
      <c r="C16" s="16"/>
      <c r="D16" s="16"/>
      <c r="E16" s="25">
        <v>832.76247599999999</v>
      </c>
      <c r="F16" s="25">
        <v>0</v>
      </c>
      <c r="G16" s="30">
        <v>0</v>
      </c>
      <c r="H16" s="25">
        <v>0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832.76247599999999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1336.8102435000001</v>
      </c>
      <c r="F17" s="26">
        <f t="shared" ref="F17:L17" si="1">SUM(F14:F16)</f>
        <v>0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1336.8102435000001</v>
      </c>
    </row>
    <row r="21" spans="2:13" x14ac:dyDescent="0.25">
      <c r="B21" t="s">
        <v>23</v>
      </c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95E6-F16C-4548-8B77-DB72FC1BC06F}">
  <dimension ref="B1:M25"/>
  <sheetViews>
    <sheetView showGridLines="0" workbookViewId="0">
      <selection activeCell="L8" sqref="L8"/>
    </sheetView>
  </sheetViews>
  <sheetFormatPr defaultRowHeight="15" x14ac:dyDescent="0.25"/>
  <cols>
    <col min="4" max="4" width="4.85546875" customWidth="1"/>
    <col min="5" max="5" width="17" customWidth="1"/>
    <col min="6" max="6" width="13.140625" bestFit="1" customWidth="1"/>
    <col min="7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28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27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40.670131499999997</v>
      </c>
      <c r="F14" s="28">
        <v>0.33611679</v>
      </c>
      <c r="G14" s="30">
        <v>0</v>
      </c>
      <c r="H14" s="25">
        <v>0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40.334014709999998</v>
      </c>
    </row>
    <row r="15" spans="2:13" x14ac:dyDescent="0.25">
      <c r="B15" s="16" t="s">
        <v>5</v>
      </c>
      <c r="C15" s="16"/>
      <c r="D15" s="16"/>
      <c r="E15" s="25">
        <v>463.377636</v>
      </c>
      <c r="F15" s="29">
        <v>3.8295672399999998</v>
      </c>
      <c r="G15" s="30">
        <v>0</v>
      </c>
      <c r="H15" s="25">
        <v>0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459.54806875999998</v>
      </c>
    </row>
    <row r="16" spans="2:13" x14ac:dyDescent="0.25">
      <c r="B16" s="16" t="s">
        <v>6</v>
      </c>
      <c r="C16" s="16"/>
      <c r="D16" s="16"/>
      <c r="E16" s="25">
        <v>832.76247599999999</v>
      </c>
      <c r="F16" s="29">
        <v>6.8823345099999997</v>
      </c>
      <c r="G16" s="30">
        <v>0</v>
      </c>
      <c r="H16" s="25">
        <v>0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825.88014149000003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1336.8102435000001</v>
      </c>
      <c r="F17" s="26">
        <f t="shared" ref="F17:L17" si="1">SUM(F14:F16)</f>
        <v>11.048018539999999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1325.7622249599999</v>
      </c>
    </row>
    <row r="21" spans="2:13" x14ac:dyDescent="0.25">
      <c r="B21" t="s">
        <v>23</v>
      </c>
    </row>
    <row r="25" spans="2:13" x14ac:dyDescent="0.25">
      <c r="H25" s="27"/>
      <c r="J25" s="27"/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80BD-EB74-446B-8F40-681FFDEEA2E5}">
  <dimension ref="B1:M25"/>
  <sheetViews>
    <sheetView showGridLines="0" workbookViewId="0">
      <selection activeCell="L27" sqref="L27"/>
    </sheetView>
  </sheetViews>
  <sheetFormatPr defaultRowHeight="15" x14ac:dyDescent="0.25"/>
  <cols>
    <col min="4" max="4" width="4.85546875" customWidth="1"/>
    <col min="5" max="5" width="17" customWidth="1"/>
    <col min="6" max="6" width="13.140625" bestFit="1" customWidth="1"/>
    <col min="7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31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29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40.334014709999998</v>
      </c>
      <c r="F14" s="28">
        <v>0.33611679</v>
      </c>
      <c r="G14" s="30">
        <v>0</v>
      </c>
      <c r="H14" s="25">
        <v>0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39.99789792</v>
      </c>
    </row>
    <row r="15" spans="2:13" x14ac:dyDescent="0.25">
      <c r="B15" s="16" t="s">
        <v>5</v>
      </c>
      <c r="C15" s="16"/>
      <c r="D15" s="16"/>
      <c r="E15" s="25">
        <v>459.54806875999998</v>
      </c>
      <c r="F15" s="29">
        <v>3.8295672399999998</v>
      </c>
      <c r="G15" s="30">
        <v>0</v>
      </c>
      <c r="H15" s="25">
        <v>0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455.71850151999996</v>
      </c>
    </row>
    <row r="16" spans="2:13" x14ac:dyDescent="0.25">
      <c r="B16" s="16" t="s">
        <v>6</v>
      </c>
      <c r="C16" s="16"/>
      <c r="D16" s="16"/>
      <c r="E16" s="25">
        <v>825.88014149000003</v>
      </c>
      <c r="F16" s="29">
        <v>6.8823345099999997</v>
      </c>
      <c r="G16" s="30">
        <v>0</v>
      </c>
      <c r="H16" s="25">
        <v>0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818.99780698000006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1325.7622249599999</v>
      </c>
      <c r="F17" s="26">
        <f t="shared" ref="F17:L17" si="1">SUM(F14:F16)</f>
        <v>11.048018539999999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1314.71420642</v>
      </c>
    </row>
    <row r="21" spans="2:13" x14ac:dyDescent="0.25">
      <c r="B21" t="s">
        <v>23</v>
      </c>
    </row>
    <row r="25" spans="2:13" x14ac:dyDescent="0.25">
      <c r="H25" s="27"/>
      <c r="J25" s="27"/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7ECE-C476-4700-97C7-5DEA874872B1}">
  <dimension ref="B1:M25"/>
  <sheetViews>
    <sheetView showGridLines="0" workbookViewId="0">
      <selection activeCell="K2" sqref="K2"/>
    </sheetView>
  </sheetViews>
  <sheetFormatPr defaultRowHeight="15" x14ac:dyDescent="0.25"/>
  <cols>
    <col min="4" max="4" width="4.85546875" customWidth="1"/>
    <col min="5" max="5" width="17" customWidth="1"/>
    <col min="6" max="6" width="13.140625" bestFit="1" customWidth="1"/>
    <col min="7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33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30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39.99789792</v>
      </c>
      <c r="F14" s="28">
        <v>0.33611679</v>
      </c>
      <c r="G14" s="30">
        <v>0</v>
      </c>
      <c r="H14" s="25">
        <v>0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39.661781130000001</v>
      </c>
    </row>
    <row r="15" spans="2:13" x14ac:dyDescent="0.25">
      <c r="B15" s="16" t="s">
        <v>5</v>
      </c>
      <c r="C15" s="16"/>
      <c r="D15" s="16"/>
      <c r="E15" s="25">
        <v>455.71850151999996</v>
      </c>
      <c r="F15" s="29">
        <v>3.8295672399999998</v>
      </c>
      <c r="G15" s="30">
        <v>0</v>
      </c>
      <c r="H15" s="25">
        <v>0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451.88893427999994</v>
      </c>
    </row>
    <row r="16" spans="2:13" x14ac:dyDescent="0.25">
      <c r="B16" s="16" t="s">
        <v>6</v>
      </c>
      <c r="C16" s="16"/>
      <c r="D16" s="16"/>
      <c r="E16" s="25">
        <v>818.99780698000006</v>
      </c>
      <c r="F16" s="29">
        <v>6.8823345099999997</v>
      </c>
      <c r="G16" s="30">
        <v>0</v>
      </c>
      <c r="H16" s="25">
        <v>0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812.1154724700001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1314.71420642</v>
      </c>
      <c r="F17" s="26">
        <f t="shared" ref="F17:L17" si="1">SUM(F14:F16)</f>
        <v>11.048018539999999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1303.6661878800001</v>
      </c>
    </row>
    <row r="21" spans="2:13" x14ac:dyDescent="0.25">
      <c r="B21" t="s">
        <v>23</v>
      </c>
    </row>
    <row r="25" spans="2:13" x14ac:dyDescent="0.25">
      <c r="H25" s="27"/>
      <c r="J25" s="27"/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0763-4330-43DE-9C4E-331748521C19}">
  <dimension ref="B1:M25"/>
  <sheetViews>
    <sheetView showGridLines="0" workbookViewId="0">
      <selection activeCell="J4" sqref="J4"/>
    </sheetView>
  </sheetViews>
  <sheetFormatPr defaultRowHeight="15" x14ac:dyDescent="0.25"/>
  <cols>
    <col min="4" max="4" width="4.85546875" customWidth="1"/>
    <col min="5" max="5" width="17" customWidth="1"/>
    <col min="6" max="6" width="13.140625" bestFit="1" customWidth="1"/>
    <col min="7" max="7" width="12.42578125" customWidth="1"/>
    <col min="8" max="8" width="15.7109375" bestFit="1" customWidth="1"/>
    <col min="9" max="10" width="12.42578125" customWidth="1"/>
    <col min="11" max="11" width="18.140625" bestFit="1" customWidth="1"/>
    <col min="12" max="12" width="12.42578125" customWidth="1"/>
    <col min="13" max="13" width="16.42578125" customWidth="1"/>
  </cols>
  <sheetData>
    <row r="1" spans="2:13" ht="20.25" customHeight="1" x14ac:dyDescent="0.25">
      <c r="B1" s="18" t="s">
        <v>0</v>
      </c>
      <c r="C1" s="18"/>
      <c r="D1" s="18"/>
      <c r="E1" s="18"/>
      <c r="F1" s="18"/>
      <c r="G1" s="18"/>
      <c r="H1" s="18"/>
      <c r="I1" s="18"/>
      <c r="J1" s="11"/>
      <c r="K1" t="s">
        <v>18</v>
      </c>
    </row>
    <row r="2" spans="2:13" ht="15" customHeight="1" x14ac:dyDescent="0.25">
      <c r="K2" s="14" t="s">
        <v>34</v>
      </c>
    </row>
    <row r="3" spans="2:13" ht="15.75" x14ac:dyDescent="0.25">
      <c r="G3" s="19" t="s">
        <v>3</v>
      </c>
      <c r="H3" s="19"/>
      <c r="I3" s="12"/>
      <c r="J3" s="12"/>
      <c r="K3" s="15" t="s">
        <v>19</v>
      </c>
    </row>
    <row r="4" spans="2:13" ht="9" customHeight="1" x14ac:dyDescent="0.25"/>
    <row r="5" spans="2:13" x14ac:dyDescent="0.25">
      <c r="G5" s="20" t="s">
        <v>32</v>
      </c>
      <c r="H5" s="20"/>
      <c r="I5" s="13"/>
    </row>
    <row r="6" spans="2:13" ht="9" customHeight="1" x14ac:dyDescent="0.25"/>
    <row r="7" spans="2:13" x14ac:dyDescent="0.25">
      <c r="G7" s="21" t="s">
        <v>17</v>
      </c>
      <c r="H7" s="21"/>
      <c r="I7" s="1"/>
    </row>
    <row r="8" spans="2:13" ht="9" customHeight="1" x14ac:dyDescent="0.25"/>
    <row r="9" spans="2:13" x14ac:dyDescent="0.25">
      <c r="G9" s="22" t="s">
        <v>2</v>
      </c>
      <c r="H9" s="22"/>
      <c r="I9" s="2"/>
    </row>
    <row r="11" spans="2:13" x14ac:dyDescent="0.25">
      <c r="B11" s="23" t="s">
        <v>21</v>
      </c>
      <c r="C11" s="23"/>
      <c r="D11" s="23"/>
    </row>
    <row r="12" spans="2:13" ht="9" customHeight="1" x14ac:dyDescent="0.25"/>
    <row r="13" spans="2:13" ht="66" customHeight="1" x14ac:dyDescent="0.25">
      <c r="B13" s="24"/>
      <c r="C13" s="24"/>
      <c r="D13" s="24"/>
      <c r="E13" s="3" t="s">
        <v>8</v>
      </c>
      <c r="F13" s="4" t="s">
        <v>10</v>
      </c>
      <c r="G13" s="4" t="s">
        <v>9</v>
      </c>
      <c r="H13" s="4" t="s">
        <v>11</v>
      </c>
      <c r="I13" s="4" t="s">
        <v>12</v>
      </c>
      <c r="J13" s="4" t="s">
        <v>13</v>
      </c>
      <c r="K13" s="4" t="s">
        <v>14</v>
      </c>
      <c r="L13" s="4" t="s">
        <v>15</v>
      </c>
      <c r="M13" s="4" t="s">
        <v>16</v>
      </c>
    </row>
    <row r="14" spans="2:13" x14ac:dyDescent="0.25">
      <c r="B14" s="16" t="s">
        <v>4</v>
      </c>
      <c r="C14" s="16"/>
      <c r="D14" s="16"/>
      <c r="E14" s="25">
        <v>39.661781130000001</v>
      </c>
      <c r="F14" s="28">
        <v>0.33611679</v>
      </c>
      <c r="G14" s="30">
        <v>0</v>
      </c>
      <c r="H14" s="25">
        <v>0</v>
      </c>
      <c r="I14" s="30">
        <v>0</v>
      </c>
      <c r="J14" s="30">
        <v>0</v>
      </c>
      <c r="K14" s="30">
        <v>0</v>
      </c>
      <c r="L14" s="30">
        <v>0</v>
      </c>
      <c r="M14" s="30">
        <f>E14-F14-G14+H14+I14+J14+K14-L14</f>
        <v>39.325664340000003</v>
      </c>
    </row>
    <row r="15" spans="2:13" x14ac:dyDescent="0.25">
      <c r="B15" s="16" t="s">
        <v>5</v>
      </c>
      <c r="C15" s="16"/>
      <c r="D15" s="16"/>
      <c r="E15" s="25">
        <v>451.88893427999994</v>
      </c>
      <c r="F15" s="29">
        <v>3.8295672399999998</v>
      </c>
      <c r="G15" s="30">
        <v>0</v>
      </c>
      <c r="H15" s="25">
        <v>0</v>
      </c>
      <c r="I15" s="30">
        <v>0</v>
      </c>
      <c r="J15" s="30">
        <v>0</v>
      </c>
      <c r="K15" s="30">
        <v>0</v>
      </c>
      <c r="L15" s="30">
        <v>0</v>
      </c>
      <c r="M15" s="30">
        <f t="shared" ref="M15:M16" si="0">E15-F15-G15+H15+I15+J15+K15-L15</f>
        <v>448.05936703999993</v>
      </c>
    </row>
    <row r="16" spans="2:13" x14ac:dyDescent="0.25">
      <c r="B16" s="16" t="s">
        <v>6</v>
      </c>
      <c r="C16" s="16"/>
      <c r="D16" s="16"/>
      <c r="E16" s="25">
        <v>812.1154724700001</v>
      </c>
      <c r="F16" s="29">
        <v>6.8823345099999997</v>
      </c>
      <c r="G16" s="30">
        <v>0</v>
      </c>
      <c r="H16" s="25">
        <v>0</v>
      </c>
      <c r="I16" s="30">
        <v>0</v>
      </c>
      <c r="J16" s="30">
        <v>0</v>
      </c>
      <c r="K16" s="30">
        <v>0</v>
      </c>
      <c r="L16" s="30">
        <v>0</v>
      </c>
      <c r="M16" s="30">
        <f t="shared" si="0"/>
        <v>805.23313796000014</v>
      </c>
    </row>
    <row r="17" spans="2:13" ht="34.5" customHeight="1" x14ac:dyDescent="0.25">
      <c r="B17" s="17" t="s">
        <v>7</v>
      </c>
      <c r="C17" s="17"/>
      <c r="D17" s="17"/>
      <c r="E17" s="26">
        <f>SUM(E14:E16)</f>
        <v>1303.6661878800001</v>
      </c>
      <c r="F17" s="26">
        <f t="shared" ref="F17:L17" si="1">SUM(F14:F16)</f>
        <v>11.048018539999999</v>
      </c>
      <c r="G17" s="26">
        <f t="shared" si="1"/>
        <v>0</v>
      </c>
      <c r="H17" s="26">
        <f t="shared" si="1"/>
        <v>0</v>
      </c>
      <c r="I17" s="26">
        <f t="shared" si="1"/>
        <v>0</v>
      </c>
      <c r="J17" s="26">
        <f t="shared" si="1"/>
        <v>0</v>
      </c>
      <c r="K17" s="26">
        <f t="shared" si="1"/>
        <v>0</v>
      </c>
      <c r="L17" s="26">
        <f t="shared" si="1"/>
        <v>0</v>
      </c>
      <c r="M17" s="26">
        <f>SUM(M14:M16)</f>
        <v>1292.6181693400001</v>
      </c>
    </row>
    <row r="21" spans="2:13" x14ac:dyDescent="0.25">
      <c r="B21" t="s">
        <v>23</v>
      </c>
    </row>
    <row r="25" spans="2:13" x14ac:dyDescent="0.25">
      <c r="H25" s="27"/>
      <c r="J25" s="27"/>
    </row>
  </sheetData>
  <mergeCells count="11">
    <mergeCell ref="B13:D13"/>
    <mergeCell ref="B14:D14"/>
    <mergeCell ref="B15:D15"/>
    <mergeCell ref="B16:D16"/>
    <mergeCell ref="B17:D17"/>
    <mergeCell ref="B1:I1"/>
    <mergeCell ref="G3:H3"/>
    <mergeCell ref="G5:H5"/>
    <mergeCell ref="G7:H7"/>
    <mergeCell ref="G9:H9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Registro Custos Analítico</vt:lpstr>
      <vt:lpstr>Caso teste - Janeiro</vt:lpstr>
      <vt:lpstr>Caso teste - Fevereiro</vt:lpstr>
      <vt:lpstr>Caso teste - Março</vt:lpstr>
      <vt:lpstr>Caso teste - Abril</vt:lpstr>
      <vt:lpstr>Caso teste - Maio</vt:lpstr>
      <vt:lpstr>Caso teste - Junho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Nascimento</dc:creator>
  <cp:lastModifiedBy>Matheus Nascimento</cp:lastModifiedBy>
  <dcterms:created xsi:type="dcterms:W3CDTF">2022-06-16T15:35:46Z</dcterms:created>
  <dcterms:modified xsi:type="dcterms:W3CDTF">2022-07-05T17:45:42Z</dcterms:modified>
</cp:coreProperties>
</file>