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Personal Archives\-Personal-Archives\Momentum\PRESTAMISTA CCB\Testes do Relatório Prestamista de Venda CCB V2\08-2021\"/>
    </mc:Choice>
  </mc:AlternateContent>
  <xr:revisionPtr revIDLastSave="0" documentId="13_ncr:1_{6E2AE941-FA76-40E1-AB60-65E9E9D56DAD}" xr6:coauthVersionLast="47" xr6:coauthVersionMax="47" xr10:uidLastSave="{00000000-0000-0000-0000-000000000000}"/>
  <bookViews>
    <workbookView xWindow="-28920" yWindow="-120" windowWidth="29040" windowHeight="15840" xr2:uid="{16DC503B-5B4C-42DD-9503-165CB53789D3}"/>
  </bookViews>
  <sheets>
    <sheet name="Resu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4" i="1" l="1"/>
  <c r="N264" i="1" s="1"/>
  <c r="N263" i="1"/>
  <c r="N262" i="1"/>
  <c r="N261" i="1"/>
  <c r="N260" i="1"/>
  <c r="N259" i="1"/>
  <c r="N258" i="1"/>
  <c r="L222" i="1"/>
  <c r="N222" i="1" s="1"/>
  <c r="N221" i="1"/>
  <c r="N220" i="1"/>
  <c r="N219" i="1"/>
  <c r="N218" i="1"/>
  <c r="N217" i="1"/>
  <c r="N216" i="1"/>
  <c r="L201" i="1"/>
  <c r="N201" i="1" s="1"/>
  <c r="N200" i="1"/>
  <c r="N199" i="1"/>
  <c r="N198" i="1"/>
  <c r="N197" i="1"/>
  <c r="N196" i="1"/>
  <c r="N195" i="1"/>
  <c r="L180" i="1"/>
  <c r="N180" i="1" s="1"/>
  <c r="N179" i="1"/>
  <c r="N178" i="1"/>
  <c r="N177" i="1"/>
  <c r="N176" i="1"/>
  <c r="N175" i="1"/>
  <c r="N174" i="1"/>
  <c r="N93" i="1"/>
  <c r="L138" i="1"/>
  <c r="N138" i="1" s="1"/>
  <c r="N137" i="1"/>
  <c r="N136" i="1"/>
  <c r="N135" i="1"/>
  <c r="N134" i="1"/>
  <c r="N133" i="1"/>
  <c r="N132" i="1"/>
  <c r="L117" i="1"/>
  <c r="N117" i="1" s="1"/>
  <c r="N116" i="1"/>
  <c r="N115" i="1"/>
  <c r="N114" i="1"/>
  <c r="N113" i="1"/>
  <c r="N112" i="1"/>
  <c r="N111" i="1"/>
  <c r="L96" i="1"/>
  <c r="N96" i="1" s="1"/>
  <c r="N95" i="1"/>
  <c r="N94" i="1"/>
  <c r="N92" i="1"/>
  <c r="N91" i="1"/>
  <c r="N90" i="1"/>
  <c r="L75" i="1"/>
  <c r="N75" i="1" s="1"/>
  <c r="N74" i="1"/>
  <c r="N73" i="1"/>
  <c r="N72" i="1"/>
  <c r="N71" i="1"/>
  <c r="N70" i="1"/>
  <c r="N69" i="1"/>
  <c r="L54" i="1"/>
  <c r="N54" i="1" s="1"/>
  <c r="N53" i="1"/>
  <c r="N52" i="1"/>
  <c r="N51" i="1"/>
  <c r="N50" i="1"/>
  <c r="N49" i="1"/>
  <c r="N48" i="1"/>
  <c r="L33" i="1"/>
  <c r="N33" i="1" s="1"/>
  <c r="N32" i="1"/>
  <c r="N31" i="1"/>
  <c r="N30" i="1"/>
  <c r="N29" i="1"/>
  <c r="N28" i="1"/>
  <c r="N27" i="1"/>
  <c r="N10" i="1"/>
  <c r="L12" i="1"/>
  <c r="N12" i="1" s="1"/>
  <c r="N11" i="1"/>
  <c r="N9" i="1"/>
  <c r="N8" i="1"/>
  <c r="N7" i="1"/>
  <c r="N6" i="1"/>
  <c r="I264" i="1" l="1"/>
  <c r="H264" i="1"/>
  <c r="G264" i="1"/>
  <c r="F264" i="1"/>
  <c r="E264" i="1"/>
  <c r="D264" i="1"/>
  <c r="C264" i="1"/>
  <c r="B264" i="1"/>
  <c r="J264" i="1" s="1"/>
  <c r="I243" i="1"/>
  <c r="H243" i="1"/>
  <c r="G243" i="1"/>
  <c r="F243" i="1"/>
  <c r="E243" i="1"/>
  <c r="D243" i="1"/>
  <c r="C243" i="1"/>
  <c r="B243" i="1"/>
  <c r="J243" i="1" s="1"/>
  <c r="I222" i="1"/>
  <c r="H222" i="1"/>
  <c r="G222" i="1"/>
  <c r="F222" i="1"/>
  <c r="E222" i="1"/>
  <c r="D222" i="1"/>
  <c r="C222" i="1"/>
  <c r="B222" i="1"/>
  <c r="J222" i="1" s="1"/>
  <c r="I201" i="1"/>
  <c r="H201" i="1"/>
  <c r="G201" i="1"/>
  <c r="F201" i="1"/>
  <c r="E201" i="1"/>
  <c r="D201" i="1"/>
  <c r="C201" i="1"/>
  <c r="B201" i="1"/>
  <c r="J201" i="1" s="1"/>
  <c r="I180" i="1"/>
  <c r="H180" i="1"/>
  <c r="G180" i="1"/>
  <c r="F180" i="1"/>
  <c r="E180" i="1"/>
  <c r="D180" i="1"/>
  <c r="C180" i="1"/>
  <c r="B180" i="1"/>
  <c r="J180" i="1" s="1"/>
  <c r="I159" i="1"/>
  <c r="H159" i="1"/>
  <c r="G159" i="1"/>
  <c r="F159" i="1"/>
  <c r="E159" i="1"/>
  <c r="D159" i="1"/>
  <c r="C159" i="1"/>
  <c r="B159" i="1"/>
  <c r="J159" i="1" s="1"/>
  <c r="I138" i="1"/>
  <c r="H138" i="1"/>
  <c r="G138" i="1"/>
  <c r="F138" i="1"/>
  <c r="E138" i="1"/>
  <c r="D138" i="1"/>
  <c r="C138" i="1"/>
  <c r="B138" i="1"/>
  <c r="J138" i="1" s="1"/>
  <c r="I117" i="1"/>
  <c r="H117" i="1"/>
  <c r="G117" i="1"/>
  <c r="F117" i="1"/>
  <c r="E117" i="1"/>
  <c r="D117" i="1"/>
  <c r="C117" i="1"/>
  <c r="B117" i="1"/>
  <c r="J117" i="1" s="1"/>
  <c r="I96" i="1"/>
  <c r="H96" i="1"/>
  <c r="G96" i="1"/>
  <c r="F96" i="1"/>
  <c r="E96" i="1"/>
  <c r="D96" i="1"/>
  <c r="C96" i="1"/>
  <c r="B96" i="1"/>
  <c r="J96" i="1" s="1"/>
  <c r="I75" i="1"/>
  <c r="H75" i="1"/>
  <c r="G75" i="1"/>
  <c r="F75" i="1"/>
  <c r="E75" i="1"/>
  <c r="D75" i="1"/>
  <c r="C75" i="1"/>
  <c r="B75" i="1"/>
  <c r="J75" i="1" s="1"/>
  <c r="I54" i="1"/>
  <c r="H54" i="1"/>
  <c r="G54" i="1"/>
  <c r="F54" i="1"/>
  <c r="E54" i="1"/>
  <c r="D54" i="1"/>
  <c r="C54" i="1"/>
  <c r="B54" i="1"/>
  <c r="J54" i="1" s="1"/>
  <c r="I33" i="1"/>
  <c r="H33" i="1"/>
  <c r="G33" i="1"/>
  <c r="F33" i="1"/>
  <c r="E33" i="1"/>
  <c r="D33" i="1"/>
  <c r="C33" i="1"/>
  <c r="B33" i="1"/>
  <c r="J33" i="1" s="1"/>
  <c r="I12" i="1"/>
  <c r="H12" i="1"/>
  <c r="G12" i="1"/>
  <c r="F12" i="1"/>
  <c r="E12" i="1"/>
  <c r="D12" i="1"/>
  <c r="C12" i="1"/>
  <c r="B12" i="1"/>
  <c r="J12" i="1" s="1"/>
</calcChain>
</file>

<file path=xl/sharedStrings.xml><?xml version="1.0" encoding="utf-8"?>
<sst xmlns="http://schemas.openxmlformats.org/spreadsheetml/2006/main" count="376" uniqueCount="69">
  <si>
    <t>Prestamista de Venda Resumo CCB</t>
  </si>
  <si>
    <t>Período: 08/2021</t>
  </si>
  <si>
    <t>RIVIERA DE SANTA CRISTINA - I</t>
  </si>
  <si>
    <t>Saldo inicial (+)</t>
  </si>
  <si>
    <t xml:space="preserve">Efetivados (+) </t>
  </si>
  <si>
    <t>Recebidos (-)</t>
  </si>
  <si>
    <t>Antecipados ( - )</t>
  </si>
  <si>
    <t>Estorno de Pagamento (+)</t>
  </si>
  <si>
    <t>Cancelamento (-)</t>
  </si>
  <si>
    <t>Reativados (+)</t>
  </si>
  <si>
    <t>Acrescidos de Correção Monetária (+)</t>
  </si>
  <si>
    <t>Saldo Atual</t>
  </si>
  <si>
    <t>Principal Sinal</t>
  </si>
  <si>
    <t>Principal</t>
  </si>
  <si>
    <t>Taxa de Emissão CCB</t>
  </si>
  <si>
    <t>Juros</t>
  </si>
  <si>
    <t>Corretagem</t>
  </si>
  <si>
    <t>Corretagem SINAL</t>
  </si>
  <si>
    <t>Total</t>
  </si>
  <si>
    <t>Classificação Contábil</t>
  </si>
  <si>
    <t>A) Pela Correção Monetária do Valor Original + Correção Monetária RSC I: 0,00</t>
  </si>
  <si>
    <t>Débito: 1010001 - CRÉDITOS CLIENTES CCB - PRINCIPAL</t>
  </si>
  <si>
    <t>Crédito: 2101001 - CONTRATO MOMENTUM</t>
  </si>
  <si>
    <t>B) Pela Correção Monetária da Taxa de Administração + Correção Monetária RSC I: 0,00</t>
  </si>
  <si>
    <t>Crédito: 2101002 - TAXA DE ADMINISTRAÇÃO A REALIZAR (CCB)</t>
  </si>
  <si>
    <t>C) Pela Correção Monetária da Taxa de Emissão CCB + Correção Monetária RSC I: 0,00</t>
  </si>
  <si>
    <t>Crédito: 21010013 - DESP. EMISSÃO/REEMBOLSO - VENDAS CCB</t>
  </si>
  <si>
    <t>RIVIERA DE SANTA CRISTINA - IV</t>
  </si>
  <si>
    <t>A) Pela Correção Monetária do Valor Original + Correção Monetária RSC IV: 0,00</t>
  </si>
  <si>
    <t>B) Pela Correção Monetária da Taxa de Administração + Correção Monetária RSC IV: 0,00</t>
  </si>
  <si>
    <t>C) Pela Correção Monetária da Taxa de Emissão CCB + Correção Monetária RSC IV: 0,00</t>
  </si>
  <si>
    <t>RIVIERA DE SANTA CRISTINA - II</t>
  </si>
  <si>
    <t>A) Pela Correção Monetária do Valor Original + Correção Monetária RSC II: 0,00</t>
  </si>
  <si>
    <t>B) Pela Correção Monetária da Taxa de Administração + Correção Monetária RSC II: 0,00</t>
  </si>
  <si>
    <t>C) Pela Correção Monetária da Taxa de Emissão CCB + Correção Monetária RSC II: 0,00</t>
  </si>
  <si>
    <t>TERRAS DE STA. CRISTINA - V</t>
  </si>
  <si>
    <t>A) Pela Correção Monetária do Valor Original + Correção Monetária TSC V: 0,00</t>
  </si>
  <si>
    <t>B) Pela Correção Monetária da Taxa de Administração + Correção Monetária TSC V: 0,00</t>
  </si>
  <si>
    <t>C) Pela Correção Monetária da Taxa de Emissão CCB + Correção Monetária TSC V: 0,00</t>
  </si>
  <si>
    <t>RIVIERA DE SANTA CRISTINA - III</t>
  </si>
  <si>
    <t>A) Pela Correção Monetária do Valor Original + Correção Monetária RSC III: 0,00</t>
  </si>
  <si>
    <t>B) Pela Correção Monetária da Taxa de Administração + Correção Monetária RSC III: 0,00</t>
  </si>
  <si>
    <t>C) Pela Correção Monetária da Taxa de Emissão CCB + Correção Monetária RSC III: 0,00</t>
  </si>
  <si>
    <t>RIVIERA DE SANTA CRISTINA XIII - SETOR IATE</t>
  </si>
  <si>
    <t>A) Pela Correção Monetária do Valor Original + Correção Monetária RSC XIII: 0,00</t>
  </si>
  <si>
    <t>B) Pela Correção Monetária da Taxa de Administração + Correção Monetária RSC XIII: 0,00</t>
  </si>
  <si>
    <t>C) Pela Correção Monetária da Taxa de Emissão CCB + Correção Monetária RSC XIII: 0,00</t>
  </si>
  <si>
    <t>RIVIERA DE SANTA CRISTINA XIII - SETOR MARINA</t>
  </si>
  <si>
    <t>NINHO VERDE I ECO RESIDENCE</t>
  </si>
  <si>
    <t>A) Pela Correção Monetária do Valor Original + Correção Monetária NVIER: 0,00</t>
  </si>
  <si>
    <t>B) Pela Correção Monetária da Taxa de Administração + Correção Monetária NVIER: 0,00</t>
  </si>
  <si>
    <t>C) Pela Correção Monetária da Taxa de Emissão CCB + Correção Monetária NVIER: 0,00</t>
  </si>
  <si>
    <t>NINHO VERDE II ECO RESIDENCE</t>
  </si>
  <si>
    <t>A) Pela Correção Monetária do Valor Original + Correção Monetária NVIIER: 0,00</t>
  </si>
  <si>
    <t>B) Pela Correção Monetária da Taxa de Administração + Correção Monetária NVIIER: 0,00</t>
  </si>
  <si>
    <t>C) Pela Correção Monetária da Taxa de Emissão CCB + Correção Monetária NVIIER: 0,00</t>
  </si>
  <si>
    <t>SANTA BÁRBARA RESORT RESIDENCE - I</t>
  </si>
  <si>
    <t>A) Pela Correção Monetária do Valor Original + Correção Monetária SBRR: 0,00</t>
  </si>
  <si>
    <t>B) Pela Correção Monetária da Taxa de Administração + Correção Monetária SBRR: 0,00</t>
  </si>
  <si>
    <t>C) Pela Correção Monetária da Taxa de Emissão CCB + Correção Monetária SBRR: 0,00</t>
  </si>
  <si>
    <t>SANTA BÁRBARA RESORT RESIDENCE - II</t>
  </si>
  <si>
    <t>SANTA BÁRBARA RESORT RESIDENCE - III</t>
  </si>
  <si>
    <t>RESUMO CONSOLIDADO</t>
  </si>
  <si>
    <t>A) Pela Correção Monetária do Valor Original + Correção Monetária Total: 0,00</t>
  </si>
  <si>
    <t>B) Pela Correção Monetária da Taxa de Administração + Correção Monetária Total: 0,00</t>
  </si>
  <si>
    <t>C) Pela Correção Monetária da Taxa de Emissão CCB + Correção Monetária Total: 0,00</t>
  </si>
  <si>
    <t xml:space="preserve">Saldo do Análitico
</t>
  </si>
  <si>
    <t>Diferença</t>
  </si>
  <si>
    <r>
      <t>Observação : Diferença de</t>
    </r>
    <r>
      <rPr>
        <sz val="11"/>
        <color rgb="FFFF0000"/>
        <rFont val="Arial"/>
        <family val="2"/>
      </rPr>
      <t xml:space="preserve"> 2.950,64</t>
    </r>
    <r>
      <rPr>
        <sz val="11"/>
        <color theme="1"/>
        <rFont val="Arial"/>
        <family val="2"/>
      </rPr>
      <t xml:space="preserve"> referente ao valor gerado no relatório análitico.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</si>
</sst>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2"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4" fillId="0" borderId="1" xfId="0" applyNumberFormat="1" applyFont="1" applyFill="1" applyBorder="1"/>
    <xf numFmtId="0" fontId="3" fillId="3" borderId="5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43" fontId="3" fillId="0" borderId="1" xfId="0" applyNumberFormat="1" applyFont="1" applyFill="1" applyBorder="1"/>
    <xf numFmtId="43" fontId="4" fillId="0" borderId="1" xfId="0" applyNumberFormat="1" applyFont="1" applyFill="1" applyBorder="1"/>
    <xf numFmtId="43" fontId="4" fillId="0" borderId="10" xfId="0" applyNumberFormat="1" applyFont="1" applyFill="1" applyBorder="1"/>
    <xf numFmtId="0" fontId="4" fillId="0" borderId="11" xfId="0" applyNumberFormat="1" applyFont="1" applyFill="1" applyBorder="1"/>
    <xf numFmtId="43" fontId="4" fillId="0" borderId="12" xfId="0" applyNumberFormat="1" applyFont="1" applyFill="1" applyBorder="1"/>
    <xf numFmtId="0" fontId="1" fillId="0" borderId="0" xfId="0" applyNumberFormat="1" applyFont="1" applyFill="1" applyBorder="1"/>
    <xf numFmtId="0" fontId="3" fillId="2" borderId="5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vertical="center"/>
    </xf>
    <xf numFmtId="0" fontId="5" fillId="2" borderId="9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43" fontId="4" fillId="0" borderId="10" xfId="1" applyFont="1" applyFill="1" applyBorder="1" applyAlignment="1">
      <alignment horizontal="center" vertical="center" wrapText="1"/>
    </xf>
    <xf numFmtId="43" fontId="4" fillId="0" borderId="12" xfId="1" applyFont="1" applyFill="1" applyBorder="1" applyAlignment="1">
      <alignment horizontal="center" vertical="center" wrapText="1"/>
    </xf>
    <xf numFmtId="43" fontId="8" fillId="0" borderId="13" xfId="0" applyNumberFormat="1" applyFont="1" applyBorder="1"/>
    <xf numFmtId="0" fontId="0" fillId="4" borderId="13" xfId="0" applyFill="1" applyBorder="1" applyAlignment="1">
      <alignment horizontal="center" vertical="center"/>
    </xf>
    <xf numFmtId="43" fontId="0" fillId="0" borderId="13" xfId="0" applyNumberFormat="1" applyBorder="1" applyAlignment="1">
      <alignment horizontal="center" vertical="center"/>
    </xf>
    <xf numFmtId="43" fontId="8" fillId="0" borderId="13" xfId="0" applyNumberFormat="1" applyFont="1" applyBorder="1" applyAlignment="1">
      <alignment horizontal="center" vertical="center"/>
    </xf>
    <xf numFmtId="43" fontId="0" fillId="0" borderId="0" xfId="0" applyNumberFormat="1" applyFont="1" applyFill="1" applyBorder="1"/>
    <xf numFmtId="43" fontId="9" fillId="0" borderId="13" xfId="0" applyNumberFormat="1" applyFont="1" applyBorder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3233-3B18-43B1-B340-FD4E5AEC54E5}">
  <dimension ref="A1:P704"/>
  <sheetViews>
    <sheetView showGridLines="0" tabSelected="1" topLeftCell="A242" zoomScale="85" zoomScaleNormal="85" workbookViewId="0">
      <selection activeCell="O268" sqref="O268"/>
    </sheetView>
  </sheetViews>
  <sheetFormatPr defaultRowHeight="15" x14ac:dyDescent="0.25"/>
  <cols>
    <col min="1" max="1" width="23.7109375" bestFit="1" customWidth="1"/>
    <col min="2" max="2" width="16.85546875" customWidth="1"/>
    <col min="3" max="6" width="17.28515625" customWidth="1"/>
    <col min="7" max="8" width="20.7109375" customWidth="1"/>
    <col min="9" max="9" width="16.42578125" customWidth="1"/>
    <col min="10" max="10" width="18.28515625" customWidth="1"/>
    <col min="12" max="12" width="15.5703125" customWidth="1"/>
    <col min="14" max="14" width="14.28515625" bestFit="1" customWidth="1"/>
    <col min="16" max="16" width="10.5703125" bestFit="1" customWidth="1"/>
  </cols>
  <sheetData>
    <row r="1" spans="1:16" ht="30.7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6" x14ac:dyDescent="0.25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7"/>
    </row>
    <row r="3" spans="1:16" x14ac:dyDescent="0.25">
      <c r="A3" s="3"/>
      <c r="B3" s="4"/>
      <c r="C3" s="4"/>
      <c r="D3" s="4"/>
      <c r="E3" s="4"/>
      <c r="F3" s="4"/>
      <c r="G3" s="4"/>
      <c r="H3" s="4"/>
      <c r="I3" s="4"/>
      <c r="J3" s="5"/>
    </row>
    <row r="4" spans="1:16" ht="18.75" customHeight="1" thickBot="1" x14ac:dyDescent="0.3">
      <c r="A4" s="21" t="s">
        <v>2</v>
      </c>
      <c r="B4" s="22"/>
      <c r="C4" s="22"/>
      <c r="D4" s="22"/>
      <c r="E4" s="22"/>
      <c r="F4" s="22"/>
      <c r="G4" s="22"/>
      <c r="H4" s="22"/>
      <c r="I4" s="22"/>
      <c r="J4" s="23"/>
    </row>
    <row r="5" spans="1:16" ht="43.5" customHeight="1" thickBot="1" x14ac:dyDescent="0.3">
      <c r="A5" s="6"/>
      <c r="B5" s="7" t="s">
        <v>3</v>
      </c>
      <c r="C5" s="7" t="s">
        <v>4</v>
      </c>
      <c r="D5" s="7" t="s">
        <v>5</v>
      </c>
      <c r="E5" s="7" t="s">
        <v>6</v>
      </c>
      <c r="F5" s="8" t="s">
        <v>7</v>
      </c>
      <c r="G5" s="7" t="s">
        <v>8</v>
      </c>
      <c r="H5" s="7" t="s">
        <v>9</v>
      </c>
      <c r="I5" s="8" t="s">
        <v>10</v>
      </c>
      <c r="J5" s="7" t="s">
        <v>11</v>
      </c>
      <c r="L5" s="24" t="s">
        <v>66</v>
      </c>
      <c r="N5" s="28" t="s">
        <v>67</v>
      </c>
    </row>
    <row r="6" spans="1:16" ht="15.75" thickBot="1" x14ac:dyDescent="0.3">
      <c r="A6" s="2" t="s">
        <v>12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10">
        <v>0</v>
      </c>
      <c r="L6" s="25"/>
      <c r="N6" s="29">
        <f t="shared" ref="N6:N10" si="0">J6-L6</f>
        <v>0</v>
      </c>
    </row>
    <row r="7" spans="1:16" ht="15.75" thickBot="1" x14ac:dyDescent="0.3">
      <c r="A7" s="2" t="s">
        <v>13</v>
      </c>
      <c r="B7" s="9">
        <v>27408752.350000001</v>
      </c>
      <c r="C7" s="9">
        <v>3798734.84</v>
      </c>
      <c r="D7" s="9">
        <v>27779.26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10">
        <v>31179707.93</v>
      </c>
      <c r="L7" s="25">
        <v>31179707.93</v>
      </c>
      <c r="N7" s="29">
        <f>J7-L7</f>
        <v>0</v>
      </c>
    </row>
    <row r="8" spans="1:16" ht="15.75" thickBot="1" x14ac:dyDescent="0.3">
      <c r="A8" s="2" t="s">
        <v>14</v>
      </c>
      <c r="B8" s="9">
        <v>28511.56</v>
      </c>
      <c r="C8" s="9">
        <v>3981.83</v>
      </c>
      <c r="D8" s="9">
        <v>19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10">
        <v>32474.39</v>
      </c>
      <c r="L8" s="25">
        <v>32474.389999999996</v>
      </c>
      <c r="N8" s="29">
        <f t="shared" si="0"/>
        <v>0</v>
      </c>
      <c r="P8" s="31"/>
    </row>
    <row r="9" spans="1:16" ht="15.75" thickBot="1" x14ac:dyDescent="0.3">
      <c r="A9" s="2" t="s">
        <v>15</v>
      </c>
      <c r="B9" s="9">
        <v>2953772.76</v>
      </c>
      <c r="C9" s="9">
        <v>410989.95</v>
      </c>
      <c r="D9" s="9">
        <v>1960.55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0">
        <v>3362802.16</v>
      </c>
      <c r="L9" s="25">
        <v>3362802.1600000011</v>
      </c>
      <c r="N9" s="29">
        <f t="shared" si="0"/>
        <v>0</v>
      </c>
    </row>
    <row r="10" spans="1:16" ht="15.75" thickBot="1" x14ac:dyDescent="0.3">
      <c r="A10" s="2" t="s">
        <v>16</v>
      </c>
      <c r="B10" s="9">
        <v>856644.56</v>
      </c>
      <c r="C10" s="9">
        <v>179120.18</v>
      </c>
      <c r="D10" s="9">
        <v>142975.04000000001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10">
        <v>892789.7</v>
      </c>
      <c r="L10" s="25">
        <v>892789.6999999996</v>
      </c>
      <c r="N10" s="29">
        <f t="shared" si="0"/>
        <v>0</v>
      </c>
    </row>
    <row r="11" spans="1:16" ht="15.75" thickBot="1" x14ac:dyDescent="0.3">
      <c r="A11" s="2" t="s">
        <v>17</v>
      </c>
      <c r="B11" s="9">
        <v>11183.6</v>
      </c>
      <c r="C11" s="9">
        <v>41915.49</v>
      </c>
      <c r="D11" s="9">
        <v>34271.919999999998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0">
        <v>18827.169999999998</v>
      </c>
      <c r="L11" s="26">
        <v>18827.170000000002</v>
      </c>
      <c r="N11" s="29">
        <f>J11-L11</f>
        <v>0</v>
      </c>
    </row>
    <row r="12" spans="1:16" ht="15.75" thickBot="1" x14ac:dyDescent="0.3">
      <c r="A12" s="12" t="s">
        <v>18</v>
      </c>
      <c r="B12" s="11">
        <f t="shared" ref="B12:I12" si="1">SUM(B6:B11)</f>
        <v>31258864.830000002</v>
      </c>
      <c r="C12" s="11">
        <f t="shared" si="1"/>
        <v>4434742.29</v>
      </c>
      <c r="D12" s="11">
        <f t="shared" si="1"/>
        <v>207005.77000000002</v>
      </c>
      <c r="E12" s="11">
        <f t="shared" si="1"/>
        <v>0</v>
      </c>
      <c r="F12" s="11">
        <f t="shared" si="1"/>
        <v>0</v>
      </c>
      <c r="G12" s="11">
        <f t="shared" si="1"/>
        <v>0</v>
      </c>
      <c r="H12" s="11">
        <f t="shared" si="1"/>
        <v>0</v>
      </c>
      <c r="I12" s="11">
        <f t="shared" si="1"/>
        <v>0</v>
      </c>
      <c r="J12" s="13">
        <f>B12+C12-D12-E12+F12-G12+H12+I12</f>
        <v>35486601.350000001</v>
      </c>
      <c r="L12" s="32">
        <f>L6+L7+L8+L9+L10+L11</f>
        <v>35486601.350000009</v>
      </c>
      <c r="N12" s="30">
        <f>J12-L12</f>
        <v>0</v>
      </c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6" x14ac:dyDescent="0.25">
      <c r="A14" s="14" t="s">
        <v>19</v>
      </c>
      <c r="B14" s="1"/>
      <c r="C14" s="1"/>
      <c r="D14" s="1"/>
      <c r="E14" s="1"/>
      <c r="F14" s="1"/>
      <c r="G14" s="1"/>
      <c r="H14" s="1"/>
      <c r="I14" s="1"/>
      <c r="J14" s="1"/>
    </row>
    <row r="15" spans="1:16" x14ac:dyDescent="0.25">
      <c r="A15" s="1" t="s">
        <v>20</v>
      </c>
      <c r="B15" s="1"/>
      <c r="C15" s="1"/>
      <c r="D15" s="1"/>
      <c r="E15" s="1"/>
      <c r="F15" s="1"/>
      <c r="G15" s="1"/>
      <c r="H15" s="1"/>
      <c r="I15" s="1"/>
      <c r="J15" s="1"/>
    </row>
    <row r="16" spans="1:16" x14ac:dyDescent="0.25">
      <c r="A16" s="1" t="s">
        <v>21</v>
      </c>
      <c r="B16" s="1"/>
      <c r="C16" s="1"/>
      <c r="D16" s="1"/>
      <c r="E16" s="1"/>
      <c r="F16" s="1"/>
      <c r="G16" s="1"/>
      <c r="H16" s="1"/>
      <c r="I16" s="1"/>
      <c r="J16" s="1"/>
    </row>
    <row r="17" spans="1:14" x14ac:dyDescent="0.25">
      <c r="A17" s="1" t="s">
        <v>22</v>
      </c>
      <c r="B17" s="1"/>
      <c r="C17" s="1"/>
      <c r="D17" s="1"/>
      <c r="E17" s="1"/>
      <c r="F17" s="1"/>
      <c r="G17" s="1"/>
      <c r="H17" s="1"/>
      <c r="I17" s="1"/>
      <c r="J17" s="1"/>
    </row>
    <row r="18" spans="1:14" x14ac:dyDescent="0.25">
      <c r="A18" s="1" t="s">
        <v>23</v>
      </c>
      <c r="B18" s="1"/>
      <c r="C18" s="1"/>
      <c r="D18" s="1"/>
      <c r="E18" s="1"/>
      <c r="F18" s="1"/>
      <c r="G18" s="1"/>
      <c r="H18" s="1"/>
      <c r="I18" s="1"/>
      <c r="J18" s="1"/>
    </row>
    <row r="19" spans="1:14" x14ac:dyDescent="0.25">
      <c r="A19" s="1" t="s">
        <v>21</v>
      </c>
      <c r="B19" s="1"/>
      <c r="C19" s="1"/>
      <c r="D19" s="1"/>
      <c r="E19" s="1"/>
      <c r="F19" s="1"/>
      <c r="G19" s="1"/>
      <c r="H19" s="1"/>
      <c r="I19" s="1"/>
      <c r="J19" s="1"/>
    </row>
    <row r="20" spans="1:14" x14ac:dyDescent="0.25">
      <c r="A20" s="1" t="s">
        <v>24</v>
      </c>
      <c r="B20" s="1"/>
      <c r="C20" s="1"/>
      <c r="D20" s="1"/>
      <c r="E20" s="1"/>
      <c r="F20" s="1"/>
      <c r="G20" s="1"/>
      <c r="H20" s="1"/>
      <c r="I20" s="1"/>
      <c r="J20" s="1"/>
    </row>
    <row r="21" spans="1:14" x14ac:dyDescent="0.25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</row>
    <row r="22" spans="1:14" x14ac:dyDescent="0.25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</row>
    <row r="23" spans="1:14" x14ac:dyDescent="0.25">
      <c r="A23" s="1" t="s">
        <v>26</v>
      </c>
      <c r="B23" s="1"/>
      <c r="C23" s="1"/>
      <c r="D23" s="1"/>
      <c r="E23" s="1"/>
      <c r="F23" s="1"/>
      <c r="G23" s="1"/>
      <c r="H23" s="1"/>
      <c r="I23" s="1"/>
      <c r="J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4" ht="15.75" thickBot="1" x14ac:dyDescent="0.3">
      <c r="A25" s="21" t="s">
        <v>27</v>
      </c>
      <c r="B25" s="22"/>
      <c r="C25" s="22"/>
      <c r="D25" s="22"/>
      <c r="E25" s="22"/>
      <c r="F25" s="22"/>
      <c r="G25" s="22"/>
      <c r="H25" s="22"/>
      <c r="I25" s="22"/>
      <c r="J25" s="23"/>
    </row>
    <row r="26" spans="1:14" ht="39" thickBot="1" x14ac:dyDescent="0.3">
      <c r="A26" s="6"/>
      <c r="B26" s="7" t="s">
        <v>3</v>
      </c>
      <c r="C26" s="7" t="s">
        <v>4</v>
      </c>
      <c r="D26" s="7" t="s">
        <v>5</v>
      </c>
      <c r="E26" s="7" t="s">
        <v>6</v>
      </c>
      <c r="F26" s="8" t="s">
        <v>7</v>
      </c>
      <c r="G26" s="7" t="s">
        <v>8</v>
      </c>
      <c r="H26" s="7" t="s">
        <v>9</v>
      </c>
      <c r="I26" s="8" t="s">
        <v>10</v>
      </c>
      <c r="J26" s="7" t="s">
        <v>11</v>
      </c>
      <c r="L26" s="24" t="s">
        <v>66</v>
      </c>
      <c r="N26" s="28" t="s">
        <v>67</v>
      </c>
    </row>
    <row r="27" spans="1:14" ht="15.75" thickBot="1" x14ac:dyDescent="0.3">
      <c r="A27" s="2" t="s">
        <v>12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0">
        <v>0</v>
      </c>
      <c r="L27" s="25"/>
      <c r="N27" s="29">
        <f t="shared" ref="N27:N31" si="2">J27-L27</f>
        <v>0</v>
      </c>
    </row>
    <row r="28" spans="1:14" ht="15.75" thickBot="1" x14ac:dyDescent="0.3">
      <c r="A28" s="2" t="s">
        <v>13</v>
      </c>
      <c r="B28" s="9">
        <v>32013543.949999999</v>
      </c>
      <c r="C28" s="9">
        <v>4636617.25</v>
      </c>
      <c r="D28" s="9">
        <v>11154.46</v>
      </c>
      <c r="E28" s="9">
        <v>0</v>
      </c>
      <c r="F28" s="9">
        <v>0</v>
      </c>
      <c r="G28" s="9">
        <v>278932.8</v>
      </c>
      <c r="H28" s="9">
        <v>0</v>
      </c>
      <c r="I28" s="9">
        <v>0</v>
      </c>
      <c r="J28" s="10">
        <v>36360073.939999998</v>
      </c>
      <c r="L28" s="25">
        <v>36360073.93999996</v>
      </c>
      <c r="N28" s="29">
        <f>J28-L28</f>
        <v>0</v>
      </c>
    </row>
    <row r="29" spans="1:14" ht="15.75" thickBot="1" x14ac:dyDescent="0.3">
      <c r="A29" s="2" t="s">
        <v>14</v>
      </c>
      <c r="B29" s="9">
        <v>33401.9</v>
      </c>
      <c r="C29" s="9">
        <v>4866.68</v>
      </c>
      <c r="D29" s="9">
        <v>7.12</v>
      </c>
      <c r="E29" s="9">
        <v>0</v>
      </c>
      <c r="F29" s="9">
        <v>0</v>
      </c>
      <c r="G29" s="9">
        <v>292.99</v>
      </c>
      <c r="H29" s="9">
        <v>0</v>
      </c>
      <c r="I29" s="9">
        <v>0</v>
      </c>
      <c r="J29" s="10">
        <v>37968.47</v>
      </c>
      <c r="L29" s="25">
        <v>37968.469999999994</v>
      </c>
      <c r="N29" s="29">
        <f t="shared" ref="N29:N33" si="3">J29-L29</f>
        <v>0</v>
      </c>
    </row>
    <row r="30" spans="1:14" ht="15.75" thickBot="1" x14ac:dyDescent="0.3">
      <c r="A30" s="2" t="s">
        <v>15</v>
      </c>
      <c r="B30" s="9">
        <v>3464192.59</v>
      </c>
      <c r="C30" s="9">
        <v>502318.77</v>
      </c>
      <c r="D30" s="9">
        <v>1180.1600000000001</v>
      </c>
      <c r="E30" s="9">
        <v>0</v>
      </c>
      <c r="F30" s="9">
        <v>0</v>
      </c>
      <c r="G30" s="9">
        <v>30240.35</v>
      </c>
      <c r="H30" s="9">
        <v>0</v>
      </c>
      <c r="I30" s="9">
        <v>0</v>
      </c>
      <c r="J30" s="10">
        <v>3935090.85</v>
      </c>
      <c r="L30" s="25">
        <v>3935090.850000001</v>
      </c>
      <c r="N30" s="29">
        <f t="shared" si="3"/>
        <v>0</v>
      </c>
    </row>
    <row r="31" spans="1:14" ht="15.75" thickBot="1" x14ac:dyDescent="0.3">
      <c r="A31" s="2" t="s">
        <v>16</v>
      </c>
      <c r="B31" s="9">
        <v>1084463.5900000001</v>
      </c>
      <c r="C31" s="9">
        <v>225208.5</v>
      </c>
      <c r="D31" s="9">
        <v>165668.92000000001</v>
      </c>
      <c r="E31" s="9">
        <v>0</v>
      </c>
      <c r="F31" s="9">
        <v>0</v>
      </c>
      <c r="G31" s="9">
        <v>11492.62</v>
      </c>
      <c r="H31" s="9">
        <v>0</v>
      </c>
      <c r="I31" s="9">
        <v>0</v>
      </c>
      <c r="J31" s="10">
        <v>1132510.55</v>
      </c>
      <c r="L31" s="25">
        <v>1132510.55</v>
      </c>
      <c r="N31" s="29">
        <f t="shared" si="3"/>
        <v>0</v>
      </c>
    </row>
    <row r="32" spans="1:14" ht="15.75" thickBot="1" x14ac:dyDescent="0.3">
      <c r="A32" s="2" t="s">
        <v>17</v>
      </c>
      <c r="B32" s="9">
        <v>10273.24</v>
      </c>
      <c r="C32" s="9">
        <v>50022.98</v>
      </c>
      <c r="D32" s="9">
        <v>39553.67</v>
      </c>
      <c r="E32" s="9">
        <v>0</v>
      </c>
      <c r="F32" s="9">
        <v>0</v>
      </c>
      <c r="G32" s="9">
        <v>881.82</v>
      </c>
      <c r="H32" s="9">
        <v>0</v>
      </c>
      <c r="I32" s="9">
        <v>0</v>
      </c>
      <c r="J32" s="10">
        <v>19860.73</v>
      </c>
      <c r="L32" s="26">
        <v>19860.73</v>
      </c>
      <c r="N32" s="29">
        <f>J32-L32</f>
        <v>0</v>
      </c>
    </row>
    <row r="33" spans="1:14" ht="15.75" thickBot="1" x14ac:dyDescent="0.3">
      <c r="A33" s="12" t="s">
        <v>18</v>
      </c>
      <c r="B33" s="11">
        <f t="shared" ref="B33:I33" si="4">SUM(B27:B32)</f>
        <v>36605875.270000003</v>
      </c>
      <c r="C33" s="11">
        <f t="shared" si="4"/>
        <v>5419034.1799999997</v>
      </c>
      <c r="D33" s="11">
        <f t="shared" si="4"/>
        <v>217564.33000000002</v>
      </c>
      <c r="E33" s="11">
        <f t="shared" si="4"/>
        <v>0</v>
      </c>
      <c r="F33" s="11">
        <f t="shared" si="4"/>
        <v>0</v>
      </c>
      <c r="G33" s="11">
        <f t="shared" si="4"/>
        <v>321840.57999999996</v>
      </c>
      <c r="H33" s="11">
        <f t="shared" si="4"/>
        <v>0</v>
      </c>
      <c r="I33" s="11">
        <f t="shared" si="4"/>
        <v>0</v>
      </c>
      <c r="J33" s="13">
        <f>B33+C33-D33-E33+F33-G33+H33+I33</f>
        <v>41485504.540000007</v>
      </c>
      <c r="L33" s="32">
        <f>L27+L28+L29+L30+L31+L32</f>
        <v>41485504.539999954</v>
      </c>
      <c r="N33" s="30">
        <f>J33-L33</f>
        <v>0</v>
      </c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4" x14ac:dyDescent="0.25">
      <c r="A35" s="14" t="s">
        <v>19</v>
      </c>
      <c r="B35" s="1"/>
      <c r="C35" s="1"/>
      <c r="D35" s="1"/>
      <c r="E35" s="1"/>
      <c r="F35" s="1"/>
      <c r="G35" s="1"/>
      <c r="H35" s="1"/>
      <c r="I35" s="1"/>
      <c r="J35" s="1"/>
    </row>
    <row r="36" spans="1:14" x14ac:dyDescent="0.25">
      <c r="A36" s="1" t="s">
        <v>28</v>
      </c>
      <c r="B36" s="1"/>
      <c r="C36" s="1"/>
      <c r="D36" s="1"/>
      <c r="E36" s="1"/>
      <c r="F36" s="1"/>
      <c r="G36" s="1"/>
      <c r="H36" s="1"/>
      <c r="I36" s="1"/>
      <c r="J36" s="1"/>
    </row>
    <row r="37" spans="1:14" x14ac:dyDescent="0.25">
      <c r="A37" s="1" t="s">
        <v>21</v>
      </c>
      <c r="B37" s="1"/>
      <c r="C37" s="1"/>
      <c r="D37" s="1"/>
      <c r="E37" s="1"/>
      <c r="F37" s="1"/>
      <c r="G37" s="1"/>
      <c r="H37" s="1"/>
      <c r="I37" s="1"/>
      <c r="J37" s="1"/>
    </row>
    <row r="38" spans="1:14" x14ac:dyDescent="0.25">
      <c r="A38" s="1" t="s">
        <v>22</v>
      </c>
      <c r="B38" s="1"/>
      <c r="C38" s="1"/>
      <c r="D38" s="1"/>
      <c r="E38" s="1"/>
      <c r="F38" s="1"/>
      <c r="G38" s="1"/>
      <c r="H38" s="1"/>
      <c r="I38" s="1"/>
      <c r="J38" s="1"/>
    </row>
    <row r="39" spans="1:14" x14ac:dyDescent="0.25">
      <c r="A39" s="1" t="s">
        <v>29</v>
      </c>
      <c r="B39" s="1"/>
      <c r="C39" s="1"/>
      <c r="D39" s="1"/>
      <c r="E39" s="1"/>
      <c r="F39" s="1"/>
      <c r="G39" s="1"/>
      <c r="H39" s="1"/>
      <c r="I39" s="1"/>
      <c r="J39" s="1"/>
    </row>
    <row r="40" spans="1:14" x14ac:dyDescent="0.25">
      <c r="A40" s="1" t="s">
        <v>21</v>
      </c>
      <c r="B40" s="1"/>
      <c r="C40" s="1"/>
      <c r="D40" s="1"/>
      <c r="E40" s="1"/>
      <c r="F40" s="1"/>
      <c r="G40" s="1"/>
      <c r="H40" s="1"/>
      <c r="I40" s="1"/>
      <c r="J40" s="1"/>
    </row>
    <row r="41" spans="1:14" x14ac:dyDescent="0.25">
      <c r="A41" s="1" t="s">
        <v>24</v>
      </c>
      <c r="B41" s="1"/>
      <c r="C41" s="1"/>
      <c r="D41" s="1"/>
      <c r="E41" s="1"/>
      <c r="F41" s="1"/>
      <c r="G41" s="1"/>
      <c r="H41" s="1"/>
      <c r="I41" s="1"/>
      <c r="J41" s="1"/>
    </row>
    <row r="42" spans="1:14" x14ac:dyDescent="0.25">
      <c r="A42" s="1" t="s">
        <v>30</v>
      </c>
      <c r="B42" s="1"/>
      <c r="C42" s="1"/>
      <c r="D42" s="1"/>
      <c r="E42" s="1"/>
      <c r="F42" s="1"/>
      <c r="G42" s="1"/>
      <c r="H42" s="1"/>
      <c r="I42" s="1"/>
      <c r="J42" s="1"/>
    </row>
    <row r="43" spans="1:14" x14ac:dyDescent="0.25">
      <c r="A43" s="1" t="s">
        <v>21</v>
      </c>
      <c r="B43" s="1"/>
      <c r="C43" s="1"/>
      <c r="D43" s="1"/>
      <c r="E43" s="1"/>
      <c r="F43" s="1"/>
      <c r="G43" s="1"/>
      <c r="H43" s="1"/>
      <c r="I43" s="1"/>
      <c r="J43" s="1"/>
    </row>
    <row r="44" spans="1:14" x14ac:dyDescent="0.25">
      <c r="A44" s="1" t="s">
        <v>26</v>
      </c>
      <c r="B44" s="1"/>
      <c r="C44" s="1"/>
      <c r="D44" s="1"/>
      <c r="E44" s="1"/>
      <c r="F44" s="1"/>
      <c r="G44" s="1"/>
      <c r="H44" s="1"/>
      <c r="I44" s="1"/>
      <c r="J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4" ht="15.75" thickBot="1" x14ac:dyDescent="0.3">
      <c r="A46" s="21" t="s">
        <v>31</v>
      </c>
      <c r="B46" s="22"/>
      <c r="C46" s="22"/>
      <c r="D46" s="22"/>
      <c r="E46" s="22"/>
      <c r="F46" s="22"/>
      <c r="G46" s="22"/>
      <c r="H46" s="22"/>
      <c r="I46" s="22"/>
      <c r="J46" s="23"/>
    </row>
    <row r="47" spans="1:14" ht="39" thickBot="1" x14ac:dyDescent="0.3">
      <c r="A47" s="6"/>
      <c r="B47" s="7" t="s">
        <v>3</v>
      </c>
      <c r="C47" s="7" t="s">
        <v>4</v>
      </c>
      <c r="D47" s="7" t="s">
        <v>5</v>
      </c>
      <c r="E47" s="7" t="s">
        <v>6</v>
      </c>
      <c r="F47" s="8" t="s">
        <v>7</v>
      </c>
      <c r="G47" s="7" t="s">
        <v>8</v>
      </c>
      <c r="H47" s="7" t="s">
        <v>9</v>
      </c>
      <c r="I47" s="8" t="s">
        <v>10</v>
      </c>
      <c r="J47" s="7" t="s">
        <v>11</v>
      </c>
      <c r="L47" s="24" t="s">
        <v>66</v>
      </c>
      <c r="N47" s="28" t="s">
        <v>67</v>
      </c>
    </row>
    <row r="48" spans="1:14" ht="15.75" thickBot="1" x14ac:dyDescent="0.3">
      <c r="A48" s="2" t="s">
        <v>12</v>
      </c>
      <c r="B48" s="9">
        <v>15570.75</v>
      </c>
      <c r="C48" s="9">
        <v>22103.61</v>
      </c>
      <c r="D48" s="9">
        <v>22103.61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10">
        <v>15570.75</v>
      </c>
      <c r="L48" s="25">
        <v>15570.75</v>
      </c>
      <c r="N48" s="29">
        <f t="shared" ref="N48:N52" si="5">J48-L48</f>
        <v>0</v>
      </c>
    </row>
    <row r="49" spans="1:14" ht="15.75" thickBot="1" x14ac:dyDescent="0.3">
      <c r="A49" s="2" t="s">
        <v>13</v>
      </c>
      <c r="B49" s="9">
        <v>38130602.369999997</v>
      </c>
      <c r="C49" s="9">
        <v>8168836.2400000002</v>
      </c>
      <c r="D49" s="9">
        <v>15189.89</v>
      </c>
      <c r="E49" s="9">
        <v>0</v>
      </c>
      <c r="F49" s="9">
        <v>0</v>
      </c>
      <c r="G49" s="9">
        <v>617471.54</v>
      </c>
      <c r="H49" s="9">
        <v>0</v>
      </c>
      <c r="I49" s="9">
        <v>0</v>
      </c>
      <c r="J49" s="10">
        <v>45666777.18</v>
      </c>
      <c r="L49" s="25">
        <v>45666777.180000022</v>
      </c>
      <c r="N49" s="29">
        <f>J49-L49</f>
        <v>0</v>
      </c>
    </row>
    <row r="50" spans="1:14" ht="15.75" thickBot="1" x14ac:dyDescent="0.3">
      <c r="A50" s="2" t="s">
        <v>14</v>
      </c>
      <c r="B50" s="9">
        <v>39827.19</v>
      </c>
      <c r="C50" s="9">
        <v>8502.32</v>
      </c>
      <c r="D50" s="9">
        <v>13.59</v>
      </c>
      <c r="E50" s="9">
        <v>0</v>
      </c>
      <c r="F50" s="9">
        <v>0</v>
      </c>
      <c r="G50" s="9">
        <v>646.29</v>
      </c>
      <c r="H50" s="9">
        <v>0</v>
      </c>
      <c r="I50" s="9">
        <v>0</v>
      </c>
      <c r="J50" s="10">
        <v>47669.63</v>
      </c>
      <c r="L50" s="25">
        <v>47669.62999999999</v>
      </c>
      <c r="N50" s="29">
        <f t="shared" ref="N50:N54" si="6">J50-L50</f>
        <v>0</v>
      </c>
    </row>
    <row r="51" spans="1:14" ht="15.75" thickBot="1" x14ac:dyDescent="0.3">
      <c r="A51" s="2" t="s">
        <v>15</v>
      </c>
      <c r="B51" s="9">
        <v>4112753.97</v>
      </c>
      <c r="C51" s="9">
        <v>877572.66</v>
      </c>
      <c r="D51" s="9">
        <v>1402.42</v>
      </c>
      <c r="E51" s="9">
        <v>0</v>
      </c>
      <c r="F51" s="9">
        <v>0</v>
      </c>
      <c r="G51" s="9">
        <v>66707.22</v>
      </c>
      <c r="H51" s="9">
        <v>0</v>
      </c>
      <c r="I51" s="9">
        <v>0</v>
      </c>
      <c r="J51" s="10">
        <v>4922216.99</v>
      </c>
      <c r="L51" s="25">
        <v>4922216.9900000012</v>
      </c>
      <c r="N51" s="29">
        <f t="shared" si="6"/>
        <v>0</v>
      </c>
    </row>
    <row r="52" spans="1:14" ht="15.75" thickBot="1" x14ac:dyDescent="0.3">
      <c r="A52" s="2" t="s">
        <v>16</v>
      </c>
      <c r="B52" s="9">
        <v>1385418.1</v>
      </c>
      <c r="C52" s="9">
        <v>324995.58</v>
      </c>
      <c r="D52" s="9">
        <v>168667.58</v>
      </c>
      <c r="E52" s="9">
        <v>0</v>
      </c>
      <c r="F52" s="9">
        <v>0</v>
      </c>
      <c r="G52" s="9">
        <v>26642.560000000001</v>
      </c>
      <c r="H52" s="9">
        <v>0</v>
      </c>
      <c r="I52" s="9">
        <v>0</v>
      </c>
      <c r="J52" s="10">
        <v>1515103.54</v>
      </c>
      <c r="L52" s="25">
        <v>1515103.54</v>
      </c>
      <c r="N52" s="29">
        <f t="shared" si="6"/>
        <v>0</v>
      </c>
    </row>
    <row r="53" spans="1:14" ht="15.75" thickBot="1" x14ac:dyDescent="0.3">
      <c r="A53" s="2" t="s">
        <v>17</v>
      </c>
      <c r="B53" s="9">
        <v>48166.64</v>
      </c>
      <c r="C53" s="9">
        <v>150928.51</v>
      </c>
      <c r="D53" s="9">
        <v>145104.51</v>
      </c>
      <c r="E53" s="9">
        <v>0</v>
      </c>
      <c r="F53" s="9">
        <v>617.27</v>
      </c>
      <c r="G53" s="9">
        <v>646.54999999999995</v>
      </c>
      <c r="H53" s="9">
        <v>0</v>
      </c>
      <c r="I53" s="9">
        <v>0</v>
      </c>
      <c r="J53" s="10">
        <v>53961.36</v>
      </c>
      <c r="L53" s="26">
        <v>53961.360000000008</v>
      </c>
      <c r="N53" s="29">
        <f>J53-L53</f>
        <v>0</v>
      </c>
    </row>
    <row r="54" spans="1:14" ht="15.75" thickBot="1" x14ac:dyDescent="0.3">
      <c r="A54" s="12" t="s">
        <v>18</v>
      </c>
      <c r="B54" s="11">
        <f t="shared" ref="B54:I54" si="7">SUM(B48:B53)</f>
        <v>43732339.019999996</v>
      </c>
      <c r="C54" s="11">
        <f t="shared" si="7"/>
        <v>9552938.9199999999</v>
      </c>
      <c r="D54" s="11">
        <f t="shared" si="7"/>
        <v>352481.6</v>
      </c>
      <c r="E54" s="11">
        <f t="shared" si="7"/>
        <v>0</v>
      </c>
      <c r="F54" s="11">
        <f t="shared" si="7"/>
        <v>617.27</v>
      </c>
      <c r="G54" s="11">
        <f t="shared" si="7"/>
        <v>712114.16000000015</v>
      </c>
      <c r="H54" s="11">
        <f t="shared" si="7"/>
        <v>0</v>
      </c>
      <c r="I54" s="11">
        <f t="shared" si="7"/>
        <v>0</v>
      </c>
      <c r="J54" s="13">
        <f>B54+C54-D54-E54+F54-G54+H54+I54</f>
        <v>52221299.450000003</v>
      </c>
      <c r="L54" s="32">
        <f>L48+L49+L50+L51+L52+L53</f>
        <v>52221299.450000025</v>
      </c>
      <c r="N54" s="30">
        <f>J54-L54</f>
        <v>0</v>
      </c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4" x14ac:dyDescent="0.25">
      <c r="A56" s="14" t="s">
        <v>19</v>
      </c>
      <c r="B56" s="1"/>
      <c r="C56" s="1"/>
      <c r="D56" s="1"/>
      <c r="E56" s="1"/>
      <c r="F56" s="1"/>
      <c r="G56" s="1"/>
      <c r="H56" s="1"/>
      <c r="I56" s="1"/>
      <c r="J56" s="1"/>
    </row>
    <row r="57" spans="1:14" x14ac:dyDescent="0.25">
      <c r="A57" s="1" t="s">
        <v>32</v>
      </c>
      <c r="B57" s="1"/>
      <c r="C57" s="1"/>
      <c r="D57" s="1"/>
      <c r="E57" s="1"/>
      <c r="F57" s="1"/>
      <c r="G57" s="1"/>
      <c r="H57" s="1"/>
      <c r="I57" s="1"/>
      <c r="J57" s="1"/>
    </row>
    <row r="58" spans="1:14" x14ac:dyDescent="0.25">
      <c r="A58" s="1" t="s">
        <v>21</v>
      </c>
      <c r="B58" s="1"/>
      <c r="C58" s="1"/>
      <c r="D58" s="1"/>
      <c r="E58" s="1"/>
      <c r="F58" s="1"/>
      <c r="G58" s="1"/>
      <c r="H58" s="1"/>
      <c r="I58" s="1"/>
      <c r="J58" s="1"/>
    </row>
    <row r="59" spans="1:14" x14ac:dyDescent="0.25">
      <c r="A59" s="1" t="s">
        <v>22</v>
      </c>
      <c r="B59" s="1"/>
      <c r="C59" s="1"/>
      <c r="D59" s="1"/>
      <c r="E59" s="1"/>
      <c r="F59" s="1"/>
      <c r="G59" s="1"/>
      <c r="H59" s="1"/>
      <c r="I59" s="1"/>
      <c r="J59" s="1"/>
    </row>
    <row r="60" spans="1:14" x14ac:dyDescent="0.25">
      <c r="A60" s="1" t="s">
        <v>33</v>
      </c>
      <c r="B60" s="1"/>
      <c r="C60" s="1"/>
      <c r="D60" s="1"/>
      <c r="E60" s="1"/>
      <c r="F60" s="1"/>
      <c r="G60" s="1"/>
      <c r="H60" s="1"/>
      <c r="I60" s="1"/>
      <c r="J60" s="1"/>
    </row>
    <row r="61" spans="1:14" x14ac:dyDescent="0.25">
      <c r="A61" s="1" t="s">
        <v>21</v>
      </c>
      <c r="B61" s="1"/>
      <c r="C61" s="1"/>
      <c r="D61" s="1"/>
      <c r="E61" s="1"/>
      <c r="F61" s="1"/>
      <c r="G61" s="1"/>
      <c r="H61" s="1"/>
      <c r="I61" s="1"/>
      <c r="J61" s="1"/>
    </row>
    <row r="62" spans="1:14" x14ac:dyDescent="0.25">
      <c r="A62" s="1" t="s">
        <v>24</v>
      </c>
      <c r="B62" s="1"/>
      <c r="C62" s="1"/>
      <c r="D62" s="1"/>
      <c r="E62" s="1"/>
      <c r="F62" s="1"/>
      <c r="G62" s="1"/>
      <c r="H62" s="1"/>
      <c r="I62" s="1"/>
      <c r="J62" s="1"/>
    </row>
    <row r="63" spans="1:14" x14ac:dyDescent="0.25">
      <c r="A63" s="1" t="s">
        <v>34</v>
      </c>
      <c r="B63" s="1"/>
      <c r="C63" s="1"/>
      <c r="D63" s="1"/>
      <c r="E63" s="1"/>
      <c r="F63" s="1"/>
      <c r="G63" s="1"/>
      <c r="H63" s="1"/>
      <c r="I63" s="1"/>
      <c r="J63" s="1"/>
    </row>
    <row r="64" spans="1:14" x14ac:dyDescent="0.25">
      <c r="A64" s="1" t="s">
        <v>21</v>
      </c>
      <c r="B64" s="1"/>
      <c r="C64" s="1"/>
      <c r="D64" s="1"/>
      <c r="E64" s="1"/>
      <c r="F64" s="1"/>
      <c r="G64" s="1"/>
      <c r="H64" s="1"/>
      <c r="I64" s="1"/>
      <c r="J64" s="1"/>
    </row>
    <row r="65" spans="1:14" x14ac:dyDescent="0.25">
      <c r="A65" s="1" t="s">
        <v>26</v>
      </c>
      <c r="B65" s="1"/>
      <c r="C65" s="1"/>
      <c r="D65" s="1"/>
      <c r="E65" s="1"/>
      <c r="F65" s="1"/>
      <c r="G65" s="1"/>
      <c r="H65" s="1"/>
      <c r="I65" s="1"/>
      <c r="J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4" ht="15.75" thickBot="1" x14ac:dyDescent="0.3">
      <c r="A67" s="21" t="s">
        <v>35</v>
      </c>
      <c r="B67" s="22"/>
      <c r="C67" s="22"/>
      <c r="D67" s="22"/>
      <c r="E67" s="22"/>
      <c r="F67" s="22"/>
      <c r="G67" s="22"/>
      <c r="H67" s="22"/>
      <c r="I67" s="22"/>
      <c r="J67" s="23"/>
    </row>
    <row r="68" spans="1:14" ht="39" thickBot="1" x14ac:dyDescent="0.3">
      <c r="A68" s="6"/>
      <c r="B68" s="7" t="s">
        <v>3</v>
      </c>
      <c r="C68" s="7" t="s">
        <v>4</v>
      </c>
      <c r="D68" s="7" t="s">
        <v>5</v>
      </c>
      <c r="E68" s="7" t="s">
        <v>6</v>
      </c>
      <c r="F68" s="8" t="s">
        <v>7</v>
      </c>
      <c r="G68" s="7" t="s">
        <v>8</v>
      </c>
      <c r="H68" s="7" t="s">
        <v>9</v>
      </c>
      <c r="I68" s="8" t="s">
        <v>10</v>
      </c>
      <c r="J68" s="7" t="s">
        <v>11</v>
      </c>
      <c r="L68" s="24" t="s">
        <v>66</v>
      </c>
      <c r="N68" s="28" t="s">
        <v>67</v>
      </c>
    </row>
    <row r="69" spans="1:14" ht="15.75" thickBot="1" x14ac:dyDescent="0.3">
      <c r="A69" s="2" t="s">
        <v>12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10">
        <v>0</v>
      </c>
      <c r="L69" s="25"/>
      <c r="N69" s="29">
        <f t="shared" ref="N69:N73" si="8">J69-L69</f>
        <v>0</v>
      </c>
    </row>
    <row r="70" spans="1:14" ht="15.75" thickBot="1" x14ac:dyDescent="0.3">
      <c r="A70" s="2" t="s">
        <v>13</v>
      </c>
      <c r="B70" s="9">
        <v>6534907.25</v>
      </c>
      <c r="C70" s="9">
        <v>845873.39</v>
      </c>
      <c r="D70" s="9">
        <v>922.64</v>
      </c>
      <c r="E70" s="9">
        <v>0</v>
      </c>
      <c r="F70" s="9">
        <v>0</v>
      </c>
      <c r="G70" s="9">
        <v>242313.29</v>
      </c>
      <c r="H70" s="9">
        <v>0</v>
      </c>
      <c r="I70" s="9">
        <v>0</v>
      </c>
      <c r="J70" s="10">
        <v>7137544.71</v>
      </c>
      <c r="L70" s="25">
        <v>7137544.7100000009</v>
      </c>
      <c r="N70" s="29">
        <f>J70-L70</f>
        <v>0</v>
      </c>
    </row>
    <row r="71" spans="1:14" ht="15.75" thickBot="1" x14ac:dyDescent="0.3">
      <c r="A71" s="2" t="s">
        <v>14</v>
      </c>
      <c r="B71" s="9">
        <v>6840.71</v>
      </c>
      <c r="C71" s="9">
        <v>882.55</v>
      </c>
      <c r="D71" s="9">
        <v>0.92</v>
      </c>
      <c r="E71" s="9">
        <v>0</v>
      </c>
      <c r="F71" s="9">
        <v>0</v>
      </c>
      <c r="G71" s="9">
        <v>254.74</v>
      </c>
      <c r="H71" s="9">
        <v>0</v>
      </c>
      <c r="I71" s="9">
        <v>0</v>
      </c>
      <c r="J71" s="10">
        <v>7467.6</v>
      </c>
      <c r="L71" s="25">
        <v>7467.5999999999995</v>
      </c>
      <c r="N71" s="29">
        <f t="shared" ref="N71:N75" si="9">J71-L71</f>
        <v>0</v>
      </c>
    </row>
    <row r="72" spans="1:14" ht="15.75" thickBot="1" x14ac:dyDescent="0.3">
      <c r="A72" s="2" t="s">
        <v>15</v>
      </c>
      <c r="B72" s="9">
        <v>706067.9</v>
      </c>
      <c r="C72" s="9">
        <v>91093.63</v>
      </c>
      <c r="D72" s="9">
        <v>95.33</v>
      </c>
      <c r="E72" s="9">
        <v>0</v>
      </c>
      <c r="F72" s="9">
        <v>0</v>
      </c>
      <c r="G72" s="9">
        <v>26293.3</v>
      </c>
      <c r="H72" s="9">
        <v>0</v>
      </c>
      <c r="I72" s="9">
        <v>0</v>
      </c>
      <c r="J72" s="10">
        <v>770772.9</v>
      </c>
      <c r="L72" s="25">
        <v>770772.90000000014</v>
      </c>
      <c r="N72" s="29">
        <f t="shared" si="9"/>
        <v>0</v>
      </c>
    </row>
    <row r="73" spans="1:14" ht="15.75" thickBot="1" x14ac:dyDescent="0.3">
      <c r="A73" s="2" t="s">
        <v>16</v>
      </c>
      <c r="B73" s="9">
        <v>243737.22</v>
      </c>
      <c r="C73" s="9">
        <v>35799.230000000003</v>
      </c>
      <c r="D73" s="9">
        <v>36161.25</v>
      </c>
      <c r="E73" s="9">
        <v>0</v>
      </c>
      <c r="F73" s="9">
        <v>0</v>
      </c>
      <c r="G73" s="9">
        <v>9844.31</v>
      </c>
      <c r="H73" s="9">
        <v>0</v>
      </c>
      <c r="I73" s="9">
        <v>0</v>
      </c>
      <c r="J73" s="10">
        <v>233530.89</v>
      </c>
      <c r="L73" s="25">
        <v>233530.89</v>
      </c>
      <c r="N73" s="29">
        <f t="shared" si="9"/>
        <v>0</v>
      </c>
    </row>
    <row r="74" spans="1:14" ht="15.75" thickBot="1" x14ac:dyDescent="0.3">
      <c r="A74" s="2" t="s">
        <v>17</v>
      </c>
      <c r="B74" s="9">
        <v>3742.04</v>
      </c>
      <c r="C74" s="9">
        <v>13795.64</v>
      </c>
      <c r="D74" s="9">
        <v>11980.77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10">
        <v>5556.91</v>
      </c>
      <c r="L74" s="26">
        <v>5556.91</v>
      </c>
      <c r="N74" s="29">
        <f>J74-L74</f>
        <v>0</v>
      </c>
    </row>
    <row r="75" spans="1:14" ht="15.75" thickBot="1" x14ac:dyDescent="0.3">
      <c r="A75" s="12" t="s">
        <v>18</v>
      </c>
      <c r="B75" s="11">
        <f t="shared" ref="B75:I75" si="10">SUM(B69:B74)</f>
        <v>7495295.1200000001</v>
      </c>
      <c r="C75" s="11">
        <f t="shared" si="10"/>
        <v>987444.44000000006</v>
      </c>
      <c r="D75" s="11">
        <f t="shared" si="10"/>
        <v>49160.91</v>
      </c>
      <c r="E75" s="11">
        <f t="shared" si="10"/>
        <v>0</v>
      </c>
      <c r="F75" s="11">
        <f t="shared" si="10"/>
        <v>0</v>
      </c>
      <c r="G75" s="11">
        <f t="shared" si="10"/>
        <v>278705.64</v>
      </c>
      <c r="H75" s="11">
        <f t="shared" si="10"/>
        <v>0</v>
      </c>
      <c r="I75" s="11">
        <f t="shared" si="10"/>
        <v>0</v>
      </c>
      <c r="J75" s="13">
        <f>B75+C75-D75-E75+F75-G75+H75+I75</f>
        <v>8154873.0100000007</v>
      </c>
      <c r="L75" s="32">
        <f>L69+L70+L71+L72+L73+L74</f>
        <v>8154873.0100000007</v>
      </c>
      <c r="N75" s="30">
        <f>J75-L75</f>
        <v>0</v>
      </c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4" x14ac:dyDescent="0.25">
      <c r="A77" s="14" t="s">
        <v>19</v>
      </c>
      <c r="B77" s="1"/>
      <c r="C77" s="1"/>
      <c r="D77" s="1"/>
      <c r="E77" s="1"/>
      <c r="F77" s="1"/>
      <c r="G77" s="1"/>
      <c r="H77" s="1"/>
      <c r="I77" s="1"/>
      <c r="J77" s="1"/>
    </row>
    <row r="78" spans="1:14" x14ac:dyDescent="0.25">
      <c r="A78" s="1" t="s">
        <v>36</v>
      </c>
      <c r="B78" s="1"/>
      <c r="C78" s="1"/>
      <c r="D78" s="1"/>
      <c r="E78" s="1"/>
      <c r="F78" s="1"/>
      <c r="G78" s="1"/>
      <c r="H78" s="1"/>
      <c r="I78" s="1"/>
      <c r="J78" s="1"/>
    </row>
    <row r="79" spans="1:14" x14ac:dyDescent="0.25">
      <c r="A79" s="1" t="s">
        <v>21</v>
      </c>
      <c r="B79" s="1"/>
      <c r="C79" s="1"/>
      <c r="D79" s="1"/>
      <c r="E79" s="1"/>
      <c r="F79" s="1"/>
      <c r="G79" s="1"/>
      <c r="H79" s="1"/>
      <c r="I79" s="1"/>
      <c r="J79" s="1"/>
    </row>
    <row r="80" spans="1:14" x14ac:dyDescent="0.25">
      <c r="A80" s="1" t="s">
        <v>22</v>
      </c>
      <c r="B80" s="1"/>
      <c r="C80" s="1"/>
      <c r="D80" s="1"/>
      <c r="E80" s="1"/>
      <c r="F80" s="1"/>
      <c r="G80" s="1"/>
      <c r="H80" s="1"/>
      <c r="I80" s="1"/>
      <c r="J80" s="1"/>
    </row>
    <row r="81" spans="1:14" x14ac:dyDescent="0.25">
      <c r="A81" s="1" t="s">
        <v>37</v>
      </c>
      <c r="B81" s="1"/>
      <c r="C81" s="1"/>
      <c r="D81" s="1"/>
      <c r="E81" s="1"/>
      <c r="F81" s="1"/>
      <c r="G81" s="1"/>
      <c r="H81" s="1"/>
      <c r="I81" s="1"/>
      <c r="J81" s="1"/>
    </row>
    <row r="82" spans="1:14" x14ac:dyDescent="0.25">
      <c r="A82" s="1" t="s">
        <v>21</v>
      </c>
      <c r="B82" s="1"/>
      <c r="C82" s="1"/>
      <c r="D82" s="1"/>
      <c r="E82" s="1"/>
      <c r="F82" s="1"/>
      <c r="G82" s="1"/>
      <c r="H82" s="1"/>
      <c r="I82" s="1"/>
      <c r="J82" s="1"/>
    </row>
    <row r="83" spans="1:14" x14ac:dyDescent="0.25">
      <c r="A83" s="1" t="s">
        <v>24</v>
      </c>
      <c r="B83" s="1"/>
      <c r="C83" s="1"/>
      <c r="D83" s="1"/>
      <c r="E83" s="1"/>
      <c r="F83" s="1"/>
      <c r="G83" s="1"/>
      <c r="H83" s="1"/>
      <c r="I83" s="1"/>
      <c r="J83" s="1"/>
    </row>
    <row r="84" spans="1:14" x14ac:dyDescent="0.25">
      <c r="A84" s="1" t="s">
        <v>38</v>
      </c>
      <c r="B84" s="1"/>
      <c r="C84" s="1"/>
      <c r="D84" s="1"/>
      <c r="E84" s="1"/>
      <c r="F84" s="1"/>
      <c r="G84" s="1"/>
      <c r="H84" s="1"/>
      <c r="I84" s="1"/>
      <c r="J84" s="1"/>
    </row>
    <row r="85" spans="1:14" x14ac:dyDescent="0.25">
      <c r="A85" s="1" t="s">
        <v>21</v>
      </c>
      <c r="B85" s="1"/>
      <c r="C85" s="1"/>
      <c r="D85" s="1"/>
      <c r="E85" s="1"/>
      <c r="F85" s="1"/>
      <c r="G85" s="1"/>
      <c r="H85" s="1"/>
      <c r="I85" s="1"/>
      <c r="J85" s="1"/>
    </row>
    <row r="86" spans="1:14" x14ac:dyDescent="0.25">
      <c r="A86" s="1" t="s">
        <v>26</v>
      </c>
      <c r="B86" s="1"/>
      <c r="C86" s="1"/>
      <c r="D86" s="1"/>
      <c r="E86" s="1"/>
      <c r="F86" s="1"/>
      <c r="G86" s="1"/>
      <c r="H86" s="1"/>
      <c r="I86" s="1"/>
      <c r="J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4" ht="15.75" thickBot="1" x14ac:dyDescent="0.3">
      <c r="A88" s="21" t="s">
        <v>39</v>
      </c>
      <c r="B88" s="22"/>
      <c r="C88" s="22"/>
      <c r="D88" s="22"/>
      <c r="E88" s="22"/>
      <c r="F88" s="22"/>
      <c r="G88" s="22"/>
      <c r="H88" s="22"/>
      <c r="I88" s="22"/>
      <c r="J88" s="23"/>
    </row>
    <row r="89" spans="1:14" ht="39" thickBot="1" x14ac:dyDescent="0.3">
      <c r="A89" s="6"/>
      <c r="B89" s="7" t="s">
        <v>3</v>
      </c>
      <c r="C89" s="7" t="s">
        <v>4</v>
      </c>
      <c r="D89" s="7" t="s">
        <v>5</v>
      </c>
      <c r="E89" s="7" t="s">
        <v>6</v>
      </c>
      <c r="F89" s="8" t="s">
        <v>7</v>
      </c>
      <c r="G89" s="7" t="s">
        <v>8</v>
      </c>
      <c r="H89" s="7" t="s">
        <v>9</v>
      </c>
      <c r="I89" s="8" t="s">
        <v>10</v>
      </c>
      <c r="J89" s="7" t="s">
        <v>11</v>
      </c>
      <c r="L89" s="24" t="s">
        <v>66</v>
      </c>
      <c r="N89" s="28" t="s">
        <v>67</v>
      </c>
    </row>
    <row r="90" spans="1:14" ht="15.75" thickBot="1" x14ac:dyDescent="0.3">
      <c r="A90" s="2" t="s">
        <v>12</v>
      </c>
      <c r="B90" s="9">
        <v>0</v>
      </c>
      <c r="C90" s="9">
        <v>1337.7</v>
      </c>
      <c r="D90" s="9">
        <v>1337.7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10">
        <v>0</v>
      </c>
      <c r="L90" s="25"/>
      <c r="N90" s="29">
        <f t="shared" ref="N90:N94" si="11">J90-L90</f>
        <v>0</v>
      </c>
    </row>
    <row r="91" spans="1:14" ht="15.75" thickBot="1" x14ac:dyDescent="0.3">
      <c r="A91" s="2" t="s">
        <v>13</v>
      </c>
      <c r="B91" s="9">
        <v>39685861.609999999</v>
      </c>
      <c r="C91" s="9">
        <v>7201501.4800000004</v>
      </c>
      <c r="D91" s="9">
        <v>8374.69</v>
      </c>
      <c r="E91" s="9">
        <v>0</v>
      </c>
      <c r="F91" s="9">
        <v>0</v>
      </c>
      <c r="G91" s="9">
        <v>188524.75</v>
      </c>
      <c r="H91" s="9">
        <v>0</v>
      </c>
      <c r="I91" s="9">
        <v>0</v>
      </c>
      <c r="J91" s="10">
        <v>46690463.649999999</v>
      </c>
      <c r="L91" s="25">
        <v>46690463.649999991</v>
      </c>
      <c r="N91" s="29">
        <f>J91-L91</f>
        <v>0</v>
      </c>
    </row>
    <row r="92" spans="1:14" ht="15.75" thickBot="1" x14ac:dyDescent="0.3">
      <c r="A92" s="2" t="s">
        <v>14</v>
      </c>
      <c r="B92" s="9">
        <v>41328.339999999997</v>
      </c>
      <c r="C92" s="9">
        <v>7537.84</v>
      </c>
      <c r="D92" s="9">
        <v>1.88</v>
      </c>
      <c r="E92" s="9">
        <v>0</v>
      </c>
      <c r="F92" s="9">
        <v>0</v>
      </c>
      <c r="G92" s="9">
        <v>198.04</v>
      </c>
      <c r="H92" s="9">
        <v>0</v>
      </c>
      <c r="I92" s="9">
        <v>0</v>
      </c>
      <c r="J92" s="10">
        <v>48666.26</v>
      </c>
      <c r="L92" s="25">
        <v>48666.259999999973</v>
      </c>
      <c r="N92" s="29">
        <f t="shared" ref="N92:N96" si="12">J92-L92</f>
        <v>0</v>
      </c>
    </row>
    <row r="93" spans="1:14" ht="15.75" thickBot="1" x14ac:dyDescent="0.3">
      <c r="A93" s="2" t="s">
        <v>15</v>
      </c>
      <c r="B93" s="9">
        <v>4295749.3099999996</v>
      </c>
      <c r="C93" s="9">
        <v>778023.11</v>
      </c>
      <c r="D93" s="9">
        <v>194</v>
      </c>
      <c r="E93" s="9">
        <v>0</v>
      </c>
      <c r="F93" s="9">
        <v>0</v>
      </c>
      <c r="G93" s="9">
        <v>20440.330000000002</v>
      </c>
      <c r="H93" s="9">
        <v>0</v>
      </c>
      <c r="I93" s="9">
        <v>0</v>
      </c>
      <c r="J93" s="10">
        <v>5053138.09</v>
      </c>
      <c r="L93" s="25">
        <v>5053138.0899999924</v>
      </c>
      <c r="N93" s="29">
        <f t="shared" si="12"/>
        <v>7.4505805969238281E-9</v>
      </c>
    </row>
    <row r="94" spans="1:14" ht="15.75" thickBot="1" x14ac:dyDescent="0.3">
      <c r="A94" s="2" t="s">
        <v>16</v>
      </c>
      <c r="B94" s="9">
        <v>1488338.85</v>
      </c>
      <c r="C94" s="9">
        <v>328804.37</v>
      </c>
      <c r="D94" s="9">
        <v>179300.54</v>
      </c>
      <c r="E94" s="9">
        <v>0</v>
      </c>
      <c r="F94" s="9">
        <v>0</v>
      </c>
      <c r="G94" s="9">
        <v>9312.48</v>
      </c>
      <c r="H94" s="9">
        <v>0</v>
      </c>
      <c r="I94" s="9">
        <v>0</v>
      </c>
      <c r="J94" s="10">
        <v>1628530.2</v>
      </c>
      <c r="L94" s="25">
        <v>1628530.2000000009</v>
      </c>
      <c r="N94" s="29">
        <f t="shared" si="12"/>
        <v>0</v>
      </c>
    </row>
    <row r="95" spans="1:14" ht="15.75" thickBot="1" x14ac:dyDescent="0.3">
      <c r="A95" s="2" t="s">
        <v>17</v>
      </c>
      <c r="B95" s="9">
        <v>79928.12</v>
      </c>
      <c r="C95" s="9">
        <v>97208.86</v>
      </c>
      <c r="D95" s="9">
        <v>73865.36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10">
        <v>103271.62</v>
      </c>
      <c r="L95" s="26">
        <v>103271.62</v>
      </c>
      <c r="N95" s="29">
        <f>J95-L95</f>
        <v>0</v>
      </c>
    </row>
    <row r="96" spans="1:14" ht="15.75" thickBot="1" x14ac:dyDescent="0.3">
      <c r="A96" s="12" t="s">
        <v>18</v>
      </c>
      <c r="B96" s="11">
        <f t="shared" ref="B96:I96" si="13">SUM(B90:B95)</f>
        <v>45591206.230000004</v>
      </c>
      <c r="C96" s="11">
        <f t="shared" si="13"/>
        <v>8414413.3600000013</v>
      </c>
      <c r="D96" s="11">
        <f t="shared" si="13"/>
        <v>263074.17</v>
      </c>
      <c r="E96" s="11">
        <f t="shared" si="13"/>
        <v>0</v>
      </c>
      <c r="F96" s="11">
        <f t="shared" si="13"/>
        <v>0</v>
      </c>
      <c r="G96" s="11">
        <f t="shared" si="13"/>
        <v>218475.6</v>
      </c>
      <c r="H96" s="11">
        <f t="shared" si="13"/>
        <v>0</v>
      </c>
      <c r="I96" s="11">
        <f t="shared" si="13"/>
        <v>0</v>
      </c>
      <c r="J96" s="13">
        <f>B96+C96-D96-E96+F96-G96+H96+I96</f>
        <v>53524069.82</v>
      </c>
      <c r="L96" s="32">
        <f>L90+L91+L92+L93+L94+L95</f>
        <v>53524069.819999985</v>
      </c>
      <c r="N96" s="30">
        <f>J96-L96</f>
        <v>0</v>
      </c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4" x14ac:dyDescent="0.25">
      <c r="A98" s="14" t="s">
        <v>19</v>
      </c>
      <c r="B98" s="1"/>
      <c r="C98" s="1"/>
      <c r="D98" s="1"/>
      <c r="E98" s="1"/>
      <c r="F98" s="1"/>
      <c r="G98" s="1"/>
      <c r="H98" s="1"/>
      <c r="I98" s="1"/>
      <c r="J98" s="1"/>
    </row>
    <row r="99" spans="1:14" x14ac:dyDescent="0.25">
      <c r="A99" s="1" t="s">
        <v>40</v>
      </c>
      <c r="B99" s="1"/>
      <c r="C99" s="1"/>
      <c r="D99" s="1"/>
      <c r="E99" s="1"/>
      <c r="F99" s="1"/>
      <c r="G99" s="1"/>
      <c r="H99" s="1"/>
      <c r="I99" s="1"/>
      <c r="J99" s="1"/>
    </row>
    <row r="100" spans="1:14" x14ac:dyDescent="0.25">
      <c r="A100" s="1" t="s">
        <v>21</v>
      </c>
      <c r="B100" s="1"/>
      <c r="C100" s="1"/>
      <c r="D100" s="1"/>
      <c r="E100" s="1"/>
      <c r="F100" s="1"/>
      <c r="G100" s="1"/>
      <c r="H100" s="1"/>
      <c r="I100" s="1"/>
      <c r="J100" s="1"/>
    </row>
    <row r="101" spans="1:14" x14ac:dyDescent="0.25">
      <c r="A101" s="1" t="s">
        <v>22</v>
      </c>
      <c r="B101" s="1"/>
      <c r="C101" s="1"/>
      <c r="D101" s="1"/>
      <c r="E101" s="1"/>
      <c r="F101" s="1"/>
      <c r="G101" s="1"/>
      <c r="H101" s="1"/>
      <c r="I101" s="1"/>
      <c r="J101" s="1"/>
    </row>
    <row r="102" spans="1:14" x14ac:dyDescent="0.25">
      <c r="A102" s="1" t="s">
        <v>41</v>
      </c>
      <c r="B102" s="1"/>
      <c r="C102" s="1"/>
      <c r="D102" s="1"/>
      <c r="E102" s="1"/>
      <c r="F102" s="1"/>
      <c r="G102" s="1"/>
      <c r="H102" s="1"/>
      <c r="I102" s="1"/>
      <c r="J102" s="1"/>
    </row>
    <row r="103" spans="1:14" x14ac:dyDescent="0.25">
      <c r="A103" s="1" t="s">
        <v>21</v>
      </c>
      <c r="B103" s="1"/>
      <c r="C103" s="1"/>
      <c r="D103" s="1"/>
      <c r="E103" s="1"/>
      <c r="F103" s="1"/>
      <c r="G103" s="1"/>
      <c r="H103" s="1"/>
      <c r="I103" s="1"/>
      <c r="J103" s="1"/>
    </row>
    <row r="104" spans="1:14" x14ac:dyDescent="0.25">
      <c r="A104" s="1" t="s">
        <v>24</v>
      </c>
      <c r="B104" s="1"/>
      <c r="C104" s="1"/>
      <c r="D104" s="1"/>
      <c r="E104" s="1"/>
      <c r="F104" s="1"/>
      <c r="G104" s="1"/>
      <c r="H104" s="1"/>
      <c r="I104" s="1"/>
      <c r="J104" s="1"/>
    </row>
    <row r="105" spans="1:14" x14ac:dyDescent="0.25">
      <c r="A105" s="1" t="s">
        <v>42</v>
      </c>
      <c r="B105" s="1"/>
      <c r="C105" s="1"/>
      <c r="D105" s="1"/>
      <c r="E105" s="1"/>
      <c r="F105" s="1"/>
      <c r="G105" s="1"/>
      <c r="H105" s="1"/>
      <c r="I105" s="1"/>
      <c r="J105" s="1"/>
    </row>
    <row r="106" spans="1:14" x14ac:dyDescent="0.25">
      <c r="A106" s="1" t="s">
        <v>21</v>
      </c>
      <c r="B106" s="1"/>
      <c r="C106" s="1"/>
      <c r="D106" s="1"/>
      <c r="E106" s="1"/>
      <c r="F106" s="1"/>
      <c r="G106" s="1"/>
      <c r="H106" s="1"/>
      <c r="I106" s="1"/>
      <c r="J106" s="1"/>
    </row>
    <row r="107" spans="1:14" x14ac:dyDescent="0.25">
      <c r="A107" s="1" t="s">
        <v>26</v>
      </c>
      <c r="B107" s="1"/>
      <c r="C107" s="1"/>
      <c r="D107" s="1"/>
      <c r="E107" s="1"/>
      <c r="F107" s="1"/>
      <c r="G107" s="1"/>
      <c r="H107" s="1"/>
      <c r="I107" s="1"/>
      <c r="J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4" ht="15.75" thickBot="1" x14ac:dyDescent="0.3">
      <c r="A109" s="21" t="s">
        <v>43</v>
      </c>
      <c r="B109" s="22"/>
      <c r="C109" s="22"/>
      <c r="D109" s="22"/>
      <c r="E109" s="22"/>
      <c r="F109" s="22"/>
      <c r="G109" s="22"/>
      <c r="H109" s="22"/>
      <c r="I109" s="22"/>
      <c r="J109" s="23"/>
    </row>
    <row r="110" spans="1:14" ht="39" thickBot="1" x14ac:dyDescent="0.3">
      <c r="A110" s="6"/>
      <c r="B110" s="7" t="s">
        <v>3</v>
      </c>
      <c r="C110" s="7" t="s">
        <v>4</v>
      </c>
      <c r="D110" s="7" t="s">
        <v>5</v>
      </c>
      <c r="E110" s="7" t="s">
        <v>6</v>
      </c>
      <c r="F110" s="8" t="s">
        <v>7</v>
      </c>
      <c r="G110" s="7" t="s">
        <v>8</v>
      </c>
      <c r="H110" s="7" t="s">
        <v>9</v>
      </c>
      <c r="I110" s="8" t="s">
        <v>10</v>
      </c>
      <c r="J110" s="7" t="s">
        <v>11</v>
      </c>
      <c r="L110" s="24" t="s">
        <v>66</v>
      </c>
      <c r="N110" s="28" t="s">
        <v>67</v>
      </c>
    </row>
    <row r="111" spans="1:14" ht="15.75" thickBot="1" x14ac:dyDescent="0.3">
      <c r="A111" s="2" t="s">
        <v>12</v>
      </c>
      <c r="B111" s="9">
        <v>1669.37</v>
      </c>
      <c r="C111" s="9">
        <v>3836.94</v>
      </c>
      <c r="D111" s="9">
        <v>3836.94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10">
        <v>1669.37</v>
      </c>
      <c r="L111" s="25">
        <v>1669.37</v>
      </c>
      <c r="N111" s="29">
        <f t="shared" ref="N111:N115" si="14">J111-L111</f>
        <v>0</v>
      </c>
    </row>
    <row r="112" spans="1:14" ht="15.75" thickBot="1" x14ac:dyDescent="0.3">
      <c r="A112" s="2" t="s">
        <v>13</v>
      </c>
      <c r="B112" s="9">
        <v>13574868.529999999</v>
      </c>
      <c r="C112" s="9">
        <v>4796520.0999999996</v>
      </c>
      <c r="D112" s="9">
        <v>7371.49</v>
      </c>
      <c r="E112" s="9">
        <v>0</v>
      </c>
      <c r="F112" s="9">
        <v>0</v>
      </c>
      <c r="G112" s="9">
        <v>132251.72</v>
      </c>
      <c r="H112" s="9">
        <v>0</v>
      </c>
      <c r="I112" s="9">
        <v>0</v>
      </c>
      <c r="J112" s="10">
        <v>18231765.420000002</v>
      </c>
      <c r="L112" s="25">
        <v>18231765.420000002</v>
      </c>
      <c r="N112" s="29">
        <f>J112-L112</f>
        <v>0</v>
      </c>
    </row>
    <row r="113" spans="1:14" ht="15.75" thickBot="1" x14ac:dyDescent="0.3">
      <c r="A113" s="2" t="s">
        <v>14</v>
      </c>
      <c r="B113" s="9">
        <v>14133.58</v>
      </c>
      <c r="C113" s="9">
        <v>4956.95</v>
      </c>
      <c r="D113" s="9">
        <v>5.15</v>
      </c>
      <c r="E113" s="9">
        <v>0</v>
      </c>
      <c r="F113" s="9">
        <v>0</v>
      </c>
      <c r="G113" s="9">
        <v>138.91999999999999</v>
      </c>
      <c r="H113" s="9">
        <v>0</v>
      </c>
      <c r="I113" s="9">
        <v>0</v>
      </c>
      <c r="J113" s="10">
        <v>18946.46</v>
      </c>
      <c r="L113" s="25">
        <v>18946.460000000003</v>
      </c>
      <c r="N113" s="29">
        <f t="shared" ref="N113:N117" si="15">J113-L113</f>
        <v>0</v>
      </c>
    </row>
    <row r="114" spans="1:14" ht="15.75" thickBot="1" x14ac:dyDescent="0.3">
      <c r="A114" s="2" t="s">
        <v>15</v>
      </c>
      <c r="B114" s="9">
        <v>1458816.4</v>
      </c>
      <c r="C114" s="9">
        <v>511640.32000000001</v>
      </c>
      <c r="D114" s="9">
        <v>531.57000000000005</v>
      </c>
      <c r="E114" s="9">
        <v>0</v>
      </c>
      <c r="F114" s="9">
        <v>0</v>
      </c>
      <c r="G114" s="9">
        <v>14339.06</v>
      </c>
      <c r="H114" s="9">
        <v>0</v>
      </c>
      <c r="I114" s="9">
        <v>0</v>
      </c>
      <c r="J114" s="10">
        <v>1955586.09</v>
      </c>
      <c r="L114" s="25">
        <v>1955586.0899999999</v>
      </c>
      <c r="N114" s="29">
        <f t="shared" si="15"/>
        <v>0</v>
      </c>
    </row>
    <row r="115" spans="1:14" ht="15.75" thickBot="1" x14ac:dyDescent="0.3">
      <c r="A115" s="2" t="s">
        <v>16</v>
      </c>
      <c r="B115" s="9">
        <v>453567.57</v>
      </c>
      <c r="C115" s="9">
        <v>155508.23000000001</v>
      </c>
      <c r="D115" s="9">
        <v>72162.179999999993</v>
      </c>
      <c r="E115" s="9">
        <v>0</v>
      </c>
      <c r="F115" s="9">
        <v>0</v>
      </c>
      <c r="G115" s="9">
        <v>6533.1</v>
      </c>
      <c r="H115" s="9">
        <v>0</v>
      </c>
      <c r="I115" s="9">
        <v>0</v>
      </c>
      <c r="J115" s="10">
        <v>530380.52</v>
      </c>
      <c r="L115" s="25">
        <v>530380.52000000014</v>
      </c>
      <c r="N115" s="29">
        <f t="shared" si="15"/>
        <v>0</v>
      </c>
    </row>
    <row r="116" spans="1:14" ht="15.75" thickBot="1" x14ac:dyDescent="0.3">
      <c r="A116" s="2" t="s">
        <v>17</v>
      </c>
      <c r="B116" s="9">
        <v>26530.63</v>
      </c>
      <c r="C116" s="9">
        <v>125076.21</v>
      </c>
      <c r="D116" s="9">
        <v>109219.7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10">
        <v>42387.14</v>
      </c>
      <c r="L116" s="26">
        <v>42387.14</v>
      </c>
      <c r="N116" s="29">
        <f>J116-L116</f>
        <v>0</v>
      </c>
    </row>
    <row r="117" spans="1:14" ht="15.75" thickBot="1" x14ac:dyDescent="0.3">
      <c r="A117" s="12" t="s">
        <v>18</v>
      </c>
      <c r="B117" s="11">
        <f t="shared" ref="B117:I117" si="16">SUM(B111:B116)</f>
        <v>15529586.08</v>
      </c>
      <c r="C117" s="11">
        <f t="shared" si="16"/>
        <v>5597538.7500000009</v>
      </c>
      <c r="D117" s="11">
        <f t="shared" si="16"/>
        <v>193127.02999999997</v>
      </c>
      <c r="E117" s="11">
        <f t="shared" si="16"/>
        <v>0</v>
      </c>
      <c r="F117" s="11">
        <f t="shared" si="16"/>
        <v>0</v>
      </c>
      <c r="G117" s="11">
        <f t="shared" si="16"/>
        <v>153262.80000000002</v>
      </c>
      <c r="H117" s="11">
        <f t="shared" si="16"/>
        <v>0</v>
      </c>
      <c r="I117" s="11">
        <f t="shared" si="16"/>
        <v>0</v>
      </c>
      <c r="J117" s="13">
        <f>B117+C117-D117-E117+F117-G117+H117+I117</f>
        <v>20780735</v>
      </c>
      <c r="L117" s="32">
        <f>L111+L112+L113+L114+L115+L116</f>
        <v>20780735.000000004</v>
      </c>
      <c r="N117" s="30">
        <f>J117-L117</f>
        <v>0</v>
      </c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4" x14ac:dyDescent="0.25">
      <c r="A119" s="14" t="s">
        <v>19</v>
      </c>
      <c r="B119" s="1"/>
      <c r="C119" s="1"/>
      <c r="D119" s="1"/>
      <c r="E119" s="1"/>
      <c r="F119" s="1"/>
      <c r="G119" s="1"/>
      <c r="H119" s="1"/>
      <c r="I119" s="1"/>
      <c r="J119" s="1"/>
    </row>
    <row r="120" spans="1:14" x14ac:dyDescent="0.25">
      <c r="A120" s="1" t="s">
        <v>44</v>
      </c>
      <c r="B120" s="1"/>
      <c r="C120" s="1"/>
      <c r="D120" s="1"/>
      <c r="E120" s="1"/>
      <c r="F120" s="1"/>
      <c r="G120" s="1"/>
      <c r="H120" s="1"/>
      <c r="I120" s="1"/>
      <c r="J120" s="1"/>
    </row>
    <row r="121" spans="1:14" x14ac:dyDescent="0.25">
      <c r="A121" s="1" t="s">
        <v>21</v>
      </c>
      <c r="B121" s="1"/>
      <c r="C121" s="1"/>
      <c r="D121" s="1"/>
      <c r="E121" s="1"/>
      <c r="F121" s="1"/>
      <c r="G121" s="1"/>
      <c r="H121" s="1"/>
      <c r="I121" s="1"/>
      <c r="J121" s="1"/>
    </row>
    <row r="122" spans="1:14" x14ac:dyDescent="0.25">
      <c r="A122" s="1" t="s">
        <v>22</v>
      </c>
      <c r="B122" s="1"/>
      <c r="C122" s="1"/>
      <c r="D122" s="1"/>
      <c r="E122" s="1"/>
      <c r="F122" s="1"/>
      <c r="G122" s="1"/>
      <c r="H122" s="1"/>
      <c r="I122" s="1"/>
      <c r="J122" s="1"/>
    </row>
    <row r="123" spans="1:14" x14ac:dyDescent="0.25">
      <c r="A123" s="1" t="s">
        <v>45</v>
      </c>
      <c r="B123" s="1"/>
      <c r="C123" s="1"/>
      <c r="D123" s="1"/>
      <c r="E123" s="1"/>
      <c r="F123" s="1"/>
      <c r="G123" s="1"/>
      <c r="H123" s="1"/>
      <c r="I123" s="1"/>
      <c r="J123" s="1"/>
    </row>
    <row r="124" spans="1:14" x14ac:dyDescent="0.25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</row>
    <row r="125" spans="1:14" x14ac:dyDescent="0.25">
      <c r="A125" s="1" t="s">
        <v>24</v>
      </c>
      <c r="B125" s="1"/>
      <c r="C125" s="1"/>
      <c r="D125" s="1"/>
      <c r="E125" s="1"/>
      <c r="F125" s="1"/>
      <c r="G125" s="1"/>
      <c r="H125" s="1"/>
      <c r="I125" s="1"/>
      <c r="J125" s="1"/>
    </row>
    <row r="126" spans="1:14" x14ac:dyDescent="0.25">
      <c r="A126" s="1" t="s">
        <v>46</v>
      </c>
      <c r="B126" s="1"/>
      <c r="C126" s="1"/>
      <c r="D126" s="1"/>
      <c r="E126" s="1"/>
      <c r="F126" s="1"/>
      <c r="G126" s="1"/>
      <c r="H126" s="1"/>
      <c r="I126" s="1"/>
      <c r="J126" s="1"/>
    </row>
    <row r="127" spans="1:14" x14ac:dyDescent="0.25">
      <c r="A127" s="1" t="s">
        <v>21</v>
      </c>
      <c r="B127" s="1"/>
      <c r="C127" s="1"/>
      <c r="D127" s="1"/>
      <c r="E127" s="1"/>
      <c r="F127" s="1"/>
      <c r="G127" s="1"/>
      <c r="H127" s="1"/>
      <c r="I127" s="1"/>
      <c r="J127" s="1"/>
    </row>
    <row r="128" spans="1:14" x14ac:dyDescent="0.25">
      <c r="A128" s="1" t="s">
        <v>26</v>
      </c>
      <c r="B128" s="1"/>
      <c r="C128" s="1"/>
      <c r="D128" s="1"/>
      <c r="E128" s="1"/>
      <c r="F128" s="1"/>
      <c r="G128" s="1"/>
      <c r="H128" s="1"/>
      <c r="I128" s="1"/>
      <c r="J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4" ht="15.75" thickBot="1" x14ac:dyDescent="0.3">
      <c r="A130" s="21" t="s">
        <v>47</v>
      </c>
      <c r="B130" s="22"/>
      <c r="C130" s="22"/>
      <c r="D130" s="22"/>
      <c r="E130" s="22"/>
      <c r="F130" s="22"/>
      <c r="G130" s="22"/>
      <c r="H130" s="22"/>
      <c r="I130" s="22"/>
      <c r="J130" s="23"/>
    </row>
    <row r="131" spans="1:14" ht="39" thickBot="1" x14ac:dyDescent="0.3">
      <c r="A131" s="6"/>
      <c r="B131" s="7" t="s">
        <v>3</v>
      </c>
      <c r="C131" s="7" t="s">
        <v>4</v>
      </c>
      <c r="D131" s="7" t="s">
        <v>5</v>
      </c>
      <c r="E131" s="7" t="s">
        <v>6</v>
      </c>
      <c r="F131" s="8" t="s">
        <v>7</v>
      </c>
      <c r="G131" s="7" t="s">
        <v>8</v>
      </c>
      <c r="H131" s="7" t="s">
        <v>9</v>
      </c>
      <c r="I131" s="8" t="s">
        <v>10</v>
      </c>
      <c r="J131" s="7" t="s">
        <v>11</v>
      </c>
      <c r="L131" s="24" t="s">
        <v>66</v>
      </c>
      <c r="N131" s="28" t="s">
        <v>67</v>
      </c>
    </row>
    <row r="132" spans="1:14" ht="15.75" thickBot="1" x14ac:dyDescent="0.3">
      <c r="A132" s="2" t="s">
        <v>12</v>
      </c>
      <c r="B132" s="9">
        <v>10148.61</v>
      </c>
      <c r="C132" s="9">
        <v>60466.14</v>
      </c>
      <c r="D132" s="9">
        <v>54743.43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10">
        <v>15871.32</v>
      </c>
      <c r="L132" s="25">
        <v>15871.32</v>
      </c>
      <c r="N132" s="29">
        <f t="shared" ref="N132:N136" si="17">J132-L132</f>
        <v>0</v>
      </c>
    </row>
    <row r="133" spans="1:14" ht="15.75" thickBot="1" x14ac:dyDescent="0.3">
      <c r="A133" s="2" t="s">
        <v>13</v>
      </c>
      <c r="B133" s="9">
        <v>74964500.209999993</v>
      </c>
      <c r="C133" s="9">
        <v>23665149.420000002</v>
      </c>
      <c r="D133" s="9">
        <v>38530.199999999997</v>
      </c>
      <c r="E133" s="9">
        <v>0</v>
      </c>
      <c r="F133" s="9">
        <v>0</v>
      </c>
      <c r="G133" s="9">
        <v>638310.6</v>
      </c>
      <c r="H133" s="9">
        <v>0</v>
      </c>
      <c r="I133" s="9">
        <v>0</v>
      </c>
      <c r="J133" s="10">
        <v>97952808.829999998</v>
      </c>
      <c r="L133" s="25">
        <v>97952808.82999979</v>
      </c>
      <c r="N133" s="29">
        <f>J133-L133</f>
        <v>2.0861625671386719E-7</v>
      </c>
    </row>
    <row r="134" spans="1:14" ht="15.75" thickBot="1" x14ac:dyDescent="0.3">
      <c r="A134" s="2" t="s">
        <v>14</v>
      </c>
      <c r="B134" s="9">
        <v>78187.28</v>
      </c>
      <c r="C134" s="9">
        <v>24612.73</v>
      </c>
      <c r="D134" s="9">
        <v>30.76</v>
      </c>
      <c r="E134" s="9">
        <v>0</v>
      </c>
      <c r="F134" s="9">
        <v>0</v>
      </c>
      <c r="G134" s="9">
        <v>654.05999999999995</v>
      </c>
      <c r="H134" s="9">
        <v>0</v>
      </c>
      <c r="I134" s="9">
        <v>0</v>
      </c>
      <c r="J134" s="10">
        <v>102115.19</v>
      </c>
      <c r="L134" s="25">
        <v>102115.18999999993</v>
      </c>
      <c r="N134" s="29">
        <f t="shared" ref="N134:N138" si="18">J134-L134</f>
        <v>0</v>
      </c>
    </row>
    <row r="135" spans="1:14" ht="15.75" thickBot="1" x14ac:dyDescent="0.3">
      <c r="A135" s="2" t="s">
        <v>15</v>
      </c>
      <c r="B135" s="9">
        <v>8067050.2599999998</v>
      </c>
      <c r="C135" s="9">
        <v>2540433.2200000002</v>
      </c>
      <c r="D135" s="9">
        <v>3154.14</v>
      </c>
      <c r="E135" s="9">
        <v>0</v>
      </c>
      <c r="F135" s="9">
        <v>0</v>
      </c>
      <c r="G135" s="9">
        <v>67510.41</v>
      </c>
      <c r="H135" s="9">
        <v>0</v>
      </c>
      <c r="I135" s="9">
        <v>0</v>
      </c>
      <c r="J135" s="10">
        <v>10536818.93</v>
      </c>
      <c r="L135" s="25">
        <v>10537697.280000018</v>
      </c>
      <c r="N135" s="29">
        <f t="shared" si="18"/>
        <v>-878.35000001825392</v>
      </c>
    </row>
    <row r="136" spans="1:14" ht="15.75" thickBot="1" x14ac:dyDescent="0.3">
      <c r="A136" s="2" t="s">
        <v>16</v>
      </c>
      <c r="B136" s="9">
        <v>2686147.18</v>
      </c>
      <c r="C136" s="9">
        <v>922981.03</v>
      </c>
      <c r="D136" s="9">
        <v>397282.68</v>
      </c>
      <c r="E136" s="9">
        <v>0</v>
      </c>
      <c r="F136" s="9">
        <v>0</v>
      </c>
      <c r="G136" s="9">
        <v>13785.22</v>
      </c>
      <c r="H136" s="9">
        <v>0</v>
      </c>
      <c r="I136" s="9">
        <v>0</v>
      </c>
      <c r="J136" s="10">
        <v>3198060.31</v>
      </c>
      <c r="L136" s="25">
        <v>3197840.4299999946</v>
      </c>
      <c r="N136" s="29">
        <f t="shared" si="18"/>
        <v>219.88000000547618</v>
      </c>
    </row>
    <row r="137" spans="1:14" ht="15.75" thickBot="1" x14ac:dyDescent="0.3">
      <c r="A137" s="2" t="s">
        <v>17</v>
      </c>
      <c r="B137" s="9">
        <v>44400.25</v>
      </c>
      <c r="C137" s="9">
        <v>452742</v>
      </c>
      <c r="D137" s="9">
        <v>411297.58</v>
      </c>
      <c r="E137" s="9">
        <v>0</v>
      </c>
      <c r="F137" s="9">
        <v>0</v>
      </c>
      <c r="G137" s="9">
        <v>219.88</v>
      </c>
      <c r="H137" s="9">
        <v>0</v>
      </c>
      <c r="I137" s="9">
        <v>0</v>
      </c>
      <c r="J137" s="10">
        <v>85624.79</v>
      </c>
      <c r="L137" s="26">
        <v>86723.020000000033</v>
      </c>
      <c r="N137" s="29">
        <f>J137-L137</f>
        <v>-1098.2300000000396</v>
      </c>
    </row>
    <row r="138" spans="1:14" ht="15.75" thickBot="1" x14ac:dyDescent="0.3">
      <c r="A138" s="12" t="s">
        <v>18</v>
      </c>
      <c r="B138" s="11">
        <f t="shared" ref="B138:I138" si="19">SUM(B132:B137)</f>
        <v>85850433.790000007</v>
      </c>
      <c r="C138" s="11">
        <f t="shared" si="19"/>
        <v>27666384.540000003</v>
      </c>
      <c r="D138" s="11">
        <f t="shared" si="19"/>
        <v>905038.79</v>
      </c>
      <c r="E138" s="11">
        <f t="shared" si="19"/>
        <v>0</v>
      </c>
      <c r="F138" s="11">
        <f t="shared" si="19"/>
        <v>0</v>
      </c>
      <c r="G138" s="11">
        <f t="shared" si="19"/>
        <v>720480.17</v>
      </c>
      <c r="H138" s="11">
        <f t="shared" si="19"/>
        <v>0</v>
      </c>
      <c r="I138" s="11">
        <f t="shared" si="19"/>
        <v>0</v>
      </c>
      <c r="J138" s="13">
        <f>B138+C138-D138-E138+F138-G138+H138+I138</f>
        <v>111891299.37</v>
      </c>
      <c r="L138" s="27">
        <f>L132+L133+L134+L135+L136+L137</f>
        <v>111893056.06999978</v>
      </c>
      <c r="N138" s="30">
        <f>J138-L138</f>
        <v>-1756.6999997794628</v>
      </c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4" x14ac:dyDescent="0.25">
      <c r="A140" s="14" t="s">
        <v>19</v>
      </c>
      <c r="B140" s="1"/>
      <c r="C140" s="1"/>
      <c r="D140" s="1"/>
      <c r="E140" s="1"/>
      <c r="F140" s="1"/>
      <c r="G140" s="1"/>
      <c r="H140" s="1"/>
      <c r="I140" s="1"/>
      <c r="J140" s="1"/>
    </row>
    <row r="141" spans="1:14" x14ac:dyDescent="0.25">
      <c r="A141" s="1" t="s">
        <v>44</v>
      </c>
      <c r="B141" s="1"/>
      <c r="C141" s="1"/>
      <c r="D141" s="1"/>
      <c r="E141" s="1"/>
      <c r="F141" s="1"/>
      <c r="G141" s="1"/>
      <c r="H141" s="1"/>
      <c r="I141" s="1"/>
      <c r="J141" s="1"/>
    </row>
    <row r="142" spans="1:14" x14ac:dyDescent="0.25">
      <c r="A142" s="1" t="s">
        <v>21</v>
      </c>
      <c r="B142" s="1"/>
      <c r="C142" s="1"/>
      <c r="D142" s="1"/>
      <c r="E142" s="1"/>
      <c r="F142" s="1"/>
      <c r="G142" s="1"/>
      <c r="H142" s="1"/>
      <c r="I142" s="1"/>
      <c r="J142" s="1"/>
    </row>
    <row r="143" spans="1:14" x14ac:dyDescent="0.25">
      <c r="A143" s="1" t="s">
        <v>22</v>
      </c>
      <c r="B143" s="1"/>
      <c r="C143" s="1"/>
      <c r="D143" s="1"/>
      <c r="E143" s="1"/>
      <c r="F143" s="1"/>
      <c r="G143" s="1"/>
      <c r="H143" s="1"/>
      <c r="I143" s="1"/>
      <c r="J143" s="1"/>
    </row>
    <row r="144" spans="1:14" x14ac:dyDescent="0.25">
      <c r="A144" s="1" t="s">
        <v>45</v>
      </c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 t="s">
        <v>21</v>
      </c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 t="s">
        <v>24</v>
      </c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 t="s">
        <v>46</v>
      </c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 t="s">
        <v>21</v>
      </c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 t="s">
        <v>26</v>
      </c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21" t="s">
        <v>48</v>
      </c>
      <c r="B151" s="22"/>
      <c r="C151" s="22"/>
      <c r="D151" s="22"/>
      <c r="E151" s="22"/>
      <c r="F151" s="22"/>
      <c r="G151" s="22"/>
      <c r="H151" s="22"/>
      <c r="I151" s="22"/>
      <c r="J151" s="23"/>
    </row>
    <row r="152" spans="1:10" ht="38.25" x14ac:dyDescent="0.25">
      <c r="A152" s="6"/>
      <c r="B152" s="7" t="s">
        <v>3</v>
      </c>
      <c r="C152" s="7" t="s">
        <v>4</v>
      </c>
      <c r="D152" s="7" t="s">
        <v>5</v>
      </c>
      <c r="E152" s="7" t="s">
        <v>6</v>
      </c>
      <c r="F152" s="8" t="s">
        <v>7</v>
      </c>
      <c r="G152" s="7" t="s">
        <v>8</v>
      </c>
      <c r="H152" s="7" t="s">
        <v>9</v>
      </c>
      <c r="I152" s="8" t="s">
        <v>10</v>
      </c>
      <c r="J152" s="7" t="s">
        <v>11</v>
      </c>
    </row>
    <row r="153" spans="1:10" x14ac:dyDescent="0.25">
      <c r="A153" s="2" t="s">
        <v>12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10">
        <v>0</v>
      </c>
    </row>
    <row r="154" spans="1:10" x14ac:dyDescent="0.25">
      <c r="A154" s="2" t="s">
        <v>13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10">
        <v>0</v>
      </c>
    </row>
    <row r="155" spans="1:10" x14ac:dyDescent="0.25">
      <c r="A155" s="2" t="s">
        <v>14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10">
        <v>0</v>
      </c>
    </row>
    <row r="156" spans="1:10" x14ac:dyDescent="0.25">
      <c r="A156" s="2" t="s">
        <v>15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10">
        <v>0</v>
      </c>
    </row>
    <row r="157" spans="1:10" x14ac:dyDescent="0.25">
      <c r="A157" s="2" t="s">
        <v>16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10">
        <v>0</v>
      </c>
    </row>
    <row r="158" spans="1:10" x14ac:dyDescent="0.25">
      <c r="A158" s="2" t="s">
        <v>17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10">
        <v>0</v>
      </c>
    </row>
    <row r="159" spans="1:10" x14ac:dyDescent="0.25">
      <c r="A159" s="12" t="s">
        <v>18</v>
      </c>
      <c r="B159" s="11">
        <f t="shared" ref="B159:I159" si="20">SUM(B153:B158)</f>
        <v>0</v>
      </c>
      <c r="C159" s="11">
        <f t="shared" si="20"/>
        <v>0</v>
      </c>
      <c r="D159" s="11">
        <f t="shared" si="20"/>
        <v>0</v>
      </c>
      <c r="E159" s="11">
        <f t="shared" si="20"/>
        <v>0</v>
      </c>
      <c r="F159" s="11">
        <f t="shared" si="20"/>
        <v>0</v>
      </c>
      <c r="G159" s="11">
        <f t="shared" si="20"/>
        <v>0</v>
      </c>
      <c r="H159" s="11">
        <f t="shared" si="20"/>
        <v>0</v>
      </c>
      <c r="I159" s="11">
        <f t="shared" si="20"/>
        <v>0</v>
      </c>
      <c r="J159" s="13">
        <f>B159+C159-D159-E159+F159-G159+H159+I159</f>
        <v>0</v>
      </c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4" x14ac:dyDescent="0.25">
      <c r="A161" s="14" t="s">
        <v>19</v>
      </c>
      <c r="B161" s="1"/>
      <c r="C161" s="1"/>
      <c r="D161" s="1"/>
      <c r="E161" s="1"/>
      <c r="F161" s="1"/>
      <c r="G161" s="1"/>
      <c r="H161" s="1"/>
      <c r="I161" s="1"/>
      <c r="J161" s="1"/>
    </row>
    <row r="162" spans="1:14" x14ac:dyDescent="0.25">
      <c r="A162" s="1" t="s">
        <v>49</v>
      </c>
      <c r="B162" s="1"/>
      <c r="C162" s="1"/>
      <c r="D162" s="1"/>
      <c r="E162" s="1"/>
      <c r="F162" s="1"/>
      <c r="G162" s="1"/>
      <c r="H162" s="1"/>
      <c r="I162" s="1"/>
      <c r="J162" s="1"/>
    </row>
    <row r="163" spans="1:14" x14ac:dyDescent="0.25">
      <c r="A163" s="1" t="s">
        <v>21</v>
      </c>
      <c r="B163" s="1"/>
      <c r="C163" s="1"/>
      <c r="D163" s="1"/>
      <c r="E163" s="1"/>
      <c r="F163" s="1"/>
      <c r="G163" s="1"/>
      <c r="H163" s="1"/>
      <c r="I163" s="1"/>
      <c r="J163" s="1"/>
    </row>
    <row r="164" spans="1:14" x14ac:dyDescent="0.25">
      <c r="A164" s="1" t="s">
        <v>22</v>
      </c>
      <c r="B164" s="1"/>
      <c r="C164" s="1"/>
      <c r="D164" s="1"/>
      <c r="E164" s="1"/>
      <c r="F164" s="1"/>
      <c r="G164" s="1"/>
      <c r="H164" s="1"/>
      <c r="I164" s="1"/>
      <c r="J164" s="1"/>
    </row>
    <row r="165" spans="1:14" x14ac:dyDescent="0.25">
      <c r="A165" s="1" t="s">
        <v>50</v>
      </c>
      <c r="B165" s="1"/>
      <c r="C165" s="1"/>
      <c r="D165" s="1"/>
      <c r="E165" s="1"/>
      <c r="F165" s="1"/>
      <c r="G165" s="1"/>
      <c r="H165" s="1"/>
      <c r="I165" s="1"/>
      <c r="J165" s="1"/>
    </row>
    <row r="166" spans="1:14" x14ac:dyDescent="0.25">
      <c r="A166" s="1" t="s">
        <v>21</v>
      </c>
      <c r="B166" s="1"/>
      <c r="C166" s="1"/>
      <c r="D166" s="1"/>
      <c r="E166" s="1"/>
      <c r="F166" s="1"/>
      <c r="G166" s="1"/>
      <c r="H166" s="1"/>
      <c r="I166" s="1"/>
      <c r="J166" s="1"/>
    </row>
    <row r="167" spans="1:14" x14ac:dyDescent="0.25">
      <c r="A167" s="1" t="s">
        <v>24</v>
      </c>
      <c r="B167" s="1"/>
      <c r="C167" s="1"/>
      <c r="D167" s="1"/>
      <c r="E167" s="1"/>
      <c r="F167" s="1"/>
      <c r="G167" s="1"/>
      <c r="H167" s="1"/>
      <c r="I167" s="1"/>
      <c r="J167" s="1"/>
    </row>
    <row r="168" spans="1:14" x14ac:dyDescent="0.25">
      <c r="A168" s="1" t="s">
        <v>51</v>
      </c>
      <c r="B168" s="1"/>
      <c r="C168" s="1"/>
      <c r="D168" s="1"/>
      <c r="E168" s="1"/>
      <c r="F168" s="1"/>
      <c r="G168" s="1"/>
      <c r="H168" s="1"/>
      <c r="I168" s="1"/>
      <c r="J168" s="1"/>
    </row>
    <row r="169" spans="1:14" x14ac:dyDescent="0.25">
      <c r="A169" s="1" t="s">
        <v>21</v>
      </c>
      <c r="B169" s="1"/>
      <c r="C169" s="1"/>
      <c r="D169" s="1"/>
      <c r="E169" s="1"/>
      <c r="F169" s="1"/>
      <c r="G169" s="1"/>
      <c r="H169" s="1"/>
      <c r="I169" s="1"/>
      <c r="J169" s="1"/>
    </row>
    <row r="170" spans="1:14" x14ac:dyDescent="0.25">
      <c r="A170" s="1" t="s">
        <v>26</v>
      </c>
      <c r="B170" s="1"/>
      <c r="C170" s="1"/>
      <c r="D170" s="1"/>
      <c r="E170" s="1"/>
      <c r="F170" s="1"/>
      <c r="G170" s="1"/>
      <c r="H170" s="1"/>
      <c r="I170" s="1"/>
      <c r="J170" s="1"/>
    </row>
    <row r="171" spans="1:1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4" ht="15.75" thickBot="1" x14ac:dyDescent="0.3">
      <c r="A172" s="21" t="s">
        <v>52</v>
      </c>
      <c r="B172" s="22"/>
      <c r="C172" s="22"/>
      <c r="D172" s="22"/>
      <c r="E172" s="22"/>
      <c r="F172" s="22"/>
      <c r="G172" s="22"/>
      <c r="H172" s="22"/>
      <c r="I172" s="22"/>
      <c r="J172" s="23"/>
    </row>
    <row r="173" spans="1:14" ht="39" thickBot="1" x14ac:dyDescent="0.3">
      <c r="A173" s="6"/>
      <c r="B173" s="7" t="s">
        <v>3</v>
      </c>
      <c r="C173" s="7" t="s">
        <v>4</v>
      </c>
      <c r="D173" s="7" t="s">
        <v>5</v>
      </c>
      <c r="E173" s="7" t="s">
        <v>6</v>
      </c>
      <c r="F173" s="8" t="s">
        <v>7</v>
      </c>
      <c r="G173" s="7" t="s">
        <v>8</v>
      </c>
      <c r="H173" s="7" t="s">
        <v>9</v>
      </c>
      <c r="I173" s="8" t="s">
        <v>10</v>
      </c>
      <c r="J173" s="7" t="s">
        <v>11</v>
      </c>
      <c r="L173" s="24" t="s">
        <v>66</v>
      </c>
      <c r="N173" s="28" t="s">
        <v>67</v>
      </c>
    </row>
    <row r="174" spans="1:14" ht="15.75" thickBot="1" x14ac:dyDescent="0.3">
      <c r="A174" s="2" t="s">
        <v>12</v>
      </c>
      <c r="B174" s="9">
        <v>27357.18</v>
      </c>
      <c r="C174" s="9">
        <v>83584.28</v>
      </c>
      <c r="D174" s="9">
        <v>86079.29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10">
        <v>24862.17</v>
      </c>
      <c r="L174" s="25">
        <v>24862.170000000002</v>
      </c>
      <c r="N174" s="29">
        <f t="shared" ref="N174:N178" si="21">J174-L174</f>
        <v>0</v>
      </c>
    </row>
    <row r="175" spans="1:14" ht="15.75" thickBot="1" x14ac:dyDescent="0.3">
      <c r="A175" s="2" t="s">
        <v>13</v>
      </c>
      <c r="B175" s="9">
        <v>106855972.01000001</v>
      </c>
      <c r="C175" s="9">
        <v>16974544.489999998</v>
      </c>
      <c r="D175" s="9">
        <v>181203.47</v>
      </c>
      <c r="E175" s="9">
        <v>0</v>
      </c>
      <c r="F175" s="9">
        <v>0</v>
      </c>
      <c r="G175" s="9">
        <v>1057352.28</v>
      </c>
      <c r="H175" s="9">
        <v>0</v>
      </c>
      <c r="I175" s="9">
        <v>0</v>
      </c>
      <c r="J175" s="10">
        <v>122591960.75</v>
      </c>
      <c r="L175" s="25">
        <v>122591960.75000001</v>
      </c>
      <c r="N175" s="29">
        <f>J175-L175</f>
        <v>0</v>
      </c>
    </row>
    <row r="176" spans="1:14" ht="15.75" thickBot="1" x14ac:dyDescent="0.3">
      <c r="A176" s="2" t="s">
        <v>14</v>
      </c>
      <c r="B176" s="9">
        <v>111261.36</v>
      </c>
      <c r="C176" s="9">
        <v>17584.240000000002</v>
      </c>
      <c r="D176" s="9">
        <v>104.12</v>
      </c>
      <c r="E176" s="9">
        <v>0</v>
      </c>
      <c r="F176" s="9">
        <v>0</v>
      </c>
      <c r="G176" s="9">
        <v>1100.21</v>
      </c>
      <c r="H176" s="9">
        <v>0</v>
      </c>
      <c r="I176" s="9">
        <v>0</v>
      </c>
      <c r="J176" s="10">
        <v>127641.27</v>
      </c>
      <c r="L176" s="25">
        <v>127641.27000000016</v>
      </c>
      <c r="N176" s="29">
        <f t="shared" ref="N176:N180" si="22">J176-L176</f>
        <v>-1.6007106751203537E-10</v>
      </c>
    </row>
    <row r="177" spans="1:14" ht="15.75" thickBot="1" x14ac:dyDescent="0.3">
      <c r="A177" s="2" t="s">
        <v>15</v>
      </c>
      <c r="B177" s="9">
        <v>11524138.01</v>
      </c>
      <c r="C177" s="9">
        <v>1814981.23</v>
      </c>
      <c r="D177" s="9">
        <v>10749.66</v>
      </c>
      <c r="E177" s="9">
        <v>0</v>
      </c>
      <c r="F177" s="9">
        <v>0</v>
      </c>
      <c r="G177" s="9">
        <v>114428.79</v>
      </c>
      <c r="H177" s="9">
        <v>0</v>
      </c>
      <c r="I177" s="9">
        <v>0</v>
      </c>
      <c r="J177" s="10">
        <v>13213940.789999999</v>
      </c>
      <c r="L177" s="25">
        <v>13213940.789999986</v>
      </c>
      <c r="N177" s="29">
        <f t="shared" si="22"/>
        <v>0</v>
      </c>
    </row>
    <row r="178" spans="1:14" ht="15.75" thickBot="1" x14ac:dyDescent="0.3">
      <c r="A178" s="2" t="s">
        <v>16</v>
      </c>
      <c r="B178" s="9">
        <v>2811831.09</v>
      </c>
      <c r="C178" s="9">
        <v>592118.84</v>
      </c>
      <c r="D178" s="9">
        <v>484376.61</v>
      </c>
      <c r="E178" s="9">
        <v>0</v>
      </c>
      <c r="F178" s="9">
        <v>0</v>
      </c>
      <c r="G178" s="9">
        <v>36535.26</v>
      </c>
      <c r="H178" s="9">
        <v>0</v>
      </c>
      <c r="I178" s="9">
        <v>0</v>
      </c>
      <c r="J178" s="10">
        <v>2883038.06</v>
      </c>
      <c r="L178" s="25">
        <v>2880138.06</v>
      </c>
      <c r="N178" s="29">
        <f t="shared" si="22"/>
        <v>2900</v>
      </c>
    </row>
    <row r="179" spans="1:14" ht="15.75" thickBot="1" x14ac:dyDescent="0.3">
      <c r="A179" s="2" t="s">
        <v>17</v>
      </c>
      <c r="B179" s="9">
        <v>83587.679999999993</v>
      </c>
      <c r="C179" s="9">
        <v>413113.91</v>
      </c>
      <c r="D179" s="9">
        <v>369756.48</v>
      </c>
      <c r="E179" s="9">
        <v>0</v>
      </c>
      <c r="F179" s="9">
        <v>2150.17</v>
      </c>
      <c r="G179" s="9">
        <v>4673.0600000000004</v>
      </c>
      <c r="H179" s="9">
        <v>0</v>
      </c>
      <c r="I179" s="9">
        <v>0</v>
      </c>
      <c r="J179" s="10">
        <v>124422.22</v>
      </c>
      <c r="L179" s="26">
        <v>128516.15999999999</v>
      </c>
      <c r="N179" s="29">
        <f>J179-L179</f>
        <v>-4093.9399999999878</v>
      </c>
    </row>
    <row r="180" spans="1:14" ht="15.75" thickBot="1" x14ac:dyDescent="0.3">
      <c r="A180" s="12" t="s">
        <v>18</v>
      </c>
      <c r="B180" s="11">
        <f t="shared" ref="B180:I180" si="23">SUM(B174:B179)</f>
        <v>121414147.33000003</v>
      </c>
      <c r="C180" s="11">
        <f t="shared" si="23"/>
        <v>19895926.989999998</v>
      </c>
      <c r="D180" s="11">
        <f t="shared" si="23"/>
        <v>1132269.6299999999</v>
      </c>
      <c r="E180" s="11">
        <f t="shared" si="23"/>
        <v>0</v>
      </c>
      <c r="F180" s="11">
        <f t="shared" si="23"/>
        <v>2150.17</v>
      </c>
      <c r="G180" s="11">
        <f t="shared" si="23"/>
        <v>1214089.6000000001</v>
      </c>
      <c r="H180" s="11">
        <f t="shared" si="23"/>
        <v>0</v>
      </c>
      <c r="I180" s="11">
        <f t="shared" si="23"/>
        <v>0</v>
      </c>
      <c r="J180" s="13">
        <f>B180+C180-D180-E180+F180-G180+H180+I180</f>
        <v>138965865.26000002</v>
      </c>
      <c r="L180" s="27">
        <f>L174+L175+L176+L177+L178+L179</f>
        <v>138967059.19999999</v>
      </c>
      <c r="N180" s="30">
        <f>J180-L180</f>
        <v>-1193.9399999678135</v>
      </c>
    </row>
    <row r="181" spans="1:1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4" x14ac:dyDescent="0.25">
      <c r="A182" s="14" t="s">
        <v>19</v>
      </c>
      <c r="B182" s="1"/>
      <c r="C182" s="1"/>
      <c r="D182" s="1"/>
      <c r="E182" s="1"/>
      <c r="F182" s="1"/>
      <c r="G182" s="1"/>
      <c r="H182" s="1"/>
      <c r="I182" s="1"/>
      <c r="J182" s="1"/>
    </row>
    <row r="183" spans="1:14" x14ac:dyDescent="0.25">
      <c r="A183" s="1" t="s">
        <v>53</v>
      </c>
      <c r="B183" s="1"/>
      <c r="C183" s="1"/>
      <c r="D183" s="1"/>
      <c r="E183" s="1"/>
      <c r="F183" s="1"/>
      <c r="G183" s="1"/>
      <c r="H183" s="1"/>
      <c r="I183" s="1"/>
      <c r="J183" s="1"/>
    </row>
    <row r="184" spans="1:14" x14ac:dyDescent="0.25">
      <c r="A184" s="1" t="s">
        <v>21</v>
      </c>
      <c r="B184" s="1"/>
      <c r="C184" s="1"/>
      <c r="D184" s="1"/>
      <c r="E184" s="1"/>
      <c r="F184" s="1"/>
      <c r="G184" s="1"/>
      <c r="H184" s="1"/>
      <c r="I184" s="1"/>
      <c r="J184" s="1"/>
    </row>
    <row r="185" spans="1:14" x14ac:dyDescent="0.25">
      <c r="A185" s="1" t="s">
        <v>22</v>
      </c>
      <c r="B185" s="1"/>
      <c r="C185" s="1"/>
      <c r="D185" s="1"/>
      <c r="E185" s="1"/>
      <c r="F185" s="1"/>
      <c r="G185" s="1"/>
      <c r="H185" s="1"/>
      <c r="I185" s="1"/>
      <c r="J185" s="1"/>
    </row>
    <row r="186" spans="1:14" x14ac:dyDescent="0.25">
      <c r="A186" s="1" t="s">
        <v>54</v>
      </c>
      <c r="B186" s="1"/>
      <c r="C186" s="1"/>
      <c r="D186" s="1"/>
      <c r="E186" s="1"/>
      <c r="F186" s="1"/>
      <c r="G186" s="1"/>
      <c r="H186" s="1"/>
      <c r="I186" s="1"/>
      <c r="J186" s="1"/>
    </row>
    <row r="187" spans="1:14" x14ac:dyDescent="0.25">
      <c r="A187" s="1" t="s">
        <v>21</v>
      </c>
      <c r="B187" s="1"/>
      <c r="C187" s="1"/>
      <c r="D187" s="1"/>
      <c r="E187" s="1"/>
      <c r="F187" s="1"/>
      <c r="G187" s="1"/>
      <c r="H187" s="1"/>
      <c r="I187" s="1"/>
      <c r="J187" s="1"/>
    </row>
    <row r="188" spans="1:14" x14ac:dyDescent="0.25">
      <c r="A188" s="1" t="s">
        <v>24</v>
      </c>
      <c r="B188" s="1"/>
      <c r="C188" s="1"/>
      <c r="D188" s="1"/>
      <c r="E188" s="1"/>
      <c r="F188" s="1"/>
      <c r="G188" s="1"/>
      <c r="H188" s="1"/>
      <c r="I188" s="1"/>
      <c r="J188" s="1"/>
    </row>
    <row r="189" spans="1:14" x14ac:dyDescent="0.25">
      <c r="A189" s="1" t="s">
        <v>55</v>
      </c>
      <c r="B189" s="1"/>
      <c r="C189" s="1"/>
      <c r="D189" s="1"/>
      <c r="E189" s="1"/>
      <c r="F189" s="1"/>
      <c r="G189" s="1"/>
      <c r="H189" s="1"/>
      <c r="I189" s="1"/>
      <c r="J189" s="1"/>
    </row>
    <row r="190" spans="1:14" x14ac:dyDescent="0.25">
      <c r="A190" s="1" t="s">
        <v>21</v>
      </c>
      <c r="B190" s="1"/>
      <c r="C190" s="1"/>
      <c r="D190" s="1"/>
      <c r="E190" s="1"/>
      <c r="F190" s="1"/>
      <c r="G190" s="1"/>
      <c r="H190" s="1"/>
      <c r="I190" s="1"/>
      <c r="J190" s="1"/>
    </row>
    <row r="191" spans="1:14" x14ac:dyDescent="0.25">
      <c r="A191" s="1" t="s">
        <v>26</v>
      </c>
      <c r="B191" s="1"/>
      <c r="C191" s="1"/>
      <c r="D191" s="1"/>
      <c r="E191" s="1"/>
      <c r="F191" s="1"/>
      <c r="G191" s="1"/>
      <c r="H191" s="1"/>
      <c r="I191" s="1"/>
      <c r="J191" s="1"/>
    </row>
    <row r="192" spans="1:1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4" ht="15.75" thickBot="1" x14ac:dyDescent="0.3">
      <c r="A193" s="21" t="s">
        <v>56</v>
      </c>
      <c r="B193" s="22"/>
      <c r="C193" s="22"/>
      <c r="D193" s="22"/>
      <c r="E193" s="22"/>
      <c r="F193" s="22"/>
      <c r="G193" s="22"/>
      <c r="H193" s="22"/>
      <c r="I193" s="22"/>
      <c r="J193" s="23"/>
    </row>
    <row r="194" spans="1:14" ht="39" thickBot="1" x14ac:dyDescent="0.3">
      <c r="A194" s="6"/>
      <c r="B194" s="7" t="s">
        <v>3</v>
      </c>
      <c r="C194" s="7" t="s">
        <v>4</v>
      </c>
      <c r="D194" s="7" t="s">
        <v>5</v>
      </c>
      <c r="E194" s="7" t="s">
        <v>6</v>
      </c>
      <c r="F194" s="8" t="s">
        <v>7</v>
      </c>
      <c r="G194" s="7" t="s">
        <v>8</v>
      </c>
      <c r="H194" s="7" t="s">
        <v>9</v>
      </c>
      <c r="I194" s="8" t="s">
        <v>10</v>
      </c>
      <c r="J194" s="7" t="s">
        <v>11</v>
      </c>
      <c r="L194" s="24" t="s">
        <v>66</v>
      </c>
      <c r="N194" s="28" t="s">
        <v>67</v>
      </c>
    </row>
    <row r="195" spans="1:14" ht="15.75" thickBot="1" x14ac:dyDescent="0.3">
      <c r="A195" s="2" t="s">
        <v>12</v>
      </c>
      <c r="B195" s="9">
        <v>11328.36</v>
      </c>
      <c r="C195" s="9">
        <v>33677.68</v>
      </c>
      <c r="D195" s="9">
        <v>40888.230000000003</v>
      </c>
      <c r="E195" s="9">
        <v>0</v>
      </c>
      <c r="F195" s="9">
        <v>18939.580000000002</v>
      </c>
      <c r="G195" s="9">
        <v>6627.94</v>
      </c>
      <c r="H195" s="9">
        <v>0</v>
      </c>
      <c r="I195" s="9">
        <v>0</v>
      </c>
      <c r="J195" s="10">
        <v>16429.45</v>
      </c>
      <c r="L195" s="25">
        <v>16429.45</v>
      </c>
      <c r="N195" s="29">
        <f t="shared" ref="N195:N199" si="24">J195-L195</f>
        <v>0</v>
      </c>
    </row>
    <row r="196" spans="1:14" ht="15.75" thickBot="1" x14ac:dyDescent="0.3">
      <c r="A196" s="2" t="s">
        <v>13</v>
      </c>
      <c r="B196" s="9">
        <v>25330113.550000001</v>
      </c>
      <c r="C196" s="9">
        <v>13584277.48</v>
      </c>
      <c r="D196" s="9">
        <v>19971.77</v>
      </c>
      <c r="E196" s="9">
        <v>0</v>
      </c>
      <c r="F196" s="9">
        <v>0</v>
      </c>
      <c r="G196" s="9">
        <v>535031.15</v>
      </c>
      <c r="H196" s="9">
        <v>0</v>
      </c>
      <c r="I196" s="9">
        <v>0</v>
      </c>
      <c r="J196" s="10">
        <v>38359388.109999999</v>
      </c>
      <c r="L196" s="25">
        <v>38359388.110000007</v>
      </c>
      <c r="N196" s="29">
        <f>J196-L196</f>
        <v>0</v>
      </c>
    </row>
    <row r="197" spans="1:14" ht="15.75" thickBot="1" x14ac:dyDescent="0.3">
      <c r="A197" s="2" t="s">
        <v>14</v>
      </c>
      <c r="B197" s="9">
        <v>26386.02</v>
      </c>
      <c r="C197" s="9">
        <v>14104.55</v>
      </c>
      <c r="D197" s="9">
        <v>17.54</v>
      </c>
      <c r="E197" s="9">
        <v>0</v>
      </c>
      <c r="F197" s="9">
        <v>0</v>
      </c>
      <c r="G197" s="9">
        <v>551.73</v>
      </c>
      <c r="H197" s="9">
        <v>0</v>
      </c>
      <c r="I197" s="9">
        <v>0</v>
      </c>
      <c r="J197" s="10">
        <v>39921.300000000003</v>
      </c>
      <c r="L197" s="25">
        <v>39921.30000000001</v>
      </c>
      <c r="N197" s="29">
        <f t="shared" ref="N197:N201" si="25">J197-L197</f>
        <v>0</v>
      </c>
    </row>
    <row r="198" spans="1:14" ht="15.75" thickBot="1" x14ac:dyDescent="0.3">
      <c r="A198" s="2" t="s">
        <v>15</v>
      </c>
      <c r="B198" s="9">
        <v>2735575.96</v>
      </c>
      <c r="C198" s="9">
        <v>1455808.61</v>
      </c>
      <c r="D198" s="9">
        <v>1909.99</v>
      </c>
      <c r="E198" s="9">
        <v>0</v>
      </c>
      <c r="F198" s="9">
        <v>0</v>
      </c>
      <c r="G198" s="9">
        <v>56947.29</v>
      </c>
      <c r="H198" s="9">
        <v>0</v>
      </c>
      <c r="I198" s="9">
        <v>0</v>
      </c>
      <c r="J198" s="10">
        <v>4132527.29</v>
      </c>
      <c r="L198" s="25">
        <v>4132527.2899999958</v>
      </c>
      <c r="N198" s="29">
        <f t="shared" si="25"/>
        <v>4.1909515857696533E-9</v>
      </c>
    </row>
    <row r="199" spans="1:14" ht="15.75" thickBot="1" x14ac:dyDescent="0.3">
      <c r="A199" s="2" t="s">
        <v>16</v>
      </c>
      <c r="B199" s="9">
        <v>875804.46</v>
      </c>
      <c r="C199" s="9">
        <v>506134.96</v>
      </c>
      <c r="D199" s="9">
        <v>105298.38</v>
      </c>
      <c r="E199" s="9">
        <v>0</v>
      </c>
      <c r="F199" s="9">
        <v>0</v>
      </c>
      <c r="G199" s="9">
        <v>16143.43</v>
      </c>
      <c r="H199" s="9">
        <v>0</v>
      </c>
      <c r="I199" s="9">
        <v>0</v>
      </c>
      <c r="J199" s="10">
        <v>1260497.6100000001</v>
      </c>
      <c r="L199" s="25">
        <v>1260497.6099999996</v>
      </c>
      <c r="N199" s="29">
        <f t="shared" si="25"/>
        <v>0</v>
      </c>
    </row>
    <row r="200" spans="1:14" ht="15.75" thickBot="1" x14ac:dyDescent="0.3">
      <c r="A200" s="2" t="s">
        <v>17</v>
      </c>
      <c r="B200" s="9">
        <v>80323.899999999994</v>
      </c>
      <c r="C200" s="9">
        <v>304212.96999999997</v>
      </c>
      <c r="D200" s="9">
        <v>228237.99</v>
      </c>
      <c r="E200" s="9">
        <v>0</v>
      </c>
      <c r="F200" s="9">
        <v>11693.16</v>
      </c>
      <c r="G200" s="9">
        <v>11113.5</v>
      </c>
      <c r="H200" s="9">
        <v>0</v>
      </c>
      <c r="I200" s="9">
        <v>0</v>
      </c>
      <c r="J200" s="10">
        <v>156878.54</v>
      </c>
      <c r="L200" s="26">
        <v>156878.54000000004</v>
      </c>
      <c r="N200" s="29">
        <f>J200-L200</f>
        <v>0</v>
      </c>
    </row>
    <row r="201" spans="1:14" ht="15.75" thickBot="1" x14ac:dyDescent="0.3">
      <c r="A201" s="12" t="s">
        <v>18</v>
      </c>
      <c r="B201" s="11">
        <f t="shared" ref="B201:I201" si="26">SUM(B195:B200)</f>
        <v>29059532.25</v>
      </c>
      <c r="C201" s="11">
        <f t="shared" si="26"/>
        <v>15898216.250000002</v>
      </c>
      <c r="D201" s="11">
        <f t="shared" si="26"/>
        <v>396323.9</v>
      </c>
      <c r="E201" s="11">
        <f t="shared" si="26"/>
        <v>0</v>
      </c>
      <c r="F201" s="11">
        <f t="shared" si="26"/>
        <v>30632.74</v>
      </c>
      <c r="G201" s="11">
        <f t="shared" si="26"/>
        <v>626415.04</v>
      </c>
      <c r="H201" s="11">
        <f t="shared" si="26"/>
        <v>0</v>
      </c>
      <c r="I201" s="11">
        <f t="shared" si="26"/>
        <v>0</v>
      </c>
      <c r="J201" s="13">
        <f>B201+C201-D201-E201+F201-G201+H201+I201</f>
        <v>43965642.300000004</v>
      </c>
      <c r="L201" s="32">
        <f>L195+L196+L197+L198+L199+L200</f>
        <v>43965642.300000004</v>
      </c>
      <c r="N201" s="30">
        <f>J201-L201</f>
        <v>0</v>
      </c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4" x14ac:dyDescent="0.25">
      <c r="A203" s="14" t="s">
        <v>19</v>
      </c>
      <c r="B203" s="1"/>
      <c r="C203" s="1"/>
      <c r="D203" s="1"/>
      <c r="E203" s="1"/>
      <c r="F203" s="1"/>
      <c r="G203" s="1"/>
      <c r="H203" s="1"/>
      <c r="I203" s="1"/>
      <c r="J203" s="1"/>
    </row>
    <row r="204" spans="1:14" x14ac:dyDescent="0.25">
      <c r="A204" s="1" t="s">
        <v>57</v>
      </c>
      <c r="B204" s="1"/>
      <c r="C204" s="1"/>
      <c r="D204" s="1"/>
      <c r="E204" s="1"/>
      <c r="F204" s="1"/>
      <c r="G204" s="1"/>
      <c r="H204" s="1"/>
      <c r="I204" s="1"/>
      <c r="J204" s="1"/>
    </row>
    <row r="205" spans="1:14" x14ac:dyDescent="0.25">
      <c r="A205" s="1" t="s">
        <v>21</v>
      </c>
      <c r="B205" s="1"/>
      <c r="C205" s="1"/>
      <c r="D205" s="1"/>
      <c r="E205" s="1"/>
      <c r="F205" s="1"/>
      <c r="G205" s="1"/>
      <c r="H205" s="1"/>
      <c r="I205" s="1"/>
      <c r="J205" s="1"/>
    </row>
    <row r="206" spans="1:14" x14ac:dyDescent="0.25">
      <c r="A206" s="1" t="s">
        <v>22</v>
      </c>
      <c r="B206" s="1"/>
      <c r="C206" s="1"/>
      <c r="D206" s="1"/>
      <c r="E206" s="1"/>
      <c r="F206" s="1"/>
      <c r="G206" s="1"/>
      <c r="H206" s="1"/>
      <c r="I206" s="1"/>
      <c r="J206" s="1"/>
    </row>
    <row r="207" spans="1:14" x14ac:dyDescent="0.25">
      <c r="A207" s="1" t="s">
        <v>58</v>
      </c>
      <c r="B207" s="1"/>
      <c r="C207" s="1"/>
      <c r="D207" s="1"/>
      <c r="E207" s="1"/>
      <c r="F207" s="1"/>
      <c r="G207" s="1"/>
      <c r="H207" s="1"/>
      <c r="I207" s="1"/>
      <c r="J207" s="1"/>
    </row>
    <row r="208" spans="1:14" x14ac:dyDescent="0.25">
      <c r="A208" s="1" t="s">
        <v>21</v>
      </c>
      <c r="B208" s="1"/>
      <c r="C208" s="1"/>
      <c r="D208" s="1"/>
      <c r="E208" s="1"/>
      <c r="F208" s="1"/>
      <c r="G208" s="1"/>
      <c r="H208" s="1"/>
      <c r="I208" s="1"/>
      <c r="J208" s="1"/>
    </row>
    <row r="209" spans="1:14" x14ac:dyDescent="0.25">
      <c r="A209" s="1" t="s">
        <v>24</v>
      </c>
      <c r="B209" s="1"/>
      <c r="C209" s="1"/>
      <c r="D209" s="1"/>
      <c r="E209" s="1"/>
      <c r="F209" s="1"/>
      <c r="G209" s="1"/>
      <c r="H209" s="1"/>
      <c r="I209" s="1"/>
      <c r="J209" s="1"/>
    </row>
    <row r="210" spans="1:14" x14ac:dyDescent="0.25">
      <c r="A210" s="1" t="s">
        <v>59</v>
      </c>
      <c r="B210" s="1"/>
      <c r="C210" s="1"/>
      <c r="D210" s="1"/>
      <c r="E210" s="1"/>
      <c r="F210" s="1"/>
      <c r="G210" s="1"/>
      <c r="H210" s="1"/>
      <c r="I210" s="1"/>
      <c r="J210" s="1"/>
    </row>
    <row r="211" spans="1:14" x14ac:dyDescent="0.25">
      <c r="A211" s="1" t="s">
        <v>21</v>
      </c>
      <c r="B211" s="1"/>
      <c r="C211" s="1"/>
      <c r="D211" s="1"/>
      <c r="E211" s="1"/>
      <c r="F211" s="1"/>
      <c r="G211" s="1"/>
      <c r="H211" s="1"/>
      <c r="I211" s="1"/>
      <c r="J211" s="1"/>
    </row>
    <row r="212" spans="1:14" x14ac:dyDescent="0.25">
      <c r="A212" s="1" t="s">
        <v>26</v>
      </c>
      <c r="B212" s="1"/>
      <c r="C212" s="1"/>
      <c r="D212" s="1"/>
      <c r="E212" s="1"/>
      <c r="F212" s="1"/>
      <c r="G212" s="1"/>
      <c r="H212" s="1"/>
      <c r="I212" s="1"/>
      <c r="J212" s="1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4" ht="15.75" thickBot="1" x14ac:dyDescent="0.3">
      <c r="A214" s="21" t="s">
        <v>60</v>
      </c>
      <c r="B214" s="22"/>
      <c r="C214" s="22"/>
      <c r="D214" s="22"/>
      <c r="E214" s="22"/>
      <c r="F214" s="22"/>
      <c r="G214" s="22"/>
      <c r="H214" s="22"/>
      <c r="I214" s="22"/>
      <c r="J214" s="23"/>
    </row>
    <row r="215" spans="1:14" ht="39" thickBot="1" x14ac:dyDescent="0.3">
      <c r="A215" s="6"/>
      <c r="B215" s="7" t="s">
        <v>3</v>
      </c>
      <c r="C215" s="7" t="s">
        <v>4</v>
      </c>
      <c r="D215" s="7" t="s">
        <v>5</v>
      </c>
      <c r="E215" s="7" t="s">
        <v>6</v>
      </c>
      <c r="F215" s="8" t="s">
        <v>7</v>
      </c>
      <c r="G215" s="7" t="s">
        <v>8</v>
      </c>
      <c r="H215" s="7" t="s">
        <v>9</v>
      </c>
      <c r="I215" s="8" t="s">
        <v>10</v>
      </c>
      <c r="J215" s="7" t="s">
        <v>11</v>
      </c>
      <c r="L215" s="24" t="s">
        <v>66</v>
      </c>
      <c r="N215" s="28" t="s">
        <v>67</v>
      </c>
    </row>
    <row r="216" spans="1:14" ht="15.75" thickBot="1" x14ac:dyDescent="0.3">
      <c r="A216" s="2" t="s">
        <v>12</v>
      </c>
      <c r="B216" s="9">
        <v>0</v>
      </c>
      <c r="C216" s="9">
        <v>8540.5400000000009</v>
      </c>
      <c r="D216" s="9">
        <v>7097.77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10">
        <v>1442.77</v>
      </c>
      <c r="L216" s="25">
        <v>1442.77</v>
      </c>
      <c r="N216" s="29">
        <f t="shared" ref="N216:N220" si="27">J216-L216</f>
        <v>0</v>
      </c>
    </row>
    <row r="217" spans="1:14" ht="15.75" thickBot="1" x14ac:dyDescent="0.3">
      <c r="A217" s="2" t="s">
        <v>13</v>
      </c>
      <c r="B217" s="9">
        <v>32923220.09</v>
      </c>
      <c r="C217" s="9">
        <v>10997593.050000001</v>
      </c>
      <c r="D217" s="9">
        <v>26467.42</v>
      </c>
      <c r="E217" s="9">
        <v>0</v>
      </c>
      <c r="F217" s="9">
        <v>0</v>
      </c>
      <c r="G217" s="9">
        <v>548511.34</v>
      </c>
      <c r="H217" s="9">
        <v>0</v>
      </c>
      <c r="I217" s="9">
        <v>0</v>
      </c>
      <c r="J217" s="10">
        <v>43345834.380000003</v>
      </c>
      <c r="L217" s="25">
        <v>43345834.38000001</v>
      </c>
      <c r="N217" s="29">
        <f>J217-L217</f>
        <v>0</v>
      </c>
    </row>
    <row r="218" spans="1:14" ht="15.75" thickBot="1" x14ac:dyDescent="0.3">
      <c r="A218" s="2" t="s">
        <v>14</v>
      </c>
      <c r="B218" s="9">
        <v>34315.18</v>
      </c>
      <c r="C218" s="9">
        <v>11477.03</v>
      </c>
      <c r="D218" s="9">
        <v>25.93</v>
      </c>
      <c r="E218" s="9">
        <v>0</v>
      </c>
      <c r="F218" s="9">
        <v>0</v>
      </c>
      <c r="G218" s="9">
        <v>572.12</v>
      </c>
      <c r="H218" s="9">
        <v>0</v>
      </c>
      <c r="I218" s="9">
        <v>0</v>
      </c>
      <c r="J218" s="10">
        <v>45194.16</v>
      </c>
      <c r="L218" s="25">
        <v>45194.159999999989</v>
      </c>
      <c r="N218" s="29">
        <f t="shared" ref="N218:N222" si="28">J218-L218</f>
        <v>0</v>
      </c>
    </row>
    <row r="219" spans="1:14" ht="15.75" thickBot="1" x14ac:dyDescent="0.3">
      <c r="A219" s="2" t="s">
        <v>15</v>
      </c>
      <c r="B219" s="9">
        <v>3539139.4</v>
      </c>
      <c r="C219" s="9">
        <v>1184602.74</v>
      </c>
      <c r="D219" s="9">
        <v>4770.13</v>
      </c>
      <c r="E219" s="9">
        <v>0</v>
      </c>
      <c r="F219" s="9">
        <v>0</v>
      </c>
      <c r="G219" s="9">
        <v>59051.09</v>
      </c>
      <c r="H219" s="9">
        <v>0</v>
      </c>
      <c r="I219" s="9">
        <v>0</v>
      </c>
      <c r="J219" s="10">
        <v>4659920.92</v>
      </c>
      <c r="L219" s="25">
        <v>4659920.9199999962</v>
      </c>
      <c r="N219" s="29">
        <f t="shared" si="28"/>
        <v>0</v>
      </c>
    </row>
    <row r="220" spans="1:14" ht="15.75" thickBot="1" x14ac:dyDescent="0.3">
      <c r="A220" s="2" t="s">
        <v>16</v>
      </c>
      <c r="B220" s="9">
        <v>1156803.04</v>
      </c>
      <c r="C220" s="9">
        <v>467923.18</v>
      </c>
      <c r="D220" s="9">
        <v>129223.11</v>
      </c>
      <c r="E220" s="9">
        <v>0</v>
      </c>
      <c r="F220" s="9">
        <v>0</v>
      </c>
      <c r="G220" s="9">
        <v>23034.25</v>
      </c>
      <c r="H220" s="9">
        <v>0</v>
      </c>
      <c r="I220" s="9">
        <v>0</v>
      </c>
      <c r="J220" s="10">
        <v>1472468.86</v>
      </c>
      <c r="L220" s="25">
        <v>1472468.8600000006</v>
      </c>
      <c r="N220" s="29">
        <f t="shared" si="28"/>
        <v>0</v>
      </c>
    </row>
    <row r="221" spans="1:14" ht="15.75" thickBot="1" x14ac:dyDescent="0.3">
      <c r="A221" s="2" t="s">
        <v>17</v>
      </c>
      <c r="B221" s="9">
        <v>76154.740000000005</v>
      </c>
      <c r="C221" s="9">
        <v>172445.32</v>
      </c>
      <c r="D221" s="9">
        <v>130661.99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10">
        <v>117938.07</v>
      </c>
      <c r="L221" s="26">
        <v>117938.07000000005</v>
      </c>
      <c r="N221" s="29">
        <f>J221-L221</f>
        <v>0</v>
      </c>
    </row>
    <row r="222" spans="1:14" ht="15.75" thickBot="1" x14ac:dyDescent="0.3">
      <c r="A222" s="12" t="s">
        <v>18</v>
      </c>
      <c r="B222" s="11">
        <f t="shared" ref="B222:I222" si="29">SUM(B216:B221)</f>
        <v>37729632.450000003</v>
      </c>
      <c r="C222" s="11">
        <f t="shared" si="29"/>
        <v>12842581.859999999</v>
      </c>
      <c r="D222" s="11">
        <f t="shared" si="29"/>
        <v>298246.34999999998</v>
      </c>
      <c r="E222" s="11">
        <f t="shared" si="29"/>
        <v>0</v>
      </c>
      <c r="F222" s="11">
        <f t="shared" si="29"/>
        <v>0</v>
      </c>
      <c r="G222" s="11">
        <f t="shared" si="29"/>
        <v>631168.79999999993</v>
      </c>
      <c r="H222" s="11">
        <f t="shared" si="29"/>
        <v>0</v>
      </c>
      <c r="I222" s="11">
        <f t="shared" si="29"/>
        <v>0</v>
      </c>
      <c r="J222" s="13">
        <f>B222+C222-D222-E222+F222-G222+H222+I222</f>
        <v>49642799.160000004</v>
      </c>
      <c r="L222" s="32">
        <f>L216+L217+L218+L219+L220+L221</f>
        <v>49642799.160000004</v>
      </c>
      <c r="N222" s="30">
        <f>J222-L222</f>
        <v>0</v>
      </c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4" x14ac:dyDescent="0.25">
      <c r="A224" s="14" t="s">
        <v>19</v>
      </c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 t="s">
        <v>57</v>
      </c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 t="s">
        <v>21</v>
      </c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 t="s">
        <v>22</v>
      </c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 t="s">
        <v>58</v>
      </c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 t="s">
        <v>21</v>
      </c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 t="s">
        <v>24</v>
      </c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 t="s">
        <v>59</v>
      </c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 t="s">
        <v>21</v>
      </c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 t="s">
        <v>26</v>
      </c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21" t="s">
        <v>61</v>
      </c>
      <c r="B235" s="22"/>
      <c r="C235" s="22"/>
      <c r="D235" s="22"/>
      <c r="E235" s="22"/>
      <c r="F235" s="22"/>
      <c r="G235" s="22"/>
      <c r="H235" s="22"/>
      <c r="I235" s="22"/>
      <c r="J235" s="23"/>
    </row>
    <row r="236" spans="1:10" ht="38.25" x14ac:dyDescent="0.25">
      <c r="A236" s="6"/>
      <c r="B236" s="7" t="s">
        <v>3</v>
      </c>
      <c r="C236" s="7" t="s">
        <v>4</v>
      </c>
      <c r="D236" s="7" t="s">
        <v>5</v>
      </c>
      <c r="E236" s="7" t="s">
        <v>6</v>
      </c>
      <c r="F236" s="8" t="s">
        <v>7</v>
      </c>
      <c r="G236" s="7" t="s">
        <v>8</v>
      </c>
      <c r="H236" s="7" t="s">
        <v>9</v>
      </c>
      <c r="I236" s="8" t="s">
        <v>10</v>
      </c>
      <c r="J236" s="7" t="s">
        <v>11</v>
      </c>
    </row>
    <row r="237" spans="1:10" x14ac:dyDescent="0.25">
      <c r="A237" s="2" t="s">
        <v>12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10">
        <v>0</v>
      </c>
    </row>
    <row r="238" spans="1:10" x14ac:dyDescent="0.25">
      <c r="A238" s="2" t="s">
        <v>13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10">
        <v>0</v>
      </c>
    </row>
    <row r="239" spans="1:10" x14ac:dyDescent="0.25">
      <c r="A239" s="2" t="s">
        <v>14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10">
        <v>0</v>
      </c>
    </row>
    <row r="240" spans="1:10" x14ac:dyDescent="0.25">
      <c r="A240" s="2" t="s">
        <v>15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10">
        <v>0</v>
      </c>
    </row>
    <row r="241" spans="1:10" x14ac:dyDescent="0.25">
      <c r="A241" s="2" t="s">
        <v>16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10">
        <v>0</v>
      </c>
    </row>
    <row r="242" spans="1:10" x14ac:dyDescent="0.25">
      <c r="A242" s="2" t="s">
        <v>17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10">
        <v>0</v>
      </c>
    </row>
    <row r="243" spans="1:10" x14ac:dyDescent="0.25">
      <c r="A243" s="12" t="s">
        <v>18</v>
      </c>
      <c r="B243" s="11">
        <f t="shared" ref="B243:I243" si="30">SUM(B237:B242)</f>
        <v>0</v>
      </c>
      <c r="C243" s="11">
        <f t="shared" si="30"/>
        <v>0</v>
      </c>
      <c r="D243" s="11">
        <f t="shared" si="30"/>
        <v>0</v>
      </c>
      <c r="E243" s="11">
        <f t="shared" si="30"/>
        <v>0</v>
      </c>
      <c r="F243" s="11">
        <f t="shared" si="30"/>
        <v>0</v>
      </c>
      <c r="G243" s="11">
        <f t="shared" si="30"/>
        <v>0</v>
      </c>
      <c r="H243" s="11">
        <f t="shared" si="30"/>
        <v>0</v>
      </c>
      <c r="I243" s="11">
        <f t="shared" si="30"/>
        <v>0</v>
      </c>
      <c r="J243" s="13">
        <f>B243+C243-D243-E243+F243-G243+H243+I243</f>
        <v>0</v>
      </c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4" t="s">
        <v>19</v>
      </c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 t="s">
        <v>57</v>
      </c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 t="s">
        <v>21</v>
      </c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 t="s">
        <v>22</v>
      </c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 t="s">
        <v>58</v>
      </c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 t="s">
        <v>21</v>
      </c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 t="s">
        <v>24</v>
      </c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 t="s">
        <v>59</v>
      </c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 t="s">
        <v>21</v>
      </c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 t="s">
        <v>26</v>
      </c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5.75" thickBot="1" x14ac:dyDescent="0.3">
      <c r="A256" s="21" t="s">
        <v>62</v>
      </c>
      <c r="B256" s="22"/>
      <c r="C256" s="22"/>
      <c r="D256" s="22"/>
      <c r="E256" s="22"/>
      <c r="F256" s="22"/>
      <c r="G256" s="22"/>
      <c r="H256" s="22"/>
      <c r="I256" s="22"/>
      <c r="J256" s="23"/>
    </row>
    <row r="257" spans="1:14" ht="39" thickBot="1" x14ac:dyDescent="0.3">
      <c r="A257" s="6"/>
      <c r="B257" s="7" t="s">
        <v>3</v>
      </c>
      <c r="C257" s="7" t="s">
        <v>4</v>
      </c>
      <c r="D257" s="7" t="s">
        <v>5</v>
      </c>
      <c r="E257" s="7" t="s">
        <v>6</v>
      </c>
      <c r="F257" s="8" t="s">
        <v>7</v>
      </c>
      <c r="G257" s="7" t="s">
        <v>8</v>
      </c>
      <c r="H257" s="7" t="s">
        <v>9</v>
      </c>
      <c r="I257" s="8" t="s">
        <v>10</v>
      </c>
      <c r="J257" s="7" t="s">
        <v>11</v>
      </c>
      <c r="L257" s="24" t="s">
        <v>66</v>
      </c>
      <c r="N257" s="28" t="s">
        <v>67</v>
      </c>
    </row>
    <row r="258" spans="1:14" ht="15.75" thickBot="1" x14ac:dyDescent="0.3">
      <c r="A258" s="2" t="s">
        <v>12</v>
      </c>
      <c r="B258" s="9">
        <v>66074.27</v>
      </c>
      <c r="C258" s="9">
        <v>213546.89</v>
      </c>
      <c r="D258" s="9">
        <v>216086.97</v>
      </c>
      <c r="E258" s="9">
        <v>0</v>
      </c>
      <c r="F258" s="9">
        <v>18939.580000000002</v>
      </c>
      <c r="G258" s="9">
        <v>6627.94</v>
      </c>
      <c r="H258" s="9">
        <v>0</v>
      </c>
      <c r="I258" s="9">
        <v>0</v>
      </c>
      <c r="J258" s="10">
        <v>75845.83</v>
      </c>
      <c r="L258" s="25">
        <v>75845.83</v>
      </c>
      <c r="N258" s="29">
        <f t="shared" ref="N258:N262" si="31">J258-L258</f>
        <v>0</v>
      </c>
    </row>
    <row r="259" spans="1:14" ht="15.75" thickBot="1" x14ac:dyDescent="0.3">
      <c r="A259" s="2" t="s">
        <v>13</v>
      </c>
      <c r="B259" s="9">
        <v>397422341.92000002</v>
      </c>
      <c r="C259" s="9">
        <v>94669647.739999995</v>
      </c>
      <c r="D259" s="9">
        <v>336965.29</v>
      </c>
      <c r="E259" s="9">
        <v>0</v>
      </c>
      <c r="F259" s="9">
        <v>0</v>
      </c>
      <c r="G259" s="9">
        <v>4238699.47</v>
      </c>
      <c r="H259" s="9">
        <v>0</v>
      </c>
      <c r="I259" s="9">
        <v>0</v>
      </c>
      <c r="J259" s="10">
        <v>487516324.89999998</v>
      </c>
      <c r="L259" s="25">
        <v>487516324.8999998</v>
      </c>
      <c r="N259" s="29">
        <f>J259-L259</f>
        <v>0</v>
      </c>
    </row>
    <row r="260" spans="1:14" ht="15.75" thickBot="1" x14ac:dyDescent="0.3">
      <c r="A260" s="2" t="s">
        <v>14</v>
      </c>
      <c r="B260" s="9">
        <v>414193.12</v>
      </c>
      <c r="C260" s="9">
        <v>98506.72</v>
      </c>
      <c r="D260" s="9">
        <v>226.01</v>
      </c>
      <c r="E260" s="9">
        <v>0</v>
      </c>
      <c r="F260" s="9">
        <v>0</v>
      </c>
      <c r="G260" s="9">
        <v>4409.1000000000004</v>
      </c>
      <c r="H260" s="9">
        <v>0</v>
      </c>
      <c r="I260" s="9">
        <v>0</v>
      </c>
      <c r="J260" s="10">
        <v>508064.73</v>
      </c>
      <c r="L260" s="25">
        <v>508064.73000000237</v>
      </c>
      <c r="N260" s="29">
        <f t="shared" ref="N260:N264" si="32">J260-L260</f>
        <v>-2.3865140974521637E-9</v>
      </c>
    </row>
    <row r="261" spans="1:14" ht="15.75" thickBot="1" x14ac:dyDescent="0.3">
      <c r="A261" s="2" t="s">
        <v>15</v>
      </c>
      <c r="B261" s="9">
        <v>42857256.560000002</v>
      </c>
      <c r="C261" s="9">
        <v>10167464.24</v>
      </c>
      <c r="D261" s="9">
        <v>25947.95</v>
      </c>
      <c r="E261" s="9">
        <v>0</v>
      </c>
      <c r="F261" s="9">
        <v>0</v>
      </c>
      <c r="G261" s="9">
        <v>455957.84</v>
      </c>
      <c r="H261" s="9">
        <v>0</v>
      </c>
      <c r="I261" s="9">
        <v>0</v>
      </c>
      <c r="J261" s="10">
        <v>52542815.009999998</v>
      </c>
      <c r="L261" s="25">
        <v>52543693.360000022</v>
      </c>
      <c r="N261" s="29">
        <f t="shared" si="32"/>
        <v>-878.35000002384186</v>
      </c>
    </row>
    <row r="262" spans="1:14" ht="15.75" thickBot="1" x14ac:dyDescent="0.3">
      <c r="A262" s="2" t="s">
        <v>16</v>
      </c>
      <c r="B262" s="9">
        <v>13042755.66</v>
      </c>
      <c r="C262" s="9">
        <v>3738594.1</v>
      </c>
      <c r="D262" s="9">
        <v>1881116.29</v>
      </c>
      <c r="E262" s="9">
        <v>0</v>
      </c>
      <c r="F262" s="9">
        <v>0</v>
      </c>
      <c r="G262" s="9">
        <v>153323.23000000001</v>
      </c>
      <c r="H262" s="9">
        <v>0</v>
      </c>
      <c r="I262" s="9">
        <v>0</v>
      </c>
      <c r="J262" s="10">
        <v>14746910.24</v>
      </c>
      <c r="L262" s="25">
        <v>14743790.360000012</v>
      </c>
      <c r="N262" s="29">
        <f t="shared" si="32"/>
        <v>3119.879999987781</v>
      </c>
    </row>
    <row r="263" spans="1:14" ht="15.75" thickBot="1" x14ac:dyDescent="0.3">
      <c r="A263" s="2" t="s">
        <v>17</v>
      </c>
      <c r="B263" s="9">
        <v>464290.84</v>
      </c>
      <c r="C263" s="9">
        <v>1821461.89</v>
      </c>
      <c r="D263" s="9">
        <v>1553949.97</v>
      </c>
      <c r="E263" s="9">
        <v>0</v>
      </c>
      <c r="F263" s="9">
        <v>14460.6</v>
      </c>
      <c r="G263" s="9">
        <v>17534.810000000001</v>
      </c>
      <c r="H263" s="9">
        <v>0</v>
      </c>
      <c r="I263" s="9">
        <v>0</v>
      </c>
      <c r="J263" s="10">
        <v>728728.55</v>
      </c>
      <c r="L263" s="26">
        <v>733920.71999999986</v>
      </c>
      <c r="N263" s="29">
        <f>J263-L263</f>
        <v>-5192.1699999998091</v>
      </c>
    </row>
    <row r="264" spans="1:14" ht="15.75" thickBot="1" x14ac:dyDescent="0.3">
      <c r="A264" s="12" t="s">
        <v>18</v>
      </c>
      <c r="B264" s="11">
        <f t="shared" ref="B264:I264" si="33">SUM(B258:B263)</f>
        <v>454266912.37</v>
      </c>
      <c r="C264" s="11">
        <f t="shared" si="33"/>
        <v>110709221.57999998</v>
      </c>
      <c r="D264" s="11">
        <f t="shared" si="33"/>
        <v>4014292.4799999995</v>
      </c>
      <c r="E264" s="11">
        <f t="shared" si="33"/>
        <v>0</v>
      </c>
      <c r="F264" s="11">
        <f t="shared" si="33"/>
        <v>33400.18</v>
      </c>
      <c r="G264" s="11">
        <f t="shared" si="33"/>
        <v>4876552.3899999997</v>
      </c>
      <c r="H264" s="11">
        <f t="shared" si="33"/>
        <v>0</v>
      </c>
      <c r="I264" s="11">
        <f t="shared" si="33"/>
        <v>0</v>
      </c>
      <c r="J264" s="13">
        <f>B264+C264-D264-E264+F264-G264+H264+I264</f>
        <v>556118689.25999999</v>
      </c>
      <c r="L264" s="27">
        <f>L258+L259+L260+L261+L262+L263</f>
        <v>556121639.89999986</v>
      </c>
      <c r="N264" s="30">
        <f>J264-L264</f>
        <v>-2950.6399998664856</v>
      </c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4" x14ac:dyDescent="0.25">
      <c r="A266" s="14" t="s">
        <v>19</v>
      </c>
      <c r="B266" s="1"/>
      <c r="C266" s="1"/>
      <c r="D266" s="1"/>
      <c r="E266" s="1"/>
      <c r="F266" s="1"/>
      <c r="G266" s="1"/>
      <c r="H266" s="1"/>
      <c r="I266" s="1"/>
      <c r="J266" s="1"/>
    </row>
    <row r="267" spans="1:14" x14ac:dyDescent="0.25">
      <c r="A267" s="1" t="s">
        <v>63</v>
      </c>
      <c r="B267" s="1"/>
      <c r="C267" s="1"/>
      <c r="D267" s="1"/>
      <c r="E267" s="1"/>
      <c r="F267" s="1"/>
      <c r="G267" s="1"/>
      <c r="H267" s="1"/>
      <c r="I267" s="1"/>
      <c r="J267" s="1"/>
    </row>
    <row r="268" spans="1:14" x14ac:dyDescent="0.25">
      <c r="A268" s="1" t="s">
        <v>21</v>
      </c>
      <c r="B268" s="1"/>
      <c r="C268" s="1"/>
      <c r="D268" s="1"/>
      <c r="E268" s="1"/>
      <c r="F268" s="1"/>
      <c r="G268" s="1"/>
      <c r="H268" s="1"/>
      <c r="I268" s="1"/>
      <c r="J268" s="1"/>
    </row>
    <row r="269" spans="1:14" x14ac:dyDescent="0.25">
      <c r="A269" s="1" t="s">
        <v>22</v>
      </c>
      <c r="B269" s="1"/>
      <c r="C269" s="1"/>
      <c r="D269" s="1"/>
      <c r="E269" s="1"/>
      <c r="F269" s="1"/>
      <c r="G269" s="1"/>
      <c r="H269" s="1"/>
      <c r="I269" s="1"/>
      <c r="J269" s="1"/>
    </row>
    <row r="270" spans="1:14" ht="15.75" thickBot="1" x14ac:dyDescent="0.3">
      <c r="A270" s="1" t="s">
        <v>64</v>
      </c>
      <c r="B270" s="1"/>
      <c r="C270" s="1"/>
      <c r="D270" s="1"/>
      <c r="E270" s="1"/>
      <c r="F270" s="1"/>
      <c r="G270" s="1"/>
      <c r="H270" s="1"/>
      <c r="I270" s="1"/>
      <c r="J270" s="1"/>
    </row>
    <row r="271" spans="1:14" x14ac:dyDescent="0.25">
      <c r="A271" s="1" t="s">
        <v>21</v>
      </c>
      <c r="B271" s="1"/>
      <c r="C271" s="1"/>
      <c r="D271" s="1"/>
      <c r="E271" s="1"/>
      <c r="F271" s="1"/>
      <c r="G271" s="1"/>
      <c r="H271" s="1"/>
      <c r="I271" s="33" t="s">
        <v>68</v>
      </c>
      <c r="J271" s="34"/>
      <c r="K271" s="34"/>
      <c r="L271" s="34"/>
      <c r="M271" s="35"/>
    </row>
    <row r="272" spans="1:14" x14ac:dyDescent="0.25">
      <c r="A272" s="1" t="s">
        <v>24</v>
      </c>
      <c r="B272" s="1"/>
      <c r="C272" s="1"/>
      <c r="D272" s="1"/>
      <c r="E272" s="1"/>
      <c r="F272" s="1"/>
      <c r="G272" s="1"/>
      <c r="H272" s="1"/>
      <c r="I272" s="36"/>
      <c r="J272" s="37"/>
      <c r="K272" s="37"/>
      <c r="L272" s="37"/>
      <c r="M272" s="38"/>
    </row>
    <row r="273" spans="1:13" ht="15.75" thickBot="1" x14ac:dyDescent="0.3">
      <c r="A273" s="1" t="s">
        <v>65</v>
      </c>
      <c r="B273" s="1"/>
      <c r="C273" s="1"/>
      <c r="D273" s="1"/>
      <c r="E273" s="1"/>
      <c r="F273" s="1"/>
      <c r="G273" s="1"/>
      <c r="H273" s="1"/>
      <c r="I273" s="39"/>
      <c r="J273" s="40"/>
      <c r="K273" s="40"/>
      <c r="L273" s="40"/>
      <c r="M273" s="41"/>
    </row>
    <row r="274" spans="1:13" x14ac:dyDescent="0.25">
      <c r="A274" s="1" t="s">
        <v>21</v>
      </c>
      <c r="B274" s="1"/>
      <c r="C274" s="1"/>
      <c r="D274" s="1"/>
      <c r="E274" s="1"/>
      <c r="F274" s="1"/>
      <c r="G274" s="1"/>
      <c r="H274" s="1"/>
      <c r="I274" s="1"/>
      <c r="J274" s="1"/>
    </row>
    <row r="275" spans="1:13" x14ac:dyDescent="0.25">
      <c r="A275" s="1" t="s">
        <v>26</v>
      </c>
      <c r="B275" s="1"/>
      <c r="C275" s="1"/>
      <c r="D275" s="1"/>
      <c r="E275" s="1"/>
      <c r="F275" s="1"/>
      <c r="G275" s="1"/>
      <c r="H275" s="1"/>
      <c r="I275" s="1"/>
      <c r="J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</sheetData>
  <mergeCells count="16">
    <mergeCell ref="I271:M273"/>
    <mergeCell ref="A172:J172"/>
    <mergeCell ref="A193:J193"/>
    <mergeCell ref="A214:J214"/>
    <mergeCell ref="A235:J235"/>
    <mergeCell ref="A256:J256"/>
    <mergeCell ref="A67:J67"/>
    <mergeCell ref="A88:J88"/>
    <mergeCell ref="A109:J109"/>
    <mergeCell ref="A130:J130"/>
    <mergeCell ref="A151:J151"/>
    <mergeCell ref="A2:J2"/>
    <mergeCell ref="A1:J1"/>
    <mergeCell ref="A4:J4"/>
    <mergeCell ref="A25:J25"/>
    <mergeCell ref="A46:J4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2021-01-25T17:56:44Z</dcterms:created>
  <dcterms:modified xsi:type="dcterms:W3CDTF">2022-10-27T19:51:14Z</dcterms:modified>
</cp:coreProperties>
</file>