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senai2023\excel_40\aula04\"/>
    </mc:Choice>
  </mc:AlternateContent>
  <xr:revisionPtr revIDLastSave="0" documentId="13_ncr:1_{C37013F5-F289-486A-AF3A-E55C31493FE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tividade01" sheetId="1" r:id="rId1"/>
    <sheet name="atividade0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2" l="1"/>
  <c r="I6" i="2" s="1"/>
  <c r="C3" i="2" s="1"/>
  <c r="C15" i="2" s="1"/>
  <c r="B14" i="2"/>
  <c r="C14" i="2"/>
  <c r="D14" i="2"/>
  <c r="E14" i="2"/>
  <c r="F14" i="2"/>
  <c r="G14" i="2"/>
  <c r="D17" i="1"/>
  <c r="E17" i="1"/>
  <c r="C17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I11" i="1"/>
  <c r="H11" i="1"/>
  <c r="G11" i="1"/>
  <c r="F11" i="1"/>
  <c r="F9" i="1"/>
  <c r="D9" i="1"/>
  <c r="E9" i="1"/>
  <c r="C9" i="1"/>
  <c r="I4" i="1"/>
  <c r="I5" i="1"/>
  <c r="I6" i="1"/>
  <c r="I7" i="1"/>
  <c r="I8" i="1"/>
  <c r="F8" i="1"/>
  <c r="F7" i="1"/>
  <c r="F6" i="1"/>
  <c r="F5" i="1"/>
  <c r="F4" i="1"/>
  <c r="F3" i="1"/>
  <c r="H4" i="1"/>
  <c r="H5" i="1"/>
  <c r="H6" i="1"/>
  <c r="H7" i="1"/>
  <c r="H8" i="1"/>
  <c r="G4" i="1"/>
  <c r="G5" i="1"/>
  <c r="G6" i="1"/>
  <c r="G7" i="1"/>
  <c r="G8" i="1"/>
  <c r="I3" i="1"/>
  <c r="H3" i="1"/>
  <c r="G3" i="1"/>
  <c r="B3" i="2" l="1"/>
  <c r="B15" i="2" s="1"/>
  <c r="G3" i="2"/>
  <c r="G15" i="2" s="1"/>
  <c r="F3" i="2"/>
  <c r="F15" i="2" s="1"/>
  <c r="E3" i="2"/>
  <c r="E15" i="2" s="1"/>
  <c r="D3" i="2"/>
  <c r="D15" i="2" s="1"/>
  <c r="F17" i="1"/>
  <c r="C18" i="1" s="1"/>
  <c r="H15" i="2" l="1"/>
</calcChain>
</file>

<file path=xl/sharedStrings.xml><?xml version="1.0" encoding="utf-8"?>
<sst xmlns="http://schemas.openxmlformats.org/spreadsheetml/2006/main" count="58" uniqueCount="46">
  <si>
    <t>Empresa Nacional S/A</t>
  </si>
  <si>
    <t>Código</t>
  </si>
  <si>
    <t>Produto</t>
  </si>
  <si>
    <t>Jan</t>
  </si>
  <si>
    <t>Fev</t>
  </si>
  <si>
    <t>Mar</t>
  </si>
  <si>
    <t>Total 1º Trim</t>
  </si>
  <si>
    <t>Máximo</t>
  </si>
  <si>
    <t>Mínimo</t>
  </si>
  <si>
    <t>Média</t>
  </si>
  <si>
    <t>Porca</t>
  </si>
  <si>
    <t>Parafuso</t>
  </si>
  <si>
    <t>Arruela</t>
  </si>
  <si>
    <t>Prego</t>
  </si>
  <si>
    <t>Alicate</t>
  </si>
  <si>
    <t>Martelo</t>
  </si>
  <si>
    <t>Totais</t>
  </si>
  <si>
    <t>Abr</t>
  </si>
  <si>
    <t>Mai</t>
  </si>
  <si>
    <t>Jun</t>
  </si>
  <si>
    <t>Total 2º Trim</t>
  </si>
  <si>
    <t>Total do Semestre</t>
  </si>
  <si>
    <t>CONTAS A PAGAR</t>
  </si>
  <si>
    <t>JANEIRO</t>
  </si>
  <si>
    <t>FEVEREIRO</t>
  </si>
  <si>
    <t>MARÇO</t>
  </si>
  <si>
    <t>ABRIL</t>
  </si>
  <si>
    <t>MAIO</t>
  </si>
  <si>
    <t>JUNHO</t>
  </si>
  <si>
    <t>SALÁRIO</t>
  </si>
  <si>
    <t>CONTAS</t>
  </si>
  <si>
    <t>ÁGUA</t>
  </si>
  <si>
    <t>LUZ</t>
  </si>
  <si>
    <t>ESCOLA</t>
  </si>
  <si>
    <t>IPVA</t>
  </si>
  <si>
    <t>SHOPPING</t>
  </si>
  <si>
    <t>COMBUSTÍVEL</t>
  </si>
  <si>
    <t>TOTAL DE CONTAS</t>
  </si>
  <si>
    <t>SALDO</t>
  </si>
  <si>
    <t>Salário Mínimo</t>
  </si>
  <si>
    <t>INSS</t>
  </si>
  <si>
    <t>ALUGUEL</t>
  </si>
  <si>
    <t>ALIMENTAÇÃO</t>
  </si>
  <si>
    <t>VALE REFEIÇÃO</t>
  </si>
  <si>
    <t>Sal - INSS</t>
  </si>
  <si>
    <t>Lucro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</si>
</sst>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.0_-;\-* #,##0.0_-;_-* &quot;-&quot;??_-;_-@_-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1" applyNumberFormat="1" applyFont="1"/>
    <xf numFmtId="0" fontId="3" fillId="0" borderId="0" xfId="0" applyFont="1"/>
    <xf numFmtId="164" fontId="3" fillId="0" borderId="0" xfId="1" applyNumberFormat="1" applyFont="1"/>
    <xf numFmtId="0" fontId="0" fillId="0" borderId="1" xfId="0" applyBorder="1"/>
    <xf numFmtId="44" fontId="0" fillId="0" borderId="1" xfId="2" applyFont="1" applyBorder="1"/>
    <xf numFmtId="0" fontId="3" fillId="0" borderId="0" xfId="0" applyFont="1" applyAlignment="1">
      <alignment horizontal="center"/>
    </xf>
    <xf numFmtId="10" fontId="0" fillId="0" borderId="1" xfId="0" applyNumberFormat="1" applyBorder="1"/>
    <xf numFmtId="44" fontId="0" fillId="0" borderId="1" xfId="0" applyNumberFormat="1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5" xfId="0" applyBorder="1"/>
    <xf numFmtId="44" fontId="0" fillId="0" borderId="6" xfId="2" applyFont="1" applyBorder="1"/>
    <xf numFmtId="0" fontId="3" fillId="0" borderId="7" xfId="0" applyFont="1" applyBorder="1"/>
    <xf numFmtId="44" fontId="3" fillId="0" borderId="8" xfId="0" applyNumberFormat="1" applyFont="1" applyBorder="1"/>
    <xf numFmtId="0" fontId="0" fillId="0" borderId="7" xfId="0" applyBorder="1"/>
    <xf numFmtId="0" fontId="3" fillId="0" borderId="8" xfId="0" applyFont="1" applyBorder="1"/>
    <xf numFmtId="0" fontId="3" fillId="0" borderId="9" xfId="0" applyFont="1" applyBorder="1"/>
    <xf numFmtId="0" fontId="0" fillId="0" borderId="2" xfId="0" applyBorder="1"/>
    <xf numFmtId="44" fontId="0" fillId="0" borderId="3" xfId="2" applyFont="1" applyBorder="1"/>
    <xf numFmtId="44" fontId="0" fillId="0" borderId="4" xfId="2" applyFont="1" applyBorder="1"/>
    <xf numFmtId="44" fontId="0" fillId="0" borderId="8" xfId="2" applyFont="1" applyBorder="1"/>
    <xf numFmtId="44" fontId="0" fillId="0" borderId="9" xfId="2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3" fillId="0" borderId="10" xfId="0" applyFont="1" applyBorder="1" applyAlignment="1">
      <alignment wrapText="1"/>
    </xf>
    <xf numFmtId="44" fontId="3" fillId="0" borderId="11" xfId="0" applyNumberFormat="1" applyFont="1" applyBorder="1"/>
    <xf numFmtId="44" fontId="3" fillId="0" borderId="15" xfId="0" applyNumberFormat="1" applyFont="1" applyBorder="1"/>
    <xf numFmtId="44" fontId="3" fillId="0" borderId="16" xfId="0" applyNumberFormat="1" applyFont="1" applyBorder="1"/>
    <xf numFmtId="0" fontId="0" fillId="0" borderId="17" xfId="0" applyBorder="1" applyAlignment="1">
      <alignment horizontal="center"/>
    </xf>
    <xf numFmtId="44" fontId="3" fillId="0" borderId="18" xfId="0" applyNumberFormat="1" applyFont="1" applyBorder="1"/>
  </cellXfs>
  <cellStyles count="3">
    <cellStyle name="Moeda" xfId="2" builtinId="4"/>
    <cellStyle name="Normal" xfId="0" builtinId="0"/>
    <cellStyle name="Vírgula" xfId="1" builtinId="3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atividade01!$B$11</c:f>
              <c:strCache>
                <c:ptCount val="1"/>
                <c:pt idx="0">
                  <c:v>Porca</c:v>
                </c:pt>
              </c:strCache>
            </c:strRef>
          </c:tx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51F-41A9-AD57-97E07DBDE531}"/>
              </c:ext>
            </c:extLst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E2-4E95-8054-682EA9296332}"/>
              </c:ext>
            </c:extLst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51F-41A9-AD57-97E07DBDE53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atividade01!$C$10:$E$10</c:f>
              <c:strCache>
                <c:ptCount val="3"/>
                <c:pt idx="0">
                  <c:v>Abr</c:v>
                </c:pt>
                <c:pt idx="1">
                  <c:v>Mai</c:v>
                </c:pt>
                <c:pt idx="2">
                  <c:v>Jun</c:v>
                </c:pt>
              </c:strCache>
            </c:strRef>
          </c:cat>
          <c:val>
            <c:numRef>
              <c:f>atividade01!$C$11:$E$11</c:f>
              <c:numCache>
                <c:formatCode>General</c:formatCode>
                <c:ptCount val="3"/>
                <c:pt idx="0">
                  <c:v>6265</c:v>
                </c:pt>
                <c:pt idx="1">
                  <c:v>6954</c:v>
                </c:pt>
                <c:pt idx="2">
                  <c:v>7858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1F-41A9-AD57-97E07DBDE53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atividade01!$B$17</c:f>
              <c:strCache>
                <c:ptCount val="1"/>
                <c:pt idx="0">
                  <c:v>Totais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atividade01!$C$10:$E$10</c:f>
              <c:strCache>
                <c:ptCount val="3"/>
                <c:pt idx="0">
                  <c:v>Abr</c:v>
                </c:pt>
                <c:pt idx="1">
                  <c:v>Mai</c:v>
                </c:pt>
                <c:pt idx="2">
                  <c:v>Jun</c:v>
                </c:pt>
              </c:strCache>
            </c:strRef>
          </c:cat>
          <c:val>
            <c:numRef>
              <c:f>atividade01!$C$17:$E$17</c:f>
              <c:numCache>
                <c:formatCode>General</c:formatCode>
                <c:ptCount val="3"/>
                <c:pt idx="0">
                  <c:v>42718</c:v>
                </c:pt>
                <c:pt idx="1">
                  <c:v>41541</c:v>
                </c:pt>
                <c:pt idx="2">
                  <c:v>51421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74-4730-A5C3-4B288A5C3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0969728"/>
        <c:axId val="540971040"/>
      </c:barChart>
      <c:catAx>
        <c:axId val="540969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0971040"/>
        <c:crosses val="autoZero"/>
        <c:auto val="1"/>
        <c:lblAlgn val="ctr"/>
        <c:lblOffset val="100"/>
        <c:noMultiLvlLbl val="0"/>
      </c:catAx>
      <c:valAx>
        <c:axId val="54097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096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atividade01!$F$10</c:f>
              <c:strCache>
                <c:ptCount val="1"/>
                <c:pt idx="0">
                  <c:v>Total 2º Trim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atividade01!$B$11:$B$16</c:f>
              <c:strCache>
                <c:ptCount val="6"/>
                <c:pt idx="0">
                  <c:v>Porca</c:v>
                </c:pt>
                <c:pt idx="1">
                  <c:v>Parafuso</c:v>
                </c:pt>
                <c:pt idx="2">
                  <c:v>Arruela</c:v>
                </c:pt>
                <c:pt idx="3">
                  <c:v>Prego</c:v>
                </c:pt>
                <c:pt idx="4">
                  <c:v>Alicate</c:v>
                </c:pt>
                <c:pt idx="5">
                  <c:v>Martelo</c:v>
                </c:pt>
              </c:strCache>
            </c:strRef>
          </c:cat>
          <c:val>
            <c:numRef>
              <c:f>atividade01!$F$11:$F$16</c:f>
              <c:numCache>
                <c:formatCode>General</c:formatCode>
                <c:ptCount val="6"/>
                <c:pt idx="0">
                  <c:v>21077</c:v>
                </c:pt>
                <c:pt idx="1">
                  <c:v>28556</c:v>
                </c:pt>
                <c:pt idx="2">
                  <c:v>10838</c:v>
                </c:pt>
                <c:pt idx="3">
                  <c:v>38648</c:v>
                </c:pt>
                <c:pt idx="4">
                  <c:v>21343</c:v>
                </c:pt>
                <c:pt idx="5">
                  <c:v>15218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19-48E2-9365-36C7B3CE7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97696000"/>
        <c:axId val="597691736"/>
      </c:barChart>
      <c:catAx>
        <c:axId val="597696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7691736"/>
        <c:crosses val="autoZero"/>
        <c:auto val="1"/>
        <c:lblAlgn val="ctr"/>
        <c:lblOffset val="100"/>
        <c:noMultiLvlLbl val="0"/>
      </c:catAx>
      <c:valAx>
        <c:axId val="597691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769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atividade01!$B$12</c:f>
              <c:strCache>
                <c:ptCount val="1"/>
                <c:pt idx="0">
                  <c:v>Parafuso</c:v>
                </c:pt>
              </c:strCache>
            </c:strRef>
          </c:tx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C9E-4D0B-8789-E04314FA838D}"/>
              </c:ext>
            </c:extLst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C9E-4D0B-8789-E04314FA838D}"/>
              </c:ext>
            </c:extLst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C9E-4D0B-8789-E04314FA838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atividade01!$C$10:$E$10</c:f>
              <c:strCache>
                <c:ptCount val="3"/>
                <c:pt idx="0">
                  <c:v>Abr</c:v>
                </c:pt>
                <c:pt idx="1">
                  <c:v>Mai</c:v>
                </c:pt>
                <c:pt idx="2">
                  <c:v>Jun</c:v>
                </c:pt>
              </c:strCache>
            </c:strRef>
          </c:cat>
          <c:val>
            <c:numRef>
              <c:f>atividade01!$C$12:$E$12</c:f>
              <c:numCache>
                <c:formatCode>General</c:formatCode>
                <c:ptCount val="3"/>
                <c:pt idx="0">
                  <c:v>8701</c:v>
                </c:pt>
                <c:pt idx="1">
                  <c:v>9658</c:v>
                </c:pt>
                <c:pt idx="2">
                  <c:v>10197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DC-408A-A6FE-9EA2510BFB9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atividade01!$B$13</c:f>
              <c:strCache>
                <c:ptCount val="1"/>
                <c:pt idx="0">
                  <c:v>Arruela</c:v>
                </c:pt>
              </c:strCache>
            </c:strRef>
          </c:tx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FD-4008-A958-67D9C6C7A654}"/>
              </c:ext>
            </c:extLst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FD-4008-A958-67D9C6C7A654}"/>
              </c:ext>
            </c:extLst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4FD-4008-A958-67D9C6C7A6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atividade01!$C$10:$E$10</c:f>
              <c:strCache>
                <c:ptCount val="3"/>
                <c:pt idx="0">
                  <c:v>Abr</c:v>
                </c:pt>
                <c:pt idx="1">
                  <c:v>Mai</c:v>
                </c:pt>
                <c:pt idx="2">
                  <c:v>Jun</c:v>
                </c:pt>
              </c:strCache>
            </c:strRef>
          </c:cat>
          <c:val>
            <c:numRef>
              <c:f>atividade01!$C$13:$E$13</c:f>
              <c:numCache>
                <c:formatCode>General</c:formatCode>
                <c:ptCount val="3"/>
                <c:pt idx="0">
                  <c:v>4569</c:v>
                </c:pt>
                <c:pt idx="1">
                  <c:v>500</c:v>
                </c:pt>
                <c:pt idx="2">
                  <c:v>5769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2-4B0A-B85B-C6393E96927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atividade01!$B$14</c:f>
              <c:strCache>
                <c:ptCount val="1"/>
                <c:pt idx="0">
                  <c:v>Prego</c:v>
                </c:pt>
              </c:strCache>
            </c:strRef>
          </c:tx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49-4BB6-A57C-CC9074777818}"/>
              </c:ext>
            </c:extLst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49-4BB6-A57C-CC9074777818}"/>
              </c:ext>
            </c:extLst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B49-4BB6-A57C-CC907477781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atividade01!$C$10:$E$10</c:f>
              <c:strCache>
                <c:ptCount val="3"/>
                <c:pt idx="0">
                  <c:v>Abr</c:v>
                </c:pt>
                <c:pt idx="1">
                  <c:v>Mai</c:v>
                </c:pt>
                <c:pt idx="2">
                  <c:v>Jun</c:v>
                </c:pt>
              </c:strCache>
            </c:strRef>
          </c:cat>
          <c:val>
            <c:numRef>
              <c:f>atividade01!$C$14:$E$14</c:f>
              <c:numCache>
                <c:formatCode>General</c:formatCode>
                <c:ptCount val="3"/>
                <c:pt idx="0">
                  <c:v>12314</c:v>
                </c:pt>
                <c:pt idx="1">
                  <c:v>12365</c:v>
                </c:pt>
                <c:pt idx="2">
                  <c:v>13969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7-4E9D-9FA4-69AD718384A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atividade01!$B$15</c:f>
              <c:strCache>
                <c:ptCount val="1"/>
                <c:pt idx="0">
                  <c:v>Alicate</c:v>
                </c:pt>
              </c:strCache>
            </c:strRef>
          </c:tx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59-4D4F-8155-0B2FEA524057}"/>
              </c:ext>
            </c:extLst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D59-4D4F-8155-0B2FEA524057}"/>
              </c:ext>
            </c:extLst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D59-4D4F-8155-0B2FEA52405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atividade01!$C$10:$E$10</c:f>
              <c:strCache>
                <c:ptCount val="3"/>
                <c:pt idx="0">
                  <c:v>Abr</c:v>
                </c:pt>
                <c:pt idx="1">
                  <c:v>Mai</c:v>
                </c:pt>
                <c:pt idx="2">
                  <c:v>Jun</c:v>
                </c:pt>
              </c:strCache>
            </c:strRef>
          </c:cat>
          <c:val>
            <c:numRef>
              <c:f>atividade01!$C$15:$E$15</c:f>
              <c:numCache>
                <c:formatCode>General</c:formatCode>
                <c:ptCount val="3"/>
                <c:pt idx="0">
                  <c:v>6344</c:v>
                </c:pt>
                <c:pt idx="1">
                  <c:v>7042</c:v>
                </c:pt>
                <c:pt idx="2">
                  <c:v>7957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69-4B61-8205-DCBCD773A42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atividade01!$B$16</c:f>
              <c:strCache>
                <c:ptCount val="1"/>
                <c:pt idx="0">
                  <c:v>Martelo</c:v>
                </c:pt>
              </c:strCache>
            </c:strRef>
          </c:tx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16C-48EE-8ADA-5C16454FF9A6}"/>
              </c:ext>
            </c:extLst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16C-48EE-8ADA-5C16454FF9A6}"/>
              </c:ext>
            </c:extLst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16C-48EE-8ADA-5C16454FF9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atividade01!$C$10:$E$10</c:f>
              <c:strCache>
                <c:ptCount val="3"/>
                <c:pt idx="0">
                  <c:v>Abr</c:v>
                </c:pt>
                <c:pt idx="1">
                  <c:v>Mai</c:v>
                </c:pt>
                <c:pt idx="2">
                  <c:v>Jun</c:v>
                </c:pt>
              </c:strCache>
            </c:strRef>
          </c:cat>
          <c:val>
            <c:numRef>
              <c:f>atividade01!$C$16:$E$16</c:f>
              <c:numCache>
                <c:formatCode>General</c:formatCode>
                <c:ptCount val="3"/>
                <c:pt idx="0">
                  <c:v>4525</c:v>
                </c:pt>
                <c:pt idx="1">
                  <c:v>5022</c:v>
                </c:pt>
                <c:pt idx="2">
                  <c:v>5671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B-4F76-8B2B-D73F9B44386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atividade01!$C$10</c:f>
              <c:strCache>
                <c:ptCount val="1"/>
                <c:pt idx="0">
                  <c:v>Abr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atividade01!$B$11:$B$16</c:f>
              <c:strCache>
                <c:ptCount val="6"/>
                <c:pt idx="0">
                  <c:v>Porca</c:v>
                </c:pt>
                <c:pt idx="1">
                  <c:v>Parafuso</c:v>
                </c:pt>
                <c:pt idx="2">
                  <c:v>Arruela</c:v>
                </c:pt>
                <c:pt idx="3">
                  <c:v>Prego</c:v>
                </c:pt>
                <c:pt idx="4">
                  <c:v>Alicate</c:v>
                </c:pt>
                <c:pt idx="5">
                  <c:v>Martelo</c:v>
                </c:pt>
              </c:strCache>
            </c:strRef>
          </c:cat>
          <c:val>
            <c:numRef>
              <c:f>atividade01!$C$11:$C$16</c:f>
              <c:numCache>
                <c:formatCode>General</c:formatCode>
                <c:ptCount val="6"/>
                <c:pt idx="0">
                  <c:v>6265</c:v>
                </c:pt>
                <c:pt idx="1">
                  <c:v>8701</c:v>
                </c:pt>
                <c:pt idx="2">
                  <c:v>4569</c:v>
                </c:pt>
                <c:pt idx="3">
                  <c:v>12314</c:v>
                </c:pt>
                <c:pt idx="4">
                  <c:v>6344</c:v>
                </c:pt>
                <c:pt idx="5">
                  <c:v>4525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3-4CCE-A978-569EADE0B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40493384"/>
        <c:axId val="540487480"/>
      </c:barChart>
      <c:catAx>
        <c:axId val="5404933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0487480"/>
        <c:crosses val="autoZero"/>
        <c:auto val="1"/>
        <c:lblAlgn val="ctr"/>
        <c:lblOffset val="100"/>
        <c:noMultiLvlLbl val="0"/>
      </c:catAx>
      <c:valAx>
        <c:axId val="5404874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0493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atividade01!$D$10</c:f>
              <c:strCache>
                <c:ptCount val="1"/>
                <c:pt idx="0">
                  <c:v>Mai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atividade01!$B$11:$B$16</c:f>
              <c:strCache>
                <c:ptCount val="6"/>
                <c:pt idx="0">
                  <c:v>Porca</c:v>
                </c:pt>
                <c:pt idx="1">
                  <c:v>Parafuso</c:v>
                </c:pt>
                <c:pt idx="2">
                  <c:v>Arruela</c:v>
                </c:pt>
                <c:pt idx="3">
                  <c:v>Prego</c:v>
                </c:pt>
                <c:pt idx="4">
                  <c:v>Alicate</c:v>
                </c:pt>
                <c:pt idx="5">
                  <c:v>Martelo</c:v>
                </c:pt>
              </c:strCache>
            </c:strRef>
          </c:cat>
          <c:val>
            <c:numRef>
              <c:f>atividade01!$D$11:$D$16</c:f>
              <c:numCache>
                <c:formatCode>General</c:formatCode>
                <c:ptCount val="6"/>
                <c:pt idx="0">
                  <c:v>6954</c:v>
                </c:pt>
                <c:pt idx="1">
                  <c:v>9658</c:v>
                </c:pt>
                <c:pt idx="2">
                  <c:v>500</c:v>
                </c:pt>
                <c:pt idx="3">
                  <c:v>12365</c:v>
                </c:pt>
                <c:pt idx="4">
                  <c:v>7042</c:v>
                </c:pt>
                <c:pt idx="5">
                  <c:v>5022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17-4A27-B102-41AFDA30B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482904272"/>
        <c:axId val="482904600"/>
      </c:barChart>
      <c:catAx>
        <c:axId val="4829042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2904600"/>
        <c:crosses val="autoZero"/>
        <c:auto val="1"/>
        <c:lblAlgn val="ctr"/>
        <c:lblOffset val="100"/>
        <c:noMultiLvlLbl val="0"/>
      </c:catAx>
      <c:valAx>
        <c:axId val="4829046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290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atividade01!$E$10</c:f>
              <c:strCache>
                <c:ptCount val="1"/>
                <c:pt idx="0">
                  <c:v>Jun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atividade01!$B$11:$B$16</c:f>
              <c:strCache>
                <c:ptCount val="6"/>
                <c:pt idx="0">
                  <c:v>Porca</c:v>
                </c:pt>
                <c:pt idx="1">
                  <c:v>Parafuso</c:v>
                </c:pt>
                <c:pt idx="2">
                  <c:v>Arruela</c:v>
                </c:pt>
                <c:pt idx="3">
                  <c:v>Prego</c:v>
                </c:pt>
                <c:pt idx="4">
                  <c:v>Alicate</c:v>
                </c:pt>
                <c:pt idx="5">
                  <c:v>Martelo</c:v>
                </c:pt>
              </c:strCache>
            </c:strRef>
          </c:cat>
          <c:val>
            <c:numRef>
              <c:f>atividade01!$E$11:$E$16</c:f>
              <c:numCache>
                <c:formatCode>General</c:formatCode>
                <c:ptCount val="6"/>
                <c:pt idx="0">
                  <c:v>7858</c:v>
                </c:pt>
                <c:pt idx="1">
                  <c:v>10197</c:v>
                </c:pt>
                <c:pt idx="2">
                  <c:v>5769</c:v>
                </c:pt>
                <c:pt idx="3">
                  <c:v>13969</c:v>
                </c:pt>
                <c:pt idx="4">
                  <c:v>7957</c:v>
                </c:pt>
                <c:pt idx="5">
                  <c:v>5671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E1-450B-9F08-85C612378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67298264"/>
        <c:axId val="567302528"/>
      </c:barChart>
      <c:catAx>
        <c:axId val="5672982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7302528"/>
        <c:crosses val="autoZero"/>
        <c:auto val="1"/>
        <c:lblAlgn val="ctr"/>
        <c:lblOffset val="100"/>
        <c:noMultiLvlLbl val="0"/>
      </c:catAx>
      <c:valAx>
        <c:axId val="5673025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7298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24246</xdr:colOff>
      <xdr:row>20</xdr:row>
      <xdr:rowOff>22120</xdr:rowOff>
    </xdr:from>
    <xdr:to>
      <xdr:col>1</xdr:col>
      <xdr:colOff>363416</xdr:colOff>
      <xdr:row>27</xdr:row>
      <xdr:rowOff>112174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8096B5-AB2D-2119-AA0F-A8C54312A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437086</xdr:colOff>
      <xdr:row>20</xdr:row>
      <xdr:rowOff>22119</xdr:rowOff>
    </xdr:from>
    <xdr:to>
      <xdr:col>5</xdr:col>
      <xdr:colOff>29308</xdr:colOff>
      <xdr:row>27</xdr:row>
      <xdr:rowOff>122565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D7E6391-E536-7E3A-F141-6FF18C9DE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96583</xdr:colOff>
      <xdr:row>20</xdr:row>
      <xdr:rowOff>22118</xdr:rowOff>
    </xdr:from>
    <xdr:to>
      <xdr:col>7</xdr:col>
      <xdr:colOff>187569</xdr:colOff>
      <xdr:row>27</xdr:row>
      <xdr:rowOff>129492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DAD7561-2C02-4C5A-89F9-953CC9B6C4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254977</xdr:colOff>
      <xdr:row>20</xdr:row>
      <xdr:rowOff>17589</xdr:rowOff>
    </xdr:from>
    <xdr:to>
      <xdr:col>10</xdr:col>
      <xdr:colOff>82062</xdr:colOff>
      <xdr:row>27</xdr:row>
      <xdr:rowOff>123097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295E66B-C492-E716-A916-3A2D5D4CE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155332</xdr:colOff>
      <xdr:row>20</xdr:row>
      <xdr:rowOff>23453</xdr:rowOff>
    </xdr:from>
    <xdr:to>
      <xdr:col>12</xdr:col>
      <xdr:colOff>351692</xdr:colOff>
      <xdr:row>27</xdr:row>
      <xdr:rowOff>128960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7EB8264-C8D4-2E02-93A3-F19159BC7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413240</xdr:colOff>
      <xdr:row>20</xdr:row>
      <xdr:rowOff>17589</xdr:rowOff>
    </xdr:from>
    <xdr:to>
      <xdr:col>15</xdr:col>
      <xdr:colOff>58616</xdr:colOff>
      <xdr:row>27</xdr:row>
      <xdr:rowOff>123098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328310B-DA44-E82E-9B2E-81F381616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6884</xdr:colOff>
      <xdr:row>0</xdr:row>
      <xdr:rowOff>169984</xdr:rowOff>
    </xdr:from>
    <xdr:to>
      <xdr:col>15</xdr:col>
      <xdr:colOff>11724</xdr:colOff>
      <xdr:row>6</xdr:row>
      <xdr:rowOff>166951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5BED8CE-7A6D-BBBB-E806-EBA004FB17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1415</xdr:colOff>
      <xdr:row>6</xdr:row>
      <xdr:rowOff>176655</xdr:rowOff>
    </xdr:from>
    <xdr:to>
      <xdr:col>15</xdr:col>
      <xdr:colOff>17584</xdr:colOff>
      <xdr:row>12</xdr:row>
      <xdr:rowOff>169985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665DC0B4-8C7E-C865-C568-C31BDF7E6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2931</xdr:colOff>
      <xdr:row>13</xdr:row>
      <xdr:rowOff>2931</xdr:rowOff>
    </xdr:from>
    <xdr:to>
      <xdr:col>15</xdr:col>
      <xdr:colOff>23446</xdr:colOff>
      <xdr:row>19</xdr:row>
      <xdr:rowOff>99646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17A41E4E-1ABC-B265-81F0-887BF003B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117275</xdr:colOff>
      <xdr:row>0</xdr:row>
      <xdr:rowOff>178790</xdr:rowOff>
    </xdr:from>
    <xdr:to>
      <xdr:col>19</xdr:col>
      <xdr:colOff>83820</xdr:colOff>
      <xdr:row>10</xdr:row>
      <xdr:rowOff>45720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69A55DBF-4FCB-2CAF-D97B-6080ECF35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121920</xdr:colOff>
      <xdr:row>10</xdr:row>
      <xdr:rowOff>99060</xdr:rowOff>
    </xdr:from>
    <xdr:to>
      <xdr:col>19</xdr:col>
      <xdr:colOff>106680</xdr:colOff>
      <xdr:row>27</xdr:row>
      <xdr:rowOff>129540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3DF7B252-604C-9102-16F0-37F506F09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zoomScale="115" zoomScaleNormal="115" workbookViewId="0">
      <selection activeCell="G4" sqref="G4"/>
    </sheetView>
  </sheetViews>
  <sheetFormatPr defaultRowHeight="14.4" x14ac:dyDescent="0.3"/>
  <cols>
    <col min="1" max="1" width="15.88671875" bestFit="1" customWidth="1"/>
    <col min="2" max="2" width="8.21875" bestFit="1" customWidth="1"/>
    <col min="3" max="3" width="7" bestFit="1" customWidth="1"/>
    <col min="4" max="5" width="6" bestFit="1" customWidth="1"/>
    <col min="6" max="6" width="11.6640625" bestFit="1" customWidth="1"/>
    <col min="7" max="7" width="7.6640625" bestFit="1" customWidth="1"/>
    <col min="8" max="8" width="7.21875" bestFit="1" customWidth="1"/>
    <col min="9" max="9" width="9.33203125" bestFit="1" customWidth="1"/>
  </cols>
  <sheetData>
    <row r="1" spans="1:9" x14ac:dyDescent="0.3">
      <c r="A1" s="6" t="s">
        <v>0</v>
      </c>
      <c r="B1" s="6"/>
      <c r="C1" s="6"/>
      <c r="D1" s="6"/>
      <c r="E1" s="6"/>
      <c r="F1" s="6"/>
      <c r="G1" s="6"/>
      <c r="H1" s="6"/>
      <c r="I1" s="6"/>
    </row>
    <row r="2" spans="1:9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 x14ac:dyDescent="0.3">
      <c r="A3">
        <v>1</v>
      </c>
      <c r="B3" t="s">
        <v>10</v>
      </c>
      <c r="C3">
        <v>4500</v>
      </c>
      <c r="D3">
        <v>5040</v>
      </c>
      <c r="E3">
        <v>5696</v>
      </c>
      <c r="F3">
        <f t="shared" ref="F3:F8" si="0">SUM(C3:E3)</f>
        <v>15236</v>
      </c>
      <c r="G3">
        <f>MAX(C3:E3)</f>
        <v>5696</v>
      </c>
      <c r="H3">
        <f>MIN(C3:E3)</f>
        <v>4500</v>
      </c>
      <c r="I3" s="1">
        <f>AVERAGE(C3:E3)</f>
        <v>5078.666666666667</v>
      </c>
    </row>
    <row r="4" spans="1:9" x14ac:dyDescent="0.3">
      <c r="A4">
        <v>2</v>
      </c>
      <c r="B4" t="s">
        <v>11</v>
      </c>
      <c r="C4">
        <v>6250</v>
      </c>
      <c r="D4">
        <v>7000</v>
      </c>
      <c r="E4">
        <v>7910</v>
      </c>
      <c r="F4">
        <f t="shared" si="0"/>
        <v>21160</v>
      </c>
      <c r="G4">
        <f t="shared" ref="G4:G8" si="1">MAX(C4:E4)</f>
        <v>7910</v>
      </c>
      <c r="H4">
        <f t="shared" ref="H4:H8" si="2">MIN(C4:E4)</f>
        <v>6250</v>
      </c>
      <c r="I4" s="1">
        <f t="shared" ref="I4:I8" si="3">AVERAGE(C4:E4)</f>
        <v>7053.333333333333</v>
      </c>
    </row>
    <row r="5" spans="1:9" x14ac:dyDescent="0.3">
      <c r="A5">
        <v>3</v>
      </c>
      <c r="B5" t="s">
        <v>12</v>
      </c>
      <c r="C5">
        <v>3300</v>
      </c>
      <c r="D5">
        <v>3696</v>
      </c>
      <c r="E5">
        <v>4176</v>
      </c>
      <c r="F5">
        <f t="shared" si="0"/>
        <v>11172</v>
      </c>
      <c r="G5">
        <f t="shared" si="1"/>
        <v>4176</v>
      </c>
      <c r="H5">
        <f t="shared" si="2"/>
        <v>3300</v>
      </c>
      <c r="I5" s="1">
        <f t="shared" si="3"/>
        <v>3724</v>
      </c>
    </row>
    <row r="6" spans="1:9" x14ac:dyDescent="0.3">
      <c r="A6">
        <v>4</v>
      </c>
      <c r="B6" t="s">
        <v>13</v>
      </c>
      <c r="C6">
        <v>8000</v>
      </c>
      <c r="D6">
        <v>8690</v>
      </c>
      <c r="E6">
        <v>10125</v>
      </c>
      <c r="F6">
        <f t="shared" si="0"/>
        <v>26815</v>
      </c>
      <c r="G6">
        <f t="shared" si="1"/>
        <v>10125</v>
      </c>
      <c r="H6">
        <f t="shared" si="2"/>
        <v>8000</v>
      </c>
      <c r="I6" s="1">
        <f t="shared" si="3"/>
        <v>8938.3333333333339</v>
      </c>
    </row>
    <row r="7" spans="1:9" x14ac:dyDescent="0.3">
      <c r="A7">
        <v>5</v>
      </c>
      <c r="B7" t="s">
        <v>14</v>
      </c>
      <c r="C7">
        <v>4557</v>
      </c>
      <c r="D7">
        <v>5104</v>
      </c>
      <c r="E7">
        <v>5676</v>
      </c>
      <c r="F7">
        <f t="shared" si="0"/>
        <v>15337</v>
      </c>
      <c r="G7">
        <f t="shared" si="1"/>
        <v>5676</v>
      </c>
      <c r="H7">
        <f t="shared" si="2"/>
        <v>4557</v>
      </c>
      <c r="I7" s="1">
        <f t="shared" si="3"/>
        <v>5112.333333333333</v>
      </c>
    </row>
    <row r="8" spans="1:9" x14ac:dyDescent="0.3">
      <c r="A8">
        <v>6</v>
      </c>
      <c r="B8" t="s">
        <v>15</v>
      </c>
      <c r="C8">
        <v>3260</v>
      </c>
      <c r="D8">
        <v>3640</v>
      </c>
      <c r="E8">
        <v>4113</v>
      </c>
      <c r="F8">
        <f t="shared" si="0"/>
        <v>11013</v>
      </c>
      <c r="G8">
        <f t="shared" si="1"/>
        <v>4113</v>
      </c>
      <c r="H8">
        <f t="shared" si="2"/>
        <v>3260</v>
      </c>
      <c r="I8" s="1">
        <f t="shared" si="3"/>
        <v>3671</v>
      </c>
    </row>
    <row r="9" spans="1:9" s="2" customFormat="1" x14ac:dyDescent="0.3">
      <c r="A9" s="2" t="s">
        <v>16</v>
      </c>
      <c r="C9" s="2">
        <f>SUM(C3:C8)</f>
        <v>29867</v>
      </c>
      <c r="D9" s="2">
        <f t="shared" ref="D9:E9" si="4">SUM(D3:D8)</f>
        <v>33170</v>
      </c>
      <c r="E9" s="2">
        <f t="shared" si="4"/>
        <v>37696</v>
      </c>
      <c r="F9" s="2">
        <f>SUM(F3:F8)</f>
        <v>100733</v>
      </c>
      <c r="I9" s="3"/>
    </row>
    <row r="10" spans="1:9" x14ac:dyDescent="0.3">
      <c r="A10" s="2" t="s">
        <v>1</v>
      </c>
      <c r="B10" s="2" t="s">
        <v>2</v>
      </c>
      <c r="C10" s="2" t="s">
        <v>17</v>
      </c>
      <c r="D10" s="2" t="s">
        <v>18</v>
      </c>
      <c r="E10" s="2" t="s">
        <v>19</v>
      </c>
      <c r="F10" s="2" t="s">
        <v>20</v>
      </c>
      <c r="G10" s="2" t="s">
        <v>7</v>
      </c>
      <c r="H10" s="2" t="s">
        <v>8</v>
      </c>
      <c r="I10" s="3" t="s">
        <v>9</v>
      </c>
    </row>
    <row r="11" spans="1:9" x14ac:dyDescent="0.3">
      <c r="A11">
        <v>1</v>
      </c>
      <c r="B11" t="s">
        <v>10</v>
      </c>
      <c r="C11">
        <v>6265</v>
      </c>
      <c r="D11">
        <v>6954</v>
      </c>
      <c r="E11">
        <v>7858</v>
      </c>
      <c r="F11">
        <f>SUM(C11:E11)</f>
        <v>21077</v>
      </c>
      <c r="G11">
        <f>MAX(C11:E11)</f>
        <v>7858</v>
      </c>
      <c r="H11">
        <f>MIN(C11:E11)</f>
        <v>6265</v>
      </c>
      <c r="I11" s="1">
        <f>AVERAGE(C11:E11)</f>
        <v>7025.666666666667</v>
      </c>
    </row>
    <row r="12" spans="1:9" x14ac:dyDescent="0.3">
      <c r="A12">
        <v>2</v>
      </c>
      <c r="B12" t="s">
        <v>11</v>
      </c>
      <c r="C12">
        <v>8701</v>
      </c>
      <c r="D12">
        <v>9658</v>
      </c>
      <c r="E12">
        <v>10197</v>
      </c>
      <c r="F12">
        <f t="shared" ref="F12:F16" si="5">SUM(C12:E12)</f>
        <v>28556</v>
      </c>
      <c r="G12">
        <f t="shared" ref="G12:G16" si="6">MAX(C12:E12)</f>
        <v>10197</v>
      </c>
      <c r="H12">
        <f t="shared" ref="H12:H16" si="7">MIN(C12:E12)</f>
        <v>8701</v>
      </c>
      <c r="I12" s="1">
        <f t="shared" ref="I12:I16" si="8">AVERAGE(C12:E12)</f>
        <v>9518.6666666666661</v>
      </c>
    </row>
    <row r="13" spans="1:9" x14ac:dyDescent="0.3">
      <c r="A13">
        <v>3</v>
      </c>
      <c r="B13" t="s">
        <v>12</v>
      </c>
      <c r="C13">
        <v>4569</v>
      </c>
      <c r="D13">
        <v>500</v>
      </c>
      <c r="E13">
        <v>5769</v>
      </c>
      <c r="F13">
        <f t="shared" si="5"/>
        <v>10838</v>
      </c>
      <c r="G13">
        <f t="shared" si="6"/>
        <v>5769</v>
      </c>
      <c r="H13">
        <f t="shared" si="7"/>
        <v>500</v>
      </c>
      <c r="I13" s="1">
        <f t="shared" si="8"/>
        <v>3612.6666666666665</v>
      </c>
    </row>
    <row r="14" spans="1:9" x14ac:dyDescent="0.3">
      <c r="A14">
        <v>4</v>
      </c>
      <c r="B14" t="s">
        <v>13</v>
      </c>
      <c r="C14">
        <v>12314</v>
      </c>
      <c r="D14">
        <v>12365</v>
      </c>
      <c r="E14">
        <v>13969</v>
      </c>
      <c r="F14">
        <f t="shared" si="5"/>
        <v>38648</v>
      </c>
      <c r="G14">
        <f t="shared" si="6"/>
        <v>13969</v>
      </c>
      <c r="H14">
        <f t="shared" si="7"/>
        <v>12314</v>
      </c>
      <c r="I14" s="1">
        <f t="shared" si="8"/>
        <v>12882.666666666666</v>
      </c>
    </row>
    <row r="15" spans="1:9" x14ac:dyDescent="0.3">
      <c r="A15">
        <v>5</v>
      </c>
      <c r="B15" t="s">
        <v>14</v>
      </c>
      <c r="C15">
        <v>6344</v>
      </c>
      <c r="D15">
        <v>7042</v>
      </c>
      <c r="E15">
        <v>7957</v>
      </c>
      <c r="F15">
        <f t="shared" si="5"/>
        <v>21343</v>
      </c>
      <c r="G15">
        <f t="shared" si="6"/>
        <v>7957</v>
      </c>
      <c r="H15">
        <f t="shared" si="7"/>
        <v>6344</v>
      </c>
      <c r="I15" s="1">
        <f t="shared" si="8"/>
        <v>7114.333333333333</v>
      </c>
    </row>
    <row r="16" spans="1:9" x14ac:dyDescent="0.3">
      <c r="A16">
        <v>6</v>
      </c>
      <c r="B16" t="s">
        <v>15</v>
      </c>
      <c r="C16">
        <v>4525</v>
      </c>
      <c r="D16">
        <v>5022</v>
      </c>
      <c r="E16">
        <v>5671</v>
      </c>
      <c r="F16">
        <f t="shared" si="5"/>
        <v>15218</v>
      </c>
      <c r="G16">
        <f t="shared" si="6"/>
        <v>5671</v>
      </c>
      <c r="H16">
        <f t="shared" si="7"/>
        <v>4525</v>
      </c>
      <c r="I16" s="1">
        <f t="shared" si="8"/>
        <v>5072.666666666667</v>
      </c>
    </row>
    <row r="17" spans="1:6" s="2" customFormat="1" x14ac:dyDescent="0.3">
      <c r="B17" s="2" t="s">
        <v>16</v>
      </c>
      <c r="C17" s="2">
        <f>SUM(C11:C16)</f>
        <v>42718</v>
      </c>
      <c r="D17" s="2">
        <f t="shared" ref="D17:F17" si="9">SUM(D11:D16)</f>
        <v>41541</v>
      </c>
      <c r="E17" s="2">
        <f t="shared" si="9"/>
        <v>51421</v>
      </c>
      <c r="F17" s="2">
        <f t="shared" si="9"/>
        <v>135680</v>
      </c>
    </row>
    <row r="18" spans="1:6" s="2" customFormat="1" x14ac:dyDescent="0.3">
      <c r="A18" s="2" t="s">
        <v>21</v>
      </c>
      <c r="C18" s="2">
        <f>F9+F17</f>
        <v>236413</v>
      </c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8A6D2-650C-4517-86F7-E8F49DDA9D89}">
  <sheetPr>
    <pageSetUpPr fitToPage="1"/>
  </sheetPr>
  <dimension ref="A1:I15"/>
  <sheetViews>
    <sheetView tabSelected="1" zoomScale="160" zoomScaleNormal="160" workbookViewId="0">
      <selection activeCell="F6" sqref="F6"/>
    </sheetView>
  </sheetViews>
  <sheetFormatPr defaultRowHeight="14.4" x14ac:dyDescent="0.3"/>
  <cols>
    <col min="1" max="1" width="16.6640625" bestFit="1" customWidth="1"/>
    <col min="2" max="8" width="12.109375" bestFit="1" customWidth="1"/>
    <col min="9" max="9" width="13.33203125" bestFit="1" customWidth="1"/>
  </cols>
  <sheetData>
    <row r="1" spans="1:9" ht="18" x14ac:dyDescent="0.35">
      <c r="A1" s="9" t="s">
        <v>22</v>
      </c>
      <c r="B1" s="10"/>
      <c r="C1" s="10"/>
      <c r="D1" s="10"/>
      <c r="E1" s="10"/>
      <c r="F1" s="10"/>
      <c r="G1" s="11"/>
      <c r="I1" s="4" t="s">
        <v>39</v>
      </c>
    </row>
    <row r="2" spans="1:9" ht="15" thickBot="1" x14ac:dyDescent="0.35">
      <c r="A2" s="16"/>
      <c r="B2" s="17" t="s">
        <v>23</v>
      </c>
      <c r="C2" s="17" t="s">
        <v>24</v>
      </c>
      <c r="D2" s="17" t="s">
        <v>25</v>
      </c>
      <c r="E2" s="17" t="s">
        <v>26</v>
      </c>
      <c r="F2" s="17" t="s">
        <v>27</v>
      </c>
      <c r="G2" s="18" t="s">
        <v>28</v>
      </c>
      <c r="I2" s="5">
        <f>1302*2</f>
        <v>2604</v>
      </c>
    </row>
    <row r="3" spans="1:9" x14ac:dyDescent="0.3">
      <c r="A3" s="19" t="s">
        <v>29</v>
      </c>
      <c r="B3" s="20">
        <f>$I$6</f>
        <v>2369.64</v>
      </c>
      <c r="C3" s="20">
        <f t="shared" ref="C3:G3" si="0">$I$6</f>
        <v>2369.64</v>
      </c>
      <c r="D3" s="20">
        <f t="shared" si="0"/>
        <v>2369.64</v>
      </c>
      <c r="E3" s="20">
        <f t="shared" si="0"/>
        <v>2369.64</v>
      </c>
      <c r="F3" s="20">
        <f t="shared" si="0"/>
        <v>2369.64</v>
      </c>
      <c r="G3" s="21">
        <f t="shared" si="0"/>
        <v>2369.64</v>
      </c>
      <c r="I3" s="4" t="s">
        <v>40</v>
      </c>
    </row>
    <row r="4" spans="1:9" ht="15" thickBot="1" x14ac:dyDescent="0.35">
      <c r="A4" s="16" t="s">
        <v>43</v>
      </c>
      <c r="B4" s="22">
        <v>250</v>
      </c>
      <c r="C4" s="22">
        <v>250</v>
      </c>
      <c r="D4" s="22">
        <v>250</v>
      </c>
      <c r="E4" s="22">
        <v>250</v>
      </c>
      <c r="F4" s="22">
        <v>250</v>
      </c>
      <c r="G4" s="23">
        <v>250</v>
      </c>
      <c r="I4" s="7">
        <v>0.09</v>
      </c>
    </row>
    <row r="5" spans="1:9" ht="15" thickBot="1" x14ac:dyDescent="0.35">
      <c r="A5" s="24" t="s">
        <v>30</v>
      </c>
      <c r="B5" s="25"/>
      <c r="C5" s="25"/>
      <c r="D5" s="25"/>
      <c r="E5" s="25"/>
      <c r="F5" s="25"/>
      <c r="G5" s="26"/>
      <c r="I5" s="4" t="s">
        <v>44</v>
      </c>
    </row>
    <row r="6" spans="1:9" x14ac:dyDescent="0.3">
      <c r="A6" s="19" t="s">
        <v>31</v>
      </c>
      <c r="B6" s="20">
        <v>20</v>
      </c>
      <c r="C6" s="20">
        <v>20</v>
      </c>
      <c r="D6" s="20">
        <v>20</v>
      </c>
      <c r="E6" s="20">
        <v>20</v>
      </c>
      <c r="F6" s="20">
        <v>20</v>
      </c>
      <c r="G6" s="21">
        <v>20</v>
      </c>
      <c r="I6" s="8">
        <f>I2-I2*I4</f>
        <v>2369.64</v>
      </c>
    </row>
    <row r="7" spans="1:9" x14ac:dyDescent="0.3">
      <c r="A7" s="12" t="s">
        <v>32</v>
      </c>
      <c r="B7" s="5">
        <v>50</v>
      </c>
      <c r="C7" s="5">
        <v>50</v>
      </c>
      <c r="D7" s="5">
        <v>50</v>
      </c>
      <c r="E7" s="5">
        <v>50</v>
      </c>
      <c r="F7" s="5">
        <v>50</v>
      </c>
      <c r="G7" s="13">
        <v>50</v>
      </c>
    </row>
    <row r="8" spans="1:9" x14ac:dyDescent="0.3">
      <c r="A8" s="12" t="s">
        <v>33</v>
      </c>
      <c r="B8" s="5">
        <v>100</v>
      </c>
      <c r="C8" s="5">
        <v>60</v>
      </c>
      <c r="D8" s="5"/>
      <c r="E8" s="5"/>
      <c r="F8" s="5"/>
      <c r="G8" s="13"/>
    </row>
    <row r="9" spans="1:9" x14ac:dyDescent="0.3">
      <c r="A9" s="12" t="s">
        <v>41</v>
      </c>
      <c r="B9" s="5">
        <v>600</v>
      </c>
      <c r="C9" s="5">
        <v>600</v>
      </c>
      <c r="D9" s="5">
        <v>600</v>
      </c>
      <c r="E9" s="5">
        <v>600</v>
      </c>
      <c r="F9" s="5">
        <v>600</v>
      </c>
      <c r="G9" s="13">
        <v>600</v>
      </c>
    </row>
    <row r="10" spans="1:9" x14ac:dyDescent="0.3">
      <c r="A10" s="12" t="s">
        <v>34</v>
      </c>
      <c r="B10" s="5">
        <v>35</v>
      </c>
      <c r="C10" s="5">
        <v>35</v>
      </c>
      <c r="D10" s="5">
        <v>35</v>
      </c>
      <c r="E10" s="5"/>
      <c r="F10" s="5"/>
      <c r="G10" s="13"/>
    </row>
    <row r="11" spans="1:9" x14ac:dyDescent="0.3">
      <c r="A11" s="12" t="s">
        <v>35</v>
      </c>
      <c r="B11" s="5"/>
      <c r="C11" s="5"/>
      <c r="D11" s="5">
        <v>250</v>
      </c>
      <c r="E11" s="5">
        <v>250</v>
      </c>
      <c r="F11" s="5">
        <v>250</v>
      </c>
      <c r="G11" s="13"/>
    </row>
    <row r="12" spans="1:9" x14ac:dyDescent="0.3">
      <c r="A12" s="12" t="s">
        <v>36</v>
      </c>
      <c r="B12" s="5">
        <v>150</v>
      </c>
      <c r="C12" s="5">
        <v>150</v>
      </c>
      <c r="D12" s="5">
        <v>150</v>
      </c>
      <c r="E12" s="5">
        <v>150</v>
      </c>
      <c r="F12" s="5">
        <v>150</v>
      </c>
      <c r="G12" s="13">
        <v>150</v>
      </c>
    </row>
    <row r="13" spans="1:9" ht="15" thickBot="1" x14ac:dyDescent="0.35">
      <c r="A13" s="16" t="s">
        <v>42</v>
      </c>
      <c r="B13" s="22">
        <v>600</v>
      </c>
      <c r="C13" s="22">
        <v>600</v>
      </c>
      <c r="D13" s="22">
        <v>600</v>
      </c>
      <c r="E13" s="22">
        <v>600</v>
      </c>
      <c r="F13" s="22">
        <v>600</v>
      </c>
      <c r="G13" s="23">
        <v>600</v>
      </c>
    </row>
    <row r="14" spans="1:9" x14ac:dyDescent="0.3">
      <c r="A14" s="27" t="s">
        <v>37</v>
      </c>
      <c r="B14" s="28">
        <f>SUM(B6:B13)</f>
        <v>1555</v>
      </c>
      <c r="C14" s="28">
        <f t="shared" ref="C14:G14" si="1">SUM(C6:C13)</f>
        <v>1515</v>
      </c>
      <c r="D14" s="28">
        <f t="shared" si="1"/>
        <v>1705</v>
      </c>
      <c r="E14" s="28">
        <f t="shared" si="1"/>
        <v>1670</v>
      </c>
      <c r="F14" s="28">
        <f t="shared" si="1"/>
        <v>1670</v>
      </c>
      <c r="G14" s="29">
        <f t="shared" si="1"/>
        <v>1420</v>
      </c>
      <c r="H14" s="31" t="s">
        <v>45</v>
      </c>
    </row>
    <row r="15" spans="1:9" ht="15" thickBot="1" x14ac:dyDescent="0.35">
      <c r="A15" s="14" t="s">
        <v>38</v>
      </c>
      <c r="B15" s="15">
        <f>B3+B4-B14</f>
        <v>1064.6399999999999</v>
      </c>
      <c r="C15" s="15">
        <f t="shared" ref="C15:G15" si="2">C3+C4-C14</f>
        <v>1104.6399999999999</v>
      </c>
      <c r="D15" s="15">
        <f t="shared" si="2"/>
        <v>914.63999999999987</v>
      </c>
      <c r="E15" s="15">
        <f t="shared" si="2"/>
        <v>949.63999999999987</v>
      </c>
      <c r="F15" s="15">
        <f t="shared" si="2"/>
        <v>949.63999999999987</v>
      </c>
      <c r="G15" s="30">
        <f t="shared" si="2"/>
        <v>1199.6399999999999</v>
      </c>
      <c r="H15" s="32">
        <f>SUM(B15:G15)</f>
        <v>6182.8399999999983</v>
      </c>
    </row>
  </sheetData>
  <mergeCells count="1">
    <mergeCell ref="A1:G1"/>
  </mergeCells>
  <phoneticPr fontId="1" type="noConversion"/>
  <conditionalFormatting sqref="B15:G15">
    <cfRule type="cellIs" dxfId="0" priority="1" operator="lessThan">
      <formula>0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atividade01</vt:lpstr>
      <vt:lpstr>atividade02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cp:lastPrinted>2023-02-07T18:41:29Z</cp:lastPrinted>
  <dcterms:created xsi:type="dcterms:W3CDTF">2015-06-05T18:19:34Z</dcterms:created>
  <dcterms:modified xsi:type="dcterms:W3CDTF">2023-02-07T18:41:42Z</dcterms:modified>
</cp:coreProperties>
</file>