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9\"/>
    </mc:Choice>
  </mc:AlternateContent>
  <xr:revisionPtr revIDLastSave="0" documentId="13_ncr:1_{33EDD979-EE5F-4344-9D01-F3B0004699D6}" xr6:coauthVersionLast="47" xr6:coauthVersionMax="47" xr10:uidLastSave="{00000000-0000-0000-0000-000000000000}"/>
  <bookViews>
    <workbookView xWindow="-108" yWindow="-108" windowWidth="20376" windowHeight="12216" xr2:uid="{5DC0C547-256F-4A89-995C-F45D8146C96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L4" i="1"/>
  <c r="L5" i="1"/>
  <c r="L6" i="1"/>
  <c r="L7" i="1"/>
  <c r="L8" i="1"/>
  <c r="L3" i="1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L12" i="1" l="1"/>
  <c r="L11" i="1"/>
  <c r="L9" i="1"/>
  <c r="L10" i="1"/>
</calcChain>
</file>

<file path=xl/sharedStrings.xml><?xml version="1.0" encoding="utf-8"?>
<sst xmlns="http://schemas.openxmlformats.org/spreadsheetml/2006/main" count="68" uniqueCount="49">
  <si>
    <t>Tabela de automóveis</t>
  </si>
  <si>
    <t>Placa</t>
  </si>
  <si>
    <t>Marca</t>
  </si>
  <si>
    <t>Modelo</t>
  </si>
  <si>
    <t>Ano</t>
  </si>
  <si>
    <t>Preço</t>
  </si>
  <si>
    <t>Carros vendidos</t>
  </si>
  <si>
    <t>Codigo vendedor</t>
  </si>
  <si>
    <t>Nome Vendedor</t>
  </si>
  <si>
    <t>Comissão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</si>
  <si>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</si>
  <si>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</si>
  <si>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</si>
  <si>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</si>
  <si>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</si>
  <si>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</si>
  <si>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</si>
  <si>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</si>
  <si>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</si>
  <si>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</si>
  <si>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Fiat</t>
  </si>
  <si>
    <t>VW</t>
  </si>
  <si>
    <t>Chevrolet</t>
  </si>
  <si>
    <t>Renaut</t>
  </si>
  <si>
    <t>Audi</t>
  </si>
  <si>
    <t>Pálio</t>
  </si>
  <si>
    <t>Gol</t>
  </si>
  <si>
    <t>Onix</t>
  </si>
  <si>
    <t>Uno</t>
  </si>
  <si>
    <t>Golf</t>
  </si>
  <si>
    <t>S10</t>
  </si>
  <si>
    <t>Sandero</t>
  </si>
  <si>
    <t>Toro</t>
  </si>
  <si>
    <t>A3</t>
  </si>
  <si>
    <t>Fox</t>
  </si>
  <si>
    <t>Vendedores</t>
  </si>
  <si>
    <t>Código</t>
  </si>
  <si>
    <t>Nome</t>
  </si>
  <si>
    <t>Tipo</t>
  </si>
  <si>
    <t>Classe A</t>
  </si>
  <si>
    <t>Classe B</t>
  </si>
  <si>
    <t>Mariana</t>
  </si>
  <si>
    <t>Juliana</t>
  </si>
  <si>
    <t>Marcelo</t>
  </si>
  <si>
    <t>Júlia</t>
  </si>
  <si>
    <t>Totais</t>
  </si>
  <si>
    <t>Média</t>
  </si>
  <si>
    <t>Mais caro</t>
  </si>
  <si>
    <t>Mais 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</si>
</sst>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0" applyNumberFormat="1" applyBorder="1"/>
    <xf numFmtId="44" fontId="0" fillId="0" borderId="1" xfId="0" applyNumberFormat="1" applyBorder="1"/>
    <xf numFmtId="0" fontId="2" fillId="3" borderId="1" xfId="0" applyFont="1" applyFill="1" applyBorder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Planilha1!$L$2</c:f>
              <c:strCache>
                <c:ptCount val="1"/>
                <c:pt idx="0">
                  <c:v>Preço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Planilha1!$K$3:$K$8</c:f>
              <c:strCache>
                <c:ptCount val="6"/>
                <c:pt idx="0">
                  <c:v>Pálio</c:v>
                </c:pt>
                <c:pt idx="1">
                  <c:v>Onix</c:v>
                </c:pt>
                <c:pt idx="2">
                  <c:v>Golf</c:v>
                </c:pt>
                <c:pt idx="3">
                  <c:v>S10</c:v>
                </c:pt>
                <c:pt idx="4">
                  <c:v>Toro</c:v>
                </c:pt>
                <c:pt idx="5">
                  <c:v>Toro</c:v>
                </c:pt>
              </c:strCache>
            </c:strRef>
          </c:cat>
          <c:val>
            <c:numRef>
              <c:f>Planilha1!$L$3:$L$8</c:f>
              <c:numCache>
                <c:formatCode>_("R$"* #,##0.00_);_("R$"* \(#,##0.00\);_("R$"* "-"??_);_(@_)</c:formatCode>
                <c:ptCount val="6"/>
                <c:pt idx="0">
                  <c:v>17000</c:v>
                </c:pt>
                <c:pt idx="1">
                  <c:v>45800</c:v>
                </c:pt>
                <c:pt idx="2">
                  <c:v>27800</c:v>
                </c:pt>
                <c:pt idx="3">
                  <c:v>29300</c:v>
                </c:pt>
                <c:pt idx="4">
                  <c:v>95000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493-A681-DF558457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46568088"/>
        <c:axId val="546574976"/>
      </c:barChart>
      <c:catAx>
        <c:axId val="54656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574976"/>
        <c:crosses val="autoZero"/>
        <c:auto val="1"/>
        <c:lblAlgn val="ctr"/>
        <c:lblOffset val="100"/>
        <c:noMultiLvlLbl val="0"/>
      </c:catAx>
      <c:valAx>
        <c:axId val="546574976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656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030A0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19877</xdr:colOff>
      <xdr:row>12</xdr:row>
      <xdr:rowOff>13252</xdr:rowOff>
    </xdr:from>
    <xdr:to>
      <xdr:col>12</xdr:col>
      <xdr:colOff>19878</xdr:colOff>
      <xdr:row>22</xdr:row>
      <xdr:rowOff>112645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BD9F33-77D3-239F-5C94-B8C3BA1F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4F14-72EB-4B2E-9C3F-03850435D403}">
  <dimension ref="A1:M19"/>
  <sheetViews>
    <sheetView tabSelected="1" zoomScaleNormal="100" workbookViewId="0">
      <selection activeCell="M11" sqref="M11"/>
    </sheetView>
  </sheetViews>
  <sheetFormatPr defaultRowHeight="14.4" x14ac:dyDescent="0.3"/>
  <cols>
    <col min="1" max="1" width="9.109375" bestFit="1" customWidth="1"/>
    <col min="2" max="2" width="8.88671875" bestFit="1" customWidth="1"/>
    <col min="3" max="3" width="7.77734375" bestFit="1" customWidth="1"/>
    <col min="4" max="4" width="5.21875" bestFit="1" customWidth="1"/>
    <col min="5" max="5" width="13.33203125" bestFit="1" customWidth="1"/>
    <col min="7" max="7" width="8.6640625" bestFit="1" customWidth="1"/>
    <col min="8" max="8" width="15" bestFit="1" customWidth="1"/>
    <col min="9" max="9" width="14.5546875" bestFit="1" customWidth="1"/>
    <col min="10" max="10" width="8.88671875" bestFit="1" customWidth="1"/>
    <col min="11" max="11" width="10.88671875" bestFit="1" customWidth="1"/>
    <col min="12" max="12" width="14.5546875" bestFit="1" customWidth="1"/>
    <col min="13" max="13" width="12.33203125" bestFit="1" customWidth="1"/>
  </cols>
  <sheetData>
    <row r="1" spans="1:13" ht="21" x14ac:dyDescent="0.4">
      <c r="A1" s="8" t="s">
        <v>0</v>
      </c>
      <c r="B1" s="8"/>
      <c r="C1" s="8"/>
      <c r="D1" s="8"/>
      <c r="E1" s="8"/>
      <c r="G1" s="6" t="s">
        <v>6</v>
      </c>
      <c r="H1" s="6"/>
      <c r="I1" s="6"/>
      <c r="J1" s="6"/>
      <c r="K1" s="6"/>
      <c r="L1" s="6"/>
      <c r="M1" s="6"/>
    </row>
    <row r="2" spans="1:13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G2" s="5" t="s">
        <v>1</v>
      </c>
      <c r="H2" s="5" t="s">
        <v>7</v>
      </c>
      <c r="I2" s="5" t="s">
        <v>8</v>
      </c>
      <c r="J2" s="5" t="s">
        <v>2</v>
      </c>
      <c r="K2" s="5" t="s">
        <v>3</v>
      </c>
      <c r="L2" s="5" t="s">
        <v>5</v>
      </c>
      <c r="M2" s="5" t="s">
        <v>9</v>
      </c>
    </row>
    <row r="3" spans="1:13" x14ac:dyDescent="0.3">
      <c r="A3" s="1" t="s">
        <v>19</v>
      </c>
      <c r="B3" s="1" t="s">
        <v>21</v>
      </c>
      <c r="C3" s="1" t="s">
        <v>34</v>
      </c>
      <c r="D3" s="1">
        <v>2015</v>
      </c>
      <c r="E3" s="2">
        <v>25600</v>
      </c>
      <c r="G3" s="1" t="s">
        <v>10</v>
      </c>
      <c r="H3" s="1">
        <v>2</v>
      </c>
      <c r="I3" s="1" t="str">
        <f>VLOOKUP(H3,$A$16:$C$19,2)</f>
        <v>Juliana</v>
      </c>
      <c r="J3" s="1" t="str">
        <f>VLOOKUP(G3,$A$3:$E$12,2,TRUE)</f>
        <v>Fiat</v>
      </c>
      <c r="K3" s="1" t="str">
        <f>VLOOKUP(G3,$A$3:$E$12,3,TRUE)</f>
        <v>Pálio</v>
      </c>
      <c r="L3" s="2">
        <f>VLOOKUP(G3,$A$3:$E$12,5,TRUE)</f>
        <v>17000</v>
      </c>
      <c r="M3" s="4">
        <f>L3*IF(VLOOKUP(H3,$A$16:$C$19,3)="Classe A",5%,3%)</f>
        <v>850</v>
      </c>
    </row>
    <row r="4" spans="1:13" x14ac:dyDescent="0.3">
      <c r="A4" s="1" t="s">
        <v>17</v>
      </c>
      <c r="B4" s="1" t="s">
        <v>20</v>
      </c>
      <c r="C4" s="1" t="s">
        <v>32</v>
      </c>
      <c r="D4" s="1">
        <v>2018</v>
      </c>
      <c r="E4" s="2">
        <v>95000</v>
      </c>
      <c r="G4" s="1" t="s">
        <v>12</v>
      </c>
      <c r="H4" s="1">
        <v>1</v>
      </c>
      <c r="I4" s="1" t="str">
        <f t="shared" ref="I4:I8" si="0">VLOOKUP(H4,$A$16:$C$19,2)</f>
        <v>Mariana</v>
      </c>
      <c r="J4" s="1" t="str">
        <f t="shared" ref="J4:J8" si="1">VLOOKUP(G4,$A$3:$E$12,2,TRUE)</f>
        <v>Chevrolet</v>
      </c>
      <c r="K4" s="1" t="str">
        <f t="shared" ref="K4:K8" si="2">VLOOKUP(G4,$A$3:$E$12,3,TRUE)</f>
        <v>Onix</v>
      </c>
      <c r="L4" s="2">
        <f t="shared" ref="L4:L8" si="3">VLOOKUP(G4,$A$3:$E$12,5,TRUE)</f>
        <v>45800</v>
      </c>
      <c r="M4" s="4">
        <f t="shared" ref="M4:M8" si="4">L4*IF(VLOOKUP(H4,$A$16:$C$19,3)="Classe A",5%,3%)</f>
        <v>2290</v>
      </c>
    </row>
    <row r="5" spans="1:13" x14ac:dyDescent="0.3">
      <c r="A5" s="1" t="s">
        <v>16</v>
      </c>
      <c r="B5" s="1" t="s">
        <v>23</v>
      </c>
      <c r="C5" s="1" t="s">
        <v>31</v>
      </c>
      <c r="D5" s="1">
        <v>2001</v>
      </c>
      <c r="E5" s="2">
        <v>15400</v>
      </c>
      <c r="G5" s="1" t="s">
        <v>14</v>
      </c>
      <c r="H5" s="1">
        <v>3</v>
      </c>
      <c r="I5" s="1" t="str">
        <f t="shared" si="0"/>
        <v>Marcelo</v>
      </c>
      <c r="J5" s="1" t="str">
        <f t="shared" si="1"/>
        <v>VW</v>
      </c>
      <c r="K5" s="1" t="str">
        <f t="shared" si="2"/>
        <v>Golf</v>
      </c>
      <c r="L5" s="2">
        <f t="shared" si="3"/>
        <v>27800</v>
      </c>
      <c r="M5" s="4">
        <f t="shared" si="4"/>
        <v>834</v>
      </c>
    </row>
    <row r="6" spans="1:13" x14ac:dyDescent="0.3">
      <c r="A6" s="1" t="s">
        <v>15</v>
      </c>
      <c r="B6" s="1" t="s">
        <v>22</v>
      </c>
      <c r="C6" s="1" t="s">
        <v>30</v>
      </c>
      <c r="D6" s="1">
        <v>2011</v>
      </c>
      <c r="E6" s="2">
        <v>29300</v>
      </c>
      <c r="G6" s="1" t="s">
        <v>15</v>
      </c>
      <c r="H6" s="1">
        <v>1</v>
      </c>
      <c r="I6" s="1" t="str">
        <f t="shared" si="0"/>
        <v>Mariana</v>
      </c>
      <c r="J6" s="1" t="str">
        <f t="shared" si="1"/>
        <v>Chevrolet</v>
      </c>
      <c r="K6" s="1" t="str">
        <f t="shared" si="2"/>
        <v>S10</v>
      </c>
      <c r="L6" s="2">
        <f t="shared" si="3"/>
        <v>29300</v>
      </c>
      <c r="M6" s="4">
        <f t="shared" si="4"/>
        <v>1465</v>
      </c>
    </row>
    <row r="7" spans="1:13" x14ac:dyDescent="0.3">
      <c r="A7" s="1" t="s">
        <v>14</v>
      </c>
      <c r="B7" s="1" t="s">
        <v>21</v>
      </c>
      <c r="C7" s="1" t="s">
        <v>29</v>
      </c>
      <c r="D7" s="1">
        <v>2010</v>
      </c>
      <c r="E7" s="2">
        <v>27800</v>
      </c>
      <c r="G7" s="1" t="s">
        <v>17</v>
      </c>
      <c r="H7" s="1">
        <v>2</v>
      </c>
      <c r="I7" s="1" t="str">
        <f t="shared" si="0"/>
        <v>Juliana</v>
      </c>
      <c r="J7" s="1" t="str">
        <f t="shared" si="1"/>
        <v>Fiat</v>
      </c>
      <c r="K7" s="1" t="str">
        <f t="shared" si="2"/>
        <v>Toro</v>
      </c>
      <c r="L7" s="2">
        <f t="shared" si="3"/>
        <v>95000</v>
      </c>
      <c r="M7" s="4">
        <f t="shared" si="4"/>
        <v>4750</v>
      </c>
    </row>
    <row r="8" spans="1:13" x14ac:dyDescent="0.3">
      <c r="A8" s="1" t="s">
        <v>12</v>
      </c>
      <c r="B8" s="1" t="s">
        <v>22</v>
      </c>
      <c r="C8" s="1" t="s">
        <v>27</v>
      </c>
      <c r="D8" s="1">
        <v>2002</v>
      </c>
      <c r="E8" s="2">
        <v>45800</v>
      </c>
      <c r="G8" s="1" t="s">
        <v>17</v>
      </c>
      <c r="H8" s="1">
        <v>4</v>
      </c>
      <c r="I8" s="1" t="str">
        <f t="shared" si="0"/>
        <v>Júlia</v>
      </c>
      <c r="J8" s="1" t="str">
        <f t="shared" si="1"/>
        <v>Fiat</v>
      </c>
      <c r="K8" s="1" t="str">
        <f t="shared" si="2"/>
        <v>Toro</v>
      </c>
      <c r="L8" s="2">
        <f t="shared" si="3"/>
        <v>95000</v>
      </c>
      <c r="M8" s="4">
        <f t="shared" si="4"/>
        <v>2850</v>
      </c>
    </row>
    <row r="9" spans="1:13" x14ac:dyDescent="0.3">
      <c r="A9" s="1" t="s">
        <v>18</v>
      </c>
      <c r="B9" s="1" t="s">
        <v>24</v>
      </c>
      <c r="C9" s="1" t="s">
        <v>33</v>
      </c>
      <c r="D9" s="1">
        <v>2010</v>
      </c>
      <c r="E9" s="2">
        <v>33200</v>
      </c>
      <c r="K9" s="5" t="s">
        <v>45</v>
      </c>
      <c r="L9" s="4">
        <f>SUM(L3:L8)</f>
        <v>309900</v>
      </c>
    </row>
    <row r="10" spans="1:13" x14ac:dyDescent="0.3">
      <c r="A10" s="1" t="s">
        <v>13</v>
      </c>
      <c r="B10" s="1" t="s">
        <v>20</v>
      </c>
      <c r="C10" s="1" t="s">
        <v>28</v>
      </c>
      <c r="D10" s="1">
        <v>2015</v>
      </c>
      <c r="E10" s="2">
        <v>55300</v>
      </c>
      <c r="K10" s="5" t="s">
        <v>46</v>
      </c>
      <c r="L10" s="4">
        <f>AVERAGE(L3:L8)</f>
        <v>51650</v>
      </c>
    </row>
    <row r="11" spans="1:13" x14ac:dyDescent="0.3">
      <c r="A11" s="1" t="s">
        <v>10</v>
      </c>
      <c r="B11" s="1" t="s">
        <v>20</v>
      </c>
      <c r="C11" s="1" t="s">
        <v>25</v>
      </c>
      <c r="D11" s="1">
        <v>2010</v>
      </c>
      <c r="E11" s="2">
        <v>17000</v>
      </c>
      <c r="K11" s="5" t="s">
        <v>47</v>
      </c>
      <c r="L11" s="4">
        <f>MAX(L3:L8)</f>
        <v>95000</v>
      </c>
    </row>
    <row r="12" spans="1:13" x14ac:dyDescent="0.3">
      <c r="A12" s="1" t="s">
        <v>11</v>
      </c>
      <c r="B12" s="1" t="s">
        <v>21</v>
      </c>
      <c r="C12" s="1" t="s">
        <v>26</v>
      </c>
      <c r="D12" s="1">
        <v>2005</v>
      </c>
      <c r="E12" s="2">
        <v>18500</v>
      </c>
      <c r="K12" s="5" t="s">
        <v>48</v>
      </c>
      <c r="L12" s="4">
        <f>MIN(L3:L8)</f>
        <v>17000</v>
      </c>
    </row>
    <row r="14" spans="1:13" ht="18" x14ac:dyDescent="0.35">
      <c r="A14" s="7" t="s">
        <v>35</v>
      </c>
      <c r="B14" s="7"/>
      <c r="C14" s="7"/>
    </row>
    <row r="15" spans="1:13" x14ac:dyDescent="0.3">
      <c r="A15" s="5" t="s">
        <v>36</v>
      </c>
      <c r="B15" s="5" t="s">
        <v>37</v>
      </c>
      <c r="C15" s="5" t="s">
        <v>38</v>
      </c>
      <c r="G15" s="5" t="s">
        <v>39</v>
      </c>
      <c r="H15" s="3">
        <v>0.05</v>
      </c>
    </row>
    <row r="16" spans="1:13" x14ac:dyDescent="0.3">
      <c r="A16" s="1">
        <v>1</v>
      </c>
      <c r="B16" s="1" t="s">
        <v>41</v>
      </c>
      <c r="C16" s="1" t="s">
        <v>39</v>
      </c>
      <c r="G16" s="5" t="s">
        <v>40</v>
      </c>
      <c r="H16" s="3">
        <v>0.03</v>
      </c>
    </row>
    <row r="17" spans="1:3" x14ac:dyDescent="0.3">
      <c r="A17" s="1">
        <v>2</v>
      </c>
      <c r="B17" s="1" t="s">
        <v>42</v>
      </c>
      <c r="C17" s="1" t="s">
        <v>39</v>
      </c>
    </row>
    <row r="18" spans="1:3" x14ac:dyDescent="0.3">
      <c r="A18" s="1">
        <v>3</v>
      </c>
      <c r="B18" s="1" t="s">
        <v>43</v>
      </c>
      <c r="C18" s="1" t="s">
        <v>40</v>
      </c>
    </row>
    <row r="19" spans="1:3" x14ac:dyDescent="0.3">
      <c r="A19" s="1">
        <v>4</v>
      </c>
      <c r="B19" s="1" t="s">
        <v>44</v>
      </c>
      <c r="C19" s="1" t="s">
        <v>40</v>
      </c>
    </row>
  </sheetData>
  <sortState xmlns:xlrd2="http://schemas.microsoft.com/office/spreadsheetml/2017/richdata2" ref="A3:E12">
    <sortCondition ref="A2:A12"/>
  </sortState>
  <mergeCells count="3">
    <mergeCell ref="A1:E1"/>
    <mergeCell ref="G1:M1"/>
    <mergeCell ref="A14:C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2023-02-16T16:17:46Z</dcterms:created>
  <dcterms:modified xsi:type="dcterms:W3CDTF">2023-02-16T18:43:29Z</dcterms:modified>
</cp:coreProperties>
</file>