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gq\Desktop\Projetos\Indicadores\"/>
    </mc:Choice>
  </mc:AlternateContent>
  <xr:revisionPtr revIDLastSave="0" documentId="13_ncr:1_{443B55C8-1E30-46AE-9C1A-C6C9F13D1886}" xr6:coauthVersionLast="47" xr6:coauthVersionMax="47" xr10:uidLastSave="{00000000-0000-0000-0000-000000000000}"/>
  <bookViews>
    <workbookView xWindow="-120" yWindow="-120" windowWidth="21840" windowHeight="13140" tabRatio="915" firstSheet="3" activeTab="10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10" i="33" l="1"/>
  <c r="J10" i="33"/>
  <c r="B10" i="23"/>
  <c r="C9" i="30"/>
  <c r="C10" i="30" l="1"/>
  <c r="B4" i="30" l="1"/>
  <c r="C3" i="30"/>
  <c r="D11" i="38" l="1"/>
  <c r="D11" i="37"/>
  <c r="C10" i="31"/>
  <c r="M10" i="31" s="1"/>
  <c r="B9" i="30"/>
  <c r="C11" i="37" l="1"/>
  <c r="B10" i="32" l="1"/>
  <c r="G11" i="37" l="1"/>
  <c r="F11" i="38"/>
  <c r="S10" i="33"/>
  <c r="C8" i="30" l="1"/>
  <c r="B9" i="23"/>
  <c r="D10" i="38" l="1"/>
  <c r="F10" i="38" s="1"/>
  <c r="C10" i="37"/>
  <c r="D10" i="37"/>
  <c r="C9" i="31"/>
  <c r="M9" i="31" s="1"/>
  <c r="U9" i="33"/>
  <c r="B8" i="30"/>
  <c r="G10" i="37" l="1"/>
  <c r="C16" i="33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C7" i="30" l="1"/>
  <c r="C6" i="30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7" i="37" l="1"/>
  <c r="B6" i="33"/>
  <c r="B6" i="23"/>
  <c r="B5" i="23" l="1"/>
  <c r="Q6" i="33" l="1"/>
  <c r="Q16" i="33" s="1"/>
  <c r="G7" i="37" l="1"/>
  <c r="B5" i="32" l="1"/>
  <c r="C4" i="30" l="1"/>
  <c r="C15" i="30" s="1"/>
  <c r="L5" i="33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3" i="30"/>
  <c r="B15" i="30" s="1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<sst xmlns="http://schemas.openxmlformats.org/spreadsheetml/2006/main" count="118" uniqueCount="81">
  <si>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</si>
  <si>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</si>
  <si>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</si>
  <si>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</si>
  <si>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</si>
  <si>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</si>
  <si>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</si>
  <si>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</si>
  <si>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</si>
  <si>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</si>
  <si>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</si>
  <si>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</si>
  <si>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</si>
  <si>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</si>
  <si>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</si>
  <si>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</si>
  <si>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</si>
  <si>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</si>
  <si>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</si>
  <si>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</si>
  <si>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</si>
  <si>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</si>
  <si>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</si>
  <si>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</si>
  <si>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</si>
  <si>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</si>
  <si>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</si>
  <si>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</si>
  <si>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</si>
  <si>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</si>
  <si>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</si>
  <si>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</si>
  <si>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</si>
  <si>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</si>
  <si>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</si>
  <si>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</si>
  <si>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</si>
  <si>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</si>
  <si>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</si>
  <si>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</si>
  <si>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DOBRA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</si>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</sst>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1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  <c:pt idx="12">
                  <c:v>23461.229999999996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0575104"/>
        <c:axId val="1675072240"/>
      </c:barChart>
      <c:catAx>
        <c:axId val="17905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72240"/>
        <c:crosses val="autoZero"/>
        <c:auto val="1"/>
        <c:lblAlgn val="ctr"/>
        <c:lblOffset val="100"/>
        <c:noMultiLvlLbl val="1"/>
      </c:catAx>
      <c:valAx>
        <c:axId val="16750722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90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795536"/>
        <c:axId val="1981790096"/>
      </c:barChart>
      <c:catAx>
        <c:axId val="19817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0096"/>
        <c:crosses val="autoZero"/>
        <c:auto val="1"/>
        <c:lblAlgn val="ctr"/>
        <c:lblOffset val="100"/>
        <c:noMultiLvlLbl val="0"/>
      </c:catAx>
      <c:valAx>
        <c:axId val="1981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73</c:v>
                </c:pt>
                <c:pt idx="9">
                  <c:v>0</c:v>
                </c:pt>
                <c:pt idx="10">
                  <c:v>348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24</c:v>
                </c:pt>
                <c:pt idx="17">
                  <c:v>22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788464"/>
        <c:axId val="1981799344"/>
      </c:barChart>
      <c:catAx>
        <c:axId val="198178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9344"/>
        <c:crosses val="autoZero"/>
        <c:auto val="1"/>
        <c:lblAlgn val="ctr"/>
        <c:lblOffset val="100"/>
        <c:noMultiLvlLbl val="0"/>
      </c:catAx>
      <c:valAx>
        <c:axId val="1981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2.0485135335009615E-2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803152"/>
        <c:axId val="1981797168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803152"/>
        <c:axId val="1981797168"/>
      </c:lineChart>
      <c:catAx>
        <c:axId val="1981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168"/>
        <c:crosses val="autoZero"/>
        <c:auto val="1"/>
        <c:lblAlgn val="ctr"/>
        <c:lblOffset val="100"/>
        <c:noMultiLvlLbl val="0"/>
      </c:catAx>
      <c:valAx>
        <c:axId val="1981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2.6130256865355222E-3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1800432"/>
        <c:axId val="1981796080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00432"/>
        <c:axId val="1981796080"/>
      </c:lineChart>
      <c:catAx>
        <c:axId val="1981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6080"/>
        <c:crosses val="autoZero"/>
        <c:auto val="1"/>
        <c:lblAlgn val="ctr"/>
        <c:lblOffset val="100"/>
        <c:noMultiLvlLbl val="0"/>
      </c:catAx>
      <c:valAx>
        <c:axId val="1981796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91728"/>
        <c:axId val="1981797712"/>
      </c:barChart>
      <c:catAx>
        <c:axId val="19817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712"/>
        <c:crosses val="autoZero"/>
        <c:auto val="1"/>
        <c:lblAlgn val="ctr"/>
        <c:lblOffset val="100"/>
        <c:noMultiLvlLbl val="0"/>
      </c:catAx>
      <c:valAx>
        <c:axId val="1981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3360"/>
        <c:axId val="1981789552"/>
      </c:barChart>
      <c:catAx>
        <c:axId val="19817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9552"/>
        <c:crosses val="autoZero"/>
        <c:auto val="1"/>
        <c:lblAlgn val="ctr"/>
        <c:lblOffset val="100"/>
        <c:noMultiLvlLbl val="0"/>
      </c:catAx>
      <c:valAx>
        <c:axId val="1981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2272"/>
        <c:axId val="1981792816"/>
      </c:barChart>
      <c:catAx>
        <c:axId val="1981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816"/>
        <c:crosses val="autoZero"/>
        <c:auto val="1"/>
        <c:lblAlgn val="ctr"/>
        <c:lblOffset val="100"/>
        <c:noMultiLvlLbl val="0"/>
      </c:catAx>
      <c:valAx>
        <c:axId val="1981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66800"/>
        <c:axId val="1980277520"/>
      </c:lineChart>
      <c:dateAx>
        <c:axId val="167506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7520"/>
        <c:crosses val="autoZero"/>
        <c:auto val="1"/>
        <c:lblOffset val="100"/>
        <c:baseTimeUnit val="months"/>
      </c:dateAx>
      <c:valAx>
        <c:axId val="1980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0268816"/>
        <c:axId val="1980279696"/>
      </c:lineChart>
      <c:dateAx>
        <c:axId val="198026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9696"/>
        <c:crosses val="autoZero"/>
        <c:auto val="1"/>
        <c:lblOffset val="100"/>
        <c:baseTimeUnit val="months"/>
      </c:dateAx>
      <c:valAx>
        <c:axId val="19802796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0267728"/>
        <c:axId val="1980264464"/>
      </c:barChart>
      <c:catAx>
        <c:axId val="1980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4464"/>
        <c:crosses val="autoZero"/>
        <c:auto val="1"/>
        <c:lblAlgn val="ctr"/>
        <c:lblOffset val="100"/>
        <c:noMultiLvlLbl val="0"/>
      </c:catAx>
      <c:valAx>
        <c:axId val="1980264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27761.229999999996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75888"/>
        <c:axId val="1980265552"/>
      </c:barChart>
      <c:catAx>
        <c:axId val="1980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5552"/>
        <c:crosses val="autoZero"/>
        <c:auto val="1"/>
        <c:lblAlgn val="ctr"/>
        <c:lblOffset val="100"/>
        <c:noMultiLvlLbl val="0"/>
      </c:catAx>
      <c:valAx>
        <c:axId val="198026555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0269904"/>
        <c:axId val="1980269360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269904"/>
        <c:axId val="1980269360"/>
      </c:lineChart>
      <c:catAx>
        <c:axId val="198026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360"/>
        <c:crosses val="autoZero"/>
        <c:auto val="1"/>
        <c:lblAlgn val="ctr"/>
        <c:lblOffset val="100"/>
        <c:noMultiLvlLbl val="1"/>
      </c:catAx>
      <c:valAx>
        <c:axId val="198026936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6976"/>
        <c:axId val="1980266096"/>
      </c:barChart>
      <c:catAx>
        <c:axId val="19802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6096"/>
        <c:crosses val="autoZero"/>
        <c:auto val="1"/>
        <c:lblAlgn val="ctr"/>
        <c:lblOffset val="100"/>
        <c:noMultiLvlLbl val="0"/>
      </c:catAx>
      <c:valAx>
        <c:axId val="1980266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270448"/>
        <c:axId val="1980272080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70448"/>
        <c:axId val="1980272080"/>
      </c:lineChart>
      <c:catAx>
        <c:axId val="19802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2080"/>
        <c:crosses val="autoZero"/>
        <c:auto val="1"/>
        <c:lblAlgn val="ctr"/>
        <c:lblOffset val="100"/>
        <c:noMultiLvlLbl val="1"/>
      </c:catAx>
      <c:valAx>
        <c:axId val="198027208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3712"/>
        <c:axId val="1981794448"/>
      </c:barChart>
      <c:catAx>
        <c:axId val="19802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4448"/>
        <c:crosses val="autoZero"/>
        <c:auto val="1"/>
        <c:lblAlgn val="ctr"/>
        <c:lblOffset val="100"/>
        <c:noMultiLvlLbl val="0"/>
      </c:catAx>
      <c:valAx>
        <c:axId val="19817944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D13" sqref="D13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56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57</v>
      </c>
      <c r="D4" s="161" t="s">
        <v>13</v>
      </c>
      <c r="E4" s="161" t="s">
        <v>58</v>
      </c>
      <c r="F4" s="162" t="s">
        <v>5</v>
      </c>
    </row>
    <row r="5" spans="2:6" ht="20.100000000000001" customHeight="1" x14ac:dyDescent="0.2">
      <c r="B5" s="163" t="s">
        <v>59</v>
      </c>
      <c r="C5" s="163">
        <v>0</v>
      </c>
      <c r="D5" s="163">
        <v>6</v>
      </c>
      <c r="E5" s="163">
        <v>0</v>
      </c>
      <c r="F5" s="164">
        <f>SUM(C5:E5)</f>
        <v>6</v>
      </c>
    </row>
    <row r="6" spans="2:6" ht="20.100000000000001" customHeight="1" x14ac:dyDescent="0.2">
      <c r="B6" s="162" t="s">
        <v>60</v>
      </c>
      <c r="C6" s="162">
        <v>0</v>
      </c>
      <c r="D6" s="162">
        <v>3</v>
      </c>
      <c r="E6" s="162">
        <v>0</v>
      </c>
      <c r="F6" s="164">
        <f t="shared" ref="F6:F11" si="0">SUM(C6:E6)</f>
        <v>3</v>
      </c>
    </row>
    <row r="7" spans="2:6" ht="20.100000000000001" customHeight="1" x14ac:dyDescent="0.2">
      <c r="B7" s="163" t="s">
        <v>61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62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63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64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65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66</v>
      </c>
      <c r="C12" s="162"/>
      <c r="D12" s="162"/>
      <c r="E12" s="162"/>
      <c r="F12" s="162"/>
    </row>
    <row r="13" spans="2:6" ht="20.100000000000001" customHeight="1" x14ac:dyDescent="0.2">
      <c r="B13" s="163" t="s">
        <v>67</v>
      </c>
      <c r="C13" s="163"/>
      <c r="D13" s="163"/>
      <c r="E13" s="163"/>
      <c r="F13" s="164"/>
    </row>
    <row r="14" spans="2:6" ht="20.100000000000001" customHeight="1" x14ac:dyDescent="0.2">
      <c r="B14" s="162" t="s">
        <v>68</v>
      </c>
      <c r="C14" s="162"/>
      <c r="D14" s="162"/>
      <c r="E14" s="162"/>
      <c r="F14" s="162"/>
    </row>
    <row r="15" spans="2:6" ht="20.100000000000001" customHeight="1" x14ac:dyDescent="0.2">
      <c r="B15" s="163" t="s">
        <v>69</v>
      </c>
      <c r="C15" s="163"/>
      <c r="D15" s="163"/>
      <c r="E15" s="163"/>
      <c r="F15" s="164"/>
    </row>
    <row r="16" spans="2:6" ht="20.100000000000001" customHeight="1" x14ac:dyDescent="0.2">
      <c r="B16" s="162" t="s">
        <v>70</v>
      </c>
      <c r="C16" s="162"/>
      <c r="D16" s="162"/>
      <c r="E16" s="162"/>
      <c r="F16" s="162"/>
    </row>
    <row r="17" spans="2:6" ht="20.100000000000001" customHeight="1" x14ac:dyDescent="0.2">
      <c r="B17" s="163" t="s">
        <v>74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tabSelected="1" workbookViewId="0">
      <selection activeCell="D12" sqref="D12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55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/>
      <c r="D9" s="4"/>
      <c r="E9" s="77"/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C13" sqref="C13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150+150+150+150+150+150</f>
        <v>900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400+200+200</f>
        <v>800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356.61+356.61+453.61+271.43+121.75</f>
        <v>1560.01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384+360+397.39+452.33+120+120+94.1</f>
        <v>1927.8199999999997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/>
      <c r="C10" s="116">
        <f>8.33+1268.77</f>
        <v>1277.0999999999999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/>
      <c r="C11" s="116"/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4300</v>
      </c>
      <c r="C15" s="116">
        <f>SUM(C3:C14)</f>
        <v>23461.229999999996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76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900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1560.01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1927.8199999999997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0</v>
      </c>
      <c r="C10" s="58">
        <f>'Custo NC '!C10</f>
        <v>1277.0999999999999</v>
      </c>
      <c r="N10" s="52"/>
    </row>
    <row r="11" spans="1:14" x14ac:dyDescent="0.2">
      <c r="A11" s="57">
        <v>44805</v>
      </c>
      <c r="B11" s="58">
        <f>'Custo NC '!B11</f>
        <v>0</v>
      </c>
      <c r="C11" s="58">
        <f>'Custo NC '!C11</f>
        <v>0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4300</v>
      </c>
      <c r="C15" s="58">
        <f>'Custo NC '!C15</f>
        <v>23461.229999999996</v>
      </c>
      <c r="N15" s="52"/>
    </row>
    <row r="16" spans="1:14" x14ac:dyDescent="0.2">
      <c r="A16" s="60" t="s">
        <v>27</v>
      </c>
      <c r="B16" s="61">
        <f>SUM(B15:C15)</f>
        <v>27761.229999999996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0</v>
      </c>
      <c r="E10" s="148">
        <f t="shared" si="0"/>
        <v>0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/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/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5409.88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0</v>
      </c>
      <c r="E10" s="147">
        <f t="shared" si="0"/>
        <v>0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/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/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16921.670000000002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topLeftCell="L1" zoomScale="55" zoomScaleNormal="55" workbookViewId="0">
      <selection activeCell="A10" sqref="A10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77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42</v>
      </c>
      <c r="N3" s="109" t="s">
        <v>40</v>
      </c>
      <c r="O3" s="109" t="s">
        <v>41</v>
      </c>
      <c r="P3" s="109" t="s">
        <v>75</v>
      </c>
      <c r="Q3" s="109" t="s">
        <v>78</v>
      </c>
      <c r="R3" s="109" t="s">
        <v>79</v>
      </c>
      <c r="S3" s="109" t="s">
        <v>43</v>
      </c>
      <c r="T3" s="109" t="s">
        <v>80</v>
      </c>
      <c r="U3" s="109" t="s">
        <v>72</v>
      </c>
      <c r="V3" s="173" t="s">
        <v>46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 t="e">
        <f t="shared" si="1"/>
        <v>#DIV/0!</v>
      </c>
      <c r="X10" s="178">
        <v>0.01</v>
      </c>
      <c r="Y10" s="179">
        <f>DADOS!E9</f>
        <v>0</v>
      </c>
      <c r="Z10" s="172"/>
      <c r="AA10" s="51"/>
      <c r="AM10" s="52"/>
    </row>
    <row r="11" spans="1:39" ht="18.75" x14ac:dyDescent="0.4">
      <c r="A11" s="110">
        <v>45505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76">
        <f t="shared" si="0"/>
        <v>0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76">
        <f t="shared" si="0"/>
        <v>0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45</v>
      </c>
      <c r="B16" s="85">
        <f>SUM(B4:B15)</f>
        <v>72</v>
      </c>
      <c r="C16" s="85">
        <f t="shared" ref="C16:U16" si="2">SUM(C4:C15)</f>
        <v>0</v>
      </c>
      <c r="D16" s="85">
        <f t="shared" si="2"/>
        <v>3</v>
      </c>
      <c r="E16" s="85">
        <f t="shared" si="2"/>
        <v>0</v>
      </c>
      <c r="F16" s="85">
        <f t="shared" si="2"/>
        <v>0</v>
      </c>
      <c r="G16" s="85">
        <f t="shared" si="2"/>
        <v>46</v>
      </c>
      <c r="H16" s="85">
        <f t="shared" si="2"/>
        <v>0</v>
      </c>
      <c r="I16" s="85">
        <f t="shared" si="2"/>
        <v>0</v>
      </c>
      <c r="J16" s="85">
        <f t="shared" si="2"/>
        <v>73</v>
      </c>
      <c r="K16" s="85">
        <f t="shared" si="2"/>
        <v>0</v>
      </c>
      <c r="L16" s="85">
        <f t="shared" si="2"/>
        <v>348</v>
      </c>
      <c r="M16" s="85">
        <f t="shared" si="2"/>
        <v>0</v>
      </c>
      <c r="N16" s="85">
        <f t="shared" si="2"/>
        <v>0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24</v>
      </c>
      <c r="S16" s="85">
        <f t="shared" si="2"/>
        <v>22</v>
      </c>
      <c r="T16" s="85"/>
      <c r="U16" s="85">
        <f t="shared" si="2"/>
        <v>60</v>
      </c>
      <c r="V16" s="176">
        <f t="shared" ref="V16" si="3">SUM(V4:V15)</f>
        <v>831</v>
      </c>
      <c r="W16" s="180">
        <f>SUM(V16/Y16)</f>
        <v>2.0485135335009615E-2</v>
      </c>
      <c r="X16" s="178">
        <v>0.01</v>
      </c>
      <c r="Y16" s="179">
        <f>SUM(Y4:Y15)</f>
        <v>40566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69.25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M39"/>
  <sheetViews>
    <sheetView showGridLines="0" topLeftCell="F1" zoomScale="85" zoomScaleNormal="85" workbookViewId="0">
      <selection activeCell="I13" sqref="I13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49</v>
      </c>
      <c r="E3" s="105" t="s">
        <v>14</v>
      </c>
      <c r="F3" s="105" t="s">
        <v>15</v>
      </c>
      <c r="G3" s="105" t="s">
        <v>16</v>
      </c>
      <c r="H3" s="105" t="s">
        <v>50</v>
      </c>
      <c r="I3" s="105" t="s">
        <v>54</v>
      </c>
      <c r="J3" s="105" t="s">
        <v>51</v>
      </c>
      <c r="K3" s="105" t="s">
        <v>52</v>
      </c>
      <c r="L3" s="105" t="s">
        <v>53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0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 t="e">
        <f>M10/P10</f>
        <v>#DIV/0!</v>
      </c>
      <c r="O10" s="156">
        <v>5.0000000000000001E-3</v>
      </c>
      <c r="P10" s="157">
        <f>DADOS!E9</f>
        <v>0</v>
      </c>
      <c r="Q10" s="82"/>
      <c r="R10" s="51"/>
      <c r="AM10" s="51"/>
    </row>
    <row r="11" spans="1:39" ht="18.75" x14ac:dyDescent="0.4">
      <c r="A11" s="106">
        <v>45505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87</v>
      </c>
      <c r="D16" s="83">
        <f t="shared" si="3"/>
        <v>0</v>
      </c>
      <c r="E16" s="83">
        <f t="shared" si="3"/>
        <v>0</v>
      </c>
      <c r="F16" s="83">
        <f t="shared" si="3"/>
        <v>19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106</v>
      </c>
      <c r="N16" s="158">
        <f>SUM(M16/P16)</f>
        <v>2.6130256865355222E-3</v>
      </c>
      <c r="O16" s="156">
        <v>5.0000000000000001E-3</v>
      </c>
      <c r="P16" s="157">
        <f>SUM(P4:P15)</f>
        <v>40566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8.8333333333333339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G17"/>
  <sheetViews>
    <sheetView topLeftCell="B1" zoomScale="90" zoomScaleNormal="90" workbookViewId="0">
      <selection activeCell="E12" sqref="E12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71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57</v>
      </c>
      <c r="D4" s="166" t="s">
        <v>13</v>
      </c>
      <c r="E4" s="166" t="s">
        <v>73</v>
      </c>
      <c r="F4" s="166" t="s">
        <v>52</v>
      </c>
      <c r="G4" s="167" t="s">
        <v>5</v>
      </c>
    </row>
    <row r="5" spans="2:7" ht="20.100000000000001" customHeight="1" x14ac:dyDescent="0.2">
      <c r="B5" s="168" t="s">
        <v>59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1" si="0">SUM(C5:F5)</f>
        <v>8</v>
      </c>
    </row>
    <row r="6" spans="2:7" ht="20.100000000000001" customHeight="1" x14ac:dyDescent="0.2">
      <c r="B6" s="167" t="s">
        <v>60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61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62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63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64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65</v>
      </c>
      <c r="C11" s="168">
        <f>1+1+1</f>
        <v>3</v>
      </c>
      <c r="D11" s="168">
        <f>1+1+1</f>
        <v>3</v>
      </c>
      <c r="E11" s="168">
        <v>0</v>
      </c>
      <c r="F11" s="168">
        <v>0</v>
      </c>
      <c r="G11" s="167">
        <f t="shared" si="0"/>
        <v>6</v>
      </c>
    </row>
    <row r="12" spans="2:7" ht="20.100000000000001" customHeight="1" x14ac:dyDescent="0.2">
      <c r="B12" s="167" t="s">
        <v>66</v>
      </c>
      <c r="C12" s="167"/>
      <c r="D12" s="167"/>
      <c r="E12" s="167"/>
      <c r="F12" s="167"/>
      <c r="G12" s="167"/>
    </row>
    <row r="13" spans="2:7" ht="20.100000000000001" customHeight="1" x14ac:dyDescent="0.2">
      <c r="B13" s="168" t="s">
        <v>67</v>
      </c>
      <c r="C13" s="168"/>
      <c r="D13" s="168"/>
      <c r="E13" s="168"/>
      <c r="F13" s="168"/>
      <c r="G13" s="169"/>
    </row>
    <row r="14" spans="2:7" ht="20.100000000000001" customHeight="1" x14ac:dyDescent="0.2">
      <c r="B14" s="167" t="s">
        <v>68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69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70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74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2024-08-20T13:04:46Z</dcterms:modified>
</cp:coreProperties>
</file>