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Y:\5 - ELOHIM\AVALIAÇÃO DE FORNECEDOR\2024\"/>
    </mc:Choice>
  </mc:AlternateContent>
  <xr:revisionPtr revIDLastSave="0" documentId="13_ncr:1_{F3B1C6F3-EF99-4131-AA99-24618D89AA22}" xr6:coauthVersionLast="46" xr6:coauthVersionMax="46" xr10:uidLastSave="{00000000-0000-0000-0000-000000000000}"/>
  <bookViews>
    <workbookView xWindow="-120" yWindow="-120" windowWidth="20730" windowHeight="11160" tabRatio="915" xr2:uid="{00000000-000D-0000-FFFF-FFFF00000000}"/>
  </bookViews>
  <sheets>
    <sheet name="PAQ - Prazo e Devolução" sheetId="9" r:id="rId1"/>
  </sheets>
  <definedNames>
    <definedName name="_xlnm.Print_Area" localSheetId="0">'PAQ - Prazo e Devolução'!$A$55:$O$99</definedName>
    <definedName name="Excel_BuiltIn_Print_Area_10">#REF!</definedName>
    <definedName name="Excel_BuiltIn_Print_Area_2_1">#REF!</definedName>
    <definedName name="Excel_BuiltIn_Print_Area_3">#REF!</definedName>
    <definedName name="Excel_BuiltIn_Print_Area_4">#REF!</definedName>
    <definedName name="Excel_BuiltIn_Print_Area_6">#REF!</definedName>
    <definedName name="Excel_BuiltIn_Print_Area_7">#REF!</definedName>
    <definedName name="Excel_BuiltIn_Print_Area_8">#REF!</definedName>
    <definedName name="Excel_BuiltIn_Print_Area_9">#REF!</definedName>
  </definedNames>
  <calcPr calcId="181029"/>
</workbook>
</file>

<file path=xl/calcChain.xml><?xml version="1.0" encoding="utf-8"?>
<calcChain xmlns="http://schemas.openxmlformats.org/spreadsheetml/2006/main">
  <c r="B41" i="9" l="1"/>
  <c r="B42" i="9"/>
  <c r="B43" i="9"/>
  <c r="B44" i="9"/>
  <c r="B45" i="9"/>
  <c r="B46" i="9"/>
  <c r="B47" i="9"/>
  <c r="B48" i="9"/>
  <c r="B50" i="9"/>
  <c r="H17" i="9"/>
  <c r="H16" i="9"/>
  <c r="H15" i="9" l="1"/>
  <c r="B39" i="9"/>
  <c r="B23" i="9"/>
  <c r="C20" i="9"/>
  <c r="E20" i="9"/>
  <c r="B20" i="9"/>
  <c r="H14" i="9" l="1"/>
  <c r="H9" i="9"/>
  <c r="H10" i="9"/>
  <c r="H11" i="9"/>
  <c r="H12" i="9"/>
  <c r="H13" i="9"/>
  <c r="H8" i="9"/>
  <c r="H20" i="9" l="1"/>
  <c r="I11" i="9"/>
  <c r="I12" i="9"/>
  <c r="I13" i="9"/>
  <c r="F9" i="9"/>
  <c r="F10" i="9"/>
  <c r="F11" i="9"/>
  <c r="F12" i="9"/>
  <c r="F13" i="9"/>
  <c r="F14" i="9"/>
  <c r="F15" i="9"/>
  <c r="F16" i="9"/>
  <c r="F17" i="9"/>
  <c r="F18" i="9"/>
  <c r="F19" i="9"/>
  <c r="I9" i="9"/>
  <c r="I10" i="9"/>
  <c r="I14" i="9"/>
  <c r="I15" i="9"/>
  <c r="I16" i="9"/>
  <c r="I17" i="9"/>
  <c r="I18" i="9"/>
  <c r="I19" i="9"/>
  <c r="D9" i="9"/>
  <c r="D10" i="9"/>
  <c r="D11" i="9"/>
  <c r="D12" i="9"/>
  <c r="D13" i="9"/>
  <c r="D14" i="9"/>
  <c r="D15" i="9"/>
  <c r="D16" i="9"/>
  <c r="D17" i="9"/>
  <c r="D18" i="9"/>
  <c r="D19" i="9"/>
  <c r="D8" i="9"/>
  <c r="F8" i="9"/>
  <c r="I8" i="9"/>
  <c r="G11" i="9" l="1"/>
  <c r="J11" i="9" s="1"/>
  <c r="G8" i="9"/>
  <c r="J8" i="9" s="1"/>
  <c r="G15" i="9"/>
  <c r="C31" i="9" s="1"/>
  <c r="G9" i="9"/>
  <c r="J9" i="9" s="1"/>
  <c r="G19" i="9"/>
  <c r="J19" i="9" s="1"/>
  <c r="G18" i="9"/>
  <c r="J18" i="9" s="1"/>
  <c r="G17" i="9"/>
  <c r="J17" i="9" s="1"/>
  <c r="G16" i="9"/>
  <c r="J16" i="9" s="1"/>
  <c r="G14" i="9"/>
  <c r="J14" i="9" s="1"/>
  <c r="G13" i="9"/>
  <c r="J13" i="9" s="1"/>
  <c r="G12" i="9"/>
  <c r="J12" i="9" s="1"/>
  <c r="G10" i="9"/>
  <c r="J10" i="9" s="1"/>
  <c r="C32" i="9" l="1"/>
  <c r="J15" i="9"/>
  <c r="B51" i="9"/>
  <c r="D24" i="9" l="1"/>
  <c r="D25" i="9"/>
  <c r="D26" i="9"/>
  <c r="D27" i="9"/>
  <c r="D28" i="9"/>
  <c r="D29" i="9"/>
  <c r="D30" i="9"/>
  <c r="D31" i="9"/>
  <c r="D32" i="9"/>
  <c r="D33" i="9"/>
  <c r="D34" i="9"/>
  <c r="D35" i="9"/>
  <c r="D40" i="9"/>
  <c r="D41" i="9"/>
  <c r="D42" i="9"/>
  <c r="D43" i="9"/>
  <c r="D44" i="9"/>
  <c r="D45" i="9"/>
  <c r="E46" i="9"/>
  <c r="D47" i="9"/>
  <c r="D48" i="9"/>
  <c r="D49" i="9"/>
  <c r="D50" i="9"/>
  <c r="D51" i="9"/>
  <c r="E51" i="9"/>
  <c r="C52" i="9"/>
  <c r="B36" i="9" l="1"/>
  <c r="D36" i="9"/>
  <c r="D46" i="9"/>
  <c r="E44" i="9"/>
  <c r="E50" i="9"/>
  <c r="E45" i="9"/>
  <c r="E42" i="9"/>
  <c r="E41" i="9"/>
  <c r="E40" i="9"/>
  <c r="C27" i="9"/>
  <c r="C25" i="9"/>
  <c r="E49" i="9"/>
  <c r="E48" i="9"/>
  <c r="E47" i="9"/>
  <c r="E43" i="9"/>
  <c r="C30" i="9"/>
  <c r="C26" i="9"/>
  <c r="C28" i="9"/>
  <c r="C24" i="9"/>
  <c r="C35" i="9"/>
  <c r="C33" i="9"/>
  <c r="B52" i="9"/>
  <c r="D52" i="9" s="1"/>
  <c r="I20" i="9"/>
  <c r="F20" i="9"/>
  <c r="D20" i="9"/>
  <c r="C29" i="9"/>
  <c r="G20" i="9" l="1"/>
  <c r="J20" i="9" s="1"/>
  <c r="C34" i="9"/>
  <c r="C36" i="9" s="1"/>
  <c r="E52" i="9"/>
</calcChain>
</file>

<file path=xl/sharedStrings.xml><?xml version="1.0" encoding="utf-8"?>
<sst xmlns="http://schemas.openxmlformats.org/spreadsheetml/2006/main" count="67" uniqueCount="37">
  <si>
    <t>Total</t>
  </si>
  <si>
    <t>%</t>
  </si>
  <si>
    <t>Meta</t>
  </si>
  <si>
    <t>Mês</t>
  </si>
  <si>
    <t>Antecipado</t>
  </si>
  <si>
    <t>% Prazo e Antecipado</t>
  </si>
  <si>
    <t>% Atrasado</t>
  </si>
  <si>
    <t>%Total</t>
  </si>
  <si>
    <t>% Devoluções</t>
  </si>
  <si>
    <t>% Sem Devoluções</t>
  </si>
  <si>
    <t xml:space="preserve">                                                                                                                                                                 </t>
  </si>
  <si>
    <t>Total PA</t>
  </si>
  <si>
    <t>Entregas no Prazo</t>
  </si>
  <si>
    <t xml:space="preserve">Entregas Total Itens </t>
  </si>
  <si>
    <t xml:space="preserve"> Atrasado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</si>
  <si>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</si>
  <si>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</si>
  <si>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</si>
  <si>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</si>
  <si>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</si>
  <si>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</si>
  <si>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</si>
  <si>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</si>
  <si>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</si>
  <si>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</si>
  <si>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</si>
  <si>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</si>
  <si>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</si>
  <si>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ÍNDICE DE ENTREGAS DO PROVEDOR EXTERNO NO PRAZO</t>
  </si>
  <si>
    <t>Quantidade: Devoluções</t>
  </si>
  <si>
    <t>ÍNDICE DE DEVOLUÇÕES AO PROVEDOR EXTERNO</t>
  </si>
  <si>
    <t>GRÁFICOS</t>
  </si>
  <si>
    <t>Índice de Entrega Do Provedor Externo no Prazo - 2024</t>
  </si>
  <si>
    <r>
      <rPr>
        <b/>
        <sz val="11"/>
        <color theme="3" tint="-0.499984740745262"/>
        <rFont val="Arial"/>
        <family val="2"/>
      </rPr>
      <t>Meta</t>
    </r>
    <r>
      <rPr>
        <b/>
        <sz val="11"/>
        <color theme="7" tint="-0.499984740745262"/>
        <rFont val="Arial"/>
        <family val="2"/>
      </rPr>
      <t>:</t>
    </r>
    <r>
      <rPr>
        <b/>
        <sz val="11"/>
        <rFont val="Arial"/>
        <family val="2"/>
      </rPr>
      <t xml:space="preserve"> </t>
    </r>
    <r>
      <rPr>
        <b/>
        <sz val="11"/>
        <color rgb="FF000099"/>
        <rFont val="Arial"/>
        <family val="2"/>
      </rPr>
      <t>100%</t>
    </r>
    <r>
      <rPr>
        <sz val="11"/>
        <rFont val="Arial"/>
        <family val="2"/>
      </rPr>
      <t xml:space="preserve"> das Aquisições no prazo e/ou antecipado.</t>
    </r>
  </si>
  <si>
    <r>
      <rPr>
        <b/>
        <sz val="11"/>
        <color theme="3" tint="-0.499984740745262"/>
        <rFont val="Arial"/>
        <family val="2"/>
      </rPr>
      <t>Meta:</t>
    </r>
    <r>
      <rPr>
        <sz val="11"/>
        <color rgb="FF000099"/>
        <rFont val="Arial"/>
        <family val="2"/>
      </rPr>
      <t xml:space="preserve"> </t>
    </r>
    <r>
      <rPr>
        <b/>
        <sz val="11"/>
        <color rgb="FF000099"/>
        <rFont val="Arial"/>
        <family val="2"/>
      </rPr>
      <t>100%</t>
    </r>
    <r>
      <rPr>
        <sz val="11"/>
        <rFont val="Arial"/>
        <family val="2"/>
      </rPr>
      <t xml:space="preserve"> das Aquisições sem Devolução</t>
    </r>
  </si>
  <si>
    <r>
      <rPr>
        <b/>
        <sz val="11"/>
        <color theme="3" tint="-0.499984740745262"/>
        <rFont val="Arial"/>
        <family val="2"/>
      </rPr>
      <t>Periodicidade</t>
    </r>
    <r>
      <rPr>
        <sz val="11"/>
        <color theme="3" tint="-0.499984740745262"/>
        <rFont val="Arial"/>
        <family val="2"/>
      </rPr>
      <t xml:space="preserve">: </t>
    </r>
    <r>
      <rPr>
        <sz val="11"/>
        <rFont val="Arial"/>
        <family val="2"/>
      </rPr>
      <t>Mensalmente nas Reuniões do Comitê</t>
    </r>
  </si>
  <si>
    <t>TABELA GERAL DO PROVEDOR EXTERNO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</si>
</sst>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u/>
      <sz val="10"/>
      <name val="Arial"/>
      <family val="2"/>
    </font>
    <font>
      <sz val="10"/>
      <color theme="1"/>
      <name val="Arial"/>
      <family val="2"/>
    </font>
    <font>
      <b/>
      <sz val="11"/>
      <color theme="7" tint="-0.499984740745262"/>
      <name val="Arial"/>
      <family val="2"/>
    </font>
    <font>
      <u/>
      <sz val="10"/>
      <color indexed="12"/>
      <name val="Arial"/>
      <family val="2"/>
    </font>
    <font>
      <b/>
      <sz val="11"/>
      <color rgb="FF000099"/>
      <name val="Arial"/>
      <family val="2"/>
    </font>
    <font>
      <sz val="11"/>
      <color rgb="FF000099"/>
      <name val="Arial"/>
      <family val="2"/>
    </font>
    <font>
      <b/>
      <sz val="10"/>
      <color rgb="FF000099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3" tint="-0.499984740745262"/>
      <name val="Arial"/>
      <family val="2"/>
    </font>
    <font>
      <b/>
      <sz val="11"/>
      <color theme="3" tint="-0.499984740745262"/>
      <name val="Arial"/>
      <family val="2"/>
    </font>
    <font>
      <sz val="11"/>
      <color theme="3" tint="-0.499984740745262"/>
      <name val="Arial"/>
      <family val="2"/>
    </font>
    <font>
      <b/>
      <sz val="10"/>
      <color theme="0"/>
      <name val="Arial"/>
      <family val="2"/>
    </font>
    <font>
      <b/>
      <sz val="10"/>
      <color theme="3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2" fillId="0" borderId="0"/>
    <xf numFmtId="0" fontId="1" fillId="0" borderId="0"/>
  </cellStyleXfs>
  <cellXfs count="69">
    <xf numFmtId="0" fontId="0" fillId="0" borderId="0" xfId="0"/>
    <xf numFmtId="0" fontId="6" fillId="0" borderId="0" xfId="0" applyFont="1"/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9" fontId="1" fillId="0" borderId="0" xfId="0" applyNumberFormat="1" applyFont="1"/>
    <xf numFmtId="0" fontId="9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10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left"/>
    </xf>
    <xf numFmtId="10" fontId="5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center"/>
    </xf>
    <xf numFmtId="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9" fontId="1" fillId="0" borderId="0" xfId="0" applyNumberFormat="1" applyFont="1" applyAlignment="1">
      <alignment vertical="center"/>
    </xf>
    <xf numFmtId="9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1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0" fontId="13" fillId="2" borderId="0" xfId="0" applyFont="1" applyFill="1" applyAlignment="1">
      <alignment horizontal="center" vertical="center"/>
    </xf>
    <xf numFmtId="9" fontId="16" fillId="2" borderId="0" xfId="0" applyNumberFormat="1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 wrapText="1"/>
    </xf>
    <xf numFmtId="0" fontId="21" fillId="3" borderId="6" xfId="0" applyFont="1" applyFill="1" applyBorder="1" applyAlignment="1">
      <alignment horizontal="center" vertical="center"/>
    </xf>
    <xf numFmtId="17" fontId="1" fillId="4" borderId="11" xfId="0" applyNumberFormat="1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9" fontId="1" fillId="4" borderId="7" xfId="0" applyNumberFormat="1" applyFont="1" applyFill="1" applyBorder="1" applyAlignment="1">
      <alignment horizontal="center" vertical="center"/>
    </xf>
    <xf numFmtId="0" fontId="17" fillId="4" borderId="7" xfId="0" applyFont="1" applyFill="1" applyBorder="1" applyAlignment="1">
      <alignment horizontal="center" vertical="center"/>
    </xf>
    <xf numFmtId="9" fontId="1" fillId="4" borderId="12" xfId="0" applyNumberFormat="1" applyFont="1" applyFill="1" applyBorder="1" applyAlignment="1">
      <alignment horizontal="center" vertical="center"/>
    </xf>
    <xf numFmtId="17" fontId="1" fillId="4" borderId="13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9" fontId="1" fillId="4" borderId="1" xfId="0" applyNumberFormat="1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9" fontId="1" fillId="4" borderId="14" xfId="0" applyNumberFormat="1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right" vertical="center"/>
    </xf>
    <xf numFmtId="0" fontId="13" fillId="4" borderId="16" xfId="0" applyFont="1" applyFill="1" applyBorder="1" applyAlignment="1">
      <alignment horizontal="center" vertical="center"/>
    </xf>
    <xf numFmtId="9" fontId="16" fillId="4" borderId="16" xfId="0" applyNumberFormat="1" applyFont="1" applyFill="1" applyBorder="1" applyAlignment="1">
      <alignment horizontal="center" vertical="center"/>
    </xf>
    <xf numFmtId="0" fontId="16" fillId="4" borderId="16" xfId="0" applyFont="1" applyFill="1" applyBorder="1" applyAlignment="1">
      <alignment horizontal="center" vertical="center"/>
    </xf>
    <xf numFmtId="9" fontId="16" fillId="4" borderId="17" xfId="0" applyNumberFormat="1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9" fontId="17" fillId="4" borderId="14" xfId="0" applyNumberFormat="1" applyFont="1" applyFill="1" applyBorder="1" applyAlignment="1">
      <alignment horizontal="center"/>
    </xf>
    <xf numFmtId="0" fontId="17" fillId="4" borderId="15" xfId="0" applyFont="1" applyFill="1" applyBorder="1" applyAlignment="1">
      <alignment horizontal="right" vertical="center"/>
    </xf>
    <xf numFmtId="0" fontId="15" fillId="4" borderId="16" xfId="0" applyFont="1" applyFill="1" applyBorder="1" applyAlignment="1">
      <alignment horizontal="center" vertical="center"/>
    </xf>
    <xf numFmtId="9" fontId="1" fillId="4" borderId="16" xfId="0" applyNumberFormat="1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9" fontId="1" fillId="4" borderId="1" xfId="0" applyNumberFormat="1" applyFont="1" applyFill="1" applyBorder="1" applyAlignment="1">
      <alignment horizontal="center"/>
    </xf>
    <xf numFmtId="9" fontId="3" fillId="4" borderId="14" xfId="0" applyNumberFormat="1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/>
    </xf>
    <xf numFmtId="9" fontId="1" fillId="4" borderId="16" xfId="0" applyNumberFormat="1" applyFont="1" applyFill="1" applyBorder="1" applyAlignment="1">
      <alignment horizontal="center"/>
    </xf>
    <xf numFmtId="9" fontId="1" fillId="4" borderId="17" xfId="0" applyNumberFormat="1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18" fillId="0" borderId="0" xfId="0" applyFont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</cellXfs>
  <cellStyles count="4">
    <cellStyle name="Excel Built-in Normal" xfId="1" xr:uid="{E0FA5F72-FCEC-4F53-822E-73A564713173}"/>
    <cellStyle name="Hiperlink 2" xfId="2" xr:uid="{B8DF405C-BDD3-4BBF-BC52-A686FD788A77}"/>
    <cellStyle name="Normal" xfId="0" builtinId="0"/>
    <cellStyle name="Normal 2" xfId="3" xr:uid="{90693118-E8AE-413D-8119-14D3F5340912}"/>
  </cellStyles>
  <dxfs count="0"/>
  <tableStyles count="0" defaultTableStyle="TableStyleMedium9" defaultPivotStyle="PivotStyleLight16"/>
  <colors>
    <mruColors>
      <color rgb="FF444E5A"/>
      <color rgb="FF000099"/>
      <color rgb="FFCDD2D9"/>
      <color rgb="FFE5E7EB"/>
      <color rgb="FF69798D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omic Sans MS"/>
                <a:cs typeface="Arial" panose="020B0604020202020204" pitchFamily="34" charset="0"/>
              </a:defRPr>
            </a:pPr>
            <a:r>
              <a:rPr lang="pt-BR" sz="15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Índice de Devoluções ao Provedor Externo </a:t>
            </a:r>
          </a:p>
          <a:p>
            <a:pPr>
              <a:defRPr sz="15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omic Sans MS"/>
                <a:cs typeface="Arial" panose="020B0604020202020204" pitchFamily="34" charset="0"/>
              </a:defRPr>
            </a:pPr>
            <a:endParaRPr lang="pt-BR" sz="15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1782001597626383"/>
          <c:y val="2.50454883400349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06242154513293"/>
          <c:y val="0.21539493004078383"/>
          <c:w val="0.82230699719676459"/>
          <c:h val="0.6276973618350758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'PAQ - Prazo e Devolução'!$D$39</c:f>
              <c:strCache>
                <c:ptCount val="1"/>
                <c:pt idx="0">
                  <c:v>% Sem Devoluções</c:v>
                </c:pt>
              </c:strCache>
            </c:strRef>
          </c:tx>
          <c:spPr>
            <a:solidFill>
              <a:srgbClr val="FF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2"/>
            <c:invertIfNegative val="0"/>
            <c:bubble3D val="0"/>
            <c:spPr>
              <a:solidFill>
                <a:srgbClr val="000066"/>
              </a:solidFill>
              <a:ln w="12700">
                <a:solidFill>
                  <a:srgbClr val="0000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738-47FC-B39C-96A40C388281}"/>
              </c:ext>
            </c:extLst>
          </c:dPt>
          <c:dLbls>
            <c:dLbl>
              <c:idx val="0"/>
              <c:layout>
                <c:manualLayout>
                  <c:x val="9.7996748985117628E-3"/>
                  <c:y val="4.776458579861872E-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anose="020B0604020202020204" pitchFamily="34" charset="0"/>
                      <a:ea typeface="Comic Sans MS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738-47FC-B39C-96A40C388281}"/>
                </c:ext>
              </c:extLst>
            </c:dLbl>
            <c:dLbl>
              <c:idx val="1"/>
              <c:layout>
                <c:manualLayout>
                  <c:x val="9.8029505773287798E-3"/>
                  <c:y val="1.5857455485429248E-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anose="020B0604020202020204" pitchFamily="34" charset="0"/>
                      <a:ea typeface="Comic Sans MS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738-47FC-B39C-96A40C388281}"/>
                </c:ext>
              </c:extLst>
            </c:dLbl>
            <c:dLbl>
              <c:idx val="2"/>
              <c:layout>
                <c:manualLayout>
                  <c:x val="9.7981334025978827E-3"/>
                  <c:y val="1.8333257688168989E-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anose="020B0604020202020204" pitchFamily="34" charset="0"/>
                      <a:ea typeface="Comic Sans MS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738-47FC-B39C-96A40C388281}"/>
                </c:ext>
              </c:extLst>
            </c:dLbl>
            <c:dLbl>
              <c:idx val="3"/>
              <c:layout>
                <c:manualLayout>
                  <c:x val="9.7949198301237467E-3"/>
                  <c:y val="5.025125628140688E-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anose="020B0604020202020204" pitchFamily="34" charset="0"/>
                      <a:ea typeface="Comic Sans MS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738-47FC-B39C-96A40C388281}"/>
                </c:ext>
              </c:extLst>
            </c:dLbl>
            <c:dLbl>
              <c:idx val="4"/>
              <c:layout>
                <c:manualLayout>
                  <c:x val="-1.2235623816420169E-2"/>
                  <c:y val="1.4455577483958364E-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anose="020B0604020202020204" pitchFamily="34" charset="0"/>
                      <a:ea typeface="Comic Sans MS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E7-4A3D-A41D-17D6F4744BF2}"/>
                </c:ext>
              </c:extLst>
            </c:dLbl>
            <c:dLbl>
              <c:idx val="5"/>
              <c:layout>
                <c:manualLayout>
                  <c:x val="0"/>
                  <c:y val="1.9876419040442749E-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anose="020B0604020202020204" pitchFamily="34" charset="0"/>
                      <a:ea typeface="Comic Sans MS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E7-4A3D-A41D-17D6F4744BF2}"/>
                </c:ext>
              </c:extLst>
            </c:dLbl>
            <c:dLbl>
              <c:idx val="6"/>
              <c:layout>
                <c:manualLayout>
                  <c:x val="3.2756788169943757E-6"/>
                  <c:y val="1.7376144797080526E-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anose="020B0604020202020204" pitchFamily="34" charset="0"/>
                      <a:ea typeface="Comic Sans MS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738-47FC-B39C-96A40C388281}"/>
                </c:ext>
              </c:extLst>
            </c:dLbl>
            <c:dLbl>
              <c:idx val="7"/>
              <c:layout>
                <c:manualLayout>
                  <c:x val="4.8974599150617588E-3"/>
                  <c:y val="8.375133381558441E-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anose="020B0604020202020204" pitchFamily="34" charset="0"/>
                      <a:ea typeface="Comic Sans MS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738-47FC-B39C-96A40C388281}"/>
                </c:ext>
              </c:extLst>
            </c:dLbl>
            <c:dLbl>
              <c:idx val="8"/>
              <c:layout>
                <c:manualLayout>
                  <c:x val="0"/>
                  <c:y val="1.6750418760469175E-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anose="020B0604020202020204" pitchFamily="34" charset="0"/>
                      <a:ea typeface="Comic Sans MS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738-47FC-B39C-96A40C388281}"/>
                </c:ext>
              </c:extLst>
            </c:dLbl>
            <c:dLbl>
              <c:idx val="9"/>
              <c:layout>
                <c:manualLayout>
                  <c:x val="8.9785727897077013E-17"/>
                  <c:y val="-1.6750418760468869E-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anose="020B0604020202020204" pitchFamily="34" charset="0"/>
                      <a:ea typeface="Comic Sans MS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738-47FC-B39C-96A40C388281}"/>
                </c:ext>
              </c:extLst>
            </c:dLbl>
            <c:dLbl>
              <c:idx val="10"/>
              <c:layout>
                <c:manualLayout>
                  <c:x val="9.7949198301236148E-3"/>
                  <c:y val="1.0050251256281407E-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anose="020B0604020202020204" pitchFamily="34" charset="0"/>
                      <a:ea typeface="Comic Sans MS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738-47FC-B39C-96A40C388281}"/>
                </c:ext>
              </c:extLst>
            </c:dLbl>
            <c:dLbl>
              <c:idx val="11"/>
              <c:layout>
                <c:manualLayout>
                  <c:x val="9.7949198301237033E-3"/>
                  <c:y val="-3.3500837520938041E-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anose="020B0604020202020204" pitchFamily="34" charset="0"/>
                      <a:ea typeface="Comic Sans MS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738-47FC-B39C-96A40C388281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rot="-2700000" vert="horz" wrap="square" lIns="38100" tIns="19050" rIns="38100" bIns="19050" anchor="ctr">
                <a:spAutoFit/>
              </a:bodyPr>
              <a:lstStyle/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omic Sans MS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'PAQ - Prazo e Devolução'!$A$40:$A$51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'PAQ - Prazo e Devolução'!$D$40:$D$51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738-47FC-B39C-96A40C388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259840"/>
        <c:axId val="74269824"/>
      </c:barChart>
      <c:lineChart>
        <c:grouping val="standard"/>
        <c:varyColors val="0"/>
        <c:ser>
          <c:idx val="0"/>
          <c:order val="1"/>
          <c:tx>
            <c:strRef>
              <c:f>'PAQ - Prazo e Devolução'!$F$39</c:f>
              <c:strCache>
                <c:ptCount val="1"/>
                <c:pt idx="0">
                  <c:v>Meta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'PAQ - Prazo e Devolução'!$A$40:$A$51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'PAQ - Prazo e Devolução'!$F$40:$F$51</c:f>
              <c:numCache>
                <c:formatCode>0%</c:formatCode>
                <c:ptCount val="12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738-47FC-B39C-96A40C388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71360"/>
        <c:axId val="74277248"/>
      </c:lineChart>
      <c:catAx>
        <c:axId val="74259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omic Sans MS"/>
                <a:cs typeface="Arial" panose="020B0604020202020204" pitchFamily="34" charset="0"/>
              </a:defRPr>
            </a:pPr>
            <a:endParaRPr lang="pt-BR"/>
          </a:p>
        </c:txPr>
        <c:crossAx val="74269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74269824"/>
        <c:scaling>
          <c:orientation val="minMax"/>
          <c:max val="1"/>
          <c:min val="0"/>
        </c:scaling>
        <c:delete val="0"/>
        <c:axPos val="l"/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omic Sans MS"/>
                <a:cs typeface="Arial" panose="020B0604020202020204" pitchFamily="34" charset="0"/>
              </a:defRPr>
            </a:pPr>
            <a:endParaRPr lang="pt-BR"/>
          </a:p>
        </c:txPr>
        <c:crossAx val="74259840"/>
        <c:crosses val="autoZero"/>
        <c:crossBetween val="between"/>
      </c:valAx>
      <c:catAx>
        <c:axId val="74271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277248"/>
        <c:crosses val="autoZero"/>
        <c:auto val="0"/>
        <c:lblAlgn val="ctr"/>
        <c:lblOffset val="100"/>
        <c:noMultiLvlLbl val="0"/>
      </c:catAx>
      <c:valAx>
        <c:axId val="74277248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742713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5984039287906702"/>
          <c:y val="0.93361901370368916"/>
          <c:w val="0.58034096566658455"/>
          <c:h val="4.28909640063836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Comic Sans MS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Comic Sans MS"/>
          <a:ea typeface="Comic Sans MS"/>
          <a:cs typeface="Comic Sans MS"/>
        </a:defRPr>
      </a:pPr>
      <a:endParaRPr lang="pt-BR"/>
    </a:p>
  </c:txPr>
  <c:printSettings>
    <c:headerFooter alignWithMargins="0">
      <c:oddFooter>Page &amp;P</c:oddFooter>
    </c:headerFooter>
    <c:pageMargins b="0.98425196899999978" l="0.78740157499999996" r="0.78740157499999996" t="0.98425196899999978" header="0.5" footer="0.5"/>
    <c:pageSetup paperSize="9" orientation="landscape" horizontalDpi="-2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omic Sans MS"/>
                <a:cs typeface="Arial" panose="020B0604020202020204" pitchFamily="34" charset="0"/>
              </a:defRPr>
            </a:pPr>
            <a:r>
              <a:rPr lang="pt-BR" sz="15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Índice de Entrega do Provedor Externo no Prazo</a:t>
            </a:r>
          </a:p>
          <a:p>
            <a:pPr>
              <a:defRPr sz="14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omic Sans MS"/>
                <a:cs typeface="Arial" panose="020B0604020202020204" pitchFamily="34" charset="0"/>
              </a:defRPr>
            </a:pPr>
            <a:endParaRPr lang="pt-BR" sz="1050" b="1" i="0" u="none" strike="noStrike" baseline="0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6817616025421572"/>
          <c:y val="2.27015583253633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84812893371606"/>
          <c:y val="0.20278244306460994"/>
          <c:w val="0.81395502883325166"/>
          <c:h val="0.6387674358242644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'PAQ - Prazo e Devolução'!$C$23</c:f>
              <c:strCache>
                <c:ptCount val="1"/>
                <c:pt idx="0">
                  <c:v>% Prazo e Antecipado</c:v>
                </c:pt>
              </c:strCache>
            </c:strRef>
          </c:tx>
          <c:spPr>
            <a:solidFill>
              <a:srgbClr val="FF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2"/>
            <c:invertIfNegative val="0"/>
            <c:bubble3D val="0"/>
            <c:spPr>
              <a:solidFill>
                <a:srgbClr val="000066"/>
              </a:solidFill>
              <a:ln w="12700">
                <a:solidFill>
                  <a:srgbClr val="0000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977-4B72-9D8C-258C802F3AB9}"/>
              </c:ext>
            </c:extLst>
          </c:dPt>
          <c:dLbls>
            <c:dLbl>
              <c:idx val="0"/>
              <c:numFmt formatCode="0%" sourceLinked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anose="020B0604020202020204" pitchFamily="34" charset="0"/>
                      <a:ea typeface="Comic Sans MS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276-4978-B35D-5DAB28C3EE80}"/>
                </c:ext>
              </c:extLst>
            </c:dLbl>
            <c:dLbl>
              <c:idx val="1"/>
              <c:numFmt formatCode="0%" sourceLinked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anose="020B0604020202020204" pitchFamily="34" charset="0"/>
                      <a:ea typeface="Comic Sans MS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7276-4978-B35D-5DAB28C3EE80}"/>
                </c:ext>
              </c:extLst>
            </c:dLbl>
            <c:dLbl>
              <c:idx val="2"/>
              <c:numFmt formatCode="0%" sourceLinked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anose="020B0604020202020204" pitchFamily="34" charset="0"/>
                      <a:ea typeface="Comic Sans MS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276-4978-B35D-5DAB28C3EE80}"/>
                </c:ext>
              </c:extLst>
            </c:dLbl>
            <c:dLbl>
              <c:idx val="3"/>
              <c:numFmt formatCode="0%" sourceLinked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anose="020B0604020202020204" pitchFamily="34" charset="0"/>
                      <a:ea typeface="Comic Sans MS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7276-4978-B35D-5DAB28C3EE80}"/>
                </c:ext>
              </c:extLst>
            </c:dLbl>
            <c:dLbl>
              <c:idx val="4"/>
              <c:numFmt formatCode="0%" sourceLinked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anose="020B0604020202020204" pitchFamily="34" charset="0"/>
                      <a:ea typeface="Comic Sans MS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7276-4978-B35D-5DAB28C3EE80}"/>
                </c:ext>
              </c:extLst>
            </c:dLbl>
            <c:dLbl>
              <c:idx val="5"/>
              <c:layout>
                <c:manualLayout>
                  <c:x val="7.2529458191620804E-3"/>
                  <c:y val="3.3585222502099093E-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anose="020B0604020202020204" pitchFamily="34" charset="0"/>
                      <a:ea typeface="Comic Sans MS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977-4B72-9D8C-258C802F3AB9}"/>
                </c:ext>
              </c:extLst>
            </c:dLbl>
            <c:dLbl>
              <c:idx val="6"/>
              <c:numFmt formatCode="0%" sourceLinked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anose="020B0604020202020204" pitchFamily="34" charset="0"/>
                      <a:ea typeface="Comic Sans MS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7276-4978-B35D-5DAB28C3EE80}"/>
                </c:ext>
              </c:extLst>
            </c:dLbl>
            <c:dLbl>
              <c:idx val="7"/>
              <c:numFmt formatCode="0%" sourceLinked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anose="020B0604020202020204" pitchFamily="34" charset="0"/>
                      <a:ea typeface="Comic Sans MS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7276-4978-B35D-5DAB28C3EE80}"/>
                </c:ext>
              </c:extLst>
            </c:dLbl>
            <c:dLbl>
              <c:idx val="8"/>
              <c:numFmt formatCode="0%" sourceLinked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anose="020B0604020202020204" pitchFamily="34" charset="0"/>
                      <a:ea typeface="Comic Sans MS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7276-4978-B35D-5DAB28C3EE80}"/>
                </c:ext>
              </c:extLst>
            </c:dLbl>
            <c:dLbl>
              <c:idx val="9"/>
              <c:numFmt formatCode="0%" sourceLinked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anose="020B0604020202020204" pitchFamily="34" charset="0"/>
                      <a:ea typeface="Comic Sans MS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7276-4978-B35D-5DAB28C3EE80}"/>
                </c:ext>
              </c:extLst>
            </c:dLbl>
            <c:dLbl>
              <c:idx val="10"/>
              <c:numFmt formatCode="0%" sourceLinked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anose="020B0604020202020204" pitchFamily="34" charset="0"/>
                      <a:ea typeface="Comic Sans MS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7276-4978-B35D-5DAB28C3EE80}"/>
                </c:ext>
              </c:extLst>
            </c:dLbl>
            <c:dLbl>
              <c:idx val="11"/>
              <c:numFmt formatCode="0%" sourceLinked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anose="020B0604020202020204" pitchFamily="34" charset="0"/>
                      <a:ea typeface="Comic Sans MS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7276-4978-B35D-5DAB28C3EE80}"/>
                </c:ext>
              </c:extLst>
            </c:dLbl>
            <c:dLbl>
              <c:idx val="12"/>
              <c:numFmt formatCode="0%" sourceLinked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anose="020B0604020202020204" pitchFamily="34" charset="0"/>
                      <a:ea typeface="Comic Sans MS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977-4B72-9D8C-258C802F3AB9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rot="-2700000" vert="horz" wrap="square" lIns="38100" tIns="19050" rIns="38100" bIns="19050" anchor="ctr">
                <a:spAutoFit/>
              </a:bodyPr>
              <a:lstStyle/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omic Sans MS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'PAQ - Prazo e Devolução'!$A$24:$A$36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Total PA</c:v>
                </c:pt>
              </c:strCache>
            </c:strRef>
          </c:cat>
          <c:val>
            <c:numRef>
              <c:f>'PAQ - Prazo e Devolução'!$C$24:$C$36</c:f>
              <c:numCache>
                <c:formatCode>0%</c:formatCode>
                <c:ptCount val="13"/>
                <c:pt idx="0">
                  <c:v>0.98952879581151831</c:v>
                </c:pt>
                <c:pt idx="1">
                  <c:v>0.95238095238095244</c:v>
                </c:pt>
                <c:pt idx="2">
                  <c:v>0.97315436241610742</c:v>
                </c:pt>
                <c:pt idx="3">
                  <c:v>0.97315436241610742</c:v>
                </c:pt>
                <c:pt idx="4">
                  <c:v>0.97735849056603774</c:v>
                </c:pt>
                <c:pt idx="5">
                  <c:v>1</c:v>
                </c:pt>
                <c:pt idx="6">
                  <c:v>0.96875</c:v>
                </c:pt>
                <c:pt idx="7">
                  <c:v>0.96571428571428575</c:v>
                </c:pt>
                <c:pt idx="8">
                  <c:v>0.98222222222222233</c:v>
                </c:pt>
                <c:pt idx="9">
                  <c:v>0.98701298701298701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977-4B72-9D8C-258C802F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025088"/>
        <c:axId val="78026624"/>
      </c:barChart>
      <c:lineChart>
        <c:grouping val="standard"/>
        <c:varyColors val="0"/>
        <c:ser>
          <c:idx val="2"/>
          <c:order val="1"/>
          <c:tx>
            <c:strRef>
              <c:f>'PAQ - Prazo e Devolução'!$F$39</c:f>
              <c:strCache>
                <c:ptCount val="1"/>
                <c:pt idx="0">
                  <c:v>Meta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7"/>
            <c:spPr>
              <a:solidFill>
                <a:srgbClr val="000099"/>
              </a:solidFill>
            </c:spPr>
          </c:marker>
          <c:cat>
            <c:strRef>
              <c:f>'PAQ - Prazo e Devolução'!$A$40:$A$51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'PAQ - Prazo e Devolução'!$E$24:$E$35</c:f>
              <c:numCache>
                <c:formatCode>0%</c:formatCode>
                <c:ptCount val="12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977-4B72-9D8C-258C802F3AB9}"/>
            </c:ext>
          </c:extLst>
        </c:ser>
        <c:ser>
          <c:idx val="0"/>
          <c:order val="2"/>
          <c:tx>
            <c:strRef>
              <c:f>'PAQ - Prazo e Devolução'!$F$23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'PAQ - Prazo e Devolução'!$A$24:$A$35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'PAQ - Prazo e Devolução'!$F$24:$F$35</c:f>
              <c:numCache>
                <c:formatCode>0%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977-4B72-9D8C-258C802F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28160"/>
        <c:axId val="77927552"/>
      </c:lineChart>
      <c:catAx>
        <c:axId val="780250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omic Sans MS"/>
                <a:cs typeface="Arial" panose="020B0604020202020204" pitchFamily="34" charset="0"/>
              </a:defRPr>
            </a:pPr>
            <a:endParaRPr lang="pt-BR"/>
          </a:p>
        </c:txPr>
        <c:crossAx val="780266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78026624"/>
        <c:scaling>
          <c:orientation val="minMax"/>
          <c:max val="1"/>
          <c:min val="0"/>
        </c:scaling>
        <c:delete val="0"/>
        <c:axPos val="l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omic Sans MS"/>
                <a:cs typeface="Arial" panose="020B0604020202020204" pitchFamily="34" charset="0"/>
              </a:defRPr>
            </a:pPr>
            <a:endParaRPr lang="pt-BR"/>
          </a:p>
        </c:txPr>
        <c:crossAx val="78025088"/>
        <c:crosses val="autoZero"/>
        <c:crossBetween val="between"/>
      </c:valAx>
      <c:catAx>
        <c:axId val="7802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927552"/>
        <c:crosses val="autoZero"/>
        <c:auto val="0"/>
        <c:lblAlgn val="ctr"/>
        <c:lblOffset val="100"/>
        <c:noMultiLvlLbl val="0"/>
      </c:catAx>
      <c:valAx>
        <c:axId val="77927552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780281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20190749567675279"/>
          <c:y val="0.94743797559741738"/>
          <c:w val="0.60652846575996167"/>
          <c:h val="3.98419907838976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Comic Sans MS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Comic Sans MS"/>
          <a:ea typeface="Comic Sans MS"/>
          <a:cs typeface="Comic Sans MS"/>
        </a:defRPr>
      </a:pPr>
      <a:endParaRPr lang="pt-BR"/>
    </a:p>
  </c:txPr>
  <c:printSettings>
    <c:headerFooter alignWithMargins="0"/>
    <c:pageMargins b="0.98425196850393681" l="0.78740157480314954" r="0.78740157480314954" t="0.98425196850393681" header="0.51181102362204722" footer="0.51181102362204722"/>
    <c:pageSetup paperSize="9" orientation="landscape" horizontalDpi="-1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790575</xdr:colOff>
      <xdr:row>54</xdr:row>
      <xdr:rowOff>19050</xdr:rowOff>
    </xdr:from>
    <xdr:to>
      <xdr:col>14</xdr:col>
      <xdr:colOff>142875</xdr:colOff>
      <xdr:row>97</xdr:row>
      <xdr:rowOff>26193</xdr:rowOff>
    </xdr:to>
    <xdr:graphicFrame macro="">
      <xdr:nvGraphicFramePr>
        <xdr:cNvPr id="59841826" name="Chart 1">
          <a:extLst>
            <a:ext uri="{FF2B5EF4-FFF2-40B4-BE49-F238E27FC236}">
              <a16:creationId xmlns:a16="http://schemas.microsoft.com/office/drawing/2014/main" id="{00000000-0008-0000-0100-0000221D9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54</xdr:row>
      <xdr:rowOff>19050</xdr:rowOff>
    </xdr:from>
    <xdr:to>
      <xdr:col>6</xdr:col>
      <xdr:colOff>733425</xdr:colOff>
      <xdr:row>97</xdr:row>
      <xdr:rowOff>26193</xdr:rowOff>
    </xdr:to>
    <xdr:graphicFrame macro="">
      <xdr:nvGraphicFramePr>
        <xdr:cNvPr id="59841827" name="Chart 2">
          <a:extLst>
            <a:ext uri="{FF2B5EF4-FFF2-40B4-BE49-F238E27FC236}">
              <a16:creationId xmlns:a16="http://schemas.microsoft.com/office/drawing/2014/main" id="{00000000-0008-0000-0100-0000231D9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152400</xdr:colOff>
      <xdr:row>54</xdr:row>
      <xdr:rowOff>68265</xdr:rowOff>
    </xdr:from>
    <xdr:to>
      <xdr:col>1</xdr:col>
      <xdr:colOff>104774</xdr:colOff>
      <xdr:row>58</xdr:row>
      <xdr:rowOff>142875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904E669-DADE-4AE2-98FB-97125E54A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993440"/>
          <a:ext cx="800099" cy="722310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54</xdr:row>
      <xdr:rowOff>106365</xdr:rowOff>
    </xdr:from>
    <xdr:to>
      <xdr:col>8</xdr:col>
      <xdr:colOff>123825</xdr:colOff>
      <xdr:row>59</xdr:row>
      <xdr:rowOff>19050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0177D1F-471D-4A95-9E67-C4434CDD8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1700" y="11031540"/>
          <a:ext cx="923925" cy="72231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0.21043</cdr:x>
      <cdr:y>0.06736</cdr:y>
    </cdr:from>
    <cdr:to>
      <cdr:x>0.97217</cdr:x>
      <cdr:y>0.10997</cdr:y>
    </cdr:to>
    <cdr:sp macro="" textlink="">
      <cdr:nvSpPr>
        <cdr:cNvPr id="13414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52525" y="469471"/>
          <a:ext cx="4171950" cy="296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41148" rIns="0" bIns="0" anchor="t" upright="1"/>
        <a:lstStyle xmlns:a="http://schemas.openxmlformats.org/drawingml/2006/main"/>
        <a:p xmlns:a="http://schemas.openxmlformats.org/drawingml/2006/main">
          <a:pPr algn="l" rtl="1">
            <a:defRPr sz="1000"/>
          </a:pPr>
          <a:r>
            <a:rPr lang="pt-BR" sz="1100" b="1" i="0" strike="noStrike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rPr>
            <a:t>Meta: 100% das</a:t>
          </a:r>
          <a:r>
            <a:rPr lang="pt-BR" sz="1100" b="1" i="0" strike="noStrike" baseline="0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rPr>
            <a:t> Aquisições sem Devolução -</a:t>
          </a:r>
          <a:r>
            <a:rPr lang="pt-BR" sz="1100" b="1" i="0" strike="noStrike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rPr>
            <a:t> Acima da linha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0.1505</cdr:x>
      <cdr:y>0.07295</cdr:y>
    </cdr:from>
    <cdr:to>
      <cdr:x>0.97659</cdr:x>
      <cdr:y>0.12428</cdr:y>
    </cdr:to>
    <cdr:sp macro="" textlink="">
      <cdr:nvSpPr>
        <cdr:cNvPr id="13517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130" y="520147"/>
          <a:ext cx="4677314" cy="3659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41148" rIns="0" bIns="0" anchor="t" upright="1">
          <a:spAutoFit/>
        </a:bodyPr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pt-BR" sz="1100" b="1" i="0" strike="noStrike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rPr>
            <a:t>Meta:</a:t>
          </a:r>
          <a:r>
            <a:rPr lang="pt-BR" sz="1100" b="1" i="0" strike="noStrike" baseline="0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rPr>
            <a:t> 90% das Aquisições no Prazo e/ou Antecipado - </a:t>
          </a:r>
          <a:r>
            <a:rPr lang="pt-BR" sz="1100" b="1" i="0" strike="noStrike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rPr>
            <a:t> Acima da linha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2">
    <tabColor rgb="FF92D050"/>
    <pageSetUpPr fitToPage="1"/>
  </sheetPr>
  <dimension ref="A1:IV122"/>
  <sheetViews>
    <sheetView showGridLines="0" tabSelected="1" topLeftCell="A52" zoomScale="80" zoomScaleNormal="80" zoomScaleSheetLayoutView="90" workbookViewId="0">
      <selection activeCell="B35" sqref="B35"/>
    </sheetView>
  </sheetViews>
  <sheetFormatPr defaultColWidth="11.5703125" defaultRowHeight="12.75" x14ac:dyDescent="0.2"/>
  <cols>
    <col min="1" max="6" width="12.7109375" style="6" customWidth="1"/>
    <col min="7" max="10" width="12.7109375" style="4" customWidth="1"/>
    <col min="11" max="11" width="11.5703125" style="4" customWidth="1"/>
    <col min="12" max="12" width="11.42578125" style="4" customWidth="1"/>
    <col min="13" max="13" width="12.85546875" style="4" customWidth="1"/>
    <col min="14" max="14" width="5.140625" style="4" customWidth="1"/>
    <col min="15" max="15" width="2.5703125" style="4" customWidth="1"/>
    <col min="16" max="16" width="11.5703125" style="4"/>
    <col min="17" max="17" width="2.28515625" style="4" customWidth="1"/>
    <col min="18" max="18" width="0.85546875" style="4" customWidth="1"/>
    <col min="19" max="16384" width="11.5703125" style="4"/>
  </cols>
  <sheetData>
    <row r="1" spans="1:256" s="1" customFormat="1" ht="36" customHeight="1" x14ac:dyDescent="0.2">
      <c r="A1" s="62" t="s">
        <v>32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256" s="1" customFormat="1" ht="15" x14ac:dyDescent="0.25">
      <c r="A2" s="61" t="s">
        <v>33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G2" s="61"/>
      <c r="CH2" s="61"/>
      <c r="CI2" s="61"/>
      <c r="CJ2" s="61"/>
      <c r="CK2" s="61"/>
      <c r="CL2" s="61"/>
      <c r="CM2" s="61"/>
      <c r="CN2" s="61"/>
      <c r="CO2" s="61"/>
      <c r="CP2" s="61"/>
      <c r="CQ2" s="61"/>
      <c r="CR2" s="61"/>
      <c r="CS2" s="61"/>
      <c r="CT2" s="61"/>
      <c r="CU2" s="61"/>
      <c r="CV2" s="61"/>
      <c r="CW2" s="61"/>
      <c r="CX2" s="61"/>
      <c r="CY2" s="61"/>
      <c r="CZ2" s="61"/>
      <c r="DA2" s="61"/>
      <c r="DB2" s="61"/>
      <c r="DC2" s="61"/>
      <c r="DD2" s="61"/>
      <c r="DE2" s="61"/>
      <c r="DF2" s="61"/>
      <c r="DG2" s="61"/>
      <c r="DH2" s="61"/>
      <c r="DI2" s="61"/>
      <c r="DJ2" s="61"/>
      <c r="DK2" s="61"/>
      <c r="DL2" s="61"/>
      <c r="DM2" s="61"/>
      <c r="DN2" s="61"/>
      <c r="DO2" s="61"/>
      <c r="DP2" s="61"/>
      <c r="DQ2" s="61"/>
      <c r="DR2" s="61"/>
      <c r="DS2" s="61"/>
      <c r="DT2" s="61"/>
      <c r="DU2" s="61"/>
      <c r="DV2" s="61"/>
      <c r="DW2" s="61"/>
      <c r="DX2" s="61"/>
      <c r="DY2" s="61"/>
      <c r="DZ2" s="61"/>
      <c r="EA2" s="61"/>
      <c r="EB2" s="61"/>
      <c r="EC2" s="61"/>
      <c r="ED2" s="61"/>
      <c r="EE2" s="61"/>
      <c r="EF2" s="61"/>
      <c r="EG2" s="61"/>
      <c r="EH2" s="61"/>
      <c r="EI2" s="61"/>
      <c r="EJ2" s="61"/>
      <c r="EK2" s="61"/>
      <c r="EL2" s="61"/>
      <c r="EM2" s="61"/>
      <c r="EN2" s="61"/>
      <c r="EO2" s="61"/>
      <c r="EP2" s="61"/>
      <c r="EQ2" s="61"/>
      <c r="ER2" s="61"/>
      <c r="ES2" s="61"/>
      <c r="ET2" s="61"/>
      <c r="EU2" s="61"/>
      <c r="EV2" s="61"/>
      <c r="EW2" s="61"/>
      <c r="EX2" s="61"/>
      <c r="EY2" s="61"/>
      <c r="EZ2" s="61"/>
      <c r="FA2" s="61"/>
      <c r="FB2" s="61"/>
      <c r="FC2" s="61"/>
      <c r="FD2" s="61"/>
      <c r="FE2" s="61"/>
      <c r="FF2" s="61"/>
      <c r="FG2" s="61"/>
      <c r="FH2" s="61"/>
      <c r="FI2" s="61"/>
      <c r="FJ2" s="61"/>
      <c r="FK2" s="61"/>
      <c r="FL2" s="61"/>
      <c r="FM2" s="61"/>
      <c r="FN2" s="61"/>
      <c r="FO2" s="61"/>
      <c r="FP2" s="61"/>
      <c r="FQ2" s="61"/>
      <c r="FR2" s="61"/>
      <c r="FS2" s="61"/>
      <c r="FT2" s="61"/>
      <c r="FU2" s="61"/>
      <c r="FV2" s="61"/>
      <c r="FW2" s="61"/>
      <c r="FX2" s="61"/>
      <c r="FY2" s="61"/>
      <c r="FZ2" s="61"/>
      <c r="GA2" s="61"/>
      <c r="GB2" s="61"/>
      <c r="GC2" s="61"/>
      <c r="GD2" s="61"/>
      <c r="GE2" s="61"/>
      <c r="GF2" s="61"/>
      <c r="GG2" s="61"/>
      <c r="GH2" s="61"/>
      <c r="GI2" s="61"/>
      <c r="GJ2" s="61"/>
      <c r="GK2" s="61"/>
      <c r="GL2" s="61"/>
      <c r="GM2" s="61"/>
      <c r="GN2" s="61"/>
      <c r="GO2" s="61"/>
      <c r="GP2" s="61"/>
      <c r="GQ2" s="61"/>
      <c r="GR2" s="61"/>
      <c r="GS2" s="61"/>
      <c r="GT2" s="61"/>
      <c r="GU2" s="61"/>
      <c r="GV2" s="61"/>
      <c r="GW2" s="61"/>
      <c r="GX2" s="61"/>
      <c r="GY2" s="61"/>
      <c r="GZ2" s="61"/>
      <c r="HA2" s="61"/>
      <c r="HB2" s="61"/>
      <c r="HC2" s="61"/>
      <c r="HD2" s="61"/>
      <c r="HE2" s="61"/>
      <c r="HF2" s="61"/>
      <c r="HG2" s="61"/>
      <c r="HH2" s="61"/>
      <c r="HI2" s="61"/>
      <c r="HJ2" s="61"/>
      <c r="HK2" s="61"/>
      <c r="HL2" s="61"/>
      <c r="HM2" s="61"/>
      <c r="HN2" s="61"/>
      <c r="HO2" s="61"/>
      <c r="HP2" s="61"/>
      <c r="HQ2" s="61"/>
      <c r="HR2" s="61"/>
      <c r="HS2" s="61"/>
      <c r="HT2" s="61"/>
      <c r="HU2" s="61"/>
      <c r="HV2" s="61"/>
      <c r="HW2" s="61"/>
      <c r="HX2" s="61"/>
      <c r="HY2" s="61"/>
      <c r="HZ2" s="61"/>
      <c r="IA2" s="61"/>
      <c r="IB2" s="61"/>
      <c r="IC2" s="61"/>
      <c r="ID2" s="61"/>
      <c r="IE2" s="61"/>
      <c r="IF2" s="61"/>
      <c r="IG2" s="61"/>
      <c r="IH2" s="61"/>
      <c r="II2" s="61"/>
      <c r="IJ2" s="61"/>
      <c r="IK2" s="61"/>
      <c r="IL2" s="61"/>
      <c r="IM2" s="61"/>
      <c r="IN2" s="61"/>
      <c r="IO2" s="61"/>
      <c r="IP2" s="61"/>
      <c r="IQ2" s="61"/>
      <c r="IR2" s="61"/>
      <c r="IS2" s="61"/>
      <c r="IT2" s="61"/>
      <c r="IU2" s="61"/>
      <c r="IV2" s="61"/>
    </row>
    <row r="3" spans="1:256" s="1" customFormat="1" ht="15" x14ac:dyDescent="0.25">
      <c r="A3" s="61" t="s">
        <v>34</v>
      </c>
      <c r="B3" s="61"/>
      <c r="C3" s="61"/>
      <c r="D3" s="61"/>
      <c r="E3" s="61"/>
      <c r="F3" s="61"/>
      <c r="G3" s="61"/>
      <c r="H3" s="61"/>
      <c r="I3" s="61"/>
      <c r="J3" s="61"/>
      <c r="K3" s="61"/>
    </row>
    <row r="4" spans="1:256" s="1" customFormat="1" ht="15" x14ac:dyDescent="0.25">
      <c r="A4" s="61" t="s">
        <v>35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CI4" s="61"/>
      <c r="CJ4" s="61"/>
      <c r="CK4" s="61"/>
      <c r="CL4" s="61"/>
      <c r="CM4" s="61"/>
      <c r="CN4" s="61"/>
      <c r="CO4" s="61"/>
      <c r="CP4" s="61"/>
      <c r="CQ4" s="61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  <c r="DD4" s="61"/>
      <c r="DE4" s="61"/>
      <c r="DF4" s="61"/>
      <c r="DG4" s="61"/>
      <c r="DH4" s="61"/>
      <c r="DI4" s="61"/>
      <c r="DJ4" s="61"/>
      <c r="DK4" s="61"/>
      <c r="DL4" s="61"/>
      <c r="DM4" s="61"/>
      <c r="DN4" s="61"/>
      <c r="DO4" s="61"/>
      <c r="DP4" s="61"/>
      <c r="DQ4" s="61"/>
      <c r="DR4" s="61"/>
      <c r="DS4" s="61"/>
      <c r="DT4" s="61"/>
      <c r="DU4" s="61"/>
      <c r="DV4" s="61"/>
      <c r="DW4" s="61"/>
      <c r="DX4" s="61"/>
      <c r="DY4" s="61"/>
      <c r="DZ4" s="61"/>
      <c r="EA4" s="61"/>
      <c r="EB4" s="61"/>
      <c r="EC4" s="61"/>
      <c r="ED4" s="61"/>
      <c r="EE4" s="61"/>
      <c r="EF4" s="61"/>
      <c r="EG4" s="61"/>
      <c r="EH4" s="61"/>
      <c r="EI4" s="61"/>
      <c r="EJ4" s="61"/>
      <c r="EK4" s="61"/>
      <c r="EL4" s="61"/>
      <c r="EM4" s="61"/>
      <c r="EN4" s="61"/>
      <c r="EO4" s="61"/>
      <c r="EP4" s="61"/>
      <c r="EQ4" s="61"/>
      <c r="ER4" s="61"/>
      <c r="ES4" s="61"/>
      <c r="ET4" s="61"/>
      <c r="EU4" s="61"/>
      <c r="EV4" s="61"/>
      <c r="EW4" s="61"/>
      <c r="EX4" s="61"/>
      <c r="EY4" s="61"/>
      <c r="EZ4" s="61"/>
      <c r="FA4" s="61"/>
      <c r="FB4" s="61"/>
      <c r="FC4" s="61"/>
      <c r="FD4" s="61"/>
      <c r="FE4" s="61"/>
      <c r="FF4" s="61"/>
      <c r="FG4" s="61"/>
      <c r="FH4" s="61"/>
      <c r="FI4" s="61"/>
      <c r="FJ4" s="61"/>
      <c r="FK4" s="61"/>
      <c r="FL4" s="61"/>
      <c r="FM4" s="61"/>
      <c r="FN4" s="61"/>
      <c r="FO4" s="61"/>
      <c r="FP4" s="61"/>
      <c r="FQ4" s="61"/>
      <c r="FR4" s="61"/>
      <c r="FS4" s="61"/>
      <c r="FT4" s="61"/>
      <c r="FU4" s="61"/>
      <c r="FV4" s="61"/>
      <c r="FW4" s="61"/>
      <c r="FX4" s="61"/>
      <c r="FY4" s="61"/>
      <c r="FZ4" s="61"/>
      <c r="GA4" s="61"/>
      <c r="GB4" s="61"/>
      <c r="GC4" s="61"/>
      <c r="GD4" s="61"/>
      <c r="GE4" s="61"/>
      <c r="GF4" s="61"/>
      <c r="GG4" s="61"/>
      <c r="GH4" s="61"/>
      <c r="GI4" s="61"/>
      <c r="GJ4" s="61"/>
      <c r="GK4" s="61"/>
      <c r="GL4" s="61"/>
      <c r="GM4" s="61"/>
      <c r="GN4" s="61"/>
      <c r="GO4" s="61"/>
      <c r="GP4" s="61"/>
      <c r="GQ4" s="61"/>
      <c r="GR4" s="61"/>
      <c r="GS4" s="61"/>
      <c r="GT4" s="61"/>
      <c r="GU4" s="61"/>
      <c r="GV4" s="61"/>
      <c r="GW4" s="61"/>
      <c r="GX4" s="61"/>
      <c r="GY4" s="61"/>
      <c r="GZ4" s="61"/>
      <c r="HA4" s="61"/>
      <c r="HB4" s="61"/>
      <c r="HC4" s="61"/>
      <c r="HD4" s="61"/>
      <c r="HE4" s="61"/>
      <c r="HF4" s="61"/>
      <c r="HG4" s="61"/>
      <c r="HH4" s="61"/>
      <c r="HI4" s="61"/>
      <c r="HJ4" s="61"/>
      <c r="HK4" s="61"/>
      <c r="HL4" s="61"/>
      <c r="HM4" s="61"/>
      <c r="HN4" s="61"/>
      <c r="HO4" s="61"/>
      <c r="HP4" s="61"/>
      <c r="HQ4" s="61"/>
      <c r="HR4" s="61"/>
      <c r="HS4" s="61"/>
      <c r="HT4" s="61"/>
      <c r="HU4" s="61"/>
      <c r="HV4" s="61"/>
      <c r="HW4" s="61"/>
      <c r="HX4" s="61"/>
      <c r="HY4" s="61"/>
      <c r="HZ4" s="61"/>
      <c r="IA4" s="61"/>
      <c r="IB4" s="61"/>
      <c r="IC4" s="61"/>
      <c r="ID4" s="61"/>
      <c r="IE4" s="61"/>
      <c r="IF4" s="61"/>
      <c r="IG4" s="61"/>
      <c r="IH4" s="61"/>
      <c r="II4" s="61"/>
      <c r="IJ4" s="61"/>
      <c r="IK4" s="61"/>
      <c r="IL4" s="61"/>
      <c r="IM4" s="61"/>
      <c r="IN4" s="61"/>
      <c r="IO4" s="61"/>
      <c r="IP4" s="61"/>
      <c r="IQ4" s="61"/>
      <c r="IR4" s="61"/>
      <c r="IS4" s="61"/>
      <c r="IT4" s="61"/>
      <c r="IU4" s="61"/>
      <c r="IV4" s="61"/>
    </row>
    <row r="5" spans="1:256" s="1" customFormat="1" ht="15.75" customHeight="1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</row>
    <row r="6" spans="1:256" ht="21" customHeight="1" thickBot="1" x14ac:dyDescent="0.25">
      <c r="A6" s="63" t="s">
        <v>36</v>
      </c>
      <c r="B6" s="64"/>
      <c r="C6" s="64"/>
      <c r="D6" s="64"/>
      <c r="E6" s="64"/>
      <c r="F6" s="64"/>
      <c r="G6" s="64"/>
      <c r="H6" s="64"/>
      <c r="I6" s="64"/>
      <c r="J6" s="65"/>
    </row>
    <row r="7" spans="1:256" ht="38.25" customHeight="1" thickBot="1" x14ac:dyDescent="0.25">
      <c r="A7" s="29" t="s">
        <v>3</v>
      </c>
      <c r="B7" s="30" t="s">
        <v>13</v>
      </c>
      <c r="C7" s="30" t="s">
        <v>12</v>
      </c>
      <c r="D7" s="29" t="s">
        <v>1</v>
      </c>
      <c r="E7" s="29" t="s">
        <v>4</v>
      </c>
      <c r="F7" s="29" t="s">
        <v>1</v>
      </c>
      <c r="G7" s="30" t="s">
        <v>5</v>
      </c>
      <c r="H7" s="30" t="s">
        <v>14</v>
      </c>
      <c r="I7" s="31" t="s">
        <v>6</v>
      </c>
      <c r="J7" s="29" t="s">
        <v>7</v>
      </c>
      <c r="K7" s="3"/>
    </row>
    <row r="8" spans="1:256" s="19" customFormat="1" ht="15" customHeight="1" x14ac:dyDescent="0.2">
      <c r="A8" s="32" t="s">
        <v>15</v>
      </c>
      <c r="B8" s="33">
        <v>191</v>
      </c>
      <c r="C8" s="33">
        <v>189</v>
      </c>
      <c r="D8" s="34">
        <f>((C8*100)/B8)/100</f>
        <v>0.98952879581151831</v>
      </c>
      <c r="E8" s="35">
        <v>0</v>
      </c>
      <c r="F8" s="34">
        <f>((E8*100)/B8)/100</f>
        <v>0</v>
      </c>
      <c r="G8" s="34">
        <f>D8+F8</f>
        <v>0.98952879581151831</v>
      </c>
      <c r="H8" s="33">
        <f>B8-C8</f>
        <v>2</v>
      </c>
      <c r="I8" s="34">
        <f>((H8*100)/B8)/100</f>
        <v>1.0471204188481676E-2</v>
      </c>
      <c r="J8" s="36">
        <f>G8+I8</f>
        <v>1</v>
      </c>
      <c r="K8" s="18"/>
    </row>
    <row r="9" spans="1:256" s="19" customFormat="1" ht="15" customHeight="1" x14ac:dyDescent="0.2">
      <c r="A9" s="37" t="s">
        <v>16</v>
      </c>
      <c r="B9" s="38">
        <v>147</v>
      </c>
      <c r="C9" s="38">
        <v>140</v>
      </c>
      <c r="D9" s="39">
        <f t="shared" ref="D9:D19" si="0">((C9*100)/B9)/100</f>
        <v>0.95238095238095244</v>
      </c>
      <c r="E9" s="40">
        <v>0</v>
      </c>
      <c r="F9" s="39">
        <f t="shared" ref="F9:F19" si="1">((E9*100)/B9)/100</f>
        <v>0</v>
      </c>
      <c r="G9" s="39">
        <f t="shared" ref="G9:G20" si="2">D9+F9</f>
        <v>0.95238095238095244</v>
      </c>
      <c r="H9" s="38">
        <f t="shared" ref="H9:H17" si="3">B9-C9</f>
        <v>7</v>
      </c>
      <c r="I9" s="39">
        <f t="shared" ref="I9:I19" si="4">((H9*100)/B9)/100</f>
        <v>4.7619047619047616E-2</v>
      </c>
      <c r="J9" s="41">
        <f t="shared" ref="J9:J19" si="5">G9+I9</f>
        <v>1</v>
      </c>
      <c r="K9" s="18"/>
    </row>
    <row r="10" spans="1:256" s="19" customFormat="1" ht="15" customHeight="1" x14ac:dyDescent="0.2">
      <c r="A10" s="32" t="s">
        <v>17</v>
      </c>
      <c r="B10" s="38">
        <v>149</v>
      </c>
      <c r="C10" s="38">
        <v>145</v>
      </c>
      <c r="D10" s="39">
        <f t="shared" si="0"/>
        <v>0.97315436241610742</v>
      </c>
      <c r="E10" s="40">
        <v>0</v>
      </c>
      <c r="F10" s="39">
        <f t="shared" si="1"/>
        <v>0</v>
      </c>
      <c r="G10" s="39">
        <f t="shared" si="2"/>
        <v>0.97315436241610742</v>
      </c>
      <c r="H10" s="38">
        <f t="shared" si="3"/>
        <v>4</v>
      </c>
      <c r="I10" s="39">
        <f t="shared" si="4"/>
        <v>2.684563758389262E-2</v>
      </c>
      <c r="J10" s="41">
        <f t="shared" si="5"/>
        <v>1</v>
      </c>
      <c r="K10" s="18"/>
    </row>
    <row r="11" spans="1:256" s="19" customFormat="1" ht="15" customHeight="1" x14ac:dyDescent="0.2">
      <c r="A11" s="37" t="s">
        <v>18</v>
      </c>
      <c r="B11" s="38">
        <v>149</v>
      </c>
      <c r="C11" s="38">
        <v>145</v>
      </c>
      <c r="D11" s="39">
        <f t="shared" si="0"/>
        <v>0.97315436241610742</v>
      </c>
      <c r="E11" s="40">
        <v>0</v>
      </c>
      <c r="F11" s="39">
        <f t="shared" si="1"/>
        <v>0</v>
      </c>
      <c r="G11" s="39">
        <f t="shared" si="2"/>
        <v>0.97315436241610742</v>
      </c>
      <c r="H11" s="38">
        <f t="shared" si="3"/>
        <v>4</v>
      </c>
      <c r="I11" s="39">
        <f t="shared" si="4"/>
        <v>2.684563758389262E-2</v>
      </c>
      <c r="J11" s="41">
        <f t="shared" si="5"/>
        <v>1</v>
      </c>
      <c r="K11" s="18"/>
    </row>
    <row r="12" spans="1:256" s="19" customFormat="1" ht="15" customHeight="1" x14ac:dyDescent="0.2">
      <c r="A12" s="32" t="s">
        <v>19</v>
      </c>
      <c r="B12" s="38">
        <v>265</v>
      </c>
      <c r="C12" s="38">
        <v>259</v>
      </c>
      <c r="D12" s="39">
        <f t="shared" si="0"/>
        <v>0.97735849056603774</v>
      </c>
      <c r="E12" s="40">
        <v>0</v>
      </c>
      <c r="F12" s="39">
        <f t="shared" si="1"/>
        <v>0</v>
      </c>
      <c r="G12" s="39">
        <f t="shared" si="2"/>
        <v>0.97735849056603774</v>
      </c>
      <c r="H12" s="38">
        <f t="shared" si="3"/>
        <v>6</v>
      </c>
      <c r="I12" s="39">
        <f t="shared" si="4"/>
        <v>2.2641509433962263E-2</v>
      </c>
      <c r="J12" s="41">
        <f t="shared" si="5"/>
        <v>1</v>
      </c>
      <c r="K12" s="18"/>
    </row>
    <row r="13" spans="1:256" s="19" customFormat="1" ht="15" customHeight="1" x14ac:dyDescent="0.2">
      <c r="A13" s="37" t="s">
        <v>20</v>
      </c>
      <c r="B13" s="38">
        <v>167</v>
      </c>
      <c r="C13" s="38">
        <v>167</v>
      </c>
      <c r="D13" s="39">
        <f t="shared" si="0"/>
        <v>1</v>
      </c>
      <c r="E13" s="40">
        <v>0</v>
      </c>
      <c r="F13" s="39">
        <f t="shared" si="1"/>
        <v>0</v>
      </c>
      <c r="G13" s="39">
        <f t="shared" si="2"/>
        <v>1</v>
      </c>
      <c r="H13" s="38">
        <f t="shared" si="3"/>
        <v>0</v>
      </c>
      <c r="I13" s="39">
        <f t="shared" si="4"/>
        <v>0</v>
      </c>
      <c r="J13" s="41">
        <f t="shared" si="5"/>
        <v>1</v>
      </c>
      <c r="K13" s="18"/>
    </row>
    <row r="14" spans="1:256" s="19" customFormat="1" ht="15" customHeight="1" x14ac:dyDescent="0.2">
      <c r="A14" s="32" t="s">
        <v>21</v>
      </c>
      <c r="B14" s="38">
        <v>192</v>
      </c>
      <c r="C14" s="38">
        <v>186</v>
      </c>
      <c r="D14" s="39">
        <f t="shared" si="0"/>
        <v>0.96875</v>
      </c>
      <c r="E14" s="40">
        <v>0</v>
      </c>
      <c r="F14" s="39">
        <f t="shared" si="1"/>
        <v>0</v>
      </c>
      <c r="G14" s="39">
        <f t="shared" si="2"/>
        <v>0.96875</v>
      </c>
      <c r="H14" s="38">
        <f t="shared" si="3"/>
        <v>6</v>
      </c>
      <c r="I14" s="39">
        <f t="shared" si="4"/>
        <v>3.125E-2</v>
      </c>
      <c r="J14" s="41">
        <f t="shared" si="5"/>
        <v>1</v>
      </c>
      <c r="K14" s="18"/>
    </row>
    <row r="15" spans="1:256" s="19" customFormat="1" ht="15" customHeight="1" x14ac:dyDescent="0.2">
      <c r="A15" s="37" t="s">
        <v>22</v>
      </c>
      <c r="B15" s="38">
        <v>175</v>
      </c>
      <c r="C15" s="38">
        <v>169</v>
      </c>
      <c r="D15" s="39">
        <f t="shared" si="0"/>
        <v>0.96571428571428575</v>
      </c>
      <c r="E15" s="40">
        <v>0</v>
      </c>
      <c r="F15" s="39">
        <f t="shared" si="1"/>
        <v>0</v>
      </c>
      <c r="G15" s="39">
        <f t="shared" si="2"/>
        <v>0.96571428571428575</v>
      </c>
      <c r="H15" s="38">
        <f t="shared" si="3"/>
        <v>6</v>
      </c>
      <c r="I15" s="39">
        <f t="shared" si="4"/>
        <v>3.428571428571428E-2</v>
      </c>
      <c r="J15" s="41">
        <f t="shared" si="5"/>
        <v>1</v>
      </c>
      <c r="K15" s="18"/>
    </row>
    <row r="16" spans="1:256" s="19" customFormat="1" ht="15" customHeight="1" x14ac:dyDescent="0.2">
      <c r="A16" s="32" t="s">
        <v>23</v>
      </c>
      <c r="B16" s="38">
        <v>225</v>
      </c>
      <c r="C16" s="38">
        <v>221</v>
      </c>
      <c r="D16" s="39">
        <f t="shared" si="0"/>
        <v>0.98222222222222233</v>
      </c>
      <c r="E16" s="40">
        <v>0</v>
      </c>
      <c r="F16" s="39">
        <f t="shared" si="1"/>
        <v>0</v>
      </c>
      <c r="G16" s="39">
        <f t="shared" si="2"/>
        <v>0.98222222222222233</v>
      </c>
      <c r="H16" s="38">
        <f t="shared" si="3"/>
        <v>4</v>
      </c>
      <c r="I16" s="39">
        <f t="shared" si="4"/>
        <v>1.7777777777777778E-2</v>
      </c>
      <c r="J16" s="41">
        <f t="shared" si="5"/>
        <v>1</v>
      </c>
      <c r="K16" s="18"/>
    </row>
    <row r="17" spans="1:19" s="19" customFormat="1" ht="15" customHeight="1" x14ac:dyDescent="0.2">
      <c r="A17" s="37" t="s">
        <v>24</v>
      </c>
      <c r="B17" s="38">
        <v>231</v>
      </c>
      <c r="C17" s="38">
        <v>228</v>
      </c>
      <c r="D17" s="39">
        <f t="shared" si="0"/>
        <v>0.98701298701298701</v>
      </c>
      <c r="E17" s="40">
        <v>0</v>
      </c>
      <c r="F17" s="39">
        <f t="shared" si="1"/>
        <v>0</v>
      </c>
      <c r="G17" s="39">
        <f t="shared" si="2"/>
        <v>0.98701298701298701</v>
      </c>
      <c r="H17" s="38">
        <f t="shared" si="3"/>
        <v>3</v>
      </c>
      <c r="I17" s="39">
        <f t="shared" si="4"/>
        <v>1.2987012987012986E-2</v>
      </c>
      <c r="J17" s="41">
        <f t="shared" si="5"/>
        <v>1</v>
      </c>
      <c r="K17" s="18"/>
    </row>
    <row r="18" spans="1:19" s="19" customFormat="1" ht="15" customHeight="1" x14ac:dyDescent="0.2">
      <c r="A18" s="32" t="s">
        <v>25</v>
      </c>
      <c r="B18" s="38">
        <v>134</v>
      </c>
      <c r="C18" s="38">
        <v>134</v>
      </c>
      <c r="D18" s="39">
        <f t="shared" si="0"/>
        <v>1</v>
      </c>
      <c r="E18" s="40">
        <v>0</v>
      </c>
      <c r="F18" s="39">
        <f t="shared" si="1"/>
        <v>0</v>
      </c>
      <c r="G18" s="39">
        <f t="shared" si="2"/>
        <v>1</v>
      </c>
      <c r="H18" s="38">
        <v>0</v>
      </c>
      <c r="I18" s="39">
        <f t="shared" si="4"/>
        <v>0</v>
      </c>
      <c r="J18" s="41">
        <f t="shared" si="5"/>
        <v>1</v>
      </c>
      <c r="K18" s="18"/>
      <c r="L18" s="24"/>
      <c r="M18" s="24"/>
      <c r="N18" s="18"/>
      <c r="O18" s="24"/>
      <c r="P18" s="18"/>
      <c r="Q18" s="18"/>
      <c r="R18" s="24"/>
      <c r="S18" s="18"/>
    </row>
    <row r="19" spans="1:19" s="19" customFormat="1" ht="15" customHeight="1" x14ac:dyDescent="0.2">
      <c r="A19" s="37" t="s">
        <v>26</v>
      </c>
      <c r="B19" s="38"/>
      <c r="C19" s="38"/>
      <c r="D19" s="39" t="e">
        <f t="shared" si="0"/>
        <v>#DIV/0!</v>
      </c>
      <c r="E19" s="40"/>
      <c r="F19" s="39" t="e">
        <f t="shared" si="1"/>
        <v>#DIV/0!</v>
      </c>
      <c r="G19" s="39" t="e">
        <f t="shared" si="2"/>
        <v>#DIV/0!</v>
      </c>
      <c r="H19" s="38">
        <v>0</v>
      </c>
      <c r="I19" s="39" t="e">
        <f t="shared" si="4"/>
        <v>#DIV/0!</v>
      </c>
      <c r="J19" s="41" t="e">
        <f t="shared" si="5"/>
        <v>#DIV/0!</v>
      </c>
      <c r="K19" s="18"/>
    </row>
    <row r="20" spans="1:19" s="22" customFormat="1" ht="15" customHeight="1" thickBot="1" x14ac:dyDescent="0.25">
      <c r="A20" s="42" t="s">
        <v>27</v>
      </c>
      <c r="B20" s="43">
        <f>SUM(B8:B19)</f>
        <v>2025</v>
      </c>
      <c r="C20" s="43">
        <f>SUM(C8:C19)</f>
        <v>1983</v>
      </c>
      <c r="D20" s="44">
        <f>C20/B20</f>
        <v>0.97925925925925927</v>
      </c>
      <c r="E20" s="45">
        <f>SUM(E8:E19)</f>
        <v>0</v>
      </c>
      <c r="F20" s="44">
        <f>E20/B20</f>
        <v>0</v>
      </c>
      <c r="G20" s="44">
        <f t="shared" si="2"/>
        <v>0.97925925925925927</v>
      </c>
      <c r="H20" s="43">
        <f>SUM(H8:H19)</f>
        <v>42</v>
      </c>
      <c r="I20" s="44">
        <f>H20/B20</f>
        <v>2.074074074074074E-2</v>
      </c>
      <c r="J20" s="46">
        <f>G20+I20</f>
        <v>1</v>
      </c>
      <c r="K20" s="21"/>
    </row>
    <row r="21" spans="1:19" s="22" customFormat="1" ht="15" customHeight="1" thickBot="1" x14ac:dyDescent="0.25">
      <c r="A21" s="25"/>
      <c r="B21" s="26"/>
      <c r="C21" s="26"/>
      <c r="D21" s="27"/>
      <c r="E21" s="28"/>
      <c r="F21" s="27"/>
      <c r="G21" s="27"/>
      <c r="H21" s="26"/>
      <c r="I21" s="27"/>
      <c r="J21" s="27"/>
      <c r="K21" s="21"/>
    </row>
    <row r="22" spans="1:19" ht="18.75" customHeight="1" thickBot="1" x14ac:dyDescent="0.25">
      <c r="A22" s="66" t="s">
        <v>28</v>
      </c>
      <c r="B22" s="67"/>
      <c r="C22" s="67"/>
      <c r="D22" s="67"/>
      <c r="E22" s="68"/>
      <c r="G22" s="7"/>
    </row>
    <row r="23" spans="1:19" s="23" customFormat="1" ht="33" customHeight="1" thickBot="1" x14ac:dyDescent="0.25">
      <c r="A23" s="47" t="s">
        <v>3</v>
      </c>
      <c r="B23" s="47" t="str">
        <f>B7</f>
        <v xml:space="preserve">Entregas Total Itens </v>
      </c>
      <c r="C23" s="47" t="s">
        <v>5</v>
      </c>
      <c r="D23" s="47" t="s">
        <v>6</v>
      </c>
      <c r="E23" s="47" t="s">
        <v>2</v>
      </c>
      <c r="F23" s="3"/>
    </row>
    <row r="24" spans="1:19" s="19" customFormat="1" ht="15" customHeight="1" x14ac:dyDescent="0.2">
      <c r="A24" s="32" t="s">
        <v>15</v>
      </c>
      <c r="B24" s="48">
        <v>191</v>
      </c>
      <c r="C24" s="39">
        <f t="shared" ref="C24:C35" si="6">G8</f>
        <v>0.98952879581151831</v>
      </c>
      <c r="D24" s="39">
        <f t="shared" ref="D24:D35" si="7">I8</f>
        <v>1.0471204188481676E-2</v>
      </c>
      <c r="E24" s="49">
        <v>0.9</v>
      </c>
      <c r="F24" s="18"/>
      <c r="N24" s="20"/>
    </row>
    <row r="25" spans="1:19" s="19" customFormat="1" ht="15" customHeight="1" x14ac:dyDescent="0.2">
      <c r="A25" s="37" t="s">
        <v>16</v>
      </c>
      <c r="B25" s="48">
        <v>147</v>
      </c>
      <c r="C25" s="39">
        <f t="shared" si="6"/>
        <v>0.95238095238095244</v>
      </c>
      <c r="D25" s="39">
        <f t="shared" si="7"/>
        <v>4.7619047619047616E-2</v>
      </c>
      <c r="E25" s="49">
        <v>0.9</v>
      </c>
      <c r="F25" s="18"/>
    </row>
    <row r="26" spans="1:19" s="19" customFormat="1" ht="15" customHeight="1" x14ac:dyDescent="0.2">
      <c r="A26" s="32" t="s">
        <v>17</v>
      </c>
      <c r="B26" s="48">
        <v>149</v>
      </c>
      <c r="C26" s="39">
        <f t="shared" si="6"/>
        <v>0.97315436241610742</v>
      </c>
      <c r="D26" s="39">
        <f t="shared" si="7"/>
        <v>2.684563758389262E-2</v>
      </c>
      <c r="E26" s="49">
        <v>0.9</v>
      </c>
      <c r="F26" s="18"/>
    </row>
    <row r="27" spans="1:19" s="19" customFormat="1" ht="15" customHeight="1" x14ac:dyDescent="0.2">
      <c r="A27" s="37" t="s">
        <v>18</v>
      </c>
      <c r="B27" s="48">
        <v>149</v>
      </c>
      <c r="C27" s="39">
        <f t="shared" si="6"/>
        <v>0.97315436241610742</v>
      </c>
      <c r="D27" s="39">
        <f t="shared" si="7"/>
        <v>2.684563758389262E-2</v>
      </c>
      <c r="E27" s="49">
        <v>0.9</v>
      </c>
      <c r="F27" s="18"/>
    </row>
    <row r="28" spans="1:19" s="19" customFormat="1" ht="15" customHeight="1" x14ac:dyDescent="0.2">
      <c r="A28" s="32" t="s">
        <v>19</v>
      </c>
      <c r="B28" s="48">
        <v>265</v>
      </c>
      <c r="C28" s="39">
        <f t="shared" si="6"/>
        <v>0.97735849056603774</v>
      </c>
      <c r="D28" s="39">
        <f t="shared" si="7"/>
        <v>2.2641509433962263E-2</v>
      </c>
      <c r="E28" s="49">
        <v>0.9</v>
      </c>
      <c r="F28" s="18"/>
      <c r="O28" s="20"/>
    </row>
    <row r="29" spans="1:19" s="19" customFormat="1" ht="15" customHeight="1" x14ac:dyDescent="0.2">
      <c r="A29" s="37" t="s">
        <v>20</v>
      </c>
      <c r="B29" s="48">
        <v>167</v>
      </c>
      <c r="C29" s="39">
        <f t="shared" si="6"/>
        <v>1</v>
      </c>
      <c r="D29" s="39">
        <f t="shared" si="7"/>
        <v>0</v>
      </c>
      <c r="E29" s="49">
        <v>0.9</v>
      </c>
      <c r="F29" s="18"/>
    </row>
    <row r="30" spans="1:19" s="19" customFormat="1" ht="15" customHeight="1" x14ac:dyDescent="0.2">
      <c r="A30" s="32" t="s">
        <v>21</v>
      </c>
      <c r="B30" s="48">
        <v>192</v>
      </c>
      <c r="C30" s="39">
        <f t="shared" si="6"/>
        <v>0.96875</v>
      </c>
      <c r="D30" s="39">
        <f t="shared" si="7"/>
        <v>3.125E-2</v>
      </c>
      <c r="E30" s="49">
        <v>0.9</v>
      </c>
      <c r="F30" s="18"/>
    </row>
    <row r="31" spans="1:19" s="19" customFormat="1" ht="15" customHeight="1" x14ac:dyDescent="0.2">
      <c r="A31" s="37" t="s">
        <v>22</v>
      </c>
      <c r="B31" s="48">
        <v>175</v>
      </c>
      <c r="C31" s="39">
        <f t="shared" si="6"/>
        <v>0.96571428571428575</v>
      </c>
      <c r="D31" s="39">
        <f t="shared" si="7"/>
        <v>3.428571428571428E-2</v>
      </c>
      <c r="E31" s="49">
        <v>0.9</v>
      </c>
      <c r="F31" s="18"/>
    </row>
    <row r="32" spans="1:19" s="19" customFormat="1" ht="15" customHeight="1" x14ac:dyDescent="0.2">
      <c r="A32" s="32" t="s">
        <v>23</v>
      </c>
      <c r="B32" s="48">
        <v>225</v>
      </c>
      <c r="C32" s="39">
        <f t="shared" si="6"/>
        <v>0.98222222222222233</v>
      </c>
      <c r="D32" s="39">
        <f t="shared" si="7"/>
        <v>1.7777777777777778E-2</v>
      </c>
      <c r="E32" s="49">
        <v>0.9</v>
      </c>
      <c r="F32" s="18"/>
    </row>
    <row r="33" spans="1:11" s="19" customFormat="1" ht="15" customHeight="1" x14ac:dyDescent="0.2">
      <c r="A33" s="37" t="s">
        <v>24</v>
      </c>
      <c r="B33" s="40">
        <v>231</v>
      </c>
      <c r="C33" s="39">
        <f t="shared" si="6"/>
        <v>0.98701298701298701</v>
      </c>
      <c r="D33" s="39">
        <f t="shared" si="7"/>
        <v>1.2987012987012986E-2</v>
      </c>
      <c r="E33" s="49">
        <v>0.9</v>
      </c>
      <c r="F33" s="18"/>
    </row>
    <row r="34" spans="1:11" s="19" customFormat="1" ht="15" customHeight="1" x14ac:dyDescent="0.2">
      <c r="A34" s="32" t="s">
        <v>25</v>
      </c>
      <c r="B34" s="40">
        <v>134</v>
      </c>
      <c r="C34" s="39">
        <f t="shared" si="6"/>
        <v>1</v>
      </c>
      <c r="D34" s="39">
        <f t="shared" si="7"/>
        <v>0</v>
      </c>
      <c r="E34" s="49">
        <v>0.9</v>
      </c>
      <c r="F34" s="18"/>
    </row>
    <row r="35" spans="1:11" s="19" customFormat="1" ht="15" customHeight="1" x14ac:dyDescent="0.2">
      <c r="A35" s="37" t="s">
        <v>26</v>
      </c>
      <c r="B35" s="40">
        <v>0</v>
      </c>
      <c r="C35" s="39" t="e">
        <f t="shared" si="6"/>
        <v>#DIV/0!</v>
      </c>
      <c r="D35" s="39" t="e">
        <f t="shared" si="7"/>
        <v>#DIV/0!</v>
      </c>
      <c r="E35" s="49">
        <v>0.9</v>
      </c>
      <c r="F35" s="18"/>
    </row>
    <row r="36" spans="1:11" s="19" customFormat="1" ht="15" customHeight="1" thickBot="1" x14ac:dyDescent="0.25">
      <c r="A36" s="50" t="s">
        <v>11</v>
      </c>
      <c r="B36" s="51">
        <f>SUM(B24:B35)</f>
        <v>2025</v>
      </c>
      <c r="C36" s="52" t="e">
        <f>SUM(C24:C35)</f>
        <v>#DIV/0!</v>
      </c>
      <c r="D36" s="53" t="e">
        <f t="shared" ref="D36" si="8">SUM(D24:D35)</f>
        <v>#DIV/0!</v>
      </c>
      <c r="E36" s="54"/>
      <c r="F36" s="18"/>
    </row>
    <row r="37" spans="1:11" ht="13.5" thickBot="1" x14ac:dyDescent="0.25"/>
    <row r="38" spans="1:11" ht="21" customHeight="1" thickBot="1" x14ac:dyDescent="0.25">
      <c r="A38" s="66" t="s">
        <v>30</v>
      </c>
      <c r="B38" s="67"/>
      <c r="C38" s="67"/>
      <c r="D38" s="67"/>
      <c r="E38" s="67"/>
      <c r="F38" s="68"/>
    </row>
    <row r="39" spans="1:11" ht="35.25" customHeight="1" thickBot="1" x14ac:dyDescent="0.25">
      <c r="A39" s="47" t="s">
        <v>3</v>
      </c>
      <c r="B39" s="47" t="str">
        <f>B7</f>
        <v xml:space="preserve">Entregas Total Itens </v>
      </c>
      <c r="C39" s="47" t="s">
        <v>29</v>
      </c>
      <c r="D39" s="47" t="s">
        <v>9</v>
      </c>
      <c r="E39" s="47" t="s">
        <v>8</v>
      </c>
      <c r="F39" s="47" t="s">
        <v>2</v>
      </c>
      <c r="G39" s="10"/>
    </row>
    <row r="40" spans="1:11" x14ac:dyDescent="0.2">
      <c r="A40" s="32" t="s">
        <v>15</v>
      </c>
      <c r="B40" s="55">
        <v>191</v>
      </c>
      <c r="C40" s="55">
        <v>0</v>
      </c>
      <c r="D40" s="56">
        <f>(((B40-C40)*100)/B40)/100</f>
        <v>1</v>
      </c>
      <c r="E40" s="56">
        <f>C40/B40</f>
        <v>0</v>
      </c>
      <c r="F40" s="57">
        <v>0.9</v>
      </c>
      <c r="G40" s="11"/>
    </row>
    <row r="41" spans="1:11" x14ac:dyDescent="0.2">
      <c r="A41" s="37" t="s">
        <v>16</v>
      </c>
      <c r="B41" s="55">
        <f t="shared" ref="B41:B51" si="9">B9</f>
        <v>147</v>
      </c>
      <c r="C41" s="55">
        <v>0</v>
      </c>
      <c r="D41" s="56">
        <f t="shared" ref="D41:D51" si="10">(((B41-C41)*100)/B41)/100</f>
        <v>1</v>
      </c>
      <c r="E41" s="56">
        <f t="shared" ref="E41:E51" si="11">C41/B41</f>
        <v>0</v>
      </c>
      <c r="F41" s="57">
        <v>0.9</v>
      </c>
      <c r="G41" s="12"/>
    </row>
    <row r="42" spans="1:11" x14ac:dyDescent="0.2">
      <c r="A42" s="32" t="s">
        <v>17</v>
      </c>
      <c r="B42" s="55">
        <f t="shared" si="9"/>
        <v>149</v>
      </c>
      <c r="C42" s="55">
        <v>0</v>
      </c>
      <c r="D42" s="56">
        <f t="shared" si="10"/>
        <v>1</v>
      </c>
      <c r="E42" s="56">
        <f t="shared" si="11"/>
        <v>0</v>
      </c>
      <c r="F42" s="57">
        <v>0.9</v>
      </c>
    </row>
    <row r="43" spans="1:11" x14ac:dyDescent="0.2">
      <c r="A43" s="37" t="s">
        <v>18</v>
      </c>
      <c r="B43" s="55">
        <f t="shared" si="9"/>
        <v>149</v>
      </c>
      <c r="C43" s="55">
        <v>0</v>
      </c>
      <c r="D43" s="56">
        <f t="shared" si="10"/>
        <v>1</v>
      </c>
      <c r="E43" s="56">
        <f t="shared" si="11"/>
        <v>0</v>
      </c>
      <c r="F43" s="57">
        <v>0.9</v>
      </c>
      <c r="K43" s="4" t="s">
        <v>10</v>
      </c>
    </row>
    <row r="44" spans="1:11" x14ac:dyDescent="0.2">
      <c r="A44" s="32" t="s">
        <v>19</v>
      </c>
      <c r="B44" s="55">
        <f t="shared" si="9"/>
        <v>265</v>
      </c>
      <c r="C44" s="55">
        <v>0</v>
      </c>
      <c r="D44" s="56">
        <f t="shared" si="10"/>
        <v>1</v>
      </c>
      <c r="E44" s="56">
        <f t="shared" si="11"/>
        <v>0</v>
      </c>
      <c r="F44" s="57">
        <v>0.9</v>
      </c>
    </row>
    <row r="45" spans="1:11" x14ac:dyDescent="0.2">
      <c r="A45" s="37" t="s">
        <v>20</v>
      </c>
      <c r="B45" s="55">
        <f t="shared" si="9"/>
        <v>167</v>
      </c>
      <c r="C45" s="55">
        <v>0</v>
      </c>
      <c r="D45" s="56">
        <f t="shared" si="10"/>
        <v>1</v>
      </c>
      <c r="E45" s="56">
        <f t="shared" si="11"/>
        <v>0</v>
      </c>
      <c r="F45" s="57">
        <v>0.9</v>
      </c>
      <c r="G45" s="13"/>
    </row>
    <row r="46" spans="1:11" x14ac:dyDescent="0.2">
      <c r="A46" s="32" t="s">
        <v>21</v>
      </c>
      <c r="B46" s="55">
        <f t="shared" si="9"/>
        <v>192</v>
      </c>
      <c r="C46" s="55">
        <v>0</v>
      </c>
      <c r="D46" s="56">
        <f t="shared" si="10"/>
        <v>1</v>
      </c>
      <c r="E46" s="56">
        <f t="shared" si="11"/>
        <v>0</v>
      </c>
      <c r="F46" s="57">
        <v>0.9</v>
      </c>
      <c r="G46" s="14"/>
    </row>
    <row r="47" spans="1:11" x14ac:dyDescent="0.2">
      <c r="A47" s="37" t="s">
        <v>22</v>
      </c>
      <c r="B47" s="55">
        <f>B15</f>
        <v>175</v>
      </c>
      <c r="C47" s="55">
        <v>0</v>
      </c>
      <c r="D47" s="56">
        <f t="shared" si="10"/>
        <v>1</v>
      </c>
      <c r="E47" s="56">
        <f t="shared" si="11"/>
        <v>0</v>
      </c>
      <c r="F47" s="57">
        <v>0.9</v>
      </c>
      <c r="G47" s="14"/>
    </row>
    <row r="48" spans="1:11" x14ac:dyDescent="0.2">
      <c r="A48" s="32" t="s">
        <v>23</v>
      </c>
      <c r="B48" s="55">
        <f t="shared" si="9"/>
        <v>225</v>
      </c>
      <c r="C48" s="55">
        <v>0</v>
      </c>
      <c r="D48" s="56">
        <f t="shared" si="10"/>
        <v>1</v>
      </c>
      <c r="E48" s="56">
        <f t="shared" si="11"/>
        <v>0</v>
      </c>
      <c r="F48" s="57">
        <v>0.9</v>
      </c>
      <c r="G48" s="13"/>
    </row>
    <row r="49" spans="1:16" x14ac:dyDescent="0.2">
      <c r="A49" s="37" t="s">
        <v>24</v>
      </c>
      <c r="B49" s="55">
        <v>231</v>
      </c>
      <c r="C49" s="55">
        <v>0</v>
      </c>
      <c r="D49" s="56">
        <f t="shared" si="10"/>
        <v>1</v>
      </c>
      <c r="E49" s="56">
        <f t="shared" si="11"/>
        <v>0</v>
      </c>
      <c r="F49" s="57">
        <v>0.9</v>
      </c>
      <c r="G49" s="14"/>
    </row>
    <row r="50" spans="1:16" x14ac:dyDescent="0.2">
      <c r="A50" s="32" t="s">
        <v>25</v>
      </c>
      <c r="B50" s="55">
        <f t="shared" si="9"/>
        <v>134</v>
      </c>
      <c r="C50" s="55">
        <v>0</v>
      </c>
      <c r="D50" s="56">
        <f t="shared" si="10"/>
        <v>1</v>
      </c>
      <c r="E50" s="56">
        <f t="shared" si="11"/>
        <v>0</v>
      </c>
      <c r="F50" s="57">
        <v>0.9</v>
      </c>
      <c r="G50" s="14"/>
      <c r="H50" s="15"/>
    </row>
    <row r="51" spans="1:16" x14ac:dyDescent="0.2">
      <c r="A51" s="37" t="s">
        <v>26</v>
      </c>
      <c r="B51" s="55">
        <f t="shared" si="9"/>
        <v>0</v>
      </c>
      <c r="C51" s="55">
        <v>0</v>
      </c>
      <c r="D51" s="56" t="e">
        <f t="shared" si="10"/>
        <v>#DIV/0!</v>
      </c>
      <c r="E51" s="56" t="e">
        <f t="shared" si="11"/>
        <v>#DIV/0!</v>
      </c>
      <c r="F51" s="57">
        <v>0.9</v>
      </c>
      <c r="L51" s="9"/>
    </row>
    <row r="52" spans="1:16" ht="13.5" thickBot="1" x14ac:dyDescent="0.25">
      <c r="A52" s="50" t="s">
        <v>0</v>
      </c>
      <c r="B52" s="51">
        <f>SUM(B40:B51)</f>
        <v>2025</v>
      </c>
      <c r="C52" s="58">
        <f>SUM(C40:C51)</f>
        <v>0</v>
      </c>
      <c r="D52" s="59">
        <f>(((B52-C52)*100)/B52)/100</f>
        <v>1</v>
      </c>
      <c r="E52" s="59">
        <f>C52/B52</f>
        <v>0</v>
      </c>
      <c r="F52" s="60">
        <v>1</v>
      </c>
    </row>
    <row r="53" spans="1:16" x14ac:dyDescent="0.2">
      <c r="D53" s="5"/>
    </row>
    <row r="54" spans="1:16" s="19" customFormat="1" ht="29.25" customHeight="1" x14ac:dyDescent="0.2">
      <c r="A54" s="8"/>
      <c r="B54" s="62" t="s">
        <v>31</v>
      </c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</row>
    <row r="61" spans="1:16" x14ac:dyDescent="0.2">
      <c r="P61" s="16"/>
    </row>
    <row r="99" spans="7:7" ht="15" x14ac:dyDescent="0.25">
      <c r="G99" s="17"/>
    </row>
    <row r="122" spans="7:12" x14ac:dyDescent="0.2">
      <c r="G122" s="6"/>
      <c r="H122" s="6"/>
      <c r="I122" s="6"/>
      <c r="J122" s="6"/>
      <c r="K122" s="6"/>
      <c r="L122" s="6"/>
    </row>
  </sheetData>
  <mergeCells count="54">
    <mergeCell ref="A6:J6"/>
    <mergeCell ref="A22:E22"/>
    <mergeCell ref="A38:F38"/>
    <mergeCell ref="B54:M54"/>
    <mergeCell ref="IT4:IV4"/>
    <mergeCell ref="GQ4:HA4"/>
    <mergeCell ref="HB4:HL4"/>
    <mergeCell ref="HM4:HW4"/>
    <mergeCell ref="HX4:IH4"/>
    <mergeCell ref="AS4:BC4"/>
    <mergeCell ref="BD4:BN4"/>
    <mergeCell ref="BO4:BY4"/>
    <mergeCell ref="II4:IS4"/>
    <mergeCell ref="BZ4:CJ4"/>
    <mergeCell ref="CK4:CU4"/>
    <mergeCell ref="CV4:DF4"/>
    <mergeCell ref="DG4:DQ4"/>
    <mergeCell ref="DR4:EB4"/>
    <mergeCell ref="EC4:EM4"/>
    <mergeCell ref="EN4:EX4"/>
    <mergeCell ref="EY4:FI4"/>
    <mergeCell ref="FJ4:FT4"/>
    <mergeCell ref="FU4:GE4"/>
    <mergeCell ref="GF4:GP4"/>
    <mergeCell ref="HB2:HL2"/>
    <mergeCell ref="HM2:HW2"/>
    <mergeCell ref="HX2:IH2"/>
    <mergeCell ref="II2:IS2"/>
    <mergeCell ref="IT2:IV2"/>
    <mergeCell ref="EY2:FI2"/>
    <mergeCell ref="FJ2:FT2"/>
    <mergeCell ref="FU2:GE2"/>
    <mergeCell ref="GF2:GP2"/>
    <mergeCell ref="GQ2:HA2"/>
    <mergeCell ref="CV2:DF2"/>
    <mergeCell ref="DG2:DQ2"/>
    <mergeCell ref="DR2:EB2"/>
    <mergeCell ref="EC2:EM2"/>
    <mergeCell ref="EN2:EX2"/>
    <mergeCell ref="A4:K4"/>
    <mergeCell ref="CK2:CU2"/>
    <mergeCell ref="A1:K1"/>
    <mergeCell ref="A3:K3"/>
    <mergeCell ref="AS2:BC2"/>
    <mergeCell ref="BD2:BN2"/>
    <mergeCell ref="BO2:BY2"/>
    <mergeCell ref="BZ2:CJ2"/>
    <mergeCell ref="A2:K2"/>
    <mergeCell ref="L2:V2"/>
    <mergeCell ref="W2:AG2"/>
    <mergeCell ref="AH2:AR2"/>
    <mergeCell ref="L4:V4"/>
    <mergeCell ref="W4:AG4"/>
    <mergeCell ref="AH4:AR4"/>
  </mergeCells>
  <phoneticPr fontId="2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8" orientation="landscape" copies="3" r:id="rId1"/>
  <headerFooter>
    <oddFooter>&amp;LFQ 9.1-001-01&amp;CRev. 19&amp;R02/02/2024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PAQ - Prazo e Devolução</vt:lpstr>
      <vt:lpstr>'PAQ - Prazo e Devolução'!Area_de_impressao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Compras</cp:lastModifiedBy>
  <cp:lastPrinted>2024-02-13T13:55:01Z</cp:lastPrinted>
  <dcterms:created xsi:type="dcterms:W3CDTF">2006-07-11T11:43:55Z</dcterms:created>
  <dcterms:modified xsi:type="dcterms:W3CDTF">2024-12-07T11:56:01Z</dcterms:modified>
</cp:coreProperties>
</file>