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DADE\ES2\TATUDOBEM\"/>
    </mc:Choice>
  </mc:AlternateContent>
  <xr:revisionPtr revIDLastSave="0" documentId="13_ncr:1_{D06D78A3-5EEC-40E8-BC46-2A6B8EEA5B3D}" xr6:coauthVersionLast="47" xr6:coauthVersionMax="47" xr10:uidLastSave="{00000000-0000-0000-0000-000000000000}"/>
  <bookViews>
    <workbookView xWindow="-26055" yWindow="-2610" windowWidth="14400" windowHeight="15600" xr2:uid="{67749318-E759-48A7-A8AD-8B4C66B929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5" i="1"/>
  <c r="B44" i="1"/>
  <c r="C44" i="1" s="1"/>
  <c r="B47" i="1"/>
  <c r="C46" i="1" s="1"/>
  <c r="B32" i="1"/>
  <c r="C29" i="1" s="1"/>
  <c r="B10" i="1"/>
  <c r="B43" i="1"/>
  <c r="C43" i="1" s="1"/>
  <c r="B42" i="1"/>
  <c r="C42" i="1" s="1"/>
  <c r="B45" i="1"/>
  <c r="C45" i="1" s="1"/>
  <c r="B18" i="1"/>
  <c r="C18" i="1" s="1"/>
  <c r="B21" i="1"/>
  <c r="C21" i="1" s="1"/>
  <c r="B17" i="1"/>
  <c r="C17" i="1" s="1"/>
  <c r="B28" i="1"/>
  <c r="C28" i="1" s="1"/>
  <c r="B23" i="1"/>
  <c r="C23" i="1" s="1"/>
  <c r="B26" i="1"/>
  <c r="C26" i="1" s="1"/>
  <c r="B27" i="1"/>
  <c r="C27" i="1" s="1"/>
  <c r="B15" i="1"/>
  <c r="C15" i="1" s="1"/>
  <c r="B13" i="1"/>
  <c r="C13" i="1" s="1"/>
  <c r="B24" i="1"/>
  <c r="C24" i="1" s="1"/>
  <c r="B22" i="1"/>
  <c r="C22" i="1" s="1"/>
  <c r="B20" i="1"/>
  <c r="C20" i="1" s="1"/>
  <c r="B14" i="1"/>
  <c r="C14" i="1" s="1"/>
  <c r="B19" i="1"/>
  <c r="C19" i="1" s="1"/>
  <c r="B16" i="1"/>
  <c r="C16" i="1" s="1"/>
  <c r="B7" i="1"/>
  <c r="C7" i="1" s="1"/>
  <c r="B8" i="1"/>
  <c r="C8" i="1" s="1"/>
  <c r="B6" i="1"/>
  <c r="C6" i="1" s="1"/>
  <c r="B5" i="1"/>
  <c r="C5" i="1" s="1"/>
  <c r="B4" i="1"/>
  <c r="C4" i="1" s="1"/>
  <c r="B9" i="1"/>
  <c r="C9" i="1" s="1"/>
  <c r="B3" i="1"/>
  <c r="C3" i="1" s="1"/>
  <c r="C25" i="1" l="1"/>
  <c r="C31" i="1"/>
  <c r="C30" i="1"/>
  <c r="C36" i="1"/>
  <c r="B36" i="1"/>
  <c r="C37" i="1"/>
  <c r="B37" i="1"/>
  <c r="C35" i="1"/>
  <c r="B35" i="1"/>
  <c r="B39" i="1"/>
  <c r="B38" i="1"/>
  <c r="C38" i="1"/>
</calcChain>
</file>

<file path=xl/sharedStrings.xml><?xml version="1.0" encoding="utf-8"?>
<sst xmlns="http://schemas.openxmlformats.org/spreadsheetml/2006/main" count="197" uniqueCount="195">
  <si>
    <t>Como aprendeu:</t>
  </si>
  <si>
    <t>livro</t>
  </si>
  <si>
    <t>internet</t>
  </si>
  <si>
    <t>caderno de receitas</t>
  </si>
  <si>
    <t>boca a boca</t>
  </si>
  <si>
    <t>eu crio</t>
  </si>
  <si>
    <t>masterchef</t>
  </si>
  <si>
    <t>com algum familiar</t>
  </si>
  <si>
    <t>Sites usados na internet</t>
  </si>
  <si>
    <t>Tudo Gostoso</t>
  </si>
  <si>
    <t>Cookpad</t>
  </si>
  <si>
    <t>Aquel Receita</t>
  </si>
  <si>
    <t>PetitCHEF</t>
  </si>
  <si>
    <t>Youtube</t>
  </si>
  <si>
    <t>não costumo pesquisar</t>
  </si>
  <si>
    <t>Panelinha</t>
  </si>
  <si>
    <t>Oglobo</t>
  </si>
  <si>
    <t>o que o Google trouxer</t>
  </si>
  <si>
    <t>Cybercook</t>
  </si>
  <si>
    <t>Mais Você</t>
  </si>
  <si>
    <t>Veg Rocha</t>
  </si>
  <si>
    <t>Instagram</t>
  </si>
  <si>
    <t>Tik Tok</t>
  </si>
  <si>
    <t>Panelaterapia</t>
  </si>
  <si>
    <t>Sites veganos</t>
  </si>
  <si>
    <t>Rita Lobo</t>
  </si>
  <si>
    <t>Churrasqueada</t>
  </si>
  <si>
    <t>Como é encontrar os ingredientes das receitas que pesquisa pela internet?</t>
  </si>
  <si>
    <t>Normalmente tenho tudo em casa</t>
  </si>
  <si>
    <t>Preciso sair comprar e costumo encontrar com facilidade</t>
  </si>
  <si>
    <t>Preciso sair comprar, mas nem sempre encontro e adapto</t>
  </si>
  <si>
    <t>Procuro fazer só com o que tenho</t>
  </si>
  <si>
    <t>Sim</t>
  </si>
  <si>
    <t>Não</t>
  </si>
  <si>
    <t>Não responderam</t>
  </si>
  <si>
    <t>Nunca tentei</t>
  </si>
  <si>
    <t>Sim, mas sempre faltando algum ingrediente</t>
  </si>
  <si>
    <t>Sim, porém sempre falta algum ingrediente.</t>
  </si>
  <si>
    <t>Panqueca de banana fit, pra não deixar a banana estragar 🤗</t>
  </si>
  <si>
    <t>Foi uma pesquisa boa, consegui achar o que eu queria é gostei do resultado</t>
  </si>
  <si>
    <t>Sim sempre que eu eu pesquiso as receitas dão certo</t>
  </si>
  <si>
    <t>Prático</t>
  </si>
  <si>
    <t>Nunca tentei muito</t>
  </si>
  <si>
    <t>Normalmente pesquisamos receitas com ingredientes que já temos para improvisar um almoço/janta diferente.</t>
  </si>
  <si>
    <t>Sim, berinjela e batata doce, ambos não sabia como fazer, pesquisei e aprendi a lasanha de berinjela e batata doce, assada.</t>
  </si>
  <si>
    <t>Sim, quando a opção é fazer algo mais simples, por exemplo, uma sopa ou caldo.</t>
  </si>
  <si>
    <t>Alcancei o meu objetivo.</t>
  </si>
  <si>
    <t>Sim. Na internet acaba sendo bem detalhista em relação aos ingredientes e mostram bastante opções.</t>
  </si>
  <si>
    <t>Eu super gosto, pois facilita muito para que não ocorra a perca de alimentos parados na geladeira</t>
  </si>
  <si>
    <t>Sim, muitas das vezes foram encontradas facilmente.</t>
  </si>
  <si>
    <t>Muito bom retorno, tanto que fiz várias vezes</t>
  </si>
  <si>
    <t>Receitas de massas e carnes</t>
  </si>
  <si>
    <t>Sim, sempre busco por ingredientes naturais, de fácil acesso</t>
  </si>
  <si>
    <t>Não, minhas receitas são bem básicas</t>
  </si>
  <si>
    <t>Sim, só especifiquei no Google o que eu queria e achei facilmente</t>
  </si>
  <si>
    <t>Sim, normalmente ja tenho uma ideia do que quero</t>
  </si>
  <si>
    <t>Gosto de novos sabores</t>
  </si>
  <si>
    <t>Sim. Todos adoraram</t>
  </si>
  <si>
    <t>Sim, gosto muito de comidas saudáveis por isso procuro receitas baratas e simples</t>
  </si>
  <si>
    <t>Sim, conseguir fazer uma sobremesa com creme de leite, leite condensado e bolacha maisena</t>
  </si>
  <si>
    <t>Decidi fazer um cheesecake, e encontrei uma página do Instagram com receitas de doces americanos</t>
  </si>
  <si>
    <t>Sim, já tiveram situações em que procurei "como fazer tal coisa sem tal ingrediente" e encontrei alternativas para substituir um ingrediente em específico, foi bem legal. Ou como fazer algo sem um equipamento específico também (geralmente eu faço doces)</t>
  </si>
  <si>
    <t>Não, não costumo pesquisar receitas com ingredientes específicos.</t>
  </si>
  <si>
    <t>Isso ainda não me ocorreu, já que não costumo cozinhar</t>
  </si>
  <si>
    <t>Sim, Moqueca vegana foi uma das receitas com ingredientes especificos e bem dificil acertar o ponto exato Mas a experiência de aprender a fazer e ficar gostoso é muito satisfatorio</t>
  </si>
  <si>
    <t>Sempre consigo</t>
  </si>
  <si>
    <t>Sim, muito bom</t>
  </si>
  <si>
    <t>Sim, só encontrei a sêmola para fazer cuscuz marroquino na seção de importados de um determinado mercado da cidade e o molho de ostra pra fazer Yakisoba só achei em um mini mercado oriental na cidade vizinha</t>
  </si>
  <si>
    <t>Nunca fiz isso</t>
  </si>
  <si>
    <t>Já consegui, mas foi difícil achar o resultado.</t>
  </si>
  <si>
    <t>Jamais me ocorreu</t>
  </si>
  <si>
    <t>Sim queria receita pra usar abobora cabotia e achei nhoque... Sempre tem uma coisinha ou outra</t>
  </si>
  <si>
    <t>Sim. Mas acho um pouco mais dificil, dependendo do ingrediente, especialmente se for algo menos consumido.</t>
  </si>
  <si>
    <t>Sim. Ontem mesmo fiz pamonha de saquinho. Deu super certo. Receita da internet.</t>
  </si>
  <si>
    <t>Não entendi a pergunta</t>
  </si>
  <si>
    <t>Só pesquiso como fazer brigadeiro.</t>
  </si>
  <si>
    <t>Sim, ótimo</t>
  </si>
  <si>
    <t>Sim, é bem fácil. Tem aplicativos e sites que ajudam</t>
  </si>
  <si>
    <t>Sim, pois da de fazer alguns ingredientes com outros</t>
  </si>
  <si>
    <t>Muitas vezes a marca dos produtos interferem no resultado final da comida</t>
  </si>
  <si>
    <t>Já foi agradável.</t>
  </si>
  <si>
    <t>Foi incrível</t>
  </si>
  <si>
    <t>Nunca experimentei</t>
  </si>
  <si>
    <t>Sim na época em que fazia bolo no pote,os recheio principalmente.</t>
  </si>
  <si>
    <t>Sim, Foi bem satisfatório</t>
  </si>
  <si>
    <t>Não costumo cozinhar e quando cozinho é algo simples</t>
  </si>
  <si>
    <t>Sim. Inclusive, canais no YouTube como Panelinha, indicam o que fazer com um ingrediente específico</t>
  </si>
  <si>
    <t>No começo me frustrava com isto, mas atualmente eu prefiro aprender técnicas ou receitas flexiveis do que receitas que necessitam de ingredientes específicos. Acredito que um bom cozinheiro sabe se virar e trocar ingredientes a partir das suas funções na receita.</t>
  </si>
  <si>
    <t>sim , tipo fazer bolo sem ovo</t>
  </si>
  <si>
    <t>Nada como transformar as sobras em um banquete inesquecível.</t>
  </si>
  <si>
    <t>Sim, normalmente pesquiso a receita colocando o ingrediente que tenho</t>
  </si>
  <si>
    <t>Normalmente cozinho com receitas mais fáceis mesmo</t>
  </si>
  <si>
    <t>Somente com whey, mas gostaria de poder pesquisar com os alimentos que tenho disponivel</t>
  </si>
  <si>
    <t>Sim, na maioria das vezes.</t>
  </si>
  <si>
    <t>Sim, porém com um pouco de dificuldade</t>
  </si>
  <si>
    <t>Sim, aprendi a fazer pao de frigideira assim</t>
  </si>
  <si>
    <t>Vi algum ingrediente que me chamou a atenção ou q eu tinha em casa e busquei receitas na internet e fiz a q me chamou mais atenção</t>
  </si>
  <si>
    <t>Nem sempre encontro os ingredientes e nem sempre dá certo também.</t>
  </si>
  <si>
    <t>Sim, receitas fitness</t>
  </si>
  <si>
    <t>Sim. Receitas rápidas e simples</t>
  </si>
  <si>
    <t>Eu sempre procuro usar os ingredientes certos para que a chance da receita sair boa. Sempre que faço minhas receitas obtenho um bom resultado.</t>
  </si>
  <si>
    <t>Sim, todas as receitas que procurei até hoje eram simples e funcionaram muito bem</t>
  </si>
  <si>
    <t>Algumas poucas vezes</t>
  </si>
  <si>
    <t>Comentários mais relevantes:</t>
  </si>
  <si>
    <t>Seria ótimo se tivesse uma provisão de quanto gastaria para fazer a receita, ter ima media de valores facilitaria, pois geralmente pesquiso a parte. As vezes me empolgo em fazer uma receita mas quando vou consultar o valor de algum ingrediente acabo me desanimando.</t>
  </si>
  <si>
    <t>Unidade de medida específica, alguns falam em xícara, outros em gramas, colher de sopa/chá/café/sobremesa. Fica muito no achismo, creio que todo mundo já se perguntou "quanto cabe em uma xícara?" kkkk poderia ser colocado 1 xícara = XXXgramas ou algo semelhante.</t>
  </si>
  <si>
    <t>Buscar por ingredientes, ex: queijo e tomate, e depois aplicar filtros, ex: pratos salgados; ou ordenar por receitas mais rápidas; ou escolher se é uma receita para 1 pessoa, duas, etc. Receitas muito mal avaliadas devem ser excluídas pelo sistema.</t>
  </si>
  <si>
    <t>Sempre dar opção em medidas 'caseiras' e em gramas. Sempre dando preferência à informação com gramas. É muito mais fácil pra termos controle sobre o que se está cozinhando. Além de facilitar demais quando se precisa multiplicar a receita.</t>
  </si>
  <si>
    <t>Para facilitar a vida de pessoas inexperientes na cozinha, seria ideal sempre ter a medida de quantidades em: colher de sopa, xícara, etc. OBS: A ideia de fazer a pesquisa de receita por prato e ingredientes seria PERFEITA!</t>
  </si>
  <si>
    <t>Sempre tem os que se sobressai e a gente procura mais muitas vezes pelas notas dos pratos.. Acredito que estão fazendo bem o papel deles e alguns que ainda não tem a sugestão da nota deveriam aderir...</t>
  </si>
  <si>
    <t>Existia um app q não achei mais , que vc coloca os ingredientes que tem em casa e ele dá uma receita simples e fácil de fazer. Porém não sei se existe mais nem lembro o nome , seria legal app assim.</t>
  </si>
  <si>
    <t>um histórico de receitas que já utilizou pontuação de quanto gostou da receita informação de quão difícil é a receita ranking de popularidade feedback dos usuários sobre a receita</t>
  </si>
  <si>
    <t>Base de dados classificando receitas por ingredientes, tipo de refeição, e filtro por ingredientes/dificuldade/tipo de preparo (forno, fogão, freezer, etc)</t>
  </si>
  <si>
    <t>Colocar uma opção pro tamanho da receita: Por exemplo, selecionar se aquela receita é par 1, 2, 3 pessoas... E as quantidades se adaptarem a essa opção</t>
  </si>
  <si>
    <t>Acredito que deixar a interface dos sites sempre o mais intuitiva possível, para todas as idades conseguirem localizar o que precisam rapidamente.</t>
  </si>
  <si>
    <t>Queria que tivesse &gt;apenas&lt; a receita. Alguns sites tem inspirações, história de vida e muita enrolação até chegar no que de fato interessa.</t>
  </si>
  <si>
    <t>Alguns tem muitas propagandas que acabam atrapalhando e poluindo a página aberta, acho que se tirassem algumas coisas ficaria bem melhor.</t>
  </si>
  <si>
    <t>Caso a receita seja comum, e tenha um vídeo da mesma no youtube, que tenha link do vídeo, para facilitar o entendimento do processo.</t>
  </si>
  <si>
    <t>melhorar medições e quantidades, porque "meia xícara de leite" não ajuda em nada, queria em mls mesmo, mas não é sempre que acho.</t>
  </si>
  <si>
    <t>Caso não tiver todos os ingredientes necessários para fazer alguma receita, ordenar pela porcentagem de ingredientes que possuí</t>
  </si>
  <si>
    <t>Agrupar receitas por ingredientes (exemplo tenho muito arroz por algum motivo, e quero fazer um prato diferente que usa arroz)</t>
  </si>
  <si>
    <t>Sempre colocar substitutos possíveis e as quantidades; medidas em gramas e em xícaras; vídeo rápido mostrando como fazer</t>
  </si>
  <si>
    <t>Facilitar a busca de receitas com poucos ingredientes, pois geralmente as receitas possuem muitos ingredientes extras.</t>
  </si>
  <si>
    <t>Não prometer receitas com "coisas que vc tem na sua geladeira" e no fim sair coisas que quase ninguém tem em casa.</t>
  </si>
  <si>
    <t>fazer a receita de forma mais simples, ao invés de adicionar ingredientes que talvez o prato possa ser feito sem</t>
  </si>
  <si>
    <t>Atualmente estão muito legais. Tem muitas receitas pra todo tipo de intolerância alimentar e isso é muito bom .</t>
  </si>
  <si>
    <t>Descrever tanto em peso como em xícaras, não são todas as pessoas que possuem balança digital.</t>
  </si>
  <si>
    <t>Explicar melhor a quantidade de ingredientes a ser adicionado (não tenho colher de sopa)</t>
  </si>
  <si>
    <t>Ter mais vídeos do que a receita por escrito. Ensinar pequenas dicas q fazem a diferença</t>
  </si>
  <si>
    <t>Não. Pra mim já está bom e quero que tenha muito mais receitas para eu por em prática.</t>
  </si>
  <si>
    <t>tutoriais/videos de sugestão ajudam bastante para receitas um pouco mais trabalhosas</t>
  </si>
  <si>
    <t>Não custumo acessar sites de receitas, normalmente vejo no Instagram ou no YouTube</t>
  </si>
  <si>
    <t>Campo pra digitar os ingredientes e saber as receitas que usam esses ingredientes</t>
  </si>
  <si>
    <t>Que sejam claros quanto à medida e tempo e temperatura de forno, se for o caso.</t>
  </si>
  <si>
    <t>Poder de uma forma simples calcular o aumento ou a diminuição das quantidades</t>
  </si>
  <si>
    <t>Informar as quantidades em medidas padrão e nao em copo, xícara, colher etc</t>
  </si>
  <si>
    <t>Geralmente, pego receitas em vídeos de rede social ( Instagram e TikTok).</t>
  </si>
  <si>
    <t>Separação de receitas sem lactose e glúten para pessoas com restrições</t>
  </si>
  <si>
    <t>Sugestões de tamanhos de assadeiras ou utensílios para o preparo.</t>
  </si>
  <si>
    <t>Sugestão de plataformas digitais, Instagram, tiktok e Facebook.</t>
  </si>
  <si>
    <t>Receitas baseadas em ingredientes disponíveis é uma boa mesmo.</t>
  </si>
  <si>
    <t>Gif curtos para que os surdos conseguirem tem uma noção melhor</t>
  </si>
  <si>
    <t>Poder salvar as receitas e conseguir organiza-las em pastas</t>
  </si>
  <si>
    <t>Vídeo, com bom microfone e um texto para acompanhar junto.</t>
  </si>
  <si>
    <t>Acho que receitas simples e gostosas seriam interessantes.</t>
  </si>
  <si>
    <t>Informar melhor a quantidade que vai ser usada na receita</t>
  </si>
  <si>
    <t>Pesquisa por ingredientes e links para vídeos no YouTube</t>
  </si>
  <si>
    <t>Poderiam sugerir as substituições de ingredientes.</t>
  </si>
  <si>
    <t>As x não dizem tamanho das formas ou alturas delas</t>
  </si>
  <si>
    <t>Especificar melhor se é fogo alto, baixo ou médio.</t>
  </si>
  <si>
    <t>Coloquem vídeos também, além da forma de preparo</t>
  </si>
  <si>
    <t>Citar as possíveis substituições de ingredientes</t>
  </si>
  <si>
    <t>Receitas fáceis com sobras de outras receitas</t>
  </si>
  <si>
    <t>Propor ingredientes mais acessíveis e baratos</t>
  </si>
  <si>
    <t>Melhor forma de quantificar os ingredientes</t>
  </si>
  <si>
    <t>Nao tenho, pois pesquiso pouco os sites</t>
  </si>
  <si>
    <t>Não tenho, sempre vou pesquisando todos</t>
  </si>
  <si>
    <t>gameficação de conteudo de forma ludica</t>
  </si>
  <si>
    <t>Eles por si só estão cada dia melhor</t>
  </si>
  <si>
    <t>Geralmente tudo gostoso pois é facil</t>
  </si>
  <si>
    <t>Especificar melhor modo de preparo</t>
  </si>
  <si>
    <t>Implementar busca por ingredientes</t>
  </si>
  <si>
    <t>Postar mais imagens dos processos</t>
  </si>
  <si>
    <t>https://www.receitasnestle.com.br</t>
  </si>
  <si>
    <t>Os mesmos citados na pesquisa kkk</t>
  </si>
  <si>
    <t>Obrigatorio ter videoaula tambem</t>
  </si>
  <si>
    <t>Amei a ideia, apenas arrasem!</t>
  </si>
  <si>
    <t>Receitas simples e práticas .</t>
  </si>
  <si>
    <t>Detalhar mais o passo a passo</t>
  </si>
  <si>
    <t>Trazer mais vídeos da receita</t>
  </si>
  <si>
    <t>Menos anúncios nas páginas.</t>
  </si>
  <si>
    <t>Receitas fáceis e baratas</t>
  </si>
  <si>
    <t>Pesquisa por ingredientes,</t>
  </si>
  <si>
    <t>Acho que não no momento!</t>
  </si>
  <si>
    <t>Tudo gostoso, faceboock</t>
  </si>
  <si>
    <t>Ter versão da realidade</t>
  </si>
  <si>
    <t>Não! Todos são ótimos.</t>
  </si>
  <si>
    <t>Receitas mais baratas</t>
  </si>
  <si>
    <t>Mais receitas veganas</t>
  </si>
  <si>
    <t>Sair logo pra eu usar</t>
  </si>
  <si>
    <t>receitas não bináries</t>
  </si>
  <si>
    <t>Ser mais específico</t>
  </si>
  <si>
    <t>São bem completos</t>
  </si>
  <si>
    <t>Receitas fitness</t>
  </si>
  <si>
    <t>Estou satisfeito</t>
  </si>
  <si>
    <t>Receitas de pai</t>
  </si>
  <si>
    <t>Oglobo receitas</t>
  </si>
  <si>
    <t>Veg rocha</t>
  </si>
  <si>
    <t>Nestle</t>
  </si>
  <si>
    <t>%</t>
  </si>
  <si>
    <t>5) Referente às receitas que você sabe e gosta de fazer. Como você aprendeu?</t>
  </si>
  <si>
    <t>6) Você usa a internet para pesquisar receitas? Se sim, quais sites você costuma pesquisar?</t>
  </si>
  <si>
    <t>7) Como é encontrar os ingredientes das receitas que pesquisa pela internet?</t>
  </si>
  <si>
    <t>9) Já conseguiu pesquisar receitas com ingredientes específicos e teve bom retorno? Se sim, e se possível, relate sua opinião:</t>
  </si>
  <si>
    <t>11) Tem alguma sugestão para os sites de receitas?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</si>
</sst>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D-4815-A08D-1D807522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D-4815-A08D-1D807522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DD-4815-A08D-1D807522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DD-4815-A08D-1D807522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DD-4815-A08D-1D807522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DD-4815-A08D-1D807522BE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DD-4815-A08D-1D807522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Planilha1!$A$3:$A$9</c:f>
              <c:strCache>
                <c:ptCount val="7"/>
                <c:pt idx="0">
                  <c:v>livro</c:v>
                </c:pt>
                <c:pt idx="1">
                  <c:v>internet</c:v>
                </c:pt>
                <c:pt idx="2">
                  <c:v>caderno de receitas</c:v>
                </c:pt>
                <c:pt idx="3">
                  <c:v>boca a boca</c:v>
                </c:pt>
                <c:pt idx="4">
                  <c:v>eu crio</c:v>
                </c:pt>
                <c:pt idx="5">
                  <c:v>com algum familiar</c:v>
                </c:pt>
                <c:pt idx="6">
                  <c:v>masterchef</c:v>
                </c:pt>
              </c:strCache>
            </c:strRef>
          </c:cat>
          <c:val>
            <c:numRef>
              <c:f>Planilha1!$B$3:$B$9</c:f>
              <c:numCache>
                <c:formatCode>General</c:formatCode>
                <c:ptCount val="7"/>
                <c:pt idx="0">
                  <c:v>24</c:v>
                </c:pt>
                <c:pt idx="1">
                  <c:v>169</c:v>
                </c:pt>
                <c:pt idx="2">
                  <c:v>46</c:v>
                </c:pt>
                <c:pt idx="3">
                  <c:v>98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91A-BD28-8F5C75B79D5E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DD-4815-A08D-1D807522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DD-4815-A08D-1D807522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DD-4815-A08D-1D807522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DD-4815-A08D-1D807522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DD-4815-A08D-1D807522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DD-4815-A08D-1D807522BE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DD-4815-A08D-1D807522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Planilha1!$A$3:$A$9</c:f>
              <c:strCache>
                <c:ptCount val="7"/>
                <c:pt idx="0">
                  <c:v>livro</c:v>
                </c:pt>
                <c:pt idx="1">
                  <c:v>internet</c:v>
                </c:pt>
                <c:pt idx="2">
                  <c:v>caderno de receitas</c:v>
                </c:pt>
                <c:pt idx="3">
                  <c:v>boca a boca</c:v>
                </c:pt>
                <c:pt idx="4">
                  <c:v>eu crio</c:v>
                </c:pt>
                <c:pt idx="5">
                  <c:v>com algum familiar</c:v>
                </c:pt>
                <c:pt idx="6">
                  <c:v>masterchef</c:v>
                </c:pt>
              </c:strCache>
            </c:strRef>
          </c:cat>
          <c:val>
            <c:numRef>
              <c:f>Planilha1!$C$3:$C$9</c:f>
              <c:numCache>
                <c:formatCode>0.00%</c:formatCode>
                <c:ptCount val="7"/>
                <c:pt idx="0">
                  <c:v>6.8376068376068383E-2</c:v>
                </c:pt>
                <c:pt idx="1">
                  <c:v>0.48148148148148145</c:v>
                </c:pt>
                <c:pt idx="2">
                  <c:v>0.13105413105413105</c:v>
                </c:pt>
                <c:pt idx="3">
                  <c:v>0.27920227920227919</c:v>
                </c:pt>
                <c:pt idx="4">
                  <c:v>1.7094017094017096E-2</c:v>
                </c:pt>
                <c:pt idx="5">
                  <c:v>1.9943019943019943E-2</c:v>
                </c:pt>
                <c:pt idx="6">
                  <c:v>2.8490028490028491E-3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2-491A-BD28-8F5C75B79D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3-4804-9E43-DC15FD495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C3-4804-9E43-DC15FD495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C3-4804-9E43-DC15FD495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C3-4804-9E43-DC15FD495F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C3-4804-9E43-DC15FD495F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C3-4804-9E43-DC15FD495F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C3-4804-9E43-DC15FD495F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C3-4804-9E43-DC15FD495F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C3-4804-9E43-DC15FD495F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C3-4804-9E43-DC15FD495F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C3-4804-9E43-DC15FD495F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C3-4804-9E43-DC15FD495F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C3-4804-9E43-DC15FD495F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C3-4804-9E43-DC15FD495F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C3-4804-9E43-DC15FD495F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C3-4804-9E43-DC15FD495F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C3-4804-9E43-DC15FD495F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C3-4804-9E43-DC15FD495F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C3-4804-9E43-DC15FD495F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C3-4804-9E43-DC15FD495FEA}"/>
              </c:ext>
            </c:extLst>
          </c:dPt>
          <c:cat>
            <c:strRef>
              <c:f>Planilha1!$A$12:$A$31</c:f>
              <c:strCache>
                <c:ptCount val="20"/>
                <c:pt idx="0">
                  <c:v>Sites usados na internet</c:v>
                </c:pt>
                <c:pt idx="1">
                  <c:v>Tudo Gostoso</c:v>
                </c:pt>
                <c:pt idx="2">
                  <c:v>Cookpad</c:v>
                </c:pt>
                <c:pt idx="3">
                  <c:v>Aquel Receita</c:v>
                </c:pt>
                <c:pt idx="4">
                  <c:v>PetitCHEF</c:v>
                </c:pt>
                <c:pt idx="5">
                  <c:v>Youtube</c:v>
                </c:pt>
                <c:pt idx="6">
                  <c:v>Panelinha</c:v>
                </c:pt>
                <c:pt idx="7">
                  <c:v>não costumo pesquisar</c:v>
                </c:pt>
                <c:pt idx="8">
                  <c:v>Oglobo</c:v>
                </c:pt>
                <c:pt idx="9">
                  <c:v>o que o Google trouxer</c:v>
                </c:pt>
                <c:pt idx="10">
                  <c:v>Cybercook</c:v>
                </c:pt>
                <c:pt idx="11">
                  <c:v>Mais Você</c:v>
                </c:pt>
                <c:pt idx="12">
                  <c:v>não costumo pesquisar</c:v>
                </c:pt>
                <c:pt idx="13">
                  <c:v>Veg Rocha</c:v>
                </c:pt>
                <c:pt idx="14">
                  <c:v>Instagram</c:v>
                </c:pt>
                <c:pt idx="15">
                  <c:v>Tik Tok</c:v>
                </c:pt>
                <c:pt idx="16">
                  <c:v>Panelaterapia</c:v>
                </c:pt>
                <c:pt idx="17">
                  <c:v>Sites veganos</c:v>
                </c:pt>
                <c:pt idx="18">
                  <c:v>Rita Lobo</c:v>
                </c:pt>
                <c:pt idx="19">
                  <c:v>Churrasqueada</c:v>
                </c:pt>
              </c:strCache>
            </c:strRef>
          </c:cat>
          <c:val>
            <c:numRef>
              <c:f>Planilha1!$B$12:$B$31</c:f>
              <c:numCache>
                <c:formatCode>General</c:formatCode>
                <c:ptCount val="20"/>
                <c:pt idx="1">
                  <c:v>132</c:v>
                </c:pt>
                <c:pt idx="2">
                  <c:v>10</c:v>
                </c:pt>
                <c:pt idx="3">
                  <c:v>26</c:v>
                </c:pt>
                <c:pt idx="4">
                  <c:v>4</c:v>
                </c:pt>
                <c:pt idx="5">
                  <c:v>34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15</c:v>
                </c:pt>
                <c:pt idx="10">
                  <c:v>1</c:v>
                </c:pt>
                <c:pt idx="11">
                  <c:v>2</c:v>
                </c:pt>
                <c:pt idx="12">
                  <c:v>20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EB4-8992-3FF72F0F0B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CC3-4804-9E43-DC15FD495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CC3-4804-9E43-DC15FD495F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CC3-4804-9E43-DC15FD495F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CC3-4804-9E43-DC15FD495F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CC3-4804-9E43-DC15FD495F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CC3-4804-9E43-DC15FD495F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CC3-4804-9E43-DC15FD495F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CC3-4804-9E43-DC15FD495F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CC3-4804-9E43-DC15FD495F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CC3-4804-9E43-DC15FD495F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CC3-4804-9E43-DC15FD495F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CC3-4804-9E43-DC15FD495F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CC3-4804-9E43-DC15FD495F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CC3-4804-9E43-DC15FD495F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CC3-4804-9E43-DC15FD495F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CC3-4804-9E43-DC15FD495F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CC3-4804-9E43-DC15FD495F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CC3-4804-9E43-DC15FD495F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CC3-4804-9E43-DC15FD495F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CC3-4804-9E43-DC15FD495FEA}"/>
              </c:ext>
            </c:extLst>
          </c:dPt>
          <c:cat>
            <c:strRef>
              <c:f>Planilha1!$A$12:$A$31</c:f>
              <c:strCache>
                <c:ptCount val="20"/>
                <c:pt idx="0">
                  <c:v>Sites usados na internet</c:v>
                </c:pt>
                <c:pt idx="1">
                  <c:v>Tudo Gostoso</c:v>
                </c:pt>
                <c:pt idx="2">
                  <c:v>Cookpad</c:v>
                </c:pt>
                <c:pt idx="3">
                  <c:v>Aquel Receita</c:v>
                </c:pt>
                <c:pt idx="4">
                  <c:v>PetitCHEF</c:v>
                </c:pt>
                <c:pt idx="5">
                  <c:v>Youtube</c:v>
                </c:pt>
                <c:pt idx="6">
                  <c:v>Panelinha</c:v>
                </c:pt>
                <c:pt idx="7">
                  <c:v>não costumo pesquisar</c:v>
                </c:pt>
                <c:pt idx="8">
                  <c:v>Oglobo</c:v>
                </c:pt>
                <c:pt idx="9">
                  <c:v>o que o Google trouxer</c:v>
                </c:pt>
                <c:pt idx="10">
                  <c:v>Cybercook</c:v>
                </c:pt>
                <c:pt idx="11">
                  <c:v>Mais Você</c:v>
                </c:pt>
                <c:pt idx="12">
                  <c:v>não costumo pesquisar</c:v>
                </c:pt>
                <c:pt idx="13">
                  <c:v>Veg Rocha</c:v>
                </c:pt>
                <c:pt idx="14">
                  <c:v>Instagram</c:v>
                </c:pt>
                <c:pt idx="15">
                  <c:v>Tik Tok</c:v>
                </c:pt>
                <c:pt idx="16">
                  <c:v>Panelaterapia</c:v>
                </c:pt>
                <c:pt idx="17">
                  <c:v>Sites veganos</c:v>
                </c:pt>
                <c:pt idx="18">
                  <c:v>Rita Lobo</c:v>
                </c:pt>
                <c:pt idx="19">
                  <c:v>Churrasqueada</c:v>
                </c:pt>
              </c:strCache>
            </c:strRef>
          </c:cat>
          <c:val>
            <c:numRef>
              <c:f>Planilha1!$C$12:$C$31</c:f>
              <c:numCache>
                <c:formatCode>0.00%</c:formatCode>
                <c:ptCount val="20"/>
                <c:pt idx="1">
                  <c:v>0.50381679389312972</c:v>
                </c:pt>
                <c:pt idx="2">
                  <c:v>3.8167938931297711E-2</c:v>
                </c:pt>
                <c:pt idx="3">
                  <c:v>9.9236641221374045E-2</c:v>
                </c:pt>
                <c:pt idx="4">
                  <c:v>1.5267175572519083E-2</c:v>
                </c:pt>
                <c:pt idx="5">
                  <c:v>0.12977099236641221</c:v>
                </c:pt>
                <c:pt idx="6">
                  <c:v>2.2900763358778626E-2</c:v>
                </c:pt>
                <c:pt idx="7">
                  <c:v>7.6335877862595417E-3</c:v>
                </c:pt>
                <c:pt idx="8">
                  <c:v>3.8167938931297708E-3</c:v>
                </c:pt>
                <c:pt idx="9">
                  <c:v>5.7251908396946563E-2</c:v>
                </c:pt>
                <c:pt idx="10">
                  <c:v>3.8167938931297708E-3</c:v>
                </c:pt>
                <c:pt idx="11">
                  <c:v>7.6335877862595417E-3</c:v>
                </c:pt>
                <c:pt idx="12">
                  <c:v>7.6335877862595422E-2</c:v>
                </c:pt>
                <c:pt idx="13">
                  <c:v>3.8167938931297708E-3</c:v>
                </c:pt>
                <c:pt idx="14">
                  <c:v>1.1450381679389313E-2</c:v>
                </c:pt>
                <c:pt idx="15">
                  <c:v>3.8167938931297708E-3</c:v>
                </c:pt>
                <c:pt idx="16">
                  <c:v>3.8167938931297708E-3</c:v>
                </c:pt>
                <c:pt idx="17">
                  <c:v>3.8167938931297708E-3</c:v>
                </c:pt>
                <c:pt idx="18">
                  <c:v>3.8167938931297708E-3</c:v>
                </c:pt>
                <c:pt idx="19">
                  <c:v>3.8167938931297708E-3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F-4EB4-8992-3FF72F0F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Como é encontrar os ingredientes das receitas que pesquisa pela internet?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9D-4F76-8570-0F11518078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9D-4F76-8570-0F11518078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9D-4F76-8570-0F11518078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9D-4F76-8570-0F1151807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Planilha1!$A$35:$A$38</c:f>
              <c:strCache>
                <c:ptCount val="4"/>
                <c:pt idx="0">
                  <c:v>Normalmente tenho tudo em casa</c:v>
                </c:pt>
                <c:pt idx="1">
                  <c:v>Preciso sair comprar e costumo encontrar com facilidade</c:v>
                </c:pt>
                <c:pt idx="2">
                  <c:v>Preciso sair comprar, mas nem sempre encontro e adapto</c:v>
                </c:pt>
                <c:pt idx="3">
                  <c:v>Procuro fazer só com o que tenho</c:v>
                </c:pt>
              </c:strCache>
            </c:strRef>
          </c:cat>
          <c:val>
            <c:numRef>
              <c:f>Planilha1!$B$35:$B$38</c:f>
              <c:numCache>
                <c:formatCode>0.00%</c:formatCode>
                <c:ptCount val="4"/>
                <c:pt idx="0">
                  <c:v>0.23039215686274508</c:v>
                </c:pt>
                <c:pt idx="1">
                  <c:v>0.56862745098039214</c:v>
                </c:pt>
                <c:pt idx="2">
                  <c:v>0.17647058823529413</c:v>
                </c:pt>
                <c:pt idx="3">
                  <c:v>2.4509803921568627E-2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B-41A0-B740-2748D139D6C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9D-4F76-8570-0F11518078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9D-4F76-8570-0F11518078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D-4F76-8570-0F11518078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D-4F76-8570-0F1151807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Planilha1!$A$35:$A$38</c:f>
              <c:strCache>
                <c:ptCount val="4"/>
                <c:pt idx="0">
                  <c:v>Normalmente tenho tudo em casa</c:v>
                </c:pt>
                <c:pt idx="1">
                  <c:v>Preciso sair comprar e costumo encontrar com facilidade</c:v>
                </c:pt>
                <c:pt idx="2">
                  <c:v>Preciso sair comprar, mas nem sempre encontro e adapto</c:v>
                </c:pt>
                <c:pt idx="3">
                  <c:v>Procuro fazer só com o que tenho</c:v>
                </c:pt>
              </c:strCache>
            </c:strRef>
          </c:cat>
          <c:val>
            <c:numRef>
              <c:f>Planilha1!$C$35:$C$38</c:f>
              <c:numCache>
                <c:formatCode>0.00%</c:formatCode>
                <c:ptCount val="4"/>
                <c:pt idx="0">
                  <c:v>0.23039215686274508</c:v>
                </c:pt>
                <c:pt idx="1">
                  <c:v>0.56862745098039214</c:v>
                </c:pt>
                <c:pt idx="2">
                  <c:v>0.17647058823529413</c:v>
                </c:pt>
                <c:pt idx="3">
                  <c:v>2.4509803921568627E-2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B-41A0-B740-2748D139D6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conseguiu pesquisar receitas com ingredientes específicos e teve bom retorno? Se sim, e se possível, relate sua opinião: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32995370370370369"/>
          <c:w val="0.96944444444444444"/>
          <c:h val="0.3141407844852726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FA-4F46-BC7C-B4DE0524F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FA-4F46-BC7C-B4DE0524F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FA-4F46-BC7C-B4DE0524F1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FA-4F46-BC7C-B4DE0524F1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FA-4F46-BC7C-B4DE0524F195}"/>
              </c:ext>
            </c:extLst>
          </c:dPt>
          <c:cat>
            <c:strRef>
              <c:f>Planilha1!$A$42:$A$46</c:f>
              <c:strCache>
                <c:ptCount val="5"/>
                <c:pt idx="0">
                  <c:v>Sim</c:v>
                </c:pt>
                <c:pt idx="1">
                  <c:v>Não</c:v>
                </c:pt>
                <c:pt idx="2">
                  <c:v>Não responderam</c:v>
                </c:pt>
                <c:pt idx="3">
                  <c:v>Nunca tentei</c:v>
                </c:pt>
                <c:pt idx="4">
                  <c:v>Sim, mas sempre faltando algum ingrediente</c:v>
                </c:pt>
              </c:strCache>
            </c:strRef>
          </c:cat>
          <c:val>
            <c:numRef>
              <c:f>Planilha1!$B$42:$B$46</c:f>
              <c:numCache>
                <c:formatCode>General</c:formatCode>
                <c:ptCount val="5"/>
                <c:pt idx="0">
                  <c:v>52</c:v>
                </c:pt>
                <c:pt idx="1">
                  <c:v>41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4257-80F8-6A80E9CABB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FA-4F46-BC7C-B4DE0524F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4FA-4F46-BC7C-B4DE0524F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4FA-4F46-BC7C-B4DE0524F1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4FA-4F46-BC7C-B4DE0524F1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4FA-4F46-BC7C-B4DE0524F195}"/>
              </c:ext>
            </c:extLst>
          </c:dPt>
          <c:cat>
            <c:strRef>
              <c:f>Planilha1!$A$42:$A$46</c:f>
              <c:strCache>
                <c:ptCount val="5"/>
                <c:pt idx="0">
                  <c:v>Sim</c:v>
                </c:pt>
                <c:pt idx="1">
                  <c:v>Não</c:v>
                </c:pt>
                <c:pt idx="2">
                  <c:v>Não responderam</c:v>
                </c:pt>
                <c:pt idx="3">
                  <c:v>Nunca tentei</c:v>
                </c:pt>
                <c:pt idx="4">
                  <c:v>Sim, mas sempre faltando algum ingrediente</c:v>
                </c:pt>
              </c:strCache>
            </c:strRef>
          </c:cat>
          <c:val>
            <c:numRef>
              <c:f>Planilha1!$C$42:$C$46</c:f>
              <c:numCache>
                <c:formatCode>0.00%</c:formatCode>
                <c:ptCount val="5"/>
                <c:pt idx="0">
                  <c:v>0.25490196078431371</c:v>
                </c:pt>
                <c:pt idx="1">
                  <c:v>0.20098039215686275</c:v>
                </c:pt>
                <c:pt idx="2">
                  <c:v>0.49019607843137253</c:v>
                </c:pt>
                <c:pt idx="3">
                  <c:v>4.9019607843137254E-2</c:v>
                </c:pt>
                <c:pt idx="4">
                  <c:v>4.9019607843137254E-3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4257-80F8-6A80E9C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0</xdr:rowOff>
    </xdr:from>
    <xdr:to>
      <xdr:col>8</xdr:col>
      <xdr:colOff>1698625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13C016-F1AA-47F1-A260-D63E15E67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16</xdr:row>
      <xdr:rowOff>9525</xdr:rowOff>
    </xdr:from>
    <xdr:to>
      <xdr:col>8</xdr:col>
      <xdr:colOff>1666875</xdr:colOff>
      <xdr:row>30</xdr:row>
      <xdr:rowOff>174625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50B437-D26F-4D60-B325-633C9BAD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357187</xdr:colOff>
      <xdr:row>29</xdr:row>
      <xdr:rowOff>152400</xdr:rowOff>
    </xdr:from>
    <xdr:to>
      <xdr:col>9</xdr:col>
      <xdr:colOff>214312</xdr:colOff>
      <xdr:row>44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BFB970-63E3-3E96-D0DC-F5480BD7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385762</xdr:colOff>
      <xdr:row>39</xdr:row>
      <xdr:rowOff>123825</xdr:rowOff>
    </xdr:from>
    <xdr:to>
      <xdr:col>17</xdr:col>
      <xdr:colOff>80962</xdr:colOff>
      <xdr:row>54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872874-53D7-B478-02EE-258A0FF4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277A-BABA-4C4E-B30D-4446AF75DBF0}">
  <dimension ref="A1:D203"/>
  <sheetViews>
    <sheetView tabSelected="1" topLeftCell="A101" workbookViewId="0">
      <selection activeCell="A119" sqref="A119"/>
    </sheetView>
  </sheetViews>
  <sheetFormatPr defaultRowHeight="15" x14ac:dyDescent="0.25"/>
  <cols>
    <col min="1" max="1" width="53.5703125" customWidth="1"/>
    <col min="9" max="9" width="25" bestFit="1" customWidth="1"/>
  </cols>
  <sheetData>
    <row r="1" spans="1:3" s="1" customFormat="1" x14ac:dyDescent="0.25">
      <c r="A1" s="1" t="s">
        <v>190</v>
      </c>
    </row>
    <row r="2" spans="1:3" x14ac:dyDescent="0.25">
      <c r="A2" t="s">
        <v>0</v>
      </c>
      <c r="C2" t="s">
        <v>189</v>
      </c>
    </row>
    <row r="3" spans="1:3" x14ac:dyDescent="0.25">
      <c r="A3" t="s">
        <v>1</v>
      </c>
      <c r="B3">
        <f>1+10+1+7+4+1</f>
        <v>24</v>
      </c>
      <c r="C3" s="2">
        <f>(B3)/$B$10</f>
        <v>6.8376068376068383E-2</v>
      </c>
    </row>
    <row r="4" spans="1:3" x14ac:dyDescent="0.25">
      <c r="A4" t="s">
        <v>2</v>
      </c>
      <c r="B4">
        <f>1+10+7+4+14+1+1+1+1+6+44+1+1+77</f>
        <v>169</v>
      </c>
      <c r="C4" s="2">
        <f t="shared" ref="C4:C9" si="0">(B4)/$B$10</f>
        <v>0.48148148148148145</v>
      </c>
    </row>
    <row r="5" spans="1:3" x14ac:dyDescent="0.25">
      <c r="A5" t="s">
        <v>3</v>
      </c>
      <c r="B5">
        <f>1+10+1+7+14+1+6+6</f>
        <v>46</v>
      </c>
      <c r="C5" s="2">
        <f t="shared" si="0"/>
        <v>0.13105413105413105</v>
      </c>
    </row>
    <row r="6" spans="1:3" x14ac:dyDescent="0.25">
      <c r="A6" t="s">
        <v>4</v>
      </c>
      <c r="B6">
        <f>1+10+1+4+14+1+1+44+1+21</f>
        <v>98</v>
      </c>
      <c r="C6" s="2">
        <f t="shared" si="0"/>
        <v>0.27920227920227919</v>
      </c>
    </row>
    <row r="7" spans="1:3" x14ac:dyDescent="0.25">
      <c r="A7" t="s">
        <v>5</v>
      </c>
      <c r="B7">
        <f>1+1+1+1+1+1</f>
        <v>6</v>
      </c>
      <c r="C7" s="2">
        <f t="shared" si="0"/>
        <v>1.7094017094017096E-2</v>
      </c>
    </row>
    <row r="8" spans="1:3" x14ac:dyDescent="0.25">
      <c r="A8" t="s">
        <v>7</v>
      </c>
      <c r="B8">
        <f>1+1+1+1+1+1+1</f>
        <v>7</v>
      </c>
      <c r="C8" s="2">
        <f t="shared" si="0"/>
        <v>1.9943019943019943E-2</v>
      </c>
    </row>
    <row r="9" spans="1:3" x14ac:dyDescent="0.25">
      <c r="A9" t="s">
        <v>6</v>
      </c>
      <c r="B9">
        <f>1</f>
        <v>1</v>
      </c>
      <c r="C9" s="2">
        <f t="shared" si="0"/>
        <v>2.8490028490028491E-3</v>
      </c>
    </row>
    <row r="10" spans="1:3" x14ac:dyDescent="0.25">
      <c r="B10" s="1">
        <f>SUM(B3:B9)</f>
        <v>351</v>
      </c>
      <c r="C10">
        <v>100</v>
      </c>
    </row>
    <row r="11" spans="1:3" s="1" customFormat="1" x14ac:dyDescent="0.25">
      <c r="A11" s="1" t="s">
        <v>191</v>
      </c>
    </row>
    <row r="12" spans="1:3" x14ac:dyDescent="0.25">
      <c r="A12" t="s">
        <v>8</v>
      </c>
    </row>
    <row r="13" spans="1:3" x14ac:dyDescent="0.25">
      <c r="A13" t="s">
        <v>9</v>
      </c>
      <c r="B13">
        <f>2+1+2+1+1+1+5+16+1+1+1+1+1+1+1+4+1+1+1+1+88</f>
        <v>132</v>
      </c>
      <c r="C13" s="2">
        <f>B13/$B$32</f>
        <v>0.50381679389312972</v>
      </c>
    </row>
    <row r="14" spans="1:3" x14ac:dyDescent="0.25">
      <c r="A14" t="s">
        <v>10</v>
      </c>
      <c r="B14">
        <f>2+1+2+5</f>
        <v>10</v>
      </c>
      <c r="C14" s="2">
        <f t="shared" ref="C14:C31" si="1">B14/$B$32</f>
        <v>3.8167938931297711E-2</v>
      </c>
    </row>
    <row r="15" spans="1:3" x14ac:dyDescent="0.25">
      <c r="A15" t="s">
        <v>11</v>
      </c>
      <c r="B15">
        <f>2+1+1+1+16+5</f>
        <v>26</v>
      </c>
      <c r="C15" s="2">
        <f t="shared" si="1"/>
        <v>9.9236641221374045E-2</v>
      </c>
    </row>
    <row r="16" spans="1:3" x14ac:dyDescent="0.25">
      <c r="A16" t="s">
        <v>12</v>
      </c>
      <c r="B16">
        <f>2+2</f>
        <v>4</v>
      </c>
      <c r="C16" s="2">
        <f t="shared" si="1"/>
        <v>1.5267175572519083E-2</v>
      </c>
    </row>
    <row r="17" spans="1:3" x14ac:dyDescent="0.25">
      <c r="A17" t="s">
        <v>13</v>
      </c>
      <c r="B17">
        <f>1+1+1+1+1+4+1+1+1+3+1+1+1+1+11+4</f>
        <v>34</v>
      </c>
      <c r="C17" s="2">
        <f t="shared" si="1"/>
        <v>0.12977099236641221</v>
      </c>
    </row>
    <row r="18" spans="1:3" x14ac:dyDescent="0.25">
      <c r="A18" t="s">
        <v>15</v>
      </c>
      <c r="B18">
        <f>1+1+1+2+1</f>
        <v>6</v>
      </c>
      <c r="C18" s="2">
        <f t="shared" si="1"/>
        <v>2.2900763358778626E-2</v>
      </c>
    </row>
    <row r="19" spans="1:3" x14ac:dyDescent="0.25">
      <c r="A19" t="s">
        <v>14</v>
      </c>
      <c r="B19">
        <f>1+1</f>
        <v>2</v>
      </c>
      <c r="C19" s="2">
        <f t="shared" si="1"/>
        <v>7.6335877862595417E-3</v>
      </c>
    </row>
    <row r="20" spans="1:3" x14ac:dyDescent="0.25">
      <c r="A20" t="s">
        <v>16</v>
      </c>
      <c r="B20">
        <f>1</f>
        <v>1</v>
      </c>
      <c r="C20" s="2">
        <f t="shared" si="1"/>
        <v>3.8167938931297708E-3</v>
      </c>
    </row>
    <row r="21" spans="1:3" x14ac:dyDescent="0.25">
      <c r="A21" t="s">
        <v>17</v>
      </c>
      <c r="B21">
        <f>1+1+1+1+1+1+1+3+1+1+1+1+1</f>
        <v>15</v>
      </c>
      <c r="C21" s="2">
        <f t="shared" si="1"/>
        <v>5.7251908396946563E-2</v>
      </c>
    </row>
    <row r="22" spans="1:3" x14ac:dyDescent="0.25">
      <c r="A22" t="s">
        <v>18</v>
      </c>
      <c r="B22">
        <f>1</f>
        <v>1</v>
      </c>
      <c r="C22" s="2">
        <f t="shared" si="1"/>
        <v>3.8167938931297708E-3</v>
      </c>
    </row>
    <row r="23" spans="1:3" x14ac:dyDescent="0.25">
      <c r="A23" t="s">
        <v>19</v>
      </c>
      <c r="B23">
        <f>1+1</f>
        <v>2</v>
      </c>
      <c r="C23" s="2">
        <f t="shared" si="1"/>
        <v>7.6335877862595417E-3</v>
      </c>
    </row>
    <row r="24" spans="1:3" x14ac:dyDescent="0.25">
      <c r="A24" t="s">
        <v>14</v>
      </c>
      <c r="B24">
        <f>20</f>
        <v>20</v>
      </c>
      <c r="C24" s="2">
        <f t="shared" si="1"/>
        <v>7.6335877862595422E-2</v>
      </c>
    </row>
    <row r="25" spans="1:3" x14ac:dyDescent="0.25">
      <c r="A25" t="s">
        <v>20</v>
      </c>
      <c r="B25">
        <v>1</v>
      </c>
      <c r="C25" s="2">
        <f t="shared" si="1"/>
        <v>3.8167938931297708E-3</v>
      </c>
    </row>
    <row r="26" spans="1:3" x14ac:dyDescent="0.25">
      <c r="A26" t="s">
        <v>21</v>
      </c>
      <c r="B26">
        <f>1+1+1</f>
        <v>3</v>
      </c>
      <c r="C26" s="2">
        <f t="shared" si="1"/>
        <v>1.1450381679389313E-2</v>
      </c>
    </row>
    <row r="27" spans="1:3" x14ac:dyDescent="0.25">
      <c r="A27" t="s">
        <v>22</v>
      </c>
      <c r="B27">
        <f>1</f>
        <v>1</v>
      </c>
      <c r="C27" s="2">
        <f t="shared" si="1"/>
        <v>3.8167938931297708E-3</v>
      </c>
    </row>
    <row r="28" spans="1:3" x14ac:dyDescent="0.25">
      <c r="A28" t="s">
        <v>23</v>
      </c>
      <c r="B28">
        <f>1</f>
        <v>1</v>
      </c>
      <c r="C28" s="2">
        <f t="shared" si="1"/>
        <v>3.8167938931297708E-3</v>
      </c>
    </row>
    <row r="29" spans="1:3" x14ac:dyDescent="0.25">
      <c r="A29" t="s">
        <v>24</v>
      </c>
      <c r="B29">
        <v>1</v>
      </c>
      <c r="C29" s="2">
        <f t="shared" si="1"/>
        <v>3.8167938931297708E-3</v>
      </c>
    </row>
    <row r="30" spans="1:3" x14ac:dyDescent="0.25">
      <c r="A30" t="s">
        <v>25</v>
      </c>
      <c r="B30">
        <v>1</v>
      </c>
      <c r="C30" s="2">
        <f t="shared" si="1"/>
        <v>3.8167938931297708E-3</v>
      </c>
    </row>
    <row r="31" spans="1:3" x14ac:dyDescent="0.25">
      <c r="A31" t="s">
        <v>26</v>
      </c>
      <c r="B31">
        <v>1</v>
      </c>
      <c r="C31" s="2">
        <f t="shared" si="1"/>
        <v>3.8167938931297708E-3</v>
      </c>
    </row>
    <row r="32" spans="1:3" x14ac:dyDescent="0.25">
      <c r="B32" s="1">
        <f>SUM(B13:B31)</f>
        <v>262</v>
      </c>
    </row>
    <row r="33" spans="1:4" s="1" customFormat="1" x14ac:dyDescent="0.25">
      <c r="A33" s="1" t="s">
        <v>192</v>
      </c>
    </row>
    <row r="34" spans="1:4" x14ac:dyDescent="0.25">
      <c r="A34" t="s">
        <v>27</v>
      </c>
    </row>
    <row r="35" spans="1:4" x14ac:dyDescent="0.25">
      <c r="A35" t="s">
        <v>28</v>
      </c>
      <c r="B35" s="2">
        <f ca="1">A35/$B$39</f>
        <v>0.23039215686274508</v>
      </c>
      <c r="C35" s="2">
        <f ca="1">B35/$B$39</f>
        <v>0.23039215686274508</v>
      </c>
      <c r="D35">
        <f>1+46</f>
        <v>47</v>
      </c>
    </row>
    <row r="36" spans="1:4" x14ac:dyDescent="0.25">
      <c r="A36" t="s">
        <v>29</v>
      </c>
      <c r="B36" s="2">
        <f t="shared" ref="B36:C38" ca="1" si="2">A36/$B$39</f>
        <v>0.56862745098039214</v>
      </c>
      <c r="C36" s="2">
        <f t="shared" ca="1" si="2"/>
        <v>0.56862745098039214</v>
      </c>
      <c r="D36">
        <v>116</v>
      </c>
    </row>
    <row r="37" spans="1:4" x14ac:dyDescent="0.25">
      <c r="A37" t="s">
        <v>30</v>
      </c>
      <c r="B37" s="2">
        <f t="shared" ca="1" si="2"/>
        <v>0.17647058823529413</v>
      </c>
      <c r="C37" s="2">
        <f t="shared" ca="1" si="2"/>
        <v>0.17647058823529413</v>
      </c>
      <c r="D37">
        <f>1+35</f>
        <v>36</v>
      </c>
    </row>
    <row r="38" spans="1:4" x14ac:dyDescent="0.25">
      <c r="A38" t="s">
        <v>31</v>
      </c>
      <c r="B38" s="2">
        <f t="shared" ca="1" si="2"/>
        <v>2.4509803921568627E-2</v>
      </c>
      <c r="C38" s="2">
        <f t="shared" ca="1" si="2"/>
        <v>2.4509803921568627E-2</v>
      </c>
      <c r="D38">
        <f>1+1+1+1+1</f>
        <v>5</v>
      </c>
    </row>
    <row r="39" spans="1:4" x14ac:dyDescent="0.25">
      <c r="B39" s="1">
        <f ca="1">SUM(B35:B38)</f>
        <v>204</v>
      </c>
    </row>
    <row r="41" spans="1:4" s="1" customFormat="1" x14ac:dyDescent="0.25">
      <c r="A41" s="1" t="s">
        <v>193</v>
      </c>
    </row>
    <row r="42" spans="1:4" x14ac:dyDescent="0.25">
      <c r="A42" t="s">
        <v>32</v>
      </c>
      <c r="B42">
        <f>6+1+1+1+1+8+4+1+1+1+1+1+3+1+1+3+3+1+1+1+1+1+1+1+2+1+4</f>
        <v>52</v>
      </c>
      <c r="C42" s="2">
        <f>B42/$B$47</f>
        <v>0.25490196078431371</v>
      </c>
    </row>
    <row r="43" spans="1:4" x14ac:dyDescent="0.25">
      <c r="A43" t="s">
        <v>33</v>
      </c>
      <c r="B43">
        <f>24+8+1+1+1+1+1+1+1+1+1</f>
        <v>41</v>
      </c>
      <c r="C43" s="2">
        <f t="shared" ref="C43:C46" si="3">B43/$B$47</f>
        <v>0.20098039215686275</v>
      </c>
    </row>
    <row r="44" spans="1:4" x14ac:dyDescent="0.25">
      <c r="A44" t="s">
        <v>34</v>
      </c>
      <c r="B44">
        <f>96+1+3</f>
        <v>100</v>
      </c>
      <c r="C44" s="2">
        <f t="shared" si="3"/>
        <v>0.49019607843137253</v>
      </c>
    </row>
    <row r="45" spans="1:4" x14ac:dyDescent="0.25">
      <c r="A45" t="s">
        <v>35</v>
      </c>
      <c r="B45">
        <f>2+1+1+1+1+1+1+1+1</f>
        <v>10</v>
      </c>
      <c r="C45" s="2">
        <f t="shared" si="3"/>
        <v>4.9019607843137254E-2</v>
      </c>
    </row>
    <row r="46" spans="1:4" x14ac:dyDescent="0.25">
      <c r="A46" t="s">
        <v>36</v>
      </c>
      <c r="B46">
        <v>1</v>
      </c>
      <c r="C46" s="2">
        <f t="shared" si="3"/>
        <v>4.9019607843137254E-3</v>
      </c>
    </row>
    <row r="47" spans="1:4" x14ac:dyDescent="0.25">
      <c r="B47" s="1">
        <f>SUM(B42:B46)</f>
        <v>204</v>
      </c>
    </row>
    <row r="48" spans="1:4" x14ac:dyDescent="0.25">
      <c r="A48" t="s">
        <v>103</v>
      </c>
    </row>
    <row r="49" spans="1:1" x14ac:dyDescent="0.25">
      <c r="A49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43</v>
      </c>
    </row>
    <row r="56" spans="1:1" x14ac:dyDescent="0.25">
      <c r="A56" t="s">
        <v>44</v>
      </c>
    </row>
    <row r="57" spans="1:1" x14ac:dyDescent="0.25">
      <c r="A57" t="s">
        <v>45</v>
      </c>
    </row>
    <row r="58" spans="1:1" x14ac:dyDescent="0.25">
      <c r="A58" t="s">
        <v>46</v>
      </c>
    </row>
    <row r="59" spans="1:1" x14ac:dyDescent="0.25">
      <c r="A59" t="s">
        <v>47</v>
      </c>
    </row>
    <row r="60" spans="1:1" x14ac:dyDescent="0.25">
      <c r="A60" t="s">
        <v>48</v>
      </c>
    </row>
    <row r="61" spans="1:1" x14ac:dyDescent="0.25">
      <c r="A61" t="s">
        <v>49</v>
      </c>
    </row>
    <row r="62" spans="1:1" x14ac:dyDescent="0.25">
      <c r="A62" t="s">
        <v>50</v>
      </c>
    </row>
    <row r="63" spans="1:1" x14ac:dyDescent="0.25">
      <c r="A63" t="s">
        <v>51</v>
      </c>
    </row>
    <row r="64" spans="1:1" x14ac:dyDescent="0.25">
      <c r="A64" t="s">
        <v>52</v>
      </c>
    </row>
    <row r="65" spans="1:1" x14ac:dyDescent="0.25">
      <c r="A65" t="s">
        <v>53</v>
      </c>
    </row>
    <row r="66" spans="1:1" x14ac:dyDescent="0.25">
      <c r="A66" t="s">
        <v>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  <row r="75" spans="1:1" x14ac:dyDescent="0.25">
      <c r="A75" t="s">
        <v>63</v>
      </c>
    </row>
    <row r="76" spans="1:1" x14ac:dyDescent="0.25">
      <c r="A76" t="s">
        <v>64</v>
      </c>
    </row>
    <row r="77" spans="1:1" x14ac:dyDescent="0.25">
      <c r="A77" t="s">
        <v>65</v>
      </c>
    </row>
    <row r="78" spans="1:1" x14ac:dyDescent="0.25">
      <c r="A78" t="s">
        <v>66</v>
      </c>
    </row>
    <row r="79" spans="1:1" x14ac:dyDescent="0.25">
      <c r="A79" t="s">
        <v>67</v>
      </c>
    </row>
    <row r="80" spans="1:1" x14ac:dyDescent="0.25">
      <c r="A80" t="s">
        <v>68</v>
      </c>
    </row>
    <row r="81" spans="1:1" x14ac:dyDescent="0.25">
      <c r="A81" t="s">
        <v>69</v>
      </c>
    </row>
    <row r="82" spans="1:1" x14ac:dyDescent="0.25">
      <c r="A82" t="s">
        <v>70</v>
      </c>
    </row>
    <row r="83" spans="1:1" x14ac:dyDescent="0.25">
      <c r="A83" t="s">
        <v>71</v>
      </c>
    </row>
    <row r="84" spans="1:1" x14ac:dyDescent="0.25">
      <c r="A84" t="s">
        <v>72</v>
      </c>
    </row>
    <row r="85" spans="1:1" x14ac:dyDescent="0.25">
      <c r="A85" t="s">
        <v>73</v>
      </c>
    </row>
    <row r="86" spans="1:1" x14ac:dyDescent="0.25">
      <c r="A86" t="s">
        <v>74</v>
      </c>
    </row>
    <row r="87" spans="1:1" x14ac:dyDescent="0.25">
      <c r="A87" t="s">
        <v>75</v>
      </c>
    </row>
    <row r="88" spans="1:1" x14ac:dyDescent="0.25">
      <c r="A88" t="s">
        <v>76</v>
      </c>
    </row>
    <row r="89" spans="1:1" x14ac:dyDescent="0.25">
      <c r="A89" t="s">
        <v>77</v>
      </c>
    </row>
    <row r="90" spans="1:1" x14ac:dyDescent="0.25">
      <c r="A90" t="s">
        <v>78</v>
      </c>
    </row>
    <row r="91" spans="1:1" x14ac:dyDescent="0.25">
      <c r="A91" t="s">
        <v>79</v>
      </c>
    </row>
    <row r="92" spans="1:1" x14ac:dyDescent="0.25">
      <c r="A92" t="s">
        <v>80</v>
      </c>
    </row>
    <row r="93" spans="1:1" x14ac:dyDescent="0.25">
      <c r="A93" t="s">
        <v>81</v>
      </c>
    </row>
    <row r="94" spans="1:1" x14ac:dyDescent="0.25">
      <c r="A94" t="s">
        <v>82</v>
      </c>
    </row>
    <row r="95" spans="1:1" x14ac:dyDescent="0.25">
      <c r="A95" t="s">
        <v>83</v>
      </c>
    </row>
    <row r="96" spans="1:1" x14ac:dyDescent="0.25">
      <c r="A96" t="s">
        <v>84</v>
      </c>
    </row>
    <row r="97" spans="1:1" x14ac:dyDescent="0.25">
      <c r="A97" t="s">
        <v>85</v>
      </c>
    </row>
    <row r="98" spans="1:1" x14ac:dyDescent="0.25">
      <c r="A98" t="s">
        <v>86</v>
      </c>
    </row>
    <row r="99" spans="1:1" x14ac:dyDescent="0.25">
      <c r="A99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t="s">
        <v>90</v>
      </c>
    </row>
    <row r="103" spans="1:1" x14ac:dyDescent="0.25">
      <c r="A103" t="s">
        <v>91</v>
      </c>
    </row>
    <row r="104" spans="1:1" x14ac:dyDescent="0.25">
      <c r="A104" t="s">
        <v>92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8" spans="1:1" x14ac:dyDescent="0.25">
      <c r="A108" t="s">
        <v>96</v>
      </c>
    </row>
    <row r="109" spans="1:1" x14ac:dyDescent="0.25">
      <c r="A109" t="s">
        <v>97</v>
      </c>
    </row>
    <row r="110" spans="1:1" x14ac:dyDescent="0.25">
      <c r="A110" t="s">
        <v>98</v>
      </c>
    </row>
    <row r="111" spans="1:1" x14ac:dyDescent="0.25">
      <c r="A111" t="s">
        <v>99</v>
      </c>
    </row>
    <row r="112" spans="1:1" x14ac:dyDescent="0.25">
      <c r="A112" t="s">
        <v>100</v>
      </c>
    </row>
    <row r="113" spans="1:1" x14ac:dyDescent="0.25">
      <c r="A113" t="s">
        <v>101</v>
      </c>
    </row>
    <row r="114" spans="1:1" x14ac:dyDescent="0.25">
      <c r="A114" t="s">
        <v>102</v>
      </c>
    </row>
    <row r="116" spans="1:1" s="1" customFormat="1" ht="15.75" x14ac:dyDescent="0.25">
      <c r="A116" s="3" t="s">
        <v>194</v>
      </c>
    </row>
    <row r="118" spans="1:1" x14ac:dyDescent="0.25">
      <c r="A118" t="s">
        <v>104</v>
      </c>
    </row>
    <row r="119" spans="1:1" x14ac:dyDescent="0.25">
      <c r="A119" t="s">
        <v>105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108</v>
      </c>
    </row>
    <row r="123" spans="1:1" x14ac:dyDescent="0.25">
      <c r="A123" t="s">
        <v>109</v>
      </c>
    </row>
    <row r="124" spans="1:1" x14ac:dyDescent="0.25">
      <c r="A124" t="s">
        <v>110</v>
      </c>
    </row>
    <row r="125" spans="1:1" x14ac:dyDescent="0.25">
      <c r="A125" t="s">
        <v>111</v>
      </c>
    </row>
    <row r="126" spans="1:1" x14ac:dyDescent="0.25">
      <c r="A126" t="s">
        <v>112</v>
      </c>
    </row>
    <row r="127" spans="1:1" x14ac:dyDescent="0.25">
      <c r="A127" t="s">
        <v>113</v>
      </c>
    </row>
    <row r="128" spans="1:1" x14ac:dyDescent="0.25">
      <c r="A128" t="s">
        <v>114</v>
      </c>
    </row>
    <row r="129" spans="1:1" x14ac:dyDescent="0.25">
      <c r="A129" t="s">
        <v>115</v>
      </c>
    </row>
    <row r="130" spans="1:1" x14ac:dyDescent="0.25">
      <c r="A130" t="s">
        <v>116</v>
      </c>
    </row>
    <row r="131" spans="1:1" x14ac:dyDescent="0.25">
      <c r="A131" t="s">
        <v>117</v>
      </c>
    </row>
    <row r="132" spans="1:1" x14ac:dyDescent="0.25">
      <c r="A132" t="s">
        <v>118</v>
      </c>
    </row>
    <row r="133" spans="1:1" x14ac:dyDescent="0.25">
      <c r="A133" t="s">
        <v>119</v>
      </c>
    </row>
    <row r="134" spans="1:1" x14ac:dyDescent="0.25">
      <c r="A134" t="s">
        <v>120</v>
      </c>
    </row>
    <row r="135" spans="1:1" x14ac:dyDescent="0.25">
      <c r="A135" t="s">
        <v>121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4" spans="1:1" x14ac:dyDescent="0.25">
      <c r="A144" t="s">
        <v>130</v>
      </c>
    </row>
    <row r="145" spans="1:1" x14ac:dyDescent="0.25">
      <c r="A145" t="s">
        <v>131</v>
      </c>
    </row>
    <row r="146" spans="1:1" x14ac:dyDescent="0.25">
      <c r="A146" t="s">
        <v>132</v>
      </c>
    </row>
    <row r="147" spans="1:1" x14ac:dyDescent="0.25">
      <c r="A147" t="s">
        <v>133</v>
      </c>
    </row>
    <row r="148" spans="1:1" x14ac:dyDescent="0.25">
      <c r="A148" t="s">
        <v>134</v>
      </c>
    </row>
    <row r="149" spans="1:1" x14ac:dyDescent="0.25">
      <c r="A149" t="s">
        <v>135</v>
      </c>
    </row>
    <row r="150" spans="1:1" x14ac:dyDescent="0.25">
      <c r="A150" t="s">
        <v>136</v>
      </c>
    </row>
    <row r="151" spans="1:1" x14ac:dyDescent="0.25">
      <c r="A151" t="s">
        <v>137</v>
      </c>
    </row>
    <row r="152" spans="1:1" x14ac:dyDescent="0.25">
      <c r="A152" t="s">
        <v>138</v>
      </c>
    </row>
    <row r="153" spans="1:1" x14ac:dyDescent="0.25">
      <c r="A153" t="s">
        <v>139</v>
      </c>
    </row>
    <row r="154" spans="1:1" x14ac:dyDescent="0.25">
      <c r="A154" t="s">
        <v>140</v>
      </c>
    </row>
    <row r="155" spans="1:1" x14ac:dyDescent="0.25">
      <c r="A155" t="s">
        <v>141</v>
      </c>
    </row>
    <row r="156" spans="1:1" x14ac:dyDescent="0.25">
      <c r="A156" t="s">
        <v>142</v>
      </c>
    </row>
    <row r="157" spans="1:1" x14ac:dyDescent="0.25">
      <c r="A157" t="s">
        <v>143</v>
      </c>
    </row>
    <row r="158" spans="1:1" x14ac:dyDescent="0.25">
      <c r="A158" t="s">
        <v>144</v>
      </c>
    </row>
    <row r="159" spans="1:1" x14ac:dyDescent="0.25">
      <c r="A159" t="s">
        <v>145</v>
      </c>
    </row>
    <row r="160" spans="1:1" x14ac:dyDescent="0.25">
      <c r="A160" t="s">
        <v>146</v>
      </c>
    </row>
    <row r="161" spans="1:1" x14ac:dyDescent="0.25">
      <c r="A161" t="s">
        <v>147</v>
      </c>
    </row>
    <row r="162" spans="1:1" x14ac:dyDescent="0.25">
      <c r="A162" t="s">
        <v>148</v>
      </c>
    </row>
    <row r="163" spans="1:1" x14ac:dyDescent="0.25">
      <c r="A163" t="s">
        <v>149</v>
      </c>
    </row>
    <row r="164" spans="1:1" x14ac:dyDescent="0.25">
      <c r="A164" t="s">
        <v>150</v>
      </c>
    </row>
    <row r="165" spans="1:1" x14ac:dyDescent="0.25">
      <c r="A165" t="s">
        <v>151</v>
      </c>
    </row>
    <row r="166" spans="1:1" x14ac:dyDescent="0.25">
      <c r="A166" t="s">
        <v>152</v>
      </c>
    </row>
    <row r="167" spans="1:1" x14ac:dyDescent="0.25">
      <c r="A167" t="s">
        <v>153</v>
      </c>
    </row>
    <row r="168" spans="1:1" x14ac:dyDescent="0.25">
      <c r="A168" t="s">
        <v>154</v>
      </c>
    </row>
    <row r="169" spans="1:1" x14ac:dyDescent="0.25">
      <c r="A169" t="s">
        <v>155</v>
      </c>
    </row>
    <row r="170" spans="1:1" x14ac:dyDescent="0.25">
      <c r="A170" t="s">
        <v>156</v>
      </c>
    </row>
    <row r="171" spans="1:1" x14ac:dyDescent="0.25">
      <c r="A171" t="s">
        <v>157</v>
      </c>
    </row>
    <row r="172" spans="1:1" x14ac:dyDescent="0.25">
      <c r="A172" t="s">
        <v>158</v>
      </c>
    </row>
    <row r="173" spans="1:1" x14ac:dyDescent="0.25">
      <c r="A173" t="s">
        <v>159</v>
      </c>
    </row>
    <row r="174" spans="1:1" x14ac:dyDescent="0.25">
      <c r="A174" t="s">
        <v>160</v>
      </c>
    </row>
    <row r="175" spans="1:1" x14ac:dyDescent="0.25">
      <c r="A175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1" spans="1:1" x14ac:dyDescent="0.25">
      <c r="A181" t="s">
        <v>167</v>
      </c>
    </row>
    <row r="182" spans="1:1" x14ac:dyDescent="0.25">
      <c r="A182" t="s">
        <v>168</v>
      </c>
    </row>
    <row r="183" spans="1:1" x14ac:dyDescent="0.25">
      <c r="A183" t="s">
        <v>169</v>
      </c>
    </row>
    <row r="184" spans="1:1" x14ac:dyDescent="0.25">
      <c r="A184" t="s">
        <v>170</v>
      </c>
    </row>
    <row r="185" spans="1:1" x14ac:dyDescent="0.25">
      <c r="A185" t="s">
        <v>171</v>
      </c>
    </row>
    <row r="186" spans="1:1" x14ac:dyDescent="0.25">
      <c r="A186" t="s">
        <v>172</v>
      </c>
    </row>
    <row r="187" spans="1:1" x14ac:dyDescent="0.25">
      <c r="A187" t="s">
        <v>173</v>
      </c>
    </row>
    <row r="188" spans="1:1" x14ac:dyDescent="0.25">
      <c r="A188" t="s">
        <v>174</v>
      </c>
    </row>
    <row r="189" spans="1:1" x14ac:dyDescent="0.25">
      <c r="A189" t="s">
        <v>175</v>
      </c>
    </row>
    <row r="190" spans="1:1" x14ac:dyDescent="0.25">
      <c r="A190" t="s">
        <v>176</v>
      </c>
    </row>
    <row r="191" spans="1:1" x14ac:dyDescent="0.25">
      <c r="A191" t="s">
        <v>177</v>
      </c>
    </row>
    <row r="192" spans="1:1" x14ac:dyDescent="0.25">
      <c r="A192" t="s">
        <v>178</v>
      </c>
    </row>
    <row r="193" spans="1:1" x14ac:dyDescent="0.25">
      <c r="A193" t="s">
        <v>179</v>
      </c>
    </row>
    <row r="194" spans="1:1" x14ac:dyDescent="0.25">
      <c r="A194" t="s">
        <v>180</v>
      </c>
    </row>
    <row r="195" spans="1:1" x14ac:dyDescent="0.25">
      <c r="A195" t="s">
        <v>181</v>
      </c>
    </row>
    <row r="196" spans="1:1" x14ac:dyDescent="0.25">
      <c r="A196" t="s">
        <v>182</v>
      </c>
    </row>
    <row r="197" spans="1:1" x14ac:dyDescent="0.25">
      <c r="A197" t="s">
        <v>183</v>
      </c>
    </row>
    <row r="198" spans="1:1" x14ac:dyDescent="0.25">
      <c r="A198" t="s">
        <v>184</v>
      </c>
    </row>
    <row r="199" spans="1:1" x14ac:dyDescent="0.25">
      <c r="A199" t="s">
        <v>185</v>
      </c>
    </row>
    <row r="200" spans="1:1" x14ac:dyDescent="0.25">
      <c r="A200" t="s">
        <v>186</v>
      </c>
    </row>
    <row r="201" spans="1:1" x14ac:dyDescent="0.25">
      <c r="A201" t="s">
        <v>187</v>
      </c>
    </row>
    <row r="202" spans="1:1" x14ac:dyDescent="0.25">
      <c r="A202" t="s">
        <v>15</v>
      </c>
    </row>
    <row r="203" spans="1:1" x14ac:dyDescent="0.25">
      <c r="A203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Schwartz</dc:creator>
  <cp:lastModifiedBy>matheus rubio</cp:lastModifiedBy>
  <dcterms:created xsi:type="dcterms:W3CDTF">2022-09-21T00:41:00Z</dcterms:created>
  <dcterms:modified xsi:type="dcterms:W3CDTF">2022-09-23T21:09:55Z</dcterms:modified>
</cp:coreProperties>
</file>