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sta arquivos (ETEC)\"/>
    </mc:Choice>
  </mc:AlternateContent>
  <xr:revisionPtr revIDLastSave="0" documentId="13_ncr:1_{39450BC9-B3D8-444B-8FE7-5C8C7B90B7EE}" xr6:coauthVersionLast="36" xr6:coauthVersionMax="45" xr10:uidLastSave="{00000000-0000-0000-0000-000000000000}"/>
  <bookViews>
    <workbookView xWindow="0" yWindow="0" windowWidth="24000" windowHeight="9525" xr2:uid="{52F919E6-4542-4416-BB17-138B68129B03}"/>
  </bookViews>
  <sheets>
    <sheet name="Operações" sheetId="1" r:id="rId1"/>
    <sheet name="Orçamento" sheetId="2" r:id="rId2"/>
    <sheet name="KM-Litro" sheetId="3" r:id="rId3"/>
    <sheet name="Livros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15" i="1"/>
  <c r="E16" i="1"/>
  <c r="E17" i="1"/>
  <c r="E18" i="1"/>
  <c r="E19" i="1"/>
  <c r="E20" i="1"/>
  <c r="E21" i="1"/>
  <c r="E15" i="1"/>
  <c r="K5" i="1"/>
  <c r="K6" i="1"/>
  <c r="K7" i="1"/>
  <c r="K8" i="1"/>
  <c r="K10" i="1"/>
  <c r="K4" i="1"/>
  <c r="I5" i="1" l="1"/>
  <c r="I6" i="1"/>
  <c r="I7" i="1"/>
  <c r="I8" i="1"/>
  <c r="I9" i="1"/>
  <c r="I10" i="1"/>
  <c r="I4" i="1"/>
  <c r="G5" i="1"/>
  <c r="G6" i="1"/>
  <c r="G7" i="1"/>
  <c r="G8" i="1"/>
  <c r="G9" i="1"/>
  <c r="G10" i="1"/>
  <c r="G4" i="1"/>
  <c r="E5" i="1"/>
  <c r="E6" i="1"/>
  <c r="E7" i="1"/>
  <c r="E8" i="1"/>
  <c r="E9" i="1"/>
  <c r="E10" i="1"/>
  <c r="E4" i="1"/>
  <c r="G12" i="2"/>
  <c r="G10" i="2"/>
  <c r="G4" i="2"/>
  <c r="G5" i="2"/>
  <c r="G6" i="2"/>
  <c r="G7" i="2"/>
  <c r="G8" i="2"/>
  <c r="G9" i="2"/>
  <c r="G3" i="2"/>
  <c r="H5" i="3"/>
  <c r="H6" i="3"/>
  <c r="H7" i="3"/>
  <c r="H8" i="3"/>
  <c r="H9" i="3"/>
  <c r="H10" i="3"/>
  <c r="H11" i="3"/>
  <c r="H12" i="3"/>
  <c r="G6" i="3"/>
  <c r="G7" i="3"/>
  <c r="G8" i="3"/>
  <c r="G9" i="3"/>
  <c r="G10" i="3"/>
  <c r="G11" i="3"/>
  <c r="G12" i="3"/>
  <c r="G5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4" i="4"/>
  <c r="D19" i="4"/>
  <c r="D20" i="4"/>
  <c r="D21" i="4"/>
  <c r="D3" i="4"/>
</calcChain>
</file>

<file path=xl/sharedStrings.xml><?xml version="1.0" encoding="utf-8"?>
<sst xmlns="http://schemas.openxmlformats.org/spreadsheetml/2006/main" count="76" uniqueCount="75">
  <si>
    <t>Tabela</t>
  </si>
  <si>
    <t xml:space="preserve">Soma </t>
  </si>
  <si>
    <t>Subtração</t>
  </si>
  <si>
    <t>Multiplicação</t>
  </si>
  <si>
    <t>Divisão</t>
  </si>
  <si>
    <t>Maior</t>
  </si>
  <si>
    <t>Menor</t>
  </si>
  <si>
    <t>ORÇAMENTO DOMÉSTICO</t>
  </si>
  <si>
    <t>JANEIRO</t>
  </si>
  <si>
    <t>FEVEREIRO</t>
  </si>
  <si>
    <t>MARÇO</t>
  </si>
  <si>
    <t>ABRIL</t>
  </si>
  <si>
    <t>TOTAL</t>
  </si>
  <si>
    <t>ALIMENTAÇÃO</t>
  </si>
  <si>
    <t>HABITAÇÃO</t>
  </si>
  <si>
    <t>TRANSPORTE</t>
  </si>
  <si>
    <t>EDUCAÇÃO</t>
  </si>
  <si>
    <t>VESTUÁRIO</t>
  </si>
  <si>
    <t>TELEFONE/CELULAR</t>
  </si>
  <si>
    <t>LAZER</t>
  </si>
  <si>
    <t>TOTAL DESPESAS</t>
  </si>
  <si>
    <t>SALÁRIO BRUTO</t>
  </si>
  <si>
    <t>VALOR LIQUIDO</t>
  </si>
  <si>
    <t>CONTROLE DE KILOMETRAGENS E GASTOS COM COMBUSTÍVEL</t>
  </si>
  <si>
    <t>TRANSPORTADORA VAAPÉ E CHEGUE NA FRENTE LTDA.</t>
  </si>
  <si>
    <t>CARRO</t>
  </si>
  <si>
    <t>PLACA</t>
  </si>
  <si>
    <t>KILOMETRAGEM INICIAL</t>
  </si>
  <si>
    <t>KILOMETRAGEM FINAL</t>
  </si>
  <si>
    <t>LITROS</t>
  </si>
  <si>
    <t>KM</t>
  </si>
  <si>
    <t>KM/LITRO</t>
  </si>
  <si>
    <t>GORDINI</t>
  </si>
  <si>
    <t>ECA 1212</t>
  </si>
  <si>
    <t>TL</t>
  </si>
  <si>
    <t>URG 4515</t>
  </si>
  <si>
    <t>KADETT</t>
  </si>
  <si>
    <t>MCO 2536</t>
  </si>
  <si>
    <t>VARIANTE</t>
  </si>
  <si>
    <t>COC 7894</t>
  </si>
  <si>
    <t>BRASILIA</t>
  </si>
  <si>
    <t>SHT 3265</t>
  </si>
  <si>
    <t>FUSCA</t>
  </si>
  <si>
    <t>MIJ 2536</t>
  </si>
  <si>
    <t>GALAXY</t>
  </si>
  <si>
    <t>LIX 8856</t>
  </si>
  <si>
    <t>DODGE</t>
  </si>
  <si>
    <t>BST 6325</t>
  </si>
  <si>
    <t>LIVRARIA "QUE TAL LER"</t>
  </si>
  <si>
    <t>Nome do livro</t>
  </si>
  <si>
    <t>Quant.</t>
  </si>
  <si>
    <t>Preço ($)</t>
  </si>
  <si>
    <t>Preço de total ($)</t>
  </si>
  <si>
    <t>Acrescimo (%)</t>
  </si>
  <si>
    <t>Total c/ Acrescimo</t>
  </si>
  <si>
    <t>A Tempestade no Harlem</t>
  </si>
  <si>
    <t>Assim Falou o Sultão</t>
  </si>
  <si>
    <t>Delícias da Cozinha</t>
  </si>
  <si>
    <t>Desumanos Demais</t>
  </si>
  <si>
    <t>Escravas Brancas</t>
  </si>
  <si>
    <t>Violeta</t>
  </si>
  <si>
    <t>Histórias Proféticas</t>
  </si>
  <si>
    <t>Madame Encrenca</t>
  </si>
  <si>
    <t>Marco, O Alemão de Mentira</t>
  </si>
  <si>
    <t>Memórias de um Sultão</t>
  </si>
  <si>
    <t>Minha Vida com Tio Vivi</t>
  </si>
  <si>
    <t>Modos de Montanha</t>
  </si>
  <si>
    <t>O Meu Dique</t>
  </si>
  <si>
    <t>O Projeto Psicodélico</t>
  </si>
  <si>
    <t>Simplesmente Manuel</t>
  </si>
  <si>
    <t>Odisséia em Copacabana</t>
  </si>
  <si>
    <t>Os Irmãos Carregal</t>
  </si>
  <si>
    <t>Princípios da Matemática</t>
  </si>
  <si>
    <t>Realidades Surreais</t>
  </si>
  <si>
    <t>JULHO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</si>
</sst>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\ #,##0.00_);[Red]\(&quot;R$&quot;\ #,##0.00\)"/>
    <numFmt numFmtId="165" formatCode="_ * #,##0.00_ ;_ * \-#,##0.00_ ;_ * &quot;-&quot;??_ ;_ @_ "/>
    <numFmt numFmtId="166" formatCode="_(* #,##0_);_(* \(#,##0\);_(* &quot;-&quot;??_);_(@_)"/>
    <numFmt numFmtId="167" formatCode="_ &quot;R$&quot;\ * #,##0.00_ ;_ &quot;R$&quot;\ * \-#,##0.00_ ;_ &quot;R$&quot;\ * &quot;-&quot;??_ ;_ @_ "/>
  </numFmts>
  <fonts count="21" x14ac:knownFonts="1">
    <font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i/>
      <sz val="16"/>
      <name val="Arial"/>
      <family val="2"/>
    </font>
    <font>
      <b/>
      <i/>
      <sz val="10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sz val="14"/>
      <color indexed="9"/>
      <name val="Arial"/>
      <family val="2"/>
    </font>
    <font>
      <sz val="9"/>
      <color indexed="9"/>
      <name val="Arial"/>
      <family val="2"/>
    </font>
    <font>
      <sz val="9"/>
      <name val="Times New Roman"/>
      <family val="1"/>
    </font>
    <font>
      <b/>
      <sz val="14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darkDown"/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20"/>
        <bgColor indexed="2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/>
      <top/>
      <bottom style="double">
        <color indexed="1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/>
    <xf numFmtId="2" fontId="10" fillId="0" borderId="3" xfId="0" applyNumberFormat="1" applyFont="1" applyBorder="1"/>
    <xf numFmtId="2" fontId="4" fillId="0" borderId="3" xfId="0" applyNumberFormat="1" applyFont="1" applyBorder="1"/>
    <xf numFmtId="2" fontId="4" fillId="0" borderId="0" xfId="0" applyNumberFormat="1" applyFont="1"/>
    <xf numFmtId="0" fontId="4" fillId="0" borderId="0" xfId="0" applyFont="1"/>
    <xf numFmtId="0" fontId="10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0" fillId="4" borderId="3" xfId="0" applyFill="1" applyBorder="1"/>
    <xf numFmtId="2" fontId="0" fillId="4" borderId="3" xfId="0" applyNumberFormat="1" applyFill="1" applyBorder="1"/>
    <xf numFmtId="0" fontId="10" fillId="0" borderId="3" xfId="0" applyFont="1" applyBorder="1"/>
    <xf numFmtId="0" fontId="12" fillId="0" borderId="3" xfId="0" quotePrefix="1" applyFont="1" applyBorder="1" applyAlignment="1">
      <alignment horizontal="left"/>
    </xf>
    <xf numFmtId="0" fontId="13" fillId="5" borderId="4" xfId="0" applyFont="1" applyFill="1" applyBorder="1" applyAlignment="1">
      <alignment horizontal="centerContinuous"/>
    </xf>
    <xf numFmtId="0" fontId="14" fillId="5" borderId="5" xfId="0" applyFont="1" applyFill="1" applyBorder="1" applyAlignment="1">
      <alignment horizontal="centerContinuous"/>
    </xf>
    <xf numFmtId="0" fontId="13" fillId="5" borderId="6" xfId="0" applyFont="1" applyFill="1" applyBorder="1" applyAlignment="1">
      <alignment horizontal="centerContinuous"/>
    </xf>
    <xf numFmtId="0" fontId="14" fillId="5" borderId="3" xfId="0" applyFont="1" applyFill="1" applyBorder="1" applyAlignment="1">
      <alignment horizontal="centerContinuous"/>
    </xf>
    <xf numFmtId="0" fontId="13" fillId="5" borderId="3" xfId="0" applyFont="1" applyFill="1" applyBorder="1" applyAlignment="1">
      <alignment horizontal="centerContinuous"/>
    </xf>
    <xf numFmtId="164" fontId="13" fillId="5" borderId="3" xfId="0" applyNumberFormat="1" applyFont="1" applyFill="1" applyBorder="1" applyAlignment="1">
      <alignment horizontal="centerContinuous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6" fontId="14" fillId="0" borderId="3" xfId="1" applyNumberFormat="1" applyFont="1" applyBorder="1"/>
    <xf numFmtId="0" fontId="14" fillId="0" borderId="3" xfId="0" applyFont="1" applyBorder="1"/>
    <xf numFmtId="166" fontId="14" fillId="0" borderId="3" xfId="0" applyNumberFormat="1" applyFont="1" applyBorder="1"/>
    <xf numFmtId="2" fontId="14" fillId="0" borderId="3" xfId="0" applyNumberFormat="1" applyFont="1" applyBorder="1"/>
    <xf numFmtId="0" fontId="14" fillId="6" borderId="7" xfId="0" applyFont="1" applyFill="1" applyBorder="1"/>
    <xf numFmtId="0" fontId="14" fillId="6" borderId="8" xfId="0" applyFont="1" applyFill="1" applyBorder="1"/>
    <xf numFmtId="0" fontId="16" fillId="7" borderId="9" xfId="0" applyFont="1" applyFill="1" applyBorder="1"/>
    <xf numFmtId="0" fontId="17" fillId="7" borderId="9" xfId="0" applyFont="1" applyFill="1" applyBorder="1" applyAlignment="1">
      <alignment horizontal="right"/>
    </xf>
    <xf numFmtId="0" fontId="17" fillId="8" borderId="10" xfId="0" applyFont="1" applyFill="1" applyBorder="1" applyAlignment="1">
      <alignment horizontal="center"/>
    </xf>
    <xf numFmtId="0" fontId="17" fillId="8" borderId="10" xfId="0" quotePrefix="1" applyFont="1" applyFill="1" applyBorder="1" applyAlignment="1">
      <alignment horizontal="center"/>
    </xf>
    <xf numFmtId="0" fontId="0" fillId="0" borderId="11" xfId="0" applyBorder="1"/>
    <xf numFmtId="167" fontId="0" fillId="0" borderId="11" xfId="2" applyFont="1" applyFill="1" applyBorder="1" applyAlignment="1"/>
    <xf numFmtId="10" fontId="0" fillId="0" borderId="11" xfId="3" applyNumberFormat="1" applyFont="1" applyFill="1" applyBorder="1" applyAlignment="1"/>
    <xf numFmtId="167" fontId="0" fillId="0" borderId="3" xfId="2" applyFont="1" applyFill="1" applyBorder="1" applyAlignment="1"/>
    <xf numFmtId="10" fontId="0" fillId="0" borderId="3" xfId="3" applyNumberFormat="1" applyFont="1" applyFill="1" applyBorder="1" applyAlignment="1"/>
    <xf numFmtId="0" fontId="18" fillId="0" borderId="0" xfId="0" applyFont="1"/>
    <xf numFmtId="0" fontId="0" fillId="0" borderId="0" xfId="0" applyBorder="1"/>
    <xf numFmtId="0" fontId="19" fillId="0" borderId="0" xfId="0" applyFont="1" applyBorder="1"/>
    <xf numFmtId="44" fontId="0" fillId="0" borderId="11" xfId="0" applyNumberForma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0" fillId="3" borderId="0" xfId="0" applyFont="1" applyFill="1"/>
  </cellXfs>
  <cellStyles count="4">
    <cellStyle name="Moeda 2" xfId="2" xr:uid="{F89AE20E-D7BE-4DE6-9498-36FF1972D86A}"/>
    <cellStyle name="Normal" xfId="0" builtinId="0"/>
    <cellStyle name="Porcentagem 2" xfId="3" xr:uid="{0FBBDE85-8F88-4348-A57F-D89AC8377269}"/>
    <cellStyle name="Vírgula 2" xfId="1" xr:uid="{F350E090-9E94-4052-B63F-08BE7090C5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25</xdr:row>
      <xdr:rowOff>19050</xdr:rowOff>
    </xdr:from>
    <xdr:to>
      <xdr:col>7</xdr:col>
      <xdr:colOff>209550</xdr:colOff>
      <xdr:row>27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478D77A-7A8E-4BC1-87E8-3A3BE2584554}"/>
            </a:ext>
          </a:extLst>
        </xdr:cNvPr>
        <xdr:cNvSpPr txBox="1"/>
      </xdr:nvSpPr>
      <xdr:spPr>
        <a:xfrm>
          <a:off x="971550" y="4257675"/>
          <a:ext cx="314325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/>
            <a:t>Usar as Funções</a:t>
          </a:r>
          <a:r>
            <a:rPr lang="pt-BR" sz="1400" b="1" baseline="0"/>
            <a:t> aprendidas em aula. 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407669</xdr:colOff>
      <xdr:row>17</xdr:row>
      <xdr:rowOff>15240</xdr:rowOff>
    </xdr:from>
    <xdr:to>
      <xdr:col>5</xdr:col>
      <xdr:colOff>485774</xdr:colOff>
      <xdr:row>22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AC3FDF1-130B-43D5-AE98-E04E4ECB84DE}"/>
            </a:ext>
          </a:extLst>
        </xdr:cNvPr>
        <xdr:cNvSpPr txBox="1"/>
      </xdr:nvSpPr>
      <xdr:spPr>
        <a:xfrm>
          <a:off x="407669" y="2901315"/>
          <a:ext cx="3830955" cy="813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/>
            <a:t>Total  </a:t>
          </a:r>
          <a:r>
            <a:rPr lang="pt-BR" sz="1400"/>
            <a:t>= soma de cada</a:t>
          </a:r>
          <a:r>
            <a:rPr lang="pt-BR" sz="1400" baseline="0"/>
            <a:t> alimento (linha)</a:t>
          </a:r>
        </a:p>
        <a:p>
          <a:r>
            <a:rPr lang="pt-BR" sz="1400" b="1" baseline="0"/>
            <a:t>Total de despesas </a:t>
          </a:r>
          <a:r>
            <a:rPr lang="pt-BR" sz="1400" baseline="0"/>
            <a:t>= soma de cada mês (coluna)</a:t>
          </a:r>
        </a:p>
        <a:p>
          <a:r>
            <a:rPr lang="pt-BR" sz="1400" b="1" baseline="0"/>
            <a:t>Valor Liquido </a:t>
          </a:r>
          <a:r>
            <a:rPr lang="pt-BR" sz="1400" baseline="0"/>
            <a:t>= Valor bruto - Total Despesas</a:t>
          </a:r>
          <a:endParaRPr lang="pt-BR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15</xdr:row>
      <xdr:rowOff>1</xdr:rowOff>
    </xdr:from>
    <xdr:to>
      <xdr:col>5</xdr:col>
      <xdr:colOff>95250</xdr:colOff>
      <xdr:row>18</xdr:row>
      <xdr:rowOff>66676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8C1B5-1BCE-4FEC-A237-022F3A392435}"/>
            </a:ext>
          </a:extLst>
        </xdr:cNvPr>
        <xdr:cNvSpPr txBox="1"/>
      </xdr:nvSpPr>
      <xdr:spPr>
        <a:xfrm>
          <a:off x="609600" y="2990851"/>
          <a:ext cx="36957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/>
            <a:t>KM</a:t>
          </a:r>
          <a:r>
            <a:rPr lang="pt-BR" sz="1400"/>
            <a:t> = Kilometragem</a:t>
          </a:r>
          <a:r>
            <a:rPr lang="pt-BR" sz="1400" baseline="0"/>
            <a:t> Final - 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Kilometragem Inicial</a:t>
          </a:r>
        </a:p>
        <a:p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KM/Litro 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= KM / Litros</a:t>
          </a:r>
          <a:endParaRPr lang="pt-BR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22</xdr:row>
      <xdr:rowOff>104776</xdr:rowOff>
    </xdr:from>
    <xdr:to>
      <xdr:col>5</xdr:col>
      <xdr:colOff>714375</xdr:colOff>
      <xdr:row>26</xdr:row>
      <xdr:rowOff>9526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FFA7B29-7F54-4F07-AE8E-856A681FDE00}"/>
            </a:ext>
          </a:extLst>
        </xdr:cNvPr>
        <xdr:cNvSpPr txBox="1"/>
      </xdr:nvSpPr>
      <xdr:spPr>
        <a:xfrm>
          <a:off x="542925" y="3752851"/>
          <a:ext cx="46863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/>
            <a:t>Preço Total </a:t>
          </a:r>
          <a:r>
            <a:rPr lang="pt-BR" sz="1400"/>
            <a:t>=  Preço * Quantidade</a:t>
          </a:r>
        </a:p>
        <a:p>
          <a:r>
            <a:rPr lang="pt-BR" sz="1400" b="1"/>
            <a:t>Total</a:t>
          </a:r>
          <a:r>
            <a:rPr lang="pt-BR" sz="1400" b="1" baseline="0"/>
            <a:t> c/ acrescimo </a:t>
          </a:r>
          <a:r>
            <a:rPr lang="pt-BR" sz="1400" baseline="0"/>
            <a:t>=  Preço Total + </a:t>
          </a:r>
          <a:r>
            <a:rPr lang="pt-B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Preço Total*Acrescimo(%)</a:t>
          </a:r>
          <a:endParaRPr lang="pt-BR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5649-4397-4A3A-AF74-A4747A465B75}">
  <sheetPr>
    <tabColor rgb="FFFF0000"/>
  </sheetPr>
  <dimension ref="B1:L31"/>
  <sheetViews>
    <sheetView showGridLines="0" tabSelected="1" workbookViewId="0">
      <selection activeCell="J20" sqref="J20"/>
    </sheetView>
  </sheetViews>
  <sheetFormatPr defaultRowHeight="12.75" x14ac:dyDescent="0.2"/>
  <cols>
    <col min="1" max="1" width="4.7109375" customWidth="1"/>
    <col min="2" max="2" width="10.28515625" customWidth="1"/>
    <col min="3" max="3" width="10.140625" customWidth="1"/>
    <col min="4" max="4" width="4.42578125" customWidth="1"/>
    <col min="5" max="5" width="14" customWidth="1"/>
    <col min="6" max="6" width="4.28515625" customWidth="1"/>
    <col min="7" max="7" width="15.42578125" customWidth="1"/>
    <col min="8" max="8" width="3.28515625" customWidth="1"/>
    <col min="9" max="9" width="15.42578125" customWidth="1"/>
    <col min="10" max="10" width="2.7109375" customWidth="1"/>
    <col min="11" max="11" width="17.140625" customWidth="1"/>
  </cols>
  <sheetData>
    <row r="1" spans="2:12" ht="20.25" x14ac:dyDescent="0.3">
      <c r="B1" s="1"/>
    </row>
    <row r="3" spans="2:12" x14ac:dyDescent="0.2">
      <c r="B3" s="53" t="s">
        <v>0</v>
      </c>
      <c r="C3" s="54"/>
      <c r="E3" s="2" t="s">
        <v>1</v>
      </c>
      <c r="G3" s="2" t="s">
        <v>2</v>
      </c>
      <c r="I3" s="2" t="s">
        <v>3</v>
      </c>
      <c r="K3" s="2" t="s">
        <v>4</v>
      </c>
    </row>
    <row r="4" spans="2:12" x14ac:dyDescent="0.2">
      <c r="B4" s="3">
        <v>10</v>
      </c>
      <c r="C4" s="3">
        <v>25</v>
      </c>
      <c r="E4" s="3">
        <f>SUM(B4,C4)</f>
        <v>35</v>
      </c>
      <c r="G4" s="3">
        <f>B4 - C4</f>
        <v>-15</v>
      </c>
      <c r="I4" s="3">
        <f xml:space="preserve"> PRODUCT(B4,C4)</f>
        <v>250</v>
      </c>
      <c r="K4" s="3">
        <f xml:space="preserve"> B4 / C4</f>
        <v>0.4</v>
      </c>
    </row>
    <row r="5" spans="2:12" x14ac:dyDescent="0.2">
      <c r="B5" s="3">
        <v>568</v>
      </c>
      <c r="C5" s="3">
        <v>369</v>
      </c>
      <c r="E5" s="3">
        <f t="shared" ref="E5:E10" si="0">SUM(B5,C5)</f>
        <v>937</v>
      </c>
      <c r="G5" s="3">
        <f t="shared" ref="G5:G10" si="1">B5 - C5</f>
        <v>199</v>
      </c>
      <c r="I5" s="3">
        <f t="shared" ref="I5:I10" si="2" xml:space="preserve"> PRODUCT(B5,C5)</f>
        <v>209592</v>
      </c>
      <c r="K5" s="3">
        <f t="shared" ref="K5:K10" si="3" xml:space="preserve"> B5 / C5</f>
        <v>1.5392953929539295</v>
      </c>
    </row>
    <row r="6" spans="2:12" x14ac:dyDescent="0.2">
      <c r="B6" s="3">
        <v>1569</v>
      </c>
      <c r="C6" s="3">
        <v>789</v>
      </c>
      <c r="E6" s="3">
        <f t="shared" si="0"/>
        <v>2358</v>
      </c>
      <c r="G6" s="3">
        <f t="shared" si="1"/>
        <v>780</v>
      </c>
      <c r="I6" s="3">
        <f t="shared" si="2"/>
        <v>1237941</v>
      </c>
      <c r="K6" s="3">
        <f t="shared" si="3"/>
        <v>1.9885931558935361</v>
      </c>
    </row>
    <row r="7" spans="2:12" x14ac:dyDescent="0.2">
      <c r="B7" s="3">
        <v>23.6</v>
      </c>
      <c r="C7" s="3">
        <v>58.5</v>
      </c>
      <c r="E7" s="3">
        <f t="shared" si="0"/>
        <v>82.1</v>
      </c>
      <c r="G7" s="3">
        <f t="shared" si="1"/>
        <v>-34.9</v>
      </c>
      <c r="I7" s="3">
        <f t="shared" si="2"/>
        <v>1380.6000000000001</v>
      </c>
      <c r="K7" s="3">
        <f t="shared" si="3"/>
        <v>0.40341880341880343</v>
      </c>
    </row>
    <row r="8" spans="2:12" x14ac:dyDescent="0.2">
      <c r="B8" s="3">
        <v>0</v>
      </c>
      <c r="C8" s="3">
        <v>8</v>
      </c>
      <c r="E8" s="3">
        <f t="shared" si="0"/>
        <v>8</v>
      </c>
      <c r="G8" s="3">
        <f t="shared" si="1"/>
        <v>-8</v>
      </c>
      <c r="I8" s="3">
        <f t="shared" si="2"/>
        <v>0</v>
      </c>
      <c r="K8" s="3">
        <f t="shared" si="3"/>
        <v>0</v>
      </c>
    </row>
    <row r="9" spans="2:12" x14ac:dyDescent="0.2">
      <c r="B9" s="3">
        <v>8</v>
      </c>
      <c r="C9" s="3">
        <v>0</v>
      </c>
      <c r="E9" s="3">
        <f t="shared" si="0"/>
        <v>8</v>
      </c>
      <c r="G9" s="3">
        <f t="shared" si="1"/>
        <v>8</v>
      </c>
      <c r="I9" s="3">
        <f t="shared" si="2"/>
        <v>0</v>
      </c>
      <c r="K9" s="3">
        <v>0</v>
      </c>
    </row>
    <row r="10" spans="2:12" x14ac:dyDescent="0.2">
      <c r="B10" s="3">
        <v>45</v>
      </c>
      <c r="C10" s="3">
        <v>68</v>
      </c>
      <c r="E10" s="3">
        <f t="shared" si="0"/>
        <v>113</v>
      </c>
      <c r="G10" s="3">
        <f t="shared" si="1"/>
        <v>-23</v>
      </c>
      <c r="I10" s="3">
        <f t="shared" si="2"/>
        <v>3060</v>
      </c>
      <c r="K10" s="3">
        <f t="shared" si="3"/>
        <v>0.66176470588235292</v>
      </c>
    </row>
    <row r="12" spans="2:12" ht="20.25" x14ac:dyDescent="0.3">
      <c r="B12" s="1"/>
    </row>
    <row r="13" spans="2:12" x14ac:dyDescent="0.2">
      <c r="I13" s="4"/>
      <c r="J13" s="4"/>
      <c r="K13" s="4"/>
      <c r="L13" s="4"/>
    </row>
    <row r="14" spans="2:12" x14ac:dyDescent="0.2">
      <c r="B14" s="53" t="s">
        <v>0</v>
      </c>
      <c r="C14" s="54"/>
      <c r="E14" s="2" t="s">
        <v>5</v>
      </c>
      <c r="G14" s="2" t="s">
        <v>6</v>
      </c>
      <c r="I14" s="5"/>
      <c r="J14" s="4"/>
      <c r="K14" s="5"/>
      <c r="L14" s="4"/>
    </row>
    <row r="15" spans="2:12" x14ac:dyDescent="0.2">
      <c r="B15" s="3">
        <v>12</v>
      </c>
      <c r="C15" s="3">
        <v>10</v>
      </c>
      <c r="E15" s="3" t="b">
        <f xml:space="preserve"> B15 &gt;C15</f>
        <v>1</v>
      </c>
      <c r="G15" s="3" t="b">
        <f xml:space="preserve"> B15 &lt; C15</f>
        <v>0</v>
      </c>
      <c r="I15" s="4"/>
      <c r="J15" s="4"/>
      <c r="K15" s="4"/>
      <c r="L15" s="4"/>
    </row>
    <row r="16" spans="2:12" x14ac:dyDescent="0.2">
      <c r="B16" s="3">
        <v>5</v>
      </c>
      <c r="C16" s="3">
        <v>5</v>
      </c>
      <c r="E16" s="3" t="b">
        <f t="shared" ref="E16:E21" si="4" xml:space="preserve"> B16 &gt;C16</f>
        <v>0</v>
      </c>
      <c r="G16" s="3" t="b">
        <f t="shared" ref="G16:G21" si="5" xml:space="preserve"> B16 &lt; C16</f>
        <v>0</v>
      </c>
      <c r="I16" s="4"/>
      <c r="J16" s="4"/>
      <c r="K16" s="4"/>
      <c r="L16" s="4"/>
    </row>
    <row r="17" spans="2:12" x14ac:dyDescent="0.2">
      <c r="B17" s="3">
        <v>89</v>
      </c>
      <c r="C17" s="3">
        <v>88</v>
      </c>
      <c r="E17" s="3" t="b">
        <f t="shared" si="4"/>
        <v>1</v>
      </c>
      <c r="G17" s="3" t="b">
        <f t="shared" si="5"/>
        <v>0</v>
      </c>
      <c r="I17" s="4"/>
      <c r="J17" s="4"/>
      <c r="K17" s="4"/>
      <c r="L17" s="4"/>
    </row>
    <row r="18" spans="2:12" x14ac:dyDescent="0.2">
      <c r="B18" s="3">
        <v>23.6</v>
      </c>
      <c r="C18" s="3">
        <v>58.5</v>
      </c>
      <c r="E18" s="3" t="b">
        <f t="shared" si="4"/>
        <v>0</v>
      </c>
      <c r="G18" s="3" t="b">
        <f t="shared" si="5"/>
        <v>1</v>
      </c>
      <c r="I18" s="4"/>
      <c r="J18" s="4"/>
      <c r="K18" s="4"/>
      <c r="L18" s="4"/>
    </row>
    <row r="19" spans="2:12" x14ac:dyDescent="0.2">
      <c r="B19" s="3">
        <v>9</v>
      </c>
      <c r="C19" s="3">
        <v>8</v>
      </c>
      <c r="E19" s="3" t="b">
        <f t="shared" si="4"/>
        <v>1</v>
      </c>
      <c r="G19" s="3" t="b">
        <f t="shared" si="5"/>
        <v>0</v>
      </c>
      <c r="I19" s="4"/>
      <c r="J19" s="4"/>
      <c r="K19" s="4"/>
      <c r="L19" s="4"/>
    </row>
    <row r="20" spans="2:12" x14ac:dyDescent="0.2">
      <c r="B20" s="3">
        <v>8</v>
      </c>
      <c r="C20" s="3">
        <v>0</v>
      </c>
      <c r="E20" s="3" t="b">
        <f t="shared" si="4"/>
        <v>1</v>
      </c>
      <c r="G20" s="3" t="b">
        <f t="shared" si="5"/>
        <v>0</v>
      </c>
      <c r="I20" s="4"/>
      <c r="J20" s="55"/>
      <c r="K20" s="4"/>
      <c r="L20" s="4"/>
    </row>
    <row r="21" spans="2:12" x14ac:dyDescent="0.2">
      <c r="B21" s="3">
        <v>45</v>
      </c>
      <c r="C21" s="3">
        <v>68</v>
      </c>
      <c r="E21" s="3" t="b">
        <f t="shared" si="4"/>
        <v>0</v>
      </c>
      <c r="G21" s="3" t="b">
        <f t="shared" si="5"/>
        <v>1</v>
      </c>
      <c r="I21" s="4"/>
      <c r="J21" s="4"/>
      <c r="K21" s="4"/>
      <c r="L21" s="4"/>
    </row>
    <row r="22" spans="2:12" x14ac:dyDescent="0.2">
      <c r="I22" s="4"/>
      <c r="J22" s="4"/>
      <c r="K22" s="4"/>
      <c r="L22" s="4"/>
    </row>
    <row r="23" spans="2:12" x14ac:dyDescent="0.2">
      <c r="I23" s="4"/>
      <c r="J23" s="4"/>
      <c r="K23" s="4"/>
      <c r="L23" s="4"/>
    </row>
    <row r="26" spans="2:12" x14ac:dyDescent="0.2">
      <c r="C26" s="50"/>
      <c r="D26" s="50"/>
      <c r="E26" s="50"/>
      <c r="F26" s="50"/>
      <c r="G26" s="50"/>
      <c r="H26" s="50"/>
      <c r="I26" s="50"/>
    </row>
    <row r="27" spans="2:12" ht="18" x14ac:dyDescent="0.25">
      <c r="C27" s="51"/>
      <c r="D27" s="51"/>
      <c r="E27" s="51"/>
      <c r="F27" s="51"/>
      <c r="G27" s="50"/>
      <c r="H27" s="50"/>
      <c r="I27" s="50"/>
    </row>
    <row r="28" spans="2:12" x14ac:dyDescent="0.2">
      <c r="C28" s="50"/>
      <c r="D28" s="50"/>
      <c r="E28" s="50"/>
      <c r="F28" s="50"/>
      <c r="G28" s="50"/>
      <c r="H28" s="50"/>
      <c r="I28" s="50"/>
    </row>
    <row r="29" spans="2:12" x14ac:dyDescent="0.2">
      <c r="C29" s="50"/>
      <c r="D29" s="50"/>
      <c r="E29" s="50"/>
      <c r="F29" s="50"/>
      <c r="G29" s="50"/>
      <c r="H29" s="50"/>
      <c r="I29" s="50"/>
    </row>
    <row r="30" spans="2:12" x14ac:dyDescent="0.2">
      <c r="C30" s="50"/>
      <c r="D30" s="50"/>
      <c r="E30" s="50"/>
      <c r="F30" s="50"/>
      <c r="G30" s="50"/>
      <c r="H30" s="50"/>
      <c r="I30" s="50"/>
    </row>
    <row r="31" spans="2:12" x14ac:dyDescent="0.2">
      <c r="C31" s="50"/>
      <c r="D31" s="50"/>
      <c r="E31" s="50"/>
      <c r="F31" s="50"/>
      <c r="G31" s="50"/>
      <c r="H31" s="50"/>
      <c r="I31" s="50"/>
    </row>
  </sheetData>
  <mergeCells count="2">
    <mergeCell ref="B3:C3"/>
    <mergeCell ref="B14:C14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7A9E-5960-4BBE-B9BF-7D9B6326E512}">
  <sheetPr>
    <tabColor rgb="FFFF0000"/>
    <pageSetUpPr autoPageBreaks="0"/>
  </sheetPr>
  <dimension ref="B1:H13"/>
  <sheetViews>
    <sheetView showGridLines="0" zoomScaleNormal="100" workbookViewId="0">
      <selection activeCell="G13" sqref="G13"/>
    </sheetView>
  </sheetViews>
  <sheetFormatPr defaultColWidth="11.42578125" defaultRowHeight="12.75" x14ac:dyDescent="0.2"/>
  <cols>
    <col min="1" max="1" width="4.5703125" customWidth="1"/>
    <col min="2" max="2" width="19.5703125" bestFit="1" customWidth="1"/>
    <col min="3" max="3" width="11.140625" customWidth="1"/>
    <col min="4" max="4" width="14.140625" customWidth="1"/>
    <col min="5" max="5" width="11.42578125" customWidth="1"/>
    <col min="6" max="6" width="11.140625" customWidth="1"/>
  </cols>
  <sheetData>
    <row r="1" spans="2:8" ht="20.25" x14ac:dyDescent="0.3">
      <c r="B1" s="6" t="s">
        <v>7</v>
      </c>
      <c r="C1" s="7"/>
      <c r="D1" s="7"/>
      <c r="E1" s="7"/>
      <c r="F1" s="7"/>
      <c r="G1" s="7"/>
    </row>
    <row r="2" spans="2:8" ht="15.75" x14ac:dyDescent="0.25">
      <c r="B2" s="3"/>
      <c r="C2" s="8" t="s">
        <v>8</v>
      </c>
      <c r="D2" s="8" t="s">
        <v>9</v>
      </c>
      <c r="E2" s="8" t="s">
        <v>10</v>
      </c>
      <c r="F2" s="8" t="s">
        <v>11</v>
      </c>
      <c r="G2" s="9" t="s">
        <v>12</v>
      </c>
      <c r="H2" s="10"/>
    </row>
    <row r="3" spans="2:8" x14ac:dyDescent="0.2">
      <c r="B3" s="11" t="s">
        <v>13</v>
      </c>
      <c r="C3" s="12">
        <v>250</v>
      </c>
      <c r="D3" s="12">
        <v>381.89</v>
      </c>
      <c r="E3" s="12">
        <v>98.84</v>
      </c>
      <c r="F3" s="12">
        <v>429.67</v>
      </c>
      <c r="G3" s="13">
        <f xml:space="preserve"> SUM(C3,D3,E3,F3)</f>
        <v>1160.4000000000001</v>
      </c>
      <c r="H3" s="14"/>
    </row>
    <row r="4" spans="2:8" x14ac:dyDescent="0.2">
      <c r="B4" s="11" t="s">
        <v>14</v>
      </c>
      <c r="C4" s="12">
        <v>291.01</v>
      </c>
      <c r="D4" s="12">
        <v>301.06</v>
      </c>
      <c r="E4" s="12">
        <v>99.34</v>
      </c>
      <c r="F4" s="12">
        <v>321.16000000000003</v>
      </c>
      <c r="G4" s="13">
        <f t="shared" ref="G4:G9" si="0" xml:space="preserve"> SUM(C4,D4,E4,F4)</f>
        <v>1012.5699999999999</v>
      </c>
      <c r="H4" s="15"/>
    </row>
    <row r="5" spans="2:8" x14ac:dyDescent="0.2">
      <c r="B5" s="11" t="s">
        <v>15</v>
      </c>
      <c r="C5" s="12">
        <v>332.02</v>
      </c>
      <c r="D5" s="12">
        <v>356</v>
      </c>
      <c r="E5" s="12">
        <v>100.34</v>
      </c>
      <c r="F5" s="12">
        <v>444</v>
      </c>
      <c r="G5" s="13">
        <f t="shared" si="0"/>
        <v>1232.3600000000001</v>
      </c>
      <c r="H5" s="15"/>
    </row>
    <row r="6" spans="2:8" x14ac:dyDescent="0.2">
      <c r="B6" s="11" t="s">
        <v>16</v>
      </c>
      <c r="C6" s="12">
        <v>373.03</v>
      </c>
      <c r="D6" s="12">
        <v>243.88</v>
      </c>
      <c r="E6" s="12">
        <v>101.34</v>
      </c>
      <c r="F6" s="12">
        <v>223.64</v>
      </c>
      <c r="G6" s="13">
        <f t="shared" si="0"/>
        <v>941.89</v>
      </c>
      <c r="H6" s="15"/>
    </row>
    <row r="7" spans="2:8" x14ac:dyDescent="0.2">
      <c r="B7" s="11" t="s">
        <v>17</v>
      </c>
      <c r="C7" s="12">
        <v>414.04</v>
      </c>
      <c r="D7" s="12">
        <v>236.78</v>
      </c>
      <c r="E7" s="12">
        <v>102.34</v>
      </c>
      <c r="F7" s="12">
        <v>244.34</v>
      </c>
      <c r="G7" s="13">
        <f t="shared" si="0"/>
        <v>997.50000000000011</v>
      </c>
      <c r="H7" s="15"/>
    </row>
    <row r="8" spans="2:8" x14ac:dyDescent="0.2">
      <c r="B8" s="16" t="s">
        <v>18</v>
      </c>
      <c r="C8" s="12">
        <v>568</v>
      </c>
      <c r="D8" s="12">
        <v>680</v>
      </c>
      <c r="E8" s="12">
        <v>472</v>
      </c>
      <c r="F8" s="12">
        <v>350</v>
      </c>
      <c r="G8" s="13">
        <f t="shared" si="0"/>
        <v>2070</v>
      </c>
      <c r="H8" s="15"/>
    </row>
    <row r="9" spans="2:8" x14ac:dyDescent="0.2">
      <c r="B9" s="11" t="s">
        <v>19</v>
      </c>
      <c r="C9" s="12">
        <v>455.05</v>
      </c>
      <c r="D9" s="12">
        <v>376</v>
      </c>
      <c r="E9" s="12">
        <v>103.34</v>
      </c>
      <c r="F9" s="12">
        <v>396</v>
      </c>
      <c r="G9" s="13">
        <f t="shared" si="0"/>
        <v>1330.3899999999999</v>
      </c>
      <c r="H9" s="15"/>
    </row>
    <row r="10" spans="2:8" x14ac:dyDescent="0.2">
      <c r="B10" s="17" t="s">
        <v>20</v>
      </c>
      <c r="C10" s="13"/>
      <c r="D10" s="13"/>
      <c r="E10" s="13"/>
      <c r="F10" s="13"/>
      <c r="G10" s="13">
        <f>SUM(G9,G8,G7,G6,G5,G4,G3)</f>
        <v>8745.11</v>
      </c>
      <c r="H10" s="15"/>
    </row>
    <row r="11" spans="2:8" x14ac:dyDescent="0.2">
      <c r="B11" s="18"/>
      <c r="C11" s="19"/>
      <c r="D11" s="19"/>
      <c r="E11" s="19"/>
      <c r="F11" s="19"/>
      <c r="G11" s="19"/>
      <c r="H11" s="15"/>
    </row>
    <row r="12" spans="2:8" x14ac:dyDescent="0.2">
      <c r="B12" s="20" t="s">
        <v>21</v>
      </c>
      <c r="C12" s="12">
        <v>2800</v>
      </c>
      <c r="D12" s="12">
        <v>2800</v>
      </c>
      <c r="E12" s="12">
        <v>2800</v>
      </c>
      <c r="F12" s="12">
        <v>2800</v>
      </c>
      <c r="G12" s="13">
        <f xml:space="preserve"> SUM(C12,D12,E12,F12) - G10</f>
        <v>2454.8899999999994</v>
      </c>
      <c r="H12" s="15"/>
    </row>
    <row r="13" spans="2:8" x14ac:dyDescent="0.2">
      <c r="B13" s="21" t="s">
        <v>22</v>
      </c>
      <c r="C13" s="13"/>
      <c r="D13" s="13"/>
      <c r="E13" s="13"/>
      <c r="F13" s="13"/>
      <c r="G13" s="13"/>
      <c r="H13" s="15"/>
    </row>
  </sheetData>
  <printOptions horizontalCentered="1" verticalCentered="1" headings="1" gridLinesSet="0"/>
  <pageMargins left="0.78740157480314965" right="0.78740157480314965" top="0.98425196850393704" bottom="0.98425196850393704" header="0.51181102362204722" footer="0.51181102362204722"/>
  <pageSetup orientation="portrait" horizontalDpi="300" verticalDpi="300" r:id="rId1"/>
  <headerFooter alignWithMargins="0">
    <oddHeader>&amp;L&amp;"Arial,Negrito"&amp;12EXERCÍCIO DO EXCEL 7.0&amp;R&amp;"Arial,Negrito"São Paulo, &amp;D</oddHeader>
    <oddFooter>&amp;L&amp;"Arial,Negrito"&amp;A&amp;C&amp;"Arial,Negrito"&amp;T&amp;R&amp;"Arial,Negrito"TURMA N1220-76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A84A-02E6-40A1-B709-DF25B6CA24F0}">
  <sheetPr>
    <tabColor rgb="FFFF0000"/>
  </sheetPr>
  <dimension ref="B1:H14"/>
  <sheetViews>
    <sheetView showGridLines="0" workbookViewId="0">
      <selection activeCell="I9" sqref="I9"/>
    </sheetView>
  </sheetViews>
  <sheetFormatPr defaultColWidth="11.42578125" defaultRowHeight="12.75" x14ac:dyDescent="0.2"/>
  <cols>
    <col min="1" max="1" width="5.42578125" customWidth="1"/>
    <col min="2" max="2" width="18.28515625" customWidth="1"/>
    <col min="3" max="3" width="13.5703125" customWidth="1"/>
    <col min="4" max="4" width="15.7109375" customWidth="1"/>
    <col min="5" max="5" width="15.5703125" bestFit="1" customWidth="1"/>
    <col min="6" max="6" width="7.7109375" bestFit="1" customWidth="1"/>
    <col min="7" max="7" width="13.28515625" customWidth="1"/>
    <col min="8" max="8" width="15.85546875" customWidth="1"/>
  </cols>
  <sheetData>
    <row r="1" spans="2:8" ht="16.5" thickTop="1" x14ac:dyDescent="0.25">
      <c r="B1" s="22" t="s">
        <v>23</v>
      </c>
      <c r="C1" s="23"/>
      <c r="D1" s="23"/>
      <c r="E1" s="23"/>
      <c r="F1" s="23"/>
      <c r="G1" s="23"/>
      <c r="H1" s="23"/>
    </row>
    <row r="2" spans="2:8" ht="15.75" x14ac:dyDescent="0.25">
      <c r="B2" s="24" t="s">
        <v>24</v>
      </c>
      <c r="C2" s="25"/>
      <c r="D2" s="25"/>
      <c r="E2" s="25"/>
      <c r="F2" s="25"/>
      <c r="G2" s="25"/>
      <c r="H2" s="25"/>
    </row>
    <row r="3" spans="2:8" ht="15.75" x14ac:dyDescent="0.25">
      <c r="B3" s="24" t="s">
        <v>74</v>
      </c>
      <c r="C3" s="26"/>
      <c r="D3" s="26"/>
      <c r="E3" s="26"/>
      <c r="F3" s="26"/>
      <c r="G3" s="26"/>
      <c r="H3" s="27"/>
    </row>
    <row r="4" spans="2:8" ht="25.5" x14ac:dyDescent="0.2">
      <c r="B4" s="28" t="s">
        <v>25</v>
      </c>
      <c r="C4" s="29" t="s">
        <v>26</v>
      </c>
      <c r="D4" s="30" t="s">
        <v>27</v>
      </c>
      <c r="E4" s="30" t="s">
        <v>28</v>
      </c>
      <c r="F4" s="31" t="s">
        <v>29</v>
      </c>
      <c r="G4" s="31" t="s">
        <v>30</v>
      </c>
      <c r="H4" s="31" t="s">
        <v>31</v>
      </c>
    </row>
    <row r="5" spans="2:8" ht="15" x14ac:dyDescent="0.2">
      <c r="B5" s="32" t="s">
        <v>32</v>
      </c>
      <c r="C5" s="33" t="s">
        <v>33</v>
      </c>
      <c r="D5" s="34">
        <v>120154</v>
      </c>
      <c r="E5" s="34">
        <v>122677</v>
      </c>
      <c r="F5" s="35">
        <v>50</v>
      </c>
      <c r="G5" s="36">
        <f xml:space="preserve"> D5 - E5</f>
        <v>-2523</v>
      </c>
      <c r="H5" s="37">
        <f xml:space="preserve"> G5 / F5</f>
        <v>-50.46</v>
      </c>
    </row>
    <row r="6" spans="2:8" ht="15" x14ac:dyDescent="0.2">
      <c r="B6" s="32" t="s">
        <v>34</v>
      </c>
      <c r="C6" s="33" t="s">
        <v>35</v>
      </c>
      <c r="D6" s="34">
        <v>150895</v>
      </c>
      <c r="E6" s="34">
        <v>151295</v>
      </c>
      <c r="F6" s="35">
        <v>48</v>
      </c>
      <c r="G6" s="36">
        <f t="shared" ref="G6:G12" si="0" xml:space="preserve"> D6 - E6</f>
        <v>-400</v>
      </c>
      <c r="H6" s="37">
        <f t="shared" ref="H6:H12" si="1" xml:space="preserve"> G6 / F6</f>
        <v>-8.3333333333333339</v>
      </c>
    </row>
    <row r="7" spans="2:8" ht="15" x14ac:dyDescent="0.2">
      <c r="B7" s="32" t="s">
        <v>36</v>
      </c>
      <c r="C7" s="33" t="s">
        <v>37</v>
      </c>
      <c r="D7" s="34">
        <v>125856</v>
      </c>
      <c r="E7" s="34">
        <v>126556</v>
      </c>
      <c r="F7" s="35">
        <v>62</v>
      </c>
      <c r="G7" s="36">
        <f t="shared" si="0"/>
        <v>-700</v>
      </c>
      <c r="H7" s="37">
        <f t="shared" si="1"/>
        <v>-11.290322580645162</v>
      </c>
    </row>
    <row r="8" spans="2:8" ht="15" x14ac:dyDescent="0.2">
      <c r="B8" s="32" t="s">
        <v>38</v>
      </c>
      <c r="C8" s="33" t="s">
        <v>39</v>
      </c>
      <c r="D8" s="34">
        <v>365985</v>
      </c>
      <c r="E8" s="34">
        <v>366985</v>
      </c>
      <c r="F8" s="35">
        <v>78</v>
      </c>
      <c r="G8" s="36">
        <f t="shared" si="0"/>
        <v>-1000</v>
      </c>
      <c r="H8" s="37">
        <f t="shared" si="1"/>
        <v>-12.820512820512821</v>
      </c>
    </row>
    <row r="9" spans="2:8" ht="15" x14ac:dyDescent="0.2">
      <c r="B9" s="32" t="s">
        <v>40</v>
      </c>
      <c r="C9" s="33" t="s">
        <v>41</v>
      </c>
      <c r="D9" s="34">
        <v>357951</v>
      </c>
      <c r="E9" s="34">
        <v>358451</v>
      </c>
      <c r="F9" s="35">
        <v>35</v>
      </c>
      <c r="G9" s="36">
        <f t="shared" si="0"/>
        <v>-500</v>
      </c>
      <c r="H9" s="37">
        <f t="shared" si="1"/>
        <v>-14.285714285714286</v>
      </c>
    </row>
    <row r="10" spans="2:8" ht="15" x14ac:dyDescent="0.2">
      <c r="B10" s="32" t="s">
        <v>42</v>
      </c>
      <c r="C10" s="33" t="s">
        <v>43</v>
      </c>
      <c r="D10" s="34">
        <v>321456</v>
      </c>
      <c r="E10" s="34">
        <v>324888</v>
      </c>
      <c r="F10" s="35">
        <v>56</v>
      </c>
      <c r="G10" s="36">
        <f t="shared" si="0"/>
        <v>-3432</v>
      </c>
      <c r="H10" s="37">
        <f t="shared" si="1"/>
        <v>-61.285714285714285</v>
      </c>
    </row>
    <row r="11" spans="2:8" ht="15" x14ac:dyDescent="0.2">
      <c r="B11" s="32" t="s">
        <v>44</v>
      </c>
      <c r="C11" s="33" t="s">
        <v>45</v>
      </c>
      <c r="D11" s="34">
        <v>789654</v>
      </c>
      <c r="E11" s="34">
        <v>789954</v>
      </c>
      <c r="F11" s="35">
        <v>51</v>
      </c>
      <c r="G11" s="36">
        <f t="shared" si="0"/>
        <v>-300</v>
      </c>
      <c r="H11" s="37">
        <f t="shared" si="1"/>
        <v>-5.882352941176471</v>
      </c>
    </row>
    <row r="12" spans="2:8" ht="15" x14ac:dyDescent="0.2">
      <c r="B12" s="32" t="s">
        <v>46</v>
      </c>
      <c r="C12" s="33" t="s">
        <v>47</v>
      </c>
      <c r="D12" s="34">
        <v>121589</v>
      </c>
      <c r="E12" s="34">
        <v>123889</v>
      </c>
      <c r="F12" s="35">
        <v>45</v>
      </c>
      <c r="G12" s="36">
        <f t="shared" si="0"/>
        <v>-2300</v>
      </c>
      <c r="H12" s="37">
        <f t="shared" si="1"/>
        <v>-51.111111111111114</v>
      </c>
    </row>
    <row r="13" spans="2:8" ht="15.75" thickBot="1" x14ac:dyDescent="0.25">
      <c r="B13" s="38"/>
      <c r="C13" s="39"/>
      <c r="D13" s="39"/>
      <c r="E13" s="39"/>
      <c r="F13" s="39"/>
      <c r="G13" s="39"/>
      <c r="H13" s="39"/>
    </row>
    <row r="14" spans="2:8" ht="13.5" thickTop="1" x14ac:dyDescent="0.2"/>
  </sheetData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>
    <oddHeader>&amp;A</oddHeader>
    <oddFooter>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000E-4F34-471E-9429-3E38685E3FCC}">
  <sheetPr>
    <tabColor rgb="FFFF0000"/>
    <pageSetUpPr autoPageBreaks="0"/>
  </sheetPr>
  <dimension ref="A1:F22"/>
  <sheetViews>
    <sheetView showGridLines="0" workbookViewId="0">
      <selection activeCell="H21" sqref="H21"/>
    </sheetView>
  </sheetViews>
  <sheetFormatPr defaultColWidth="11.42578125" defaultRowHeight="12.75" x14ac:dyDescent="0.2"/>
  <cols>
    <col min="1" max="1" width="24.42578125" customWidth="1"/>
    <col min="2" max="2" width="7" customWidth="1"/>
    <col min="3" max="3" width="9.5703125" bestFit="1" customWidth="1"/>
    <col min="4" max="4" width="14.28515625" bestFit="1" customWidth="1"/>
    <col min="5" max="5" width="12.42578125" bestFit="1" customWidth="1"/>
    <col min="6" max="6" width="15.28515625" bestFit="1" customWidth="1"/>
  </cols>
  <sheetData>
    <row r="1" spans="1:6" ht="18.75" thickBot="1" x14ac:dyDescent="0.3">
      <c r="A1" s="40" t="s">
        <v>48</v>
      </c>
      <c r="B1" s="41"/>
      <c r="C1" s="41"/>
      <c r="D1" s="41"/>
      <c r="E1" s="41"/>
      <c r="F1" s="41"/>
    </row>
    <row r="2" spans="1:6" ht="13.5" thickBot="1" x14ac:dyDescent="0.25">
      <c r="A2" s="42" t="s">
        <v>49</v>
      </c>
      <c r="B2" s="42" t="s">
        <v>50</v>
      </c>
      <c r="C2" s="42" t="s">
        <v>51</v>
      </c>
      <c r="D2" s="43" t="s">
        <v>52</v>
      </c>
      <c r="E2" s="42" t="s">
        <v>53</v>
      </c>
      <c r="F2" s="43" t="s">
        <v>54</v>
      </c>
    </row>
    <row r="3" spans="1:6" x14ac:dyDescent="0.2">
      <c r="A3" s="44" t="s">
        <v>55</v>
      </c>
      <c r="B3" s="44">
        <v>8</v>
      </c>
      <c r="C3" s="45">
        <v>12.6</v>
      </c>
      <c r="D3" s="45">
        <f>8*12.6</f>
        <v>100.8</v>
      </c>
      <c r="E3" s="46">
        <v>1.4999999999999999E-2</v>
      </c>
      <c r="F3" s="52">
        <f xml:space="preserve"> C3 + D3 *E3</f>
        <v>14.112</v>
      </c>
    </row>
    <row r="4" spans="1:6" x14ac:dyDescent="0.2">
      <c r="A4" s="3" t="s">
        <v>56</v>
      </c>
      <c r="B4" s="3">
        <v>2</v>
      </c>
      <c r="C4" s="47">
        <v>9.23</v>
      </c>
      <c r="D4" s="45">
        <f>B4 * C4</f>
        <v>18.46</v>
      </c>
      <c r="E4" s="48">
        <v>2.5000000000000001E-2</v>
      </c>
      <c r="F4" s="52">
        <f t="shared" ref="F4:F21" si="0" xml:space="preserve"> C4 + D4 *E4</f>
        <v>9.6915000000000013</v>
      </c>
    </row>
    <row r="5" spans="1:6" x14ac:dyDescent="0.2">
      <c r="A5" s="3" t="s">
        <v>57</v>
      </c>
      <c r="B5" s="3">
        <v>4</v>
      </c>
      <c r="C5" s="47">
        <v>10.95</v>
      </c>
      <c r="D5" s="45">
        <f t="shared" ref="D5:D18" si="1">B5 * C5</f>
        <v>43.8</v>
      </c>
      <c r="E5" s="48">
        <v>0.05</v>
      </c>
      <c r="F5" s="52">
        <f t="shared" si="0"/>
        <v>13.139999999999999</v>
      </c>
    </row>
    <row r="6" spans="1:6" x14ac:dyDescent="0.2">
      <c r="A6" s="3" t="s">
        <v>58</v>
      </c>
      <c r="B6" s="3">
        <v>3</v>
      </c>
      <c r="C6" s="47">
        <v>8</v>
      </c>
      <c r="D6" s="45">
        <f t="shared" si="1"/>
        <v>24</v>
      </c>
      <c r="E6" s="48">
        <v>7.0000000000000007E-2</v>
      </c>
      <c r="F6" s="52">
        <f t="shared" si="0"/>
        <v>9.68</v>
      </c>
    </row>
    <row r="7" spans="1:6" x14ac:dyDescent="0.2">
      <c r="A7" s="3" t="s">
        <v>59</v>
      </c>
      <c r="B7" s="3">
        <v>1</v>
      </c>
      <c r="C7" s="47">
        <v>23.45</v>
      </c>
      <c r="D7" s="45">
        <f t="shared" si="1"/>
        <v>23.45</v>
      </c>
      <c r="E7" s="48">
        <v>2.3E-3</v>
      </c>
      <c r="F7" s="52">
        <f t="shared" si="0"/>
        <v>23.503934999999998</v>
      </c>
    </row>
    <row r="8" spans="1:6" x14ac:dyDescent="0.2">
      <c r="A8" s="3" t="s">
        <v>60</v>
      </c>
      <c r="B8" s="3">
        <v>1</v>
      </c>
      <c r="C8" s="47">
        <v>3.5</v>
      </c>
      <c r="D8" s="45">
        <f t="shared" si="1"/>
        <v>3.5</v>
      </c>
      <c r="E8" s="48">
        <v>0.1</v>
      </c>
      <c r="F8" s="52">
        <f t="shared" si="0"/>
        <v>3.85</v>
      </c>
    </row>
    <row r="9" spans="1:6" x14ac:dyDescent="0.2">
      <c r="A9" s="3" t="s">
        <v>61</v>
      </c>
      <c r="B9" s="3">
        <v>1</v>
      </c>
      <c r="C9" s="47">
        <v>5.95</v>
      </c>
      <c r="D9" s="45">
        <f t="shared" si="1"/>
        <v>5.95</v>
      </c>
      <c r="E9" s="48">
        <v>1.1999999999999999E-3</v>
      </c>
      <c r="F9" s="52">
        <f t="shared" si="0"/>
        <v>5.9571399999999999</v>
      </c>
    </row>
    <row r="10" spans="1:6" x14ac:dyDescent="0.2">
      <c r="A10" s="3" t="s">
        <v>62</v>
      </c>
      <c r="B10" s="3">
        <v>10</v>
      </c>
      <c r="C10" s="47">
        <v>20.48</v>
      </c>
      <c r="D10" s="45">
        <f t="shared" si="1"/>
        <v>204.8</v>
      </c>
      <c r="E10" s="48">
        <v>6.5000000000000002E-2</v>
      </c>
      <c r="F10" s="52">
        <f t="shared" si="0"/>
        <v>33.792000000000002</v>
      </c>
    </row>
    <row r="11" spans="1:6" x14ac:dyDescent="0.2">
      <c r="A11" s="3" t="s">
        <v>63</v>
      </c>
      <c r="B11" s="3">
        <v>1</v>
      </c>
      <c r="C11" s="47">
        <v>10.99</v>
      </c>
      <c r="D11" s="45">
        <f t="shared" si="1"/>
        <v>10.99</v>
      </c>
      <c r="E11" s="48">
        <v>5.9799999999999999E-2</v>
      </c>
      <c r="F11" s="52">
        <f t="shared" si="0"/>
        <v>11.647202</v>
      </c>
    </row>
    <row r="12" spans="1:6" x14ac:dyDescent="0.2">
      <c r="A12" s="3" t="s">
        <v>64</v>
      </c>
      <c r="B12" s="3">
        <v>3</v>
      </c>
      <c r="C12" s="47">
        <v>1.25</v>
      </c>
      <c r="D12" s="45">
        <f t="shared" si="1"/>
        <v>3.75</v>
      </c>
      <c r="E12" s="48">
        <v>4.5600000000000002E-2</v>
      </c>
      <c r="F12" s="52">
        <f t="shared" si="0"/>
        <v>1.421</v>
      </c>
    </row>
    <row r="13" spans="1:6" x14ac:dyDescent="0.2">
      <c r="A13" s="3" t="s">
        <v>65</v>
      </c>
      <c r="B13" s="3">
        <v>11</v>
      </c>
      <c r="C13" s="47">
        <v>22.73</v>
      </c>
      <c r="D13" s="45">
        <f t="shared" si="1"/>
        <v>250.03</v>
      </c>
      <c r="E13" s="48">
        <v>4.07E-2</v>
      </c>
      <c r="F13" s="52">
        <f t="shared" si="0"/>
        <v>32.906221000000002</v>
      </c>
    </row>
    <row r="14" spans="1:6" x14ac:dyDescent="0.2">
      <c r="A14" s="3" t="s">
        <v>66</v>
      </c>
      <c r="B14" s="3">
        <v>3</v>
      </c>
      <c r="C14" s="47">
        <v>11.48</v>
      </c>
      <c r="D14" s="45">
        <f t="shared" si="1"/>
        <v>34.44</v>
      </c>
      <c r="E14" s="48">
        <v>0.22</v>
      </c>
      <c r="F14" s="52">
        <f t="shared" si="0"/>
        <v>19.056799999999999</v>
      </c>
    </row>
    <row r="15" spans="1:6" x14ac:dyDescent="0.2">
      <c r="A15" s="3" t="s">
        <v>67</v>
      </c>
      <c r="B15" s="3">
        <v>2</v>
      </c>
      <c r="C15" s="47">
        <v>10.35</v>
      </c>
      <c r="D15" s="45">
        <f t="shared" si="1"/>
        <v>20.7</v>
      </c>
      <c r="E15" s="48">
        <v>5.0000000000000001E-3</v>
      </c>
      <c r="F15" s="52">
        <f t="shared" si="0"/>
        <v>10.4535</v>
      </c>
    </row>
    <row r="16" spans="1:6" x14ac:dyDescent="0.2">
      <c r="A16" s="3" t="s">
        <v>68</v>
      </c>
      <c r="B16" s="3">
        <v>3</v>
      </c>
      <c r="C16" s="47">
        <v>17.5</v>
      </c>
      <c r="D16" s="45">
        <f t="shared" si="1"/>
        <v>52.5</v>
      </c>
      <c r="E16" s="48">
        <v>1.9E-2</v>
      </c>
      <c r="F16" s="52">
        <f t="shared" si="0"/>
        <v>18.497499999999999</v>
      </c>
    </row>
    <row r="17" spans="1:6" x14ac:dyDescent="0.2">
      <c r="A17" s="3" t="s">
        <v>69</v>
      </c>
      <c r="B17" s="3">
        <v>4</v>
      </c>
      <c r="C17" s="47">
        <v>2.7</v>
      </c>
      <c r="D17" s="45">
        <f t="shared" si="1"/>
        <v>10.8</v>
      </c>
      <c r="E17" s="48">
        <v>0.105</v>
      </c>
      <c r="F17" s="52">
        <f t="shared" si="0"/>
        <v>3.8340000000000005</v>
      </c>
    </row>
    <row r="18" spans="1:6" x14ac:dyDescent="0.2">
      <c r="A18" s="3" t="s">
        <v>70</v>
      </c>
      <c r="B18" s="3">
        <v>3</v>
      </c>
      <c r="C18" s="47">
        <v>6.98</v>
      </c>
      <c r="D18" s="45">
        <f t="shared" si="1"/>
        <v>20.94</v>
      </c>
      <c r="E18" s="48">
        <v>6.6199999999999995E-2</v>
      </c>
      <c r="F18" s="52">
        <f t="shared" si="0"/>
        <v>8.3662279999999996</v>
      </c>
    </row>
    <row r="19" spans="1:6" x14ac:dyDescent="0.2">
      <c r="A19" s="3" t="s">
        <v>71</v>
      </c>
      <c r="B19" s="3">
        <v>4</v>
      </c>
      <c r="C19" s="47">
        <v>8.1</v>
      </c>
      <c r="D19" s="45">
        <f>PRODUCT(B19, C19)</f>
        <v>32.4</v>
      </c>
      <c r="E19" s="48">
        <v>2.5000000000000001E-2</v>
      </c>
      <c r="F19" s="52">
        <f t="shared" si="0"/>
        <v>8.91</v>
      </c>
    </row>
    <row r="20" spans="1:6" x14ac:dyDescent="0.2">
      <c r="A20" s="3" t="s">
        <v>72</v>
      </c>
      <c r="B20" s="3">
        <v>2</v>
      </c>
      <c r="C20" s="47">
        <v>4.7300000000000004</v>
      </c>
      <c r="D20" s="45">
        <f xml:space="preserve"> B20 *C20</f>
        <v>9.4600000000000009</v>
      </c>
      <c r="E20" s="48">
        <v>3.4000000000000002E-2</v>
      </c>
      <c r="F20" s="52">
        <f t="shared" si="0"/>
        <v>5.0516400000000008</v>
      </c>
    </row>
    <row r="21" spans="1:6" x14ac:dyDescent="0.2">
      <c r="A21" s="3" t="s">
        <v>73</v>
      </c>
      <c r="B21" s="3">
        <v>8</v>
      </c>
      <c r="C21" s="47">
        <v>10</v>
      </c>
      <c r="D21" s="45">
        <f xml:space="preserve"> B21 *C21</f>
        <v>80</v>
      </c>
      <c r="E21" s="48">
        <v>5.6000000000000001E-2</v>
      </c>
      <c r="F21" s="52">
        <f t="shared" si="0"/>
        <v>14.48</v>
      </c>
    </row>
    <row r="22" spans="1:6" x14ac:dyDescent="0.2">
      <c r="B22" s="49"/>
      <c r="C22" s="49"/>
      <c r="D22" s="49"/>
      <c r="E22" s="49"/>
    </row>
  </sheetData>
  <printOptions gridLinesSet="0"/>
  <pageMargins left="0.78740157499999996" right="0.78740157499999996" top="0.984251969" bottom="0.984251969" header="0.49212598499999999" footer="0.49212598499999999"/>
  <pageSetup paperSize="9" orientation="portrait" horizontalDpi="300" verticalDpi="300" copies="0" r:id="rId1"/>
  <headerFooter alignWithMargins="0">
    <oddHeader>&amp;A</oddHeader>
    <oddFooter>Página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3e13fa3-91bc-48bf-b852-e9628536d5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2C505FABC44E4EA8E7D5585087D3E5" ma:contentTypeVersion="1" ma:contentTypeDescription="Crie um novo documento." ma:contentTypeScope="" ma:versionID="1a3bac09f5760ab42a321e8207eade47">
  <xsd:schema xmlns:xsd="http://www.w3.org/2001/XMLSchema" xmlns:xs="http://www.w3.org/2001/XMLSchema" xmlns:p="http://schemas.microsoft.com/office/2006/metadata/properties" xmlns:ns2="63e13fa3-91bc-48bf-b852-e9628536d51f" targetNamespace="http://schemas.microsoft.com/office/2006/metadata/properties" ma:root="true" ma:fieldsID="4c8787430eece50d1b96f273888ef696" ns2:_="">
    <xsd:import namespace="63e13fa3-91bc-48bf-b852-e9628536d51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13fa3-91bc-48bf-b852-e9628536d51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14E8AF-1A28-4E55-9CDF-B36C79F6A7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0695D3-D3E2-45E7-BA67-422CF0C08EB3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3e13fa3-91bc-48bf-b852-e9628536d51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0788DF1-78BA-4690-9B5B-90EAC6B13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13fa3-91bc-48bf-b852-e9628536d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Operações</vt:lpstr>
      <vt:lpstr>Orçamento</vt:lpstr>
      <vt:lpstr>KM-Litro</vt:lpstr>
      <vt:lpstr>Livros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Rute</dc:creator>
  <cp:keywords/>
  <dc:description/>
  <cp:lastModifiedBy>Aluno</cp:lastModifiedBy>
  <cp:revision/>
  <dcterms:created xsi:type="dcterms:W3CDTF">2020-08-10T18:12:38Z</dcterms:created>
  <dcterms:modified xsi:type="dcterms:W3CDTF">2024-05-23T20:54:26Z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0x010100FE2C505FABC44E4EA8E7D5585087D3E5</vt:lpwstr>
  </property>
</Properties>
</file>