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ta arquivos (ETEC)\Juliano\Img-docx-txt-pdf\"/>
    </mc:Choice>
  </mc:AlternateContent>
  <xr:revisionPtr revIDLastSave="0" documentId="13_ncr:1_{ACC246A3-ED74-47ED-8C2E-3A5634B9DD3B}" xr6:coauthVersionLast="36" xr6:coauthVersionMax="45" xr10:uidLastSave="{00000000-0000-0000-0000-000000000000}"/>
  <bookViews>
    <workbookView xWindow="0" yWindow="0" windowWidth="21600" windowHeight="9525" xr2:uid="{2B2901D0-AF24-4BE7-A113-4B89D4238CFC}"/>
  </bookViews>
  <sheets>
    <sheet name="Estoque" sheetId="1" r:id="rId1"/>
    <sheet name="Aplicações" sheetId="2" r:id="rId2"/>
    <sheet name="Supermercado" sheetId="3" r:id="rId3"/>
    <sheet name="Notas de Informátic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C22" i="3"/>
  <c r="D21" i="3"/>
  <c r="E21" i="3"/>
  <c r="F21" i="3"/>
  <c r="G21" i="3"/>
  <c r="C21" i="3"/>
  <c r="G10" i="4"/>
  <c r="D20" i="3"/>
  <c r="E20" i="3"/>
  <c r="F20" i="3"/>
  <c r="G20" i="3"/>
  <c r="C20" i="3"/>
  <c r="F19" i="3"/>
  <c r="D19" i="3"/>
  <c r="E19" i="3"/>
  <c r="G19" i="3"/>
  <c r="C19" i="3"/>
  <c r="I15" i="3" l="1"/>
  <c r="I12" i="3"/>
  <c r="I13" i="3"/>
  <c r="I14" i="3"/>
  <c r="I11" i="3"/>
  <c r="H12" i="3"/>
  <c r="H13" i="3"/>
  <c r="H14" i="3"/>
  <c r="H15" i="3"/>
  <c r="H11" i="3"/>
  <c r="D11" i="3"/>
  <c r="J12" i="3" l="1"/>
  <c r="J13" i="3"/>
  <c r="J14" i="3"/>
  <c r="J15" i="3"/>
  <c r="E15" i="3"/>
  <c r="F15" i="3"/>
  <c r="G15" i="3"/>
  <c r="G14" i="3"/>
  <c r="F14" i="3"/>
  <c r="E14" i="3"/>
  <c r="G13" i="3"/>
  <c r="F13" i="3"/>
  <c r="E13" i="3"/>
  <c r="E12" i="3"/>
  <c r="F12" i="3"/>
  <c r="G12" i="3"/>
  <c r="D12" i="3"/>
  <c r="D13" i="3"/>
  <c r="D14" i="3"/>
  <c r="D15" i="3"/>
  <c r="E11" i="3"/>
  <c r="F11" i="3" s="1"/>
  <c r="G11" i="3" s="1"/>
  <c r="J11" i="3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E15" i="1"/>
  <c r="D15" i="1"/>
  <c r="H10" i="4"/>
  <c r="C15" i="1"/>
  <c r="E14" i="1"/>
  <c r="E8" i="1"/>
  <c r="E9" i="1"/>
  <c r="E10" i="1"/>
  <c r="E11" i="1"/>
  <c r="E12" i="1"/>
  <c r="E13" i="1"/>
  <c r="E7" i="1"/>
  <c r="E6" i="1"/>
  <c r="H11" i="4"/>
  <c r="H12" i="4"/>
  <c r="H13" i="4"/>
  <c r="H14" i="4"/>
  <c r="H15" i="4"/>
  <c r="H16" i="4"/>
  <c r="H17" i="4"/>
  <c r="H18" i="4"/>
  <c r="H19" i="4"/>
  <c r="H20" i="4"/>
  <c r="H21" i="4"/>
  <c r="H22" i="4"/>
  <c r="G12" i="4"/>
  <c r="G13" i="4"/>
  <c r="G14" i="4"/>
  <c r="G15" i="4"/>
  <c r="G16" i="4"/>
  <c r="G17" i="4"/>
  <c r="G18" i="4"/>
  <c r="G19" i="4"/>
  <c r="G20" i="4"/>
  <c r="G21" i="4"/>
  <c r="G22" i="4"/>
  <c r="G11" i="4"/>
  <c r="F10" i="4"/>
  <c r="B6" i="1" l="1"/>
  <c r="B7" i="1" s="1"/>
  <c r="B8" i="1" s="1"/>
  <c r="B9" i="1" s="1"/>
  <c r="B10" i="1" s="1"/>
  <c r="B11" i="1" s="1"/>
  <c r="B12" i="1" s="1"/>
  <c r="B13" i="1" s="1"/>
  <c r="B14" i="1" s="1"/>
  <c r="B4" i="1" l="1"/>
</calcChain>
</file>

<file path=xl/sharedStrings.xml><?xml version="1.0" encoding="utf-8"?>
<sst xmlns="http://schemas.openxmlformats.org/spreadsheetml/2006/main" count="111" uniqueCount="94">
  <si>
    <r>
      <t>CASA DO PÃO DE QUEIJO</t>
    </r>
    <r>
      <rPr>
        <b/>
        <sz val="12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 xml:space="preserve">ME DE UM </t>
    </r>
    <r>
      <rPr>
        <b/>
        <sz val="12"/>
        <color indexed="50"/>
        <rFont val="Times New Roman"/>
        <family val="1"/>
      </rPr>
      <t>LTDA</t>
    </r>
  </si>
  <si>
    <t>ESTOQUE INICIAL</t>
  </si>
  <si>
    <t>DATA</t>
  </si>
  <si>
    <t>FABRICADO</t>
  </si>
  <si>
    <t>VENDIDO</t>
  </si>
  <si>
    <t>ESTOQUE</t>
  </si>
  <si>
    <t>ESTOQUE FINAL</t>
  </si>
  <si>
    <t>MATEMÁTICA FINANCEIRA</t>
  </si>
  <si>
    <t>TABELA DE APLICAÇÕES CONFORME Nº DE MESES</t>
  </si>
  <si>
    <t>NÚMERO</t>
  </si>
  <si>
    <t>NOME</t>
  </si>
  <si>
    <t>FUNÇÃO</t>
  </si>
  <si>
    <t>APLICAÇÃO</t>
  </si>
  <si>
    <t>Nº MESES</t>
  </si>
  <si>
    <t>RESGATE</t>
  </si>
  <si>
    <t>CLAUDIA RAIA</t>
  </si>
  <si>
    <t>DIGITADORA</t>
  </si>
  <si>
    <t>DEBORAQ RIBEIRO</t>
  </si>
  <si>
    <t>PROGRAMADOR</t>
  </si>
  <si>
    <t>JOAO DA SILVA</t>
  </si>
  <si>
    <t>DIGITADOR</t>
  </si>
  <si>
    <t>JOÃO JOSE</t>
  </si>
  <si>
    <t>JOSE MARIA</t>
  </si>
  <si>
    <t>ANALISTA</t>
  </si>
  <si>
    <t>JULIO DE SOUZA</t>
  </si>
  <si>
    <t>MANUELA</t>
  </si>
  <si>
    <t>MARCELO ANTONIO</t>
  </si>
  <si>
    <t>MARCIA FONSCA</t>
  </si>
  <si>
    <t>MARCOS ZIBRAL</t>
  </si>
  <si>
    <t>OPERADOR</t>
  </si>
  <si>
    <t>MARIA ANTONIA</t>
  </si>
  <si>
    <t>MARTA ROCHA</t>
  </si>
  <si>
    <t>NEWTON CERQUEIRA</t>
  </si>
  <si>
    <t>NOSTRALGILDO SILVA</t>
  </si>
  <si>
    <t>NUBIA DE OLIVEIRA</t>
  </si>
  <si>
    <t>OSMAR MEJADA</t>
  </si>
  <si>
    <t>OSWALDO PITANGA</t>
  </si>
  <si>
    <t>SONIA DA SILVA</t>
  </si>
  <si>
    <t>FORMULA P/ CALCULAR O MONTANTE DE UMA APLICAÇÃO</t>
  </si>
  <si>
    <r>
      <t xml:space="preserve"> = </t>
    </r>
    <r>
      <rPr>
        <b/>
        <sz val="12"/>
        <color indexed="50"/>
        <rFont val="Arial"/>
        <family val="2"/>
      </rPr>
      <t>APLICAÇÃO</t>
    </r>
    <r>
      <rPr>
        <b/>
        <sz val="12"/>
        <rFont val="Arial"/>
        <family val="2"/>
      </rPr>
      <t xml:space="preserve"> * (1 +</t>
    </r>
    <r>
      <rPr>
        <b/>
        <sz val="12"/>
        <color indexed="16"/>
        <rFont val="Arial"/>
        <family val="2"/>
      </rPr>
      <t>TAXA</t>
    </r>
    <r>
      <rPr>
        <b/>
        <sz val="12"/>
        <rFont val="Arial"/>
        <family val="2"/>
      </rPr>
      <t xml:space="preserve"> ) ^ </t>
    </r>
    <r>
      <rPr>
        <b/>
        <vertAlign val="superscript"/>
        <sz val="12"/>
        <color indexed="48"/>
        <rFont val="Arial"/>
        <family val="2"/>
      </rPr>
      <t>Nº MESES</t>
    </r>
  </si>
  <si>
    <t>Obs.: O preço deve manter-se livre (juros sobre juros)</t>
  </si>
  <si>
    <t>Carrefour Supermercados</t>
  </si>
  <si>
    <t>PRODUTO</t>
  </si>
  <si>
    <t>PREÇO</t>
  </si>
  <si>
    <t>JAN</t>
  </si>
  <si>
    <t>FEV</t>
  </si>
  <si>
    <t>MAR</t>
  </si>
  <si>
    <t>ABR</t>
  </si>
  <si>
    <t>MAIOR VALOR</t>
  </si>
  <si>
    <t>MENOR  VALOR</t>
  </si>
  <si>
    <t>MÉDIA</t>
  </si>
  <si>
    <t>RAPADURA</t>
  </si>
  <si>
    <t>TAPIOCA</t>
  </si>
  <si>
    <t>FUBÁ</t>
  </si>
  <si>
    <t>JABA</t>
  </si>
  <si>
    <t>FARINHA</t>
  </si>
  <si>
    <t>TOTAL</t>
  </si>
  <si>
    <t>MENOR VALOR</t>
  </si>
  <si>
    <t>Fazer o cálculo da média da tabela</t>
  </si>
  <si>
    <t>Utilizar a função SE para calcular o resultado com a condição:</t>
  </si>
  <si>
    <t xml:space="preserve">SE A MÉDIA FOR IGUAL OU MAIOR QUE 6,0, O ALUNO ESTARÁ APROVADO, </t>
  </si>
  <si>
    <t>SE A MÉDIA DO ALUNO FOR IGUAL OU MENOR QUE 3,0 O ALUNO ESTARÁ REPROVADO,</t>
  </si>
  <si>
    <t>SE NÃO ATENDER AS DUAS CONDIÇÕES, O ALUNO ESTARÁ EM EXAME</t>
  </si>
  <si>
    <t>LISTA DE NOTAS DE INFORMÁTICA</t>
  </si>
  <si>
    <t>1º BIM.</t>
  </si>
  <si>
    <t>2º BIM.</t>
  </si>
  <si>
    <t>3º BIM.</t>
  </si>
  <si>
    <t>4º BIM.</t>
  </si>
  <si>
    <t>RESULTADO</t>
  </si>
  <si>
    <t>Alimarina</t>
  </si>
  <si>
    <t>Arlindo</t>
  </si>
  <si>
    <t>Denório</t>
  </si>
  <si>
    <t>Geledário</t>
  </si>
  <si>
    <t>Givenésio</t>
  </si>
  <si>
    <t>Marinézia</t>
  </si>
  <si>
    <t>Marlina</t>
  </si>
  <si>
    <t>Regivaldo</t>
  </si>
  <si>
    <t>Silmézia</t>
  </si>
  <si>
    <t>Uelington</t>
  </si>
  <si>
    <t>Clinton</t>
  </si>
  <si>
    <t>Blandomiro</t>
  </si>
  <si>
    <t>Valiozo</t>
  </si>
  <si>
    <t>Supermercado</t>
  </si>
  <si>
    <t>Notas de Informática</t>
  </si>
  <si>
    <t>Calcule o reajuste, a média, o máximo e o mínimo da planilha abaixo.</t>
  </si>
  <si>
    <t xml:space="preserve">Na Tabela 1, o maior valor, o menor valor e a média é calculada com base nos produtos. </t>
  </si>
  <si>
    <t>TABELA 1</t>
  </si>
  <si>
    <t>TABELA 2</t>
  </si>
  <si>
    <t xml:space="preserve">Na Tabela 2, o Total, Média, Maior valor e Menor valor é calculado com base nos meses. </t>
  </si>
  <si>
    <t>Supermercado X</t>
  </si>
  <si>
    <t xml:space="preserve"> </t>
  </si>
  <si>
    <t xml:space="preserve">   </t>
  </si>
  <si>
    <t xml:space="preserve">  </t>
  </si>
  <si>
    <t xml:space="preserve">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</si>
</sst>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.0%"/>
    <numFmt numFmtId="165" formatCode="_ &quot;R$&quot;\ * #,##0.00_ ;_ &quot;R$&quot;\ * \-#,##0.00_ ;_ &quot;R$&quot;\ * &quot;-&quot;??_ ;_ @_ "/>
    <numFmt numFmtId="166" formatCode="&quot;R$&quot;* #,##0.00"/>
    <numFmt numFmtId="167" formatCode="_ &quot;R$&quot;\ * #,##0.00_ ;_ &quot;R$&quot;\ * \-#,##0.00_ "/>
    <numFmt numFmtId="168" formatCode="_(&quot;R$&quot;* #,##0.00_);_(&quot;R$&quot;* \(#,##0.00\);_(&quot;R$&quot;* &quot;-&quot;??_);_(@_)"/>
    <numFmt numFmtId="169" formatCode="0.0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5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6"/>
      <name val="Arial"/>
      <family val="2"/>
    </font>
    <font>
      <b/>
      <sz val="14"/>
      <color indexed="32"/>
      <name val="Arial"/>
      <family val="2"/>
    </font>
    <font>
      <b/>
      <sz val="14"/>
      <color indexed="9"/>
      <name val="Arial"/>
      <family val="2"/>
    </font>
    <font>
      <b/>
      <sz val="12"/>
      <color indexed="37"/>
      <name val="Arial"/>
      <family val="2"/>
    </font>
    <font>
      <b/>
      <sz val="9"/>
      <color indexed="28"/>
      <name val="Arial"/>
      <family val="2"/>
    </font>
    <font>
      <i/>
      <sz val="10"/>
      <name val="Arial"/>
      <family val="2"/>
    </font>
    <font>
      <b/>
      <sz val="10"/>
      <color indexed="50"/>
      <name val="Arial"/>
      <family val="2"/>
    </font>
    <font>
      <b/>
      <sz val="10"/>
      <color indexed="25"/>
      <name val="Helv"/>
    </font>
    <font>
      <b/>
      <sz val="10"/>
      <color indexed="56"/>
      <name val="Arial"/>
      <family val="2"/>
    </font>
    <font>
      <b/>
      <sz val="10"/>
      <color indexed="25"/>
      <name val="Arial"/>
      <family val="2"/>
    </font>
    <font>
      <b/>
      <sz val="12"/>
      <name val="Arial"/>
      <family val="2"/>
    </font>
    <font>
      <b/>
      <sz val="12"/>
      <color indexed="50"/>
      <name val="Arial"/>
      <family val="2"/>
    </font>
    <font>
      <b/>
      <sz val="12"/>
      <color indexed="16"/>
      <name val="Arial"/>
      <family val="2"/>
    </font>
    <font>
      <b/>
      <vertAlign val="superscript"/>
      <sz val="12"/>
      <color indexed="48"/>
      <name val="Arial"/>
      <family val="2"/>
    </font>
    <font>
      <b/>
      <sz val="14"/>
      <color rgb="FF0000FF"/>
      <name val="Arial"/>
      <family val="2"/>
    </font>
    <font>
      <sz val="14"/>
      <color rgb="FF0000FF"/>
      <name val="Arial"/>
      <family val="2"/>
    </font>
    <font>
      <sz val="10"/>
      <color indexed="8"/>
      <name val="Arial"/>
      <family val="2"/>
    </font>
    <font>
      <b/>
      <sz val="12"/>
      <color rgb="FF00FFFF"/>
      <name val="Arial"/>
      <family val="2"/>
    </font>
    <font>
      <sz val="10"/>
      <color rgb="FF00FFFF"/>
      <name val="Arial"/>
      <family val="2"/>
    </font>
    <font>
      <b/>
      <sz val="11"/>
      <color rgb="FF00FFFF"/>
      <name val="Arial"/>
      <family val="2"/>
    </font>
    <font>
      <b/>
      <sz val="11"/>
      <name val="Arial"/>
      <family val="2"/>
    </font>
    <font>
      <b/>
      <sz val="10"/>
      <color rgb="FF00FFFF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sz val="14"/>
      <color indexed="8"/>
      <name val="Arial"/>
      <family val="2"/>
    </font>
    <font>
      <b/>
      <sz val="13"/>
      <color rgb="FF0000FF"/>
      <name val="Arial"/>
      <family val="2"/>
    </font>
    <font>
      <b/>
      <sz val="13"/>
      <color indexed="8"/>
      <name val="Arial"/>
      <family val="2"/>
    </font>
    <font>
      <b/>
      <sz val="14"/>
      <color indexed="8"/>
      <name val="Arial"/>
      <family val="2"/>
    </font>
    <font>
      <sz val="12"/>
      <color indexed="9"/>
      <name val="Times New Roman"/>
      <family val="1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sz val="10"/>
      <color indexed="12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b/>
      <i/>
      <sz val="10"/>
      <color indexed="10"/>
      <name val="Arial"/>
      <family val="2"/>
    </font>
    <font>
      <b/>
      <sz val="14"/>
      <name val="Arial"/>
      <family val="2"/>
    </font>
    <font>
      <b/>
      <sz val="14"/>
      <color theme="1" tint="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rgb="FF0066FF"/>
        <bgColor theme="0"/>
      </patternFill>
    </fill>
    <fill>
      <patternFill patternType="gray0625">
        <fgColor rgb="FFFF0066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centerContinuous"/>
    </xf>
    <xf numFmtId="0" fontId="7" fillId="0" borderId="3" xfId="0" applyFont="1" applyBorder="1"/>
    <xf numFmtId="14" fontId="9" fillId="0" borderId="0" xfId="0" applyNumberFormat="1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7" fillId="0" borderId="4" xfId="0" applyFont="1" applyBorder="1"/>
    <xf numFmtId="0" fontId="10" fillId="0" borderId="4" xfId="0" applyFont="1" applyBorder="1"/>
    <xf numFmtId="0" fontId="11" fillId="4" borderId="4" xfId="0" applyFont="1" applyFill="1" applyBorder="1"/>
    <xf numFmtId="0" fontId="8" fillId="0" borderId="3" xfId="0" applyFont="1" applyBorder="1" applyAlignment="1">
      <alignment horizontal="left"/>
    </xf>
    <xf numFmtId="0" fontId="0" fillId="5" borderId="3" xfId="0" applyFill="1" applyBorder="1"/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13" fillId="5" borderId="0" xfId="0" applyFont="1" applyFill="1"/>
    <xf numFmtId="0" fontId="14" fillId="5" borderId="0" xfId="0" applyFont="1" applyFill="1"/>
    <xf numFmtId="164" fontId="14" fillId="5" borderId="0" xfId="1" applyNumberFormat="1" applyFont="1" applyFill="1" applyAlignment="1">
      <alignment horizont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6" xfId="0" applyFont="1" applyBorder="1"/>
    <xf numFmtId="0" fontId="0" fillId="0" borderId="6" xfId="0" quotePrefix="1" applyBorder="1" applyAlignment="1">
      <alignment horizontal="left"/>
    </xf>
    <xf numFmtId="166" fontId="17" fillId="0" borderId="6" xfId="2" applyNumberFormat="1" applyFont="1" applyBorder="1" applyAlignment="1"/>
    <xf numFmtId="0" fontId="18" fillId="0" borderId="6" xfId="0" applyFont="1" applyBorder="1" applyAlignment="1">
      <alignment horizontal="center"/>
    </xf>
    <xf numFmtId="167" fontId="19" fillId="0" borderId="6" xfId="2" applyNumberFormat="1" applyFont="1" applyBorder="1" applyAlignment="1"/>
    <xf numFmtId="0" fontId="0" fillId="0" borderId="6" xfId="0" applyBorder="1"/>
    <xf numFmtId="0" fontId="1" fillId="4" borderId="0" xfId="3" applyFill="1"/>
    <xf numFmtId="0" fontId="26" fillId="4" borderId="0" xfId="3" applyFont="1" applyFill="1"/>
    <xf numFmtId="0" fontId="27" fillId="4" borderId="0" xfId="3" applyFont="1" applyFill="1"/>
    <xf numFmtId="0" fontId="26" fillId="0" borderId="0" xfId="3" applyFont="1"/>
    <xf numFmtId="0" fontId="28" fillId="6" borderId="7" xfId="3" applyFont="1" applyFill="1" applyBorder="1" applyAlignment="1">
      <alignment horizontal="centerContinuous"/>
    </xf>
    <xf numFmtId="0" fontId="29" fillId="6" borderId="8" xfId="3" applyFont="1" applyFill="1" applyBorder="1" applyAlignment="1">
      <alignment horizontal="centerContinuous"/>
    </xf>
    <xf numFmtId="0" fontId="29" fillId="6" borderId="9" xfId="3" applyFont="1" applyFill="1" applyBorder="1" applyAlignment="1">
      <alignment horizontal="centerContinuous"/>
    </xf>
    <xf numFmtId="0" fontId="30" fillId="6" borderId="3" xfId="3" applyFont="1" applyFill="1" applyBorder="1" applyAlignment="1">
      <alignment horizontal="center"/>
    </xf>
    <xf numFmtId="9" fontId="31" fillId="7" borderId="3" xfId="3" applyNumberFormat="1" applyFont="1" applyFill="1" applyBorder="1" applyAlignment="1" applyProtection="1">
      <alignment horizontal="center"/>
      <protection locked="0"/>
    </xf>
    <xf numFmtId="0" fontId="32" fillId="6" borderId="10" xfId="3" applyFont="1" applyFill="1" applyBorder="1" applyAlignment="1">
      <alignment horizontal="center" vertical="center" wrapText="1"/>
    </xf>
    <xf numFmtId="0" fontId="32" fillId="6" borderId="4" xfId="3" applyFont="1" applyFill="1" applyBorder="1" applyAlignment="1">
      <alignment horizontal="center" vertical="center" wrapText="1"/>
    </xf>
    <xf numFmtId="0" fontId="32" fillId="6" borderId="11" xfId="3" applyFont="1" applyFill="1" applyBorder="1" applyAlignment="1">
      <alignment horizontal="center" vertical="center" wrapText="1"/>
    </xf>
    <xf numFmtId="0" fontId="32" fillId="6" borderId="10" xfId="3" applyFont="1" applyFill="1" applyBorder="1"/>
    <xf numFmtId="44" fontId="32" fillId="6" borderId="4" xfId="4" applyFont="1" applyFill="1" applyBorder="1" applyAlignment="1" applyProtection="1"/>
    <xf numFmtId="44" fontId="33" fillId="4" borderId="4" xfId="4" applyFont="1" applyFill="1" applyBorder="1" applyAlignment="1" applyProtection="1">
      <protection locked="0"/>
    </xf>
    <xf numFmtId="44" fontId="33" fillId="8" borderId="4" xfId="4" applyFont="1" applyFill="1" applyBorder="1" applyAlignment="1" applyProtection="1">
      <protection locked="0"/>
    </xf>
    <xf numFmtId="168" fontId="33" fillId="8" borderId="11" xfId="3" applyNumberFormat="1" applyFont="1" applyFill="1" applyBorder="1" applyProtection="1">
      <protection locked="0"/>
    </xf>
    <xf numFmtId="0" fontId="32" fillId="6" borderId="12" xfId="3" applyFont="1" applyFill="1" applyBorder="1"/>
    <xf numFmtId="44" fontId="32" fillId="6" borderId="13" xfId="4" applyFont="1" applyFill="1" applyBorder="1" applyAlignment="1" applyProtection="1"/>
    <xf numFmtId="0" fontId="33" fillId="4" borderId="0" xfId="3" applyFont="1" applyFill="1" applyAlignment="1">
      <alignment horizontal="center"/>
    </xf>
    <xf numFmtId="44" fontId="27" fillId="4" borderId="0" xfId="4" applyFont="1" applyFill="1" applyBorder="1" applyAlignment="1" applyProtection="1">
      <alignment horizontal="center"/>
    </xf>
    <xf numFmtId="0" fontId="27" fillId="4" borderId="0" xfId="3" applyFont="1" applyFill="1" applyAlignment="1">
      <alignment horizontal="center"/>
    </xf>
    <xf numFmtId="0" fontId="32" fillId="6" borderId="7" xfId="3" applyFont="1" applyFill="1" applyBorder="1" applyAlignment="1">
      <alignment horizontal="center"/>
    </xf>
    <xf numFmtId="44" fontId="33" fillId="4" borderId="8" xfId="4" applyFont="1" applyFill="1" applyBorder="1" applyAlignment="1" applyProtection="1">
      <alignment horizontal="center"/>
      <protection locked="0"/>
    </xf>
    <xf numFmtId="0" fontId="32" fillId="6" borderId="10" xfId="3" applyFont="1" applyFill="1" applyBorder="1" applyAlignment="1">
      <alignment horizontal="center"/>
    </xf>
    <xf numFmtId="44" fontId="33" fillId="8" borderId="4" xfId="4" applyFont="1" applyFill="1" applyBorder="1" applyAlignment="1" applyProtection="1">
      <alignment horizontal="center"/>
      <protection locked="0"/>
    </xf>
    <xf numFmtId="0" fontId="32" fillId="6" borderId="12" xfId="3" applyFont="1" applyFill="1" applyBorder="1" applyAlignment="1">
      <alignment horizontal="center"/>
    </xf>
    <xf numFmtId="44" fontId="33" fillId="8" borderId="13" xfId="4" applyFont="1" applyFill="1" applyBorder="1" applyAlignment="1" applyProtection="1">
      <alignment horizontal="center"/>
      <protection locked="0"/>
    </xf>
    <xf numFmtId="0" fontId="1" fillId="0" borderId="0" xfId="3"/>
    <xf numFmtId="0" fontId="35" fillId="4" borderId="0" xfId="3" applyFont="1" applyFill="1"/>
    <xf numFmtId="0" fontId="36" fillId="4" borderId="0" xfId="3" applyFont="1" applyFill="1"/>
    <xf numFmtId="0" fontId="37" fillId="4" borderId="0" xfId="3" applyFont="1" applyFill="1"/>
    <xf numFmtId="0" fontId="33" fillId="4" borderId="0" xfId="3" applyFont="1" applyFill="1"/>
    <xf numFmtId="0" fontId="25" fillId="4" borderId="0" xfId="3" applyFont="1" applyFill="1"/>
    <xf numFmtId="0" fontId="38" fillId="4" borderId="0" xfId="3" applyFont="1" applyFill="1"/>
    <xf numFmtId="169" fontId="42" fillId="9" borderId="4" xfId="3" applyNumberFormat="1" applyFont="1" applyFill="1" applyBorder="1" applyAlignment="1">
      <alignment horizontal="center"/>
    </xf>
    <xf numFmtId="169" fontId="43" fillId="4" borderId="4" xfId="3" applyNumberFormat="1" applyFont="1" applyFill="1" applyBorder="1" applyAlignment="1" applyProtection="1">
      <alignment horizontal="center"/>
      <protection locked="0"/>
    </xf>
    <xf numFmtId="0" fontId="44" fillId="0" borderId="11" xfId="3" applyFont="1" applyBorder="1" applyAlignment="1" applyProtection="1">
      <alignment horizontal="center"/>
      <protection locked="0"/>
    </xf>
    <xf numFmtId="169" fontId="45" fillId="9" borderId="4" xfId="3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0" fillId="0" borderId="23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21" fillId="0" borderId="26" xfId="0" applyFont="1" applyBorder="1" applyAlignment="1">
      <alignment horizontal="left"/>
    </xf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16" fillId="0" borderId="0" xfId="0" applyFont="1" applyBorder="1"/>
    <xf numFmtId="166" fontId="17" fillId="0" borderId="0" xfId="2" applyNumberFormat="1" applyFont="1" applyBorder="1" applyAlignment="1"/>
    <xf numFmtId="0" fontId="18" fillId="0" borderId="0" xfId="0" applyFont="1" applyBorder="1" applyAlignment="1">
      <alignment horizontal="center"/>
    </xf>
    <xf numFmtId="167" fontId="19" fillId="0" borderId="0" xfId="2" applyNumberFormat="1" applyFont="1" applyBorder="1" applyAlignment="1"/>
    <xf numFmtId="0" fontId="47" fillId="0" borderId="0" xfId="3" applyFont="1"/>
    <xf numFmtId="0" fontId="13" fillId="10" borderId="14" xfId="3" applyFont="1" applyFill="1" applyBorder="1" applyAlignment="1">
      <alignment horizontal="centerContinuous"/>
    </xf>
    <xf numFmtId="0" fontId="39" fillId="10" borderId="15" xfId="3" applyFont="1" applyFill="1" applyBorder="1" applyAlignment="1">
      <alignment horizontal="centerContinuous"/>
    </xf>
    <xf numFmtId="0" fontId="39" fillId="10" borderId="16" xfId="3" applyFont="1" applyFill="1" applyBorder="1" applyAlignment="1">
      <alignment horizontal="centerContinuous"/>
    </xf>
    <xf numFmtId="0" fontId="40" fillId="10" borderId="17" xfId="3" applyFont="1" applyFill="1" applyBorder="1" applyAlignment="1">
      <alignment horizontal="center"/>
    </xf>
    <xf numFmtId="0" fontId="40" fillId="10" borderId="18" xfId="3" quotePrefix="1" applyFont="1" applyFill="1" applyBorder="1" applyAlignment="1">
      <alignment horizontal="center"/>
    </xf>
    <xf numFmtId="0" fontId="40" fillId="10" borderId="18" xfId="3" applyFont="1" applyFill="1" applyBorder="1" applyAlignment="1">
      <alignment horizontal="center"/>
    </xf>
    <xf numFmtId="0" fontId="40" fillId="10" borderId="19" xfId="3" applyFont="1" applyFill="1" applyBorder="1" applyAlignment="1">
      <alignment horizontal="center"/>
    </xf>
    <xf numFmtId="0" fontId="41" fillId="10" borderId="21" xfId="3" applyFont="1" applyFill="1" applyBorder="1" applyAlignment="1">
      <alignment horizontal="center"/>
    </xf>
    <xf numFmtId="0" fontId="41" fillId="10" borderId="20" xfId="3" applyFont="1" applyFill="1" applyBorder="1" applyAlignment="1">
      <alignment horizontal="center"/>
    </xf>
    <xf numFmtId="0" fontId="41" fillId="10" borderId="22" xfId="3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6" fillId="4" borderId="0" xfId="3" applyFont="1" applyFill="1" applyAlignment="1">
      <alignment horizontal="center"/>
    </xf>
    <xf numFmtId="0" fontId="34" fillId="4" borderId="0" xfId="3" applyFont="1" applyFill="1" applyAlignment="1">
      <alignment horizontal="center"/>
    </xf>
  </cellXfs>
  <cellStyles count="5">
    <cellStyle name="Moeda 2" xfId="2" xr:uid="{9FD6D46C-A8FF-4811-87FE-36C05190A540}"/>
    <cellStyle name="Moeda 3" xfId="4" xr:uid="{E52B86CA-6BDC-4C77-BB40-AA4AC71C087F}"/>
    <cellStyle name="Normal" xfId="0" builtinId="0"/>
    <cellStyle name="Normal 2" xfId="3" xr:uid="{57A61C17-C59A-45D6-B1B0-1CD5766AAD30}"/>
    <cellStyle name="Porcentagem 2" xfId="1" xr:uid="{9EBA6CBD-4113-4761-A612-BDB6A8797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261938</xdr:colOff>
      <xdr:row>16</xdr:row>
      <xdr:rowOff>15875</xdr:rowOff>
    </xdr:from>
    <xdr:to>
      <xdr:col>4</xdr:col>
      <xdr:colOff>531813</xdr:colOff>
      <xdr:row>18</xdr:row>
      <xdr:rowOff>111125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E7BD3B5-7ABF-4F79-89F9-AD713555D71D}"/>
            </a:ext>
          </a:extLst>
        </xdr:cNvPr>
        <xdr:cNvSpPr txBox="1"/>
      </xdr:nvSpPr>
      <xdr:spPr>
        <a:xfrm>
          <a:off x="658813" y="2690813"/>
          <a:ext cx="292100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Estoque</a:t>
          </a:r>
          <a:r>
            <a:rPr lang="pt-BR" sz="1100"/>
            <a:t> =  Inicial + Fabricado  - Vendido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AC20-E2CB-440F-B303-A40FE4572B01}">
  <sheetPr>
    <tabColor rgb="FF00B0F0"/>
  </sheetPr>
  <dimension ref="B1:E15"/>
  <sheetViews>
    <sheetView showGridLines="0" tabSelected="1" zoomScaleNormal="100" workbookViewId="0">
      <selection activeCell="F15" sqref="F15"/>
    </sheetView>
  </sheetViews>
  <sheetFormatPr defaultColWidth="11.42578125" defaultRowHeight="12.75" x14ac:dyDescent="0.2"/>
  <cols>
    <col min="1" max="1" width="6" customWidth="1"/>
    <col min="2" max="2" width="17.140625" customWidth="1"/>
    <col min="3" max="3" width="12.140625" bestFit="1" customWidth="1"/>
    <col min="4" max="5" width="10.42578125" customWidth="1"/>
  </cols>
  <sheetData>
    <row r="1" spans="2:5" ht="15.75" x14ac:dyDescent="0.25">
      <c r="B1" s="1" t="s">
        <v>0</v>
      </c>
      <c r="C1" s="2"/>
      <c r="D1" s="2"/>
      <c r="E1" s="2"/>
    </row>
    <row r="2" spans="2:5" ht="13.5" thickBot="1" x14ac:dyDescent="0.25"/>
    <row r="3" spans="2:5" ht="13.5" thickBot="1" x14ac:dyDescent="0.25">
      <c r="B3" s="3" t="s">
        <v>1</v>
      </c>
      <c r="C3" s="4"/>
      <c r="D3" s="5">
        <v>250</v>
      </c>
      <c r="E3" s="67"/>
    </row>
    <row r="4" spans="2:5" ht="13.5" thickBot="1" x14ac:dyDescent="0.25">
      <c r="B4" s="6">
        <f ca="1">B6-2</f>
        <v>45416</v>
      </c>
    </row>
    <row r="5" spans="2:5" ht="13.5" thickBot="1" x14ac:dyDescent="0.25">
      <c r="B5" s="7" t="s">
        <v>2</v>
      </c>
      <c r="C5" s="7" t="s">
        <v>3</v>
      </c>
      <c r="D5" s="7" t="s">
        <v>4</v>
      </c>
      <c r="E5" s="7" t="s">
        <v>5</v>
      </c>
    </row>
    <row r="6" spans="2:5" x14ac:dyDescent="0.2">
      <c r="B6" s="8">
        <f ca="1">TODAY()-30</f>
        <v>45418</v>
      </c>
      <c r="C6" s="9">
        <v>100</v>
      </c>
      <c r="D6" s="10">
        <v>40</v>
      </c>
      <c r="E6" s="11">
        <f>D3+C6-D6</f>
        <v>310</v>
      </c>
    </row>
    <row r="7" spans="2:5" x14ac:dyDescent="0.2">
      <c r="B7" s="8">
        <f ca="1">B6+2</f>
        <v>45420</v>
      </c>
      <c r="C7" s="9">
        <v>20</v>
      </c>
      <c r="D7" s="10">
        <v>25</v>
      </c>
      <c r="E7" s="11">
        <f xml:space="preserve"> $D$3 + C7 - D7</f>
        <v>245</v>
      </c>
    </row>
    <row r="8" spans="2:5" x14ac:dyDescent="0.2">
      <c r="B8" s="8">
        <f t="shared" ref="B8:B14" ca="1" si="0">B7+2</f>
        <v>45422</v>
      </c>
      <c r="C8" s="9">
        <v>23</v>
      </c>
      <c r="D8" s="10">
        <v>7</v>
      </c>
      <c r="E8" s="11">
        <f t="shared" ref="E8:E14" si="1" xml:space="preserve"> $D$3 + C8 - D8</f>
        <v>266</v>
      </c>
    </row>
    <row r="9" spans="2:5" x14ac:dyDescent="0.2">
      <c r="B9" s="8">
        <f t="shared" ca="1" si="0"/>
        <v>45424</v>
      </c>
      <c r="C9" s="9">
        <v>12</v>
      </c>
      <c r="D9" s="10">
        <v>9</v>
      </c>
      <c r="E9" s="11">
        <f t="shared" si="1"/>
        <v>253</v>
      </c>
    </row>
    <row r="10" spans="2:5" x14ac:dyDescent="0.2">
      <c r="B10" s="8">
        <f t="shared" ca="1" si="0"/>
        <v>45426</v>
      </c>
      <c r="C10" s="9">
        <v>50</v>
      </c>
      <c r="D10" s="10">
        <v>100</v>
      </c>
      <c r="E10" s="11">
        <f t="shared" si="1"/>
        <v>200</v>
      </c>
    </row>
    <row r="11" spans="2:5" x14ac:dyDescent="0.2">
      <c r="B11" s="8">
        <f t="shared" ca="1" si="0"/>
        <v>45428</v>
      </c>
      <c r="C11" s="9">
        <v>26</v>
      </c>
      <c r="D11" s="10">
        <v>120</v>
      </c>
      <c r="E11" s="11">
        <f t="shared" si="1"/>
        <v>156</v>
      </c>
    </row>
    <row r="12" spans="2:5" x14ac:dyDescent="0.2">
      <c r="B12" s="8">
        <f t="shared" ca="1" si="0"/>
        <v>45430</v>
      </c>
      <c r="C12" s="9">
        <v>25</v>
      </c>
      <c r="D12" s="10">
        <v>48</v>
      </c>
      <c r="E12" s="11">
        <f t="shared" si="1"/>
        <v>227</v>
      </c>
    </row>
    <row r="13" spans="2:5" x14ac:dyDescent="0.2">
      <c r="B13" s="8">
        <f t="shared" ca="1" si="0"/>
        <v>45432</v>
      </c>
      <c r="C13" s="9">
        <v>34</v>
      </c>
      <c r="D13" s="10">
        <v>65</v>
      </c>
      <c r="E13" s="11">
        <f t="shared" si="1"/>
        <v>219</v>
      </c>
    </row>
    <row r="14" spans="2:5" ht="13.5" thickBot="1" x14ac:dyDescent="0.25">
      <c r="B14" s="8">
        <f t="shared" ca="1" si="0"/>
        <v>45434</v>
      </c>
      <c r="C14" s="9">
        <v>12</v>
      </c>
      <c r="D14" s="10">
        <v>34</v>
      </c>
      <c r="E14" s="11">
        <f t="shared" si="1"/>
        <v>228</v>
      </c>
    </row>
    <row r="15" spans="2:5" ht="13.5" thickBot="1" x14ac:dyDescent="0.25">
      <c r="B15" s="12" t="s">
        <v>6</v>
      </c>
      <c r="C15" s="13">
        <f>SUM(C6,C7,C8,C9,C11,C10,C12,C13,C14)</f>
        <v>302</v>
      </c>
      <c r="D15" s="13">
        <f>SUM(D6,D7,D8,D9,D10,D11,D12,D13,D14)</f>
        <v>448</v>
      </c>
      <c r="E15" s="11">
        <f>SUM(E6,E7,E8,E10,E9,E11,E12,E13,E14)</f>
        <v>2104</v>
      </c>
    </row>
  </sheetData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>
    <oddHeader>&amp;A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96D6-6064-417D-8C26-FCCE278661F5}">
  <sheetPr>
    <tabColor rgb="FF0070C0"/>
  </sheetPr>
  <dimension ref="B1:G29"/>
  <sheetViews>
    <sheetView showGridLines="0" workbookViewId="0">
      <selection activeCell="I19" sqref="I19"/>
    </sheetView>
  </sheetViews>
  <sheetFormatPr defaultRowHeight="12.75" x14ac:dyDescent="0.2"/>
  <cols>
    <col min="1" max="1" width="6" customWidth="1"/>
    <col min="2" max="2" width="10.85546875" customWidth="1"/>
    <col min="3" max="3" width="23.85546875" customWidth="1"/>
    <col min="4" max="4" width="18.7109375" customWidth="1"/>
    <col min="5" max="5" width="12.28515625" customWidth="1"/>
    <col min="6" max="6" width="9.7109375" customWidth="1"/>
    <col min="7" max="7" width="13.140625" customWidth="1"/>
  </cols>
  <sheetData>
    <row r="1" spans="2:7" ht="18" x14ac:dyDescent="0.25">
      <c r="B1" s="93" t="s">
        <v>7</v>
      </c>
      <c r="C1" s="93"/>
      <c r="D1" s="93"/>
      <c r="E1" s="93"/>
      <c r="F1" s="93"/>
      <c r="G1" s="93"/>
    </row>
    <row r="3" spans="2:7" ht="18" x14ac:dyDescent="0.25">
      <c r="B3" s="14" t="s">
        <v>8</v>
      </c>
      <c r="C3" s="15"/>
      <c r="D3" s="15"/>
      <c r="E3" s="15"/>
      <c r="F3" s="15"/>
      <c r="G3" s="15"/>
    </row>
    <row r="4" spans="2:7" ht="18.75" thickBot="1" x14ac:dyDescent="0.3">
      <c r="B4" s="16"/>
      <c r="C4" s="17"/>
      <c r="D4" s="17"/>
      <c r="E4" s="17"/>
      <c r="F4" s="18">
        <v>3.15E-2</v>
      </c>
      <c r="G4" s="17"/>
    </row>
    <row r="5" spans="2:7" ht="14.25" thickTop="1" thickBot="1" x14ac:dyDescent="0.25">
      <c r="B5" s="19" t="s">
        <v>9</v>
      </c>
      <c r="C5" s="19" t="s">
        <v>10</v>
      </c>
      <c r="D5" s="19" t="s">
        <v>11</v>
      </c>
      <c r="E5" s="20" t="s">
        <v>12</v>
      </c>
      <c r="F5" s="20" t="s">
        <v>13</v>
      </c>
      <c r="G5" s="20" t="s">
        <v>14</v>
      </c>
    </row>
    <row r="6" spans="2:7" ht="13.5" thickTop="1" x14ac:dyDescent="0.2">
      <c r="B6" s="21">
        <v>1</v>
      </c>
      <c r="C6" s="22" t="s">
        <v>15</v>
      </c>
      <c r="D6" s="23" t="s">
        <v>16</v>
      </c>
      <c r="E6" s="24">
        <v>650</v>
      </c>
      <c r="F6" s="25">
        <v>5</v>
      </c>
      <c r="G6" s="26">
        <f>E6 *( 1 + $F$4) ^ F6</f>
        <v>759.03100816657059</v>
      </c>
    </row>
    <row r="7" spans="2:7" x14ac:dyDescent="0.2">
      <c r="B7" s="21">
        <v>2</v>
      </c>
      <c r="C7" s="22" t="s">
        <v>17</v>
      </c>
      <c r="D7" s="27" t="s">
        <v>18</v>
      </c>
      <c r="E7" s="24">
        <v>1500</v>
      </c>
      <c r="F7" s="25">
        <v>6</v>
      </c>
      <c r="G7" s="26">
        <f t="shared" ref="G7:G23" si="0">E7 *( 1 + $F$4) ^ F7</f>
        <v>1806.7857344395793</v>
      </c>
    </row>
    <row r="8" spans="2:7" x14ac:dyDescent="0.2">
      <c r="B8" s="21">
        <v>3</v>
      </c>
      <c r="C8" s="22" t="s">
        <v>19</v>
      </c>
      <c r="D8" s="27" t="s">
        <v>20</v>
      </c>
      <c r="E8" s="24">
        <v>650</v>
      </c>
      <c r="F8" s="25">
        <v>7</v>
      </c>
      <c r="G8" s="26">
        <f t="shared" si="0"/>
        <v>807.60311019891799</v>
      </c>
    </row>
    <row r="9" spans="2:7" x14ac:dyDescent="0.2">
      <c r="B9" s="21">
        <v>4</v>
      </c>
      <c r="C9" s="22" t="s">
        <v>21</v>
      </c>
      <c r="D9" s="27" t="s">
        <v>20</v>
      </c>
      <c r="E9" s="24">
        <v>650</v>
      </c>
      <c r="F9" s="25">
        <v>9</v>
      </c>
      <c r="G9" s="26">
        <f t="shared" si="0"/>
        <v>859.28345032754464</v>
      </c>
    </row>
    <row r="10" spans="2:7" x14ac:dyDescent="0.2">
      <c r="B10" s="21">
        <v>5</v>
      </c>
      <c r="C10" s="22" t="s">
        <v>22</v>
      </c>
      <c r="D10" s="27" t="s">
        <v>23</v>
      </c>
      <c r="E10" s="24">
        <v>2500</v>
      </c>
      <c r="F10" s="25">
        <v>6</v>
      </c>
      <c r="G10" s="26">
        <f t="shared" si="0"/>
        <v>3011.3095573992987</v>
      </c>
    </row>
    <row r="11" spans="2:7" x14ac:dyDescent="0.2">
      <c r="B11" s="21">
        <v>6</v>
      </c>
      <c r="C11" s="22" t="s">
        <v>24</v>
      </c>
      <c r="D11" s="27" t="s">
        <v>23</v>
      </c>
      <c r="E11" s="24">
        <v>2300</v>
      </c>
      <c r="F11" s="25">
        <v>2</v>
      </c>
      <c r="G11" s="26">
        <f t="shared" si="0"/>
        <v>2447.1821750000004</v>
      </c>
    </row>
    <row r="12" spans="2:7" x14ac:dyDescent="0.2">
      <c r="B12" s="21">
        <v>7</v>
      </c>
      <c r="C12" s="22" t="s">
        <v>25</v>
      </c>
      <c r="D12" s="23" t="s">
        <v>23</v>
      </c>
      <c r="E12" s="24">
        <v>2000</v>
      </c>
      <c r="F12" s="25">
        <v>3</v>
      </c>
      <c r="G12" s="26">
        <f t="shared" si="0"/>
        <v>2195.0160117500004</v>
      </c>
    </row>
    <row r="13" spans="2:7" x14ac:dyDescent="0.2">
      <c r="B13" s="21">
        <v>8</v>
      </c>
      <c r="C13" s="22" t="s">
        <v>26</v>
      </c>
      <c r="D13" s="27" t="s">
        <v>20</v>
      </c>
      <c r="E13" s="24">
        <v>500</v>
      </c>
      <c r="F13" s="25">
        <v>7</v>
      </c>
      <c r="G13" s="26">
        <f t="shared" si="0"/>
        <v>621.2331616914754</v>
      </c>
    </row>
    <row r="14" spans="2:7" x14ac:dyDescent="0.2">
      <c r="B14" s="21">
        <v>9</v>
      </c>
      <c r="C14" s="22" t="s">
        <v>27</v>
      </c>
      <c r="D14" s="27" t="s">
        <v>18</v>
      </c>
      <c r="E14" s="24">
        <v>1750</v>
      </c>
      <c r="F14" s="25">
        <v>9</v>
      </c>
      <c r="G14" s="26">
        <f t="shared" si="0"/>
        <v>2313.4554431895435</v>
      </c>
    </row>
    <row r="15" spans="2:7" x14ac:dyDescent="0.2">
      <c r="B15" s="21">
        <v>10</v>
      </c>
      <c r="C15" s="22" t="s">
        <v>28</v>
      </c>
      <c r="D15" s="27" t="s">
        <v>29</v>
      </c>
      <c r="E15" s="24">
        <v>723</v>
      </c>
      <c r="F15" s="25">
        <v>3</v>
      </c>
      <c r="G15" s="26">
        <f t="shared" si="0"/>
        <v>793.49828824762517</v>
      </c>
    </row>
    <row r="16" spans="2:7" x14ac:dyDescent="0.2">
      <c r="B16" s="21">
        <v>11</v>
      </c>
      <c r="C16" s="22" t="s">
        <v>30</v>
      </c>
      <c r="D16" s="27" t="s">
        <v>18</v>
      </c>
      <c r="E16" s="24">
        <v>2000</v>
      </c>
      <c r="F16" s="25">
        <v>4</v>
      </c>
      <c r="G16" s="26">
        <f t="shared" si="0"/>
        <v>2264.1590161201257</v>
      </c>
    </row>
    <row r="17" spans="2:7" x14ac:dyDescent="0.2">
      <c r="B17" s="21">
        <v>12</v>
      </c>
      <c r="C17" s="22" t="s">
        <v>31</v>
      </c>
      <c r="D17" s="27" t="s">
        <v>20</v>
      </c>
      <c r="E17" s="24">
        <v>400</v>
      </c>
      <c r="F17" s="25">
        <v>6</v>
      </c>
      <c r="G17" s="26">
        <f t="shared" si="0"/>
        <v>481.80952918388778</v>
      </c>
    </row>
    <row r="18" spans="2:7" x14ac:dyDescent="0.2">
      <c r="B18" s="21">
        <v>13</v>
      </c>
      <c r="C18" s="22" t="s">
        <v>32</v>
      </c>
      <c r="D18" s="27" t="s">
        <v>18</v>
      </c>
      <c r="E18" s="24">
        <v>1750</v>
      </c>
      <c r="F18" s="25">
        <v>4</v>
      </c>
      <c r="G18" s="26">
        <f t="shared" si="0"/>
        <v>1981.1391391051097</v>
      </c>
    </row>
    <row r="19" spans="2:7" x14ac:dyDescent="0.2">
      <c r="B19" s="21">
        <v>14</v>
      </c>
      <c r="C19" s="22" t="s">
        <v>33</v>
      </c>
      <c r="D19" s="27" t="s">
        <v>18</v>
      </c>
      <c r="E19" s="24">
        <v>1500</v>
      </c>
      <c r="F19" s="25">
        <v>8</v>
      </c>
      <c r="G19" s="26">
        <f t="shared" si="0"/>
        <v>1922.4060188542703</v>
      </c>
    </row>
    <row r="20" spans="2:7" x14ac:dyDescent="0.2">
      <c r="B20" s="21">
        <v>15</v>
      </c>
      <c r="C20" s="22" t="s">
        <v>34</v>
      </c>
      <c r="D20" s="27" t="s">
        <v>29</v>
      </c>
      <c r="E20" s="24">
        <v>850</v>
      </c>
      <c r="F20" s="25">
        <v>2</v>
      </c>
      <c r="G20" s="26">
        <f t="shared" si="0"/>
        <v>904.39341250000007</v>
      </c>
    </row>
    <row r="21" spans="2:7" x14ac:dyDescent="0.2">
      <c r="B21" s="21">
        <v>16</v>
      </c>
      <c r="C21" s="22" t="s">
        <v>35</v>
      </c>
      <c r="D21" s="27" t="s">
        <v>29</v>
      </c>
      <c r="E21" s="24">
        <v>600</v>
      </c>
      <c r="F21" s="25">
        <v>9</v>
      </c>
      <c r="G21" s="26">
        <f t="shared" si="0"/>
        <v>793.18472337927199</v>
      </c>
    </row>
    <row r="22" spans="2:7" x14ac:dyDescent="0.2">
      <c r="B22" s="21">
        <v>17</v>
      </c>
      <c r="C22" s="22" t="s">
        <v>36</v>
      </c>
      <c r="D22" s="27" t="s">
        <v>23</v>
      </c>
      <c r="E22" s="24">
        <v>2000</v>
      </c>
      <c r="F22" s="25">
        <v>5</v>
      </c>
      <c r="G22" s="26">
        <f t="shared" si="0"/>
        <v>2335.4800251279094</v>
      </c>
    </row>
    <row r="23" spans="2:7" x14ac:dyDescent="0.2">
      <c r="B23" s="21">
        <v>18</v>
      </c>
      <c r="C23" s="22" t="s">
        <v>37</v>
      </c>
      <c r="D23" s="27" t="s">
        <v>20</v>
      </c>
      <c r="E23" s="24">
        <v>650</v>
      </c>
      <c r="F23" s="25">
        <v>9</v>
      </c>
      <c r="G23" s="26">
        <f t="shared" si="0"/>
        <v>859.28345032754464</v>
      </c>
    </row>
    <row r="24" spans="2:7" x14ac:dyDescent="0.2">
      <c r="B24" s="77"/>
      <c r="C24" s="78"/>
      <c r="D24" s="72"/>
      <c r="E24" s="79"/>
      <c r="F24" s="80"/>
      <c r="G24" s="81"/>
    </row>
    <row r="25" spans="2:7" x14ac:dyDescent="0.2">
      <c r="B25" s="77"/>
      <c r="C25" s="78"/>
      <c r="D25" s="72"/>
      <c r="E25" s="79"/>
      <c r="F25" s="80"/>
      <c r="G25" s="81"/>
    </row>
    <row r="26" spans="2:7" ht="13.5" thickBot="1" x14ac:dyDescent="0.25"/>
    <row r="27" spans="2:7" x14ac:dyDescent="0.2">
      <c r="B27" s="68" t="s">
        <v>38</v>
      </c>
      <c r="C27" s="69"/>
      <c r="D27" s="69"/>
      <c r="E27" s="70"/>
    </row>
    <row r="28" spans="2:7" ht="18.75" x14ac:dyDescent="0.25">
      <c r="B28" s="71" t="s">
        <v>39</v>
      </c>
      <c r="C28" s="72"/>
      <c r="D28" s="72"/>
      <c r="E28" s="73"/>
    </row>
    <row r="29" spans="2:7" ht="13.5" thickBot="1" x14ac:dyDescent="0.25">
      <c r="B29" s="74"/>
      <c r="C29" s="75"/>
      <c r="D29" s="75"/>
      <c r="E29" s="76"/>
    </row>
  </sheetData>
  <mergeCells count="1">
    <mergeCell ref="B1:G1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A15-46DD-4EE8-8E45-8C8A9B2A0F80}">
  <sheetPr>
    <tabColor rgb="FF0000FF"/>
  </sheetPr>
  <dimension ref="B2:M22"/>
  <sheetViews>
    <sheetView showGridLines="0" topLeftCell="A7" workbookViewId="0">
      <selection activeCell="H23" sqref="H23"/>
    </sheetView>
  </sheetViews>
  <sheetFormatPr defaultRowHeight="15" x14ac:dyDescent="0.25"/>
  <cols>
    <col min="1" max="1" width="5.5703125" style="56" customWidth="1"/>
    <col min="2" max="2" width="15.42578125" style="56" customWidth="1"/>
    <col min="3" max="3" width="9.7109375" style="56" bestFit="1" customWidth="1"/>
    <col min="4" max="8" width="9.5703125" style="56" bestFit="1" customWidth="1"/>
    <col min="9" max="11" width="9.140625" style="56"/>
    <col min="12" max="12" width="20" style="56" customWidth="1"/>
    <col min="13" max="257" width="9.140625" style="56"/>
    <col min="258" max="258" width="15.42578125" style="56" customWidth="1"/>
    <col min="259" max="261" width="9.5703125" style="56" bestFit="1" customWidth="1"/>
    <col min="262" max="263" width="9.140625" style="56"/>
    <col min="264" max="264" width="9.5703125" style="56" bestFit="1" customWidth="1"/>
    <col min="265" max="267" width="9.140625" style="56"/>
    <col min="268" max="268" width="13.85546875" style="56" bestFit="1" customWidth="1"/>
    <col min="269" max="513" width="9.140625" style="56"/>
    <col min="514" max="514" width="15.42578125" style="56" customWidth="1"/>
    <col min="515" max="517" width="9.5703125" style="56" bestFit="1" customWidth="1"/>
    <col min="518" max="519" width="9.140625" style="56"/>
    <col min="520" max="520" width="9.5703125" style="56" bestFit="1" customWidth="1"/>
    <col min="521" max="523" width="9.140625" style="56"/>
    <col min="524" max="524" width="13.85546875" style="56" bestFit="1" customWidth="1"/>
    <col min="525" max="769" width="9.140625" style="56"/>
    <col min="770" max="770" width="15.42578125" style="56" customWidth="1"/>
    <col min="771" max="773" width="9.5703125" style="56" bestFit="1" customWidth="1"/>
    <col min="774" max="775" width="9.140625" style="56"/>
    <col min="776" max="776" width="9.5703125" style="56" bestFit="1" customWidth="1"/>
    <col min="777" max="779" width="9.140625" style="56"/>
    <col min="780" max="780" width="13.85546875" style="56" bestFit="1" customWidth="1"/>
    <col min="781" max="1025" width="9.140625" style="56"/>
    <col min="1026" max="1026" width="15.42578125" style="56" customWidth="1"/>
    <col min="1027" max="1029" width="9.5703125" style="56" bestFit="1" customWidth="1"/>
    <col min="1030" max="1031" width="9.140625" style="56"/>
    <col min="1032" max="1032" width="9.5703125" style="56" bestFit="1" customWidth="1"/>
    <col min="1033" max="1035" width="9.140625" style="56"/>
    <col min="1036" max="1036" width="13.85546875" style="56" bestFit="1" customWidth="1"/>
    <col min="1037" max="1281" width="9.140625" style="56"/>
    <col min="1282" max="1282" width="15.42578125" style="56" customWidth="1"/>
    <col min="1283" max="1285" width="9.5703125" style="56" bestFit="1" customWidth="1"/>
    <col min="1286" max="1287" width="9.140625" style="56"/>
    <col min="1288" max="1288" width="9.5703125" style="56" bestFit="1" customWidth="1"/>
    <col min="1289" max="1291" width="9.140625" style="56"/>
    <col min="1292" max="1292" width="13.85546875" style="56" bestFit="1" customWidth="1"/>
    <col min="1293" max="1537" width="9.140625" style="56"/>
    <col min="1538" max="1538" width="15.42578125" style="56" customWidth="1"/>
    <col min="1539" max="1541" width="9.5703125" style="56" bestFit="1" customWidth="1"/>
    <col min="1542" max="1543" width="9.140625" style="56"/>
    <col min="1544" max="1544" width="9.5703125" style="56" bestFit="1" customWidth="1"/>
    <col min="1545" max="1547" width="9.140625" style="56"/>
    <col min="1548" max="1548" width="13.85546875" style="56" bestFit="1" customWidth="1"/>
    <col min="1549" max="1793" width="9.140625" style="56"/>
    <col min="1794" max="1794" width="15.42578125" style="56" customWidth="1"/>
    <col min="1795" max="1797" width="9.5703125" style="56" bestFit="1" customWidth="1"/>
    <col min="1798" max="1799" width="9.140625" style="56"/>
    <col min="1800" max="1800" width="9.5703125" style="56" bestFit="1" customWidth="1"/>
    <col min="1801" max="1803" width="9.140625" style="56"/>
    <col min="1804" max="1804" width="13.85546875" style="56" bestFit="1" customWidth="1"/>
    <col min="1805" max="2049" width="9.140625" style="56"/>
    <col min="2050" max="2050" width="15.42578125" style="56" customWidth="1"/>
    <col min="2051" max="2053" width="9.5703125" style="56" bestFit="1" customWidth="1"/>
    <col min="2054" max="2055" width="9.140625" style="56"/>
    <col min="2056" max="2056" width="9.5703125" style="56" bestFit="1" customWidth="1"/>
    <col min="2057" max="2059" width="9.140625" style="56"/>
    <col min="2060" max="2060" width="13.85546875" style="56" bestFit="1" customWidth="1"/>
    <col min="2061" max="2305" width="9.140625" style="56"/>
    <col min="2306" max="2306" width="15.42578125" style="56" customWidth="1"/>
    <col min="2307" max="2309" width="9.5703125" style="56" bestFit="1" customWidth="1"/>
    <col min="2310" max="2311" width="9.140625" style="56"/>
    <col min="2312" max="2312" width="9.5703125" style="56" bestFit="1" customWidth="1"/>
    <col min="2313" max="2315" width="9.140625" style="56"/>
    <col min="2316" max="2316" width="13.85546875" style="56" bestFit="1" customWidth="1"/>
    <col min="2317" max="2561" width="9.140625" style="56"/>
    <col min="2562" max="2562" width="15.42578125" style="56" customWidth="1"/>
    <col min="2563" max="2565" width="9.5703125" style="56" bestFit="1" customWidth="1"/>
    <col min="2566" max="2567" width="9.140625" style="56"/>
    <col min="2568" max="2568" width="9.5703125" style="56" bestFit="1" customWidth="1"/>
    <col min="2569" max="2571" width="9.140625" style="56"/>
    <col min="2572" max="2572" width="13.85546875" style="56" bestFit="1" customWidth="1"/>
    <col min="2573" max="2817" width="9.140625" style="56"/>
    <col min="2818" max="2818" width="15.42578125" style="56" customWidth="1"/>
    <col min="2819" max="2821" width="9.5703125" style="56" bestFit="1" customWidth="1"/>
    <col min="2822" max="2823" width="9.140625" style="56"/>
    <col min="2824" max="2824" width="9.5703125" style="56" bestFit="1" customWidth="1"/>
    <col min="2825" max="2827" width="9.140625" style="56"/>
    <col min="2828" max="2828" width="13.85546875" style="56" bestFit="1" customWidth="1"/>
    <col min="2829" max="3073" width="9.140625" style="56"/>
    <col min="3074" max="3074" width="15.42578125" style="56" customWidth="1"/>
    <col min="3075" max="3077" width="9.5703125" style="56" bestFit="1" customWidth="1"/>
    <col min="3078" max="3079" width="9.140625" style="56"/>
    <col min="3080" max="3080" width="9.5703125" style="56" bestFit="1" customWidth="1"/>
    <col min="3081" max="3083" width="9.140625" style="56"/>
    <col min="3084" max="3084" width="13.85546875" style="56" bestFit="1" customWidth="1"/>
    <col min="3085" max="3329" width="9.140625" style="56"/>
    <col min="3330" max="3330" width="15.42578125" style="56" customWidth="1"/>
    <col min="3331" max="3333" width="9.5703125" style="56" bestFit="1" customWidth="1"/>
    <col min="3334" max="3335" width="9.140625" style="56"/>
    <col min="3336" max="3336" width="9.5703125" style="56" bestFit="1" customWidth="1"/>
    <col min="3337" max="3339" width="9.140625" style="56"/>
    <col min="3340" max="3340" width="13.85546875" style="56" bestFit="1" customWidth="1"/>
    <col min="3341" max="3585" width="9.140625" style="56"/>
    <col min="3586" max="3586" width="15.42578125" style="56" customWidth="1"/>
    <col min="3587" max="3589" width="9.5703125" style="56" bestFit="1" customWidth="1"/>
    <col min="3590" max="3591" width="9.140625" style="56"/>
    <col min="3592" max="3592" width="9.5703125" style="56" bestFit="1" customWidth="1"/>
    <col min="3593" max="3595" width="9.140625" style="56"/>
    <col min="3596" max="3596" width="13.85546875" style="56" bestFit="1" customWidth="1"/>
    <col min="3597" max="3841" width="9.140625" style="56"/>
    <col min="3842" max="3842" width="15.42578125" style="56" customWidth="1"/>
    <col min="3843" max="3845" width="9.5703125" style="56" bestFit="1" customWidth="1"/>
    <col min="3846" max="3847" width="9.140625" style="56"/>
    <col min="3848" max="3848" width="9.5703125" style="56" bestFit="1" customWidth="1"/>
    <col min="3849" max="3851" width="9.140625" style="56"/>
    <col min="3852" max="3852" width="13.85546875" style="56" bestFit="1" customWidth="1"/>
    <col min="3853" max="4097" width="9.140625" style="56"/>
    <col min="4098" max="4098" width="15.42578125" style="56" customWidth="1"/>
    <col min="4099" max="4101" width="9.5703125" style="56" bestFit="1" customWidth="1"/>
    <col min="4102" max="4103" width="9.140625" style="56"/>
    <col min="4104" max="4104" width="9.5703125" style="56" bestFit="1" customWidth="1"/>
    <col min="4105" max="4107" width="9.140625" style="56"/>
    <col min="4108" max="4108" width="13.85546875" style="56" bestFit="1" customWidth="1"/>
    <col min="4109" max="4353" width="9.140625" style="56"/>
    <col min="4354" max="4354" width="15.42578125" style="56" customWidth="1"/>
    <col min="4355" max="4357" width="9.5703125" style="56" bestFit="1" customWidth="1"/>
    <col min="4358" max="4359" width="9.140625" style="56"/>
    <col min="4360" max="4360" width="9.5703125" style="56" bestFit="1" customWidth="1"/>
    <col min="4361" max="4363" width="9.140625" style="56"/>
    <col min="4364" max="4364" width="13.85546875" style="56" bestFit="1" customWidth="1"/>
    <col min="4365" max="4609" width="9.140625" style="56"/>
    <col min="4610" max="4610" width="15.42578125" style="56" customWidth="1"/>
    <col min="4611" max="4613" width="9.5703125" style="56" bestFit="1" customWidth="1"/>
    <col min="4614" max="4615" width="9.140625" style="56"/>
    <col min="4616" max="4616" width="9.5703125" style="56" bestFit="1" customWidth="1"/>
    <col min="4617" max="4619" width="9.140625" style="56"/>
    <col min="4620" max="4620" width="13.85546875" style="56" bestFit="1" customWidth="1"/>
    <col min="4621" max="4865" width="9.140625" style="56"/>
    <col min="4866" max="4866" width="15.42578125" style="56" customWidth="1"/>
    <col min="4867" max="4869" width="9.5703125" style="56" bestFit="1" customWidth="1"/>
    <col min="4870" max="4871" width="9.140625" style="56"/>
    <col min="4872" max="4872" width="9.5703125" style="56" bestFit="1" customWidth="1"/>
    <col min="4873" max="4875" width="9.140625" style="56"/>
    <col min="4876" max="4876" width="13.85546875" style="56" bestFit="1" customWidth="1"/>
    <col min="4877" max="5121" width="9.140625" style="56"/>
    <col min="5122" max="5122" width="15.42578125" style="56" customWidth="1"/>
    <col min="5123" max="5125" width="9.5703125" style="56" bestFit="1" customWidth="1"/>
    <col min="5126" max="5127" width="9.140625" style="56"/>
    <col min="5128" max="5128" width="9.5703125" style="56" bestFit="1" customWidth="1"/>
    <col min="5129" max="5131" width="9.140625" style="56"/>
    <col min="5132" max="5132" width="13.85546875" style="56" bestFit="1" customWidth="1"/>
    <col min="5133" max="5377" width="9.140625" style="56"/>
    <col min="5378" max="5378" width="15.42578125" style="56" customWidth="1"/>
    <col min="5379" max="5381" width="9.5703125" style="56" bestFit="1" customWidth="1"/>
    <col min="5382" max="5383" width="9.140625" style="56"/>
    <col min="5384" max="5384" width="9.5703125" style="56" bestFit="1" customWidth="1"/>
    <col min="5385" max="5387" width="9.140625" style="56"/>
    <col min="5388" max="5388" width="13.85546875" style="56" bestFit="1" customWidth="1"/>
    <col min="5389" max="5633" width="9.140625" style="56"/>
    <col min="5634" max="5634" width="15.42578125" style="56" customWidth="1"/>
    <col min="5635" max="5637" width="9.5703125" style="56" bestFit="1" customWidth="1"/>
    <col min="5638" max="5639" width="9.140625" style="56"/>
    <col min="5640" max="5640" width="9.5703125" style="56" bestFit="1" customWidth="1"/>
    <col min="5641" max="5643" width="9.140625" style="56"/>
    <col min="5644" max="5644" width="13.85546875" style="56" bestFit="1" customWidth="1"/>
    <col min="5645" max="5889" width="9.140625" style="56"/>
    <col min="5890" max="5890" width="15.42578125" style="56" customWidth="1"/>
    <col min="5891" max="5893" width="9.5703125" style="56" bestFit="1" customWidth="1"/>
    <col min="5894" max="5895" width="9.140625" style="56"/>
    <col min="5896" max="5896" width="9.5703125" style="56" bestFit="1" customWidth="1"/>
    <col min="5897" max="5899" width="9.140625" style="56"/>
    <col min="5900" max="5900" width="13.85546875" style="56" bestFit="1" customWidth="1"/>
    <col min="5901" max="6145" width="9.140625" style="56"/>
    <col min="6146" max="6146" width="15.42578125" style="56" customWidth="1"/>
    <col min="6147" max="6149" width="9.5703125" style="56" bestFit="1" customWidth="1"/>
    <col min="6150" max="6151" width="9.140625" style="56"/>
    <col min="6152" max="6152" width="9.5703125" style="56" bestFit="1" customWidth="1"/>
    <col min="6153" max="6155" width="9.140625" style="56"/>
    <col min="6156" max="6156" width="13.85546875" style="56" bestFit="1" customWidth="1"/>
    <col min="6157" max="6401" width="9.140625" style="56"/>
    <col min="6402" max="6402" width="15.42578125" style="56" customWidth="1"/>
    <col min="6403" max="6405" width="9.5703125" style="56" bestFit="1" customWidth="1"/>
    <col min="6406" max="6407" width="9.140625" style="56"/>
    <col min="6408" max="6408" width="9.5703125" style="56" bestFit="1" customWidth="1"/>
    <col min="6409" max="6411" width="9.140625" style="56"/>
    <col min="6412" max="6412" width="13.85546875" style="56" bestFit="1" customWidth="1"/>
    <col min="6413" max="6657" width="9.140625" style="56"/>
    <col min="6658" max="6658" width="15.42578125" style="56" customWidth="1"/>
    <col min="6659" max="6661" width="9.5703125" style="56" bestFit="1" customWidth="1"/>
    <col min="6662" max="6663" width="9.140625" style="56"/>
    <col min="6664" max="6664" width="9.5703125" style="56" bestFit="1" customWidth="1"/>
    <col min="6665" max="6667" width="9.140625" style="56"/>
    <col min="6668" max="6668" width="13.85546875" style="56" bestFit="1" customWidth="1"/>
    <col min="6669" max="6913" width="9.140625" style="56"/>
    <col min="6914" max="6914" width="15.42578125" style="56" customWidth="1"/>
    <col min="6915" max="6917" width="9.5703125" style="56" bestFit="1" customWidth="1"/>
    <col min="6918" max="6919" width="9.140625" style="56"/>
    <col min="6920" max="6920" width="9.5703125" style="56" bestFit="1" customWidth="1"/>
    <col min="6921" max="6923" width="9.140625" style="56"/>
    <col min="6924" max="6924" width="13.85546875" style="56" bestFit="1" customWidth="1"/>
    <col min="6925" max="7169" width="9.140625" style="56"/>
    <col min="7170" max="7170" width="15.42578125" style="56" customWidth="1"/>
    <col min="7171" max="7173" width="9.5703125" style="56" bestFit="1" customWidth="1"/>
    <col min="7174" max="7175" width="9.140625" style="56"/>
    <col min="7176" max="7176" width="9.5703125" style="56" bestFit="1" customWidth="1"/>
    <col min="7177" max="7179" width="9.140625" style="56"/>
    <col min="7180" max="7180" width="13.85546875" style="56" bestFit="1" customWidth="1"/>
    <col min="7181" max="7425" width="9.140625" style="56"/>
    <col min="7426" max="7426" width="15.42578125" style="56" customWidth="1"/>
    <col min="7427" max="7429" width="9.5703125" style="56" bestFit="1" customWidth="1"/>
    <col min="7430" max="7431" width="9.140625" style="56"/>
    <col min="7432" max="7432" width="9.5703125" style="56" bestFit="1" customWidth="1"/>
    <col min="7433" max="7435" width="9.140625" style="56"/>
    <col min="7436" max="7436" width="13.85546875" style="56" bestFit="1" customWidth="1"/>
    <col min="7437" max="7681" width="9.140625" style="56"/>
    <col min="7682" max="7682" width="15.42578125" style="56" customWidth="1"/>
    <col min="7683" max="7685" width="9.5703125" style="56" bestFit="1" customWidth="1"/>
    <col min="7686" max="7687" width="9.140625" style="56"/>
    <col min="7688" max="7688" width="9.5703125" style="56" bestFit="1" customWidth="1"/>
    <col min="7689" max="7691" width="9.140625" style="56"/>
    <col min="7692" max="7692" width="13.85546875" style="56" bestFit="1" customWidth="1"/>
    <col min="7693" max="7937" width="9.140625" style="56"/>
    <col min="7938" max="7938" width="15.42578125" style="56" customWidth="1"/>
    <col min="7939" max="7941" width="9.5703125" style="56" bestFit="1" customWidth="1"/>
    <col min="7942" max="7943" width="9.140625" style="56"/>
    <col min="7944" max="7944" width="9.5703125" style="56" bestFit="1" customWidth="1"/>
    <col min="7945" max="7947" width="9.140625" style="56"/>
    <col min="7948" max="7948" width="13.85546875" style="56" bestFit="1" customWidth="1"/>
    <col min="7949" max="8193" width="9.140625" style="56"/>
    <col min="8194" max="8194" width="15.42578125" style="56" customWidth="1"/>
    <col min="8195" max="8197" width="9.5703125" style="56" bestFit="1" customWidth="1"/>
    <col min="8198" max="8199" width="9.140625" style="56"/>
    <col min="8200" max="8200" width="9.5703125" style="56" bestFit="1" customWidth="1"/>
    <col min="8201" max="8203" width="9.140625" style="56"/>
    <col min="8204" max="8204" width="13.85546875" style="56" bestFit="1" customWidth="1"/>
    <col min="8205" max="8449" width="9.140625" style="56"/>
    <col min="8450" max="8450" width="15.42578125" style="56" customWidth="1"/>
    <col min="8451" max="8453" width="9.5703125" style="56" bestFit="1" customWidth="1"/>
    <col min="8454" max="8455" width="9.140625" style="56"/>
    <col min="8456" max="8456" width="9.5703125" style="56" bestFit="1" customWidth="1"/>
    <col min="8457" max="8459" width="9.140625" style="56"/>
    <col min="8460" max="8460" width="13.85546875" style="56" bestFit="1" customWidth="1"/>
    <col min="8461" max="8705" width="9.140625" style="56"/>
    <col min="8706" max="8706" width="15.42578125" style="56" customWidth="1"/>
    <col min="8707" max="8709" width="9.5703125" style="56" bestFit="1" customWidth="1"/>
    <col min="8710" max="8711" width="9.140625" style="56"/>
    <col min="8712" max="8712" width="9.5703125" style="56" bestFit="1" customWidth="1"/>
    <col min="8713" max="8715" width="9.140625" style="56"/>
    <col min="8716" max="8716" width="13.85546875" style="56" bestFit="1" customWidth="1"/>
    <col min="8717" max="8961" width="9.140625" style="56"/>
    <col min="8962" max="8962" width="15.42578125" style="56" customWidth="1"/>
    <col min="8963" max="8965" width="9.5703125" style="56" bestFit="1" customWidth="1"/>
    <col min="8966" max="8967" width="9.140625" style="56"/>
    <col min="8968" max="8968" width="9.5703125" style="56" bestFit="1" customWidth="1"/>
    <col min="8969" max="8971" width="9.140625" style="56"/>
    <col min="8972" max="8972" width="13.85546875" style="56" bestFit="1" customWidth="1"/>
    <col min="8973" max="9217" width="9.140625" style="56"/>
    <col min="9218" max="9218" width="15.42578125" style="56" customWidth="1"/>
    <col min="9219" max="9221" width="9.5703125" style="56" bestFit="1" customWidth="1"/>
    <col min="9222" max="9223" width="9.140625" style="56"/>
    <col min="9224" max="9224" width="9.5703125" style="56" bestFit="1" customWidth="1"/>
    <col min="9225" max="9227" width="9.140625" style="56"/>
    <col min="9228" max="9228" width="13.85546875" style="56" bestFit="1" customWidth="1"/>
    <col min="9229" max="9473" width="9.140625" style="56"/>
    <col min="9474" max="9474" width="15.42578125" style="56" customWidth="1"/>
    <col min="9475" max="9477" width="9.5703125" style="56" bestFit="1" customWidth="1"/>
    <col min="9478" max="9479" width="9.140625" style="56"/>
    <col min="9480" max="9480" width="9.5703125" style="56" bestFit="1" customWidth="1"/>
    <col min="9481" max="9483" width="9.140625" style="56"/>
    <col min="9484" max="9484" width="13.85546875" style="56" bestFit="1" customWidth="1"/>
    <col min="9485" max="9729" width="9.140625" style="56"/>
    <col min="9730" max="9730" width="15.42578125" style="56" customWidth="1"/>
    <col min="9731" max="9733" width="9.5703125" style="56" bestFit="1" customWidth="1"/>
    <col min="9734" max="9735" width="9.140625" style="56"/>
    <col min="9736" max="9736" width="9.5703125" style="56" bestFit="1" customWidth="1"/>
    <col min="9737" max="9739" width="9.140625" style="56"/>
    <col min="9740" max="9740" width="13.85546875" style="56" bestFit="1" customWidth="1"/>
    <col min="9741" max="9985" width="9.140625" style="56"/>
    <col min="9986" max="9986" width="15.42578125" style="56" customWidth="1"/>
    <col min="9987" max="9989" width="9.5703125" style="56" bestFit="1" customWidth="1"/>
    <col min="9990" max="9991" width="9.140625" style="56"/>
    <col min="9992" max="9992" width="9.5703125" style="56" bestFit="1" customWidth="1"/>
    <col min="9993" max="9995" width="9.140625" style="56"/>
    <col min="9996" max="9996" width="13.85546875" style="56" bestFit="1" customWidth="1"/>
    <col min="9997" max="10241" width="9.140625" style="56"/>
    <col min="10242" max="10242" width="15.42578125" style="56" customWidth="1"/>
    <col min="10243" max="10245" width="9.5703125" style="56" bestFit="1" customWidth="1"/>
    <col min="10246" max="10247" width="9.140625" style="56"/>
    <col min="10248" max="10248" width="9.5703125" style="56" bestFit="1" customWidth="1"/>
    <col min="10249" max="10251" width="9.140625" style="56"/>
    <col min="10252" max="10252" width="13.85546875" style="56" bestFit="1" customWidth="1"/>
    <col min="10253" max="10497" width="9.140625" style="56"/>
    <col min="10498" max="10498" width="15.42578125" style="56" customWidth="1"/>
    <col min="10499" max="10501" width="9.5703125" style="56" bestFit="1" customWidth="1"/>
    <col min="10502" max="10503" width="9.140625" style="56"/>
    <col min="10504" max="10504" width="9.5703125" style="56" bestFit="1" customWidth="1"/>
    <col min="10505" max="10507" width="9.140625" style="56"/>
    <col min="10508" max="10508" width="13.85546875" style="56" bestFit="1" customWidth="1"/>
    <col min="10509" max="10753" width="9.140625" style="56"/>
    <col min="10754" max="10754" width="15.42578125" style="56" customWidth="1"/>
    <col min="10755" max="10757" width="9.5703125" style="56" bestFit="1" customWidth="1"/>
    <col min="10758" max="10759" width="9.140625" style="56"/>
    <col min="10760" max="10760" width="9.5703125" style="56" bestFit="1" customWidth="1"/>
    <col min="10761" max="10763" width="9.140625" style="56"/>
    <col min="10764" max="10764" width="13.85546875" style="56" bestFit="1" customWidth="1"/>
    <col min="10765" max="11009" width="9.140625" style="56"/>
    <col min="11010" max="11010" width="15.42578125" style="56" customWidth="1"/>
    <col min="11011" max="11013" width="9.5703125" style="56" bestFit="1" customWidth="1"/>
    <col min="11014" max="11015" width="9.140625" style="56"/>
    <col min="11016" max="11016" width="9.5703125" style="56" bestFit="1" customWidth="1"/>
    <col min="11017" max="11019" width="9.140625" style="56"/>
    <col min="11020" max="11020" width="13.85546875" style="56" bestFit="1" customWidth="1"/>
    <col min="11021" max="11265" width="9.140625" style="56"/>
    <col min="11266" max="11266" width="15.42578125" style="56" customWidth="1"/>
    <col min="11267" max="11269" width="9.5703125" style="56" bestFit="1" customWidth="1"/>
    <col min="11270" max="11271" width="9.140625" style="56"/>
    <col min="11272" max="11272" width="9.5703125" style="56" bestFit="1" customWidth="1"/>
    <col min="11273" max="11275" width="9.140625" style="56"/>
    <col min="11276" max="11276" width="13.85546875" style="56" bestFit="1" customWidth="1"/>
    <col min="11277" max="11521" width="9.140625" style="56"/>
    <col min="11522" max="11522" width="15.42578125" style="56" customWidth="1"/>
    <col min="11523" max="11525" width="9.5703125" style="56" bestFit="1" customWidth="1"/>
    <col min="11526" max="11527" width="9.140625" style="56"/>
    <col min="11528" max="11528" width="9.5703125" style="56" bestFit="1" customWidth="1"/>
    <col min="11529" max="11531" width="9.140625" style="56"/>
    <col min="11532" max="11532" width="13.85546875" style="56" bestFit="1" customWidth="1"/>
    <col min="11533" max="11777" width="9.140625" style="56"/>
    <col min="11778" max="11778" width="15.42578125" style="56" customWidth="1"/>
    <col min="11779" max="11781" width="9.5703125" style="56" bestFit="1" customWidth="1"/>
    <col min="11782" max="11783" width="9.140625" style="56"/>
    <col min="11784" max="11784" width="9.5703125" style="56" bestFit="1" customWidth="1"/>
    <col min="11785" max="11787" width="9.140625" style="56"/>
    <col min="11788" max="11788" width="13.85546875" style="56" bestFit="1" customWidth="1"/>
    <col min="11789" max="12033" width="9.140625" style="56"/>
    <col min="12034" max="12034" width="15.42578125" style="56" customWidth="1"/>
    <col min="12035" max="12037" width="9.5703125" style="56" bestFit="1" customWidth="1"/>
    <col min="12038" max="12039" width="9.140625" style="56"/>
    <col min="12040" max="12040" width="9.5703125" style="56" bestFit="1" customWidth="1"/>
    <col min="12041" max="12043" width="9.140625" style="56"/>
    <col min="12044" max="12044" width="13.85546875" style="56" bestFit="1" customWidth="1"/>
    <col min="12045" max="12289" width="9.140625" style="56"/>
    <col min="12290" max="12290" width="15.42578125" style="56" customWidth="1"/>
    <col min="12291" max="12293" width="9.5703125" style="56" bestFit="1" customWidth="1"/>
    <col min="12294" max="12295" width="9.140625" style="56"/>
    <col min="12296" max="12296" width="9.5703125" style="56" bestFit="1" customWidth="1"/>
    <col min="12297" max="12299" width="9.140625" style="56"/>
    <col min="12300" max="12300" width="13.85546875" style="56" bestFit="1" customWidth="1"/>
    <col min="12301" max="12545" width="9.140625" style="56"/>
    <col min="12546" max="12546" width="15.42578125" style="56" customWidth="1"/>
    <col min="12547" max="12549" width="9.5703125" style="56" bestFit="1" customWidth="1"/>
    <col min="12550" max="12551" width="9.140625" style="56"/>
    <col min="12552" max="12552" width="9.5703125" style="56" bestFit="1" customWidth="1"/>
    <col min="12553" max="12555" width="9.140625" style="56"/>
    <col min="12556" max="12556" width="13.85546875" style="56" bestFit="1" customWidth="1"/>
    <col min="12557" max="12801" width="9.140625" style="56"/>
    <col min="12802" max="12802" width="15.42578125" style="56" customWidth="1"/>
    <col min="12803" max="12805" width="9.5703125" style="56" bestFit="1" customWidth="1"/>
    <col min="12806" max="12807" width="9.140625" style="56"/>
    <col min="12808" max="12808" width="9.5703125" style="56" bestFit="1" customWidth="1"/>
    <col min="12809" max="12811" width="9.140625" style="56"/>
    <col min="12812" max="12812" width="13.85546875" style="56" bestFit="1" customWidth="1"/>
    <col min="12813" max="13057" width="9.140625" style="56"/>
    <col min="13058" max="13058" width="15.42578125" style="56" customWidth="1"/>
    <col min="13059" max="13061" width="9.5703125" style="56" bestFit="1" customWidth="1"/>
    <col min="13062" max="13063" width="9.140625" style="56"/>
    <col min="13064" max="13064" width="9.5703125" style="56" bestFit="1" customWidth="1"/>
    <col min="13065" max="13067" width="9.140625" style="56"/>
    <col min="13068" max="13068" width="13.85546875" style="56" bestFit="1" customWidth="1"/>
    <col min="13069" max="13313" width="9.140625" style="56"/>
    <col min="13314" max="13314" width="15.42578125" style="56" customWidth="1"/>
    <col min="13315" max="13317" width="9.5703125" style="56" bestFit="1" customWidth="1"/>
    <col min="13318" max="13319" width="9.140625" style="56"/>
    <col min="13320" max="13320" width="9.5703125" style="56" bestFit="1" customWidth="1"/>
    <col min="13321" max="13323" width="9.140625" style="56"/>
    <col min="13324" max="13324" width="13.85546875" style="56" bestFit="1" customWidth="1"/>
    <col min="13325" max="13569" width="9.140625" style="56"/>
    <col min="13570" max="13570" width="15.42578125" style="56" customWidth="1"/>
    <col min="13571" max="13573" width="9.5703125" style="56" bestFit="1" customWidth="1"/>
    <col min="13574" max="13575" width="9.140625" style="56"/>
    <col min="13576" max="13576" width="9.5703125" style="56" bestFit="1" customWidth="1"/>
    <col min="13577" max="13579" width="9.140625" style="56"/>
    <col min="13580" max="13580" width="13.85546875" style="56" bestFit="1" customWidth="1"/>
    <col min="13581" max="13825" width="9.140625" style="56"/>
    <col min="13826" max="13826" width="15.42578125" style="56" customWidth="1"/>
    <col min="13827" max="13829" width="9.5703125" style="56" bestFit="1" customWidth="1"/>
    <col min="13830" max="13831" width="9.140625" style="56"/>
    <col min="13832" max="13832" width="9.5703125" style="56" bestFit="1" customWidth="1"/>
    <col min="13833" max="13835" width="9.140625" style="56"/>
    <col min="13836" max="13836" width="13.85546875" style="56" bestFit="1" customWidth="1"/>
    <col min="13837" max="14081" width="9.140625" style="56"/>
    <col min="14082" max="14082" width="15.42578125" style="56" customWidth="1"/>
    <col min="14083" max="14085" width="9.5703125" style="56" bestFit="1" customWidth="1"/>
    <col min="14086" max="14087" width="9.140625" style="56"/>
    <col min="14088" max="14088" width="9.5703125" style="56" bestFit="1" customWidth="1"/>
    <col min="14089" max="14091" width="9.140625" style="56"/>
    <col min="14092" max="14092" width="13.85546875" style="56" bestFit="1" customWidth="1"/>
    <col min="14093" max="14337" width="9.140625" style="56"/>
    <col min="14338" max="14338" width="15.42578125" style="56" customWidth="1"/>
    <col min="14339" max="14341" width="9.5703125" style="56" bestFit="1" customWidth="1"/>
    <col min="14342" max="14343" width="9.140625" style="56"/>
    <col min="14344" max="14344" width="9.5703125" style="56" bestFit="1" customWidth="1"/>
    <col min="14345" max="14347" width="9.140625" style="56"/>
    <col min="14348" max="14348" width="13.85546875" style="56" bestFit="1" customWidth="1"/>
    <col min="14349" max="14593" width="9.140625" style="56"/>
    <col min="14594" max="14594" width="15.42578125" style="56" customWidth="1"/>
    <col min="14595" max="14597" width="9.5703125" style="56" bestFit="1" customWidth="1"/>
    <col min="14598" max="14599" width="9.140625" style="56"/>
    <col min="14600" max="14600" width="9.5703125" style="56" bestFit="1" customWidth="1"/>
    <col min="14601" max="14603" width="9.140625" style="56"/>
    <col min="14604" max="14604" width="13.85546875" style="56" bestFit="1" customWidth="1"/>
    <col min="14605" max="14849" width="9.140625" style="56"/>
    <col min="14850" max="14850" width="15.42578125" style="56" customWidth="1"/>
    <col min="14851" max="14853" width="9.5703125" style="56" bestFit="1" customWidth="1"/>
    <col min="14854" max="14855" width="9.140625" style="56"/>
    <col min="14856" max="14856" width="9.5703125" style="56" bestFit="1" customWidth="1"/>
    <col min="14857" max="14859" width="9.140625" style="56"/>
    <col min="14860" max="14860" width="13.85546875" style="56" bestFit="1" customWidth="1"/>
    <col min="14861" max="15105" width="9.140625" style="56"/>
    <col min="15106" max="15106" width="15.42578125" style="56" customWidth="1"/>
    <col min="15107" max="15109" width="9.5703125" style="56" bestFit="1" customWidth="1"/>
    <col min="15110" max="15111" width="9.140625" style="56"/>
    <col min="15112" max="15112" width="9.5703125" style="56" bestFit="1" customWidth="1"/>
    <col min="15113" max="15115" width="9.140625" style="56"/>
    <col min="15116" max="15116" width="13.85546875" style="56" bestFit="1" customWidth="1"/>
    <col min="15117" max="15361" width="9.140625" style="56"/>
    <col min="15362" max="15362" width="15.42578125" style="56" customWidth="1"/>
    <col min="15363" max="15365" width="9.5703125" style="56" bestFit="1" customWidth="1"/>
    <col min="15366" max="15367" width="9.140625" style="56"/>
    <col min="15368" max="15368" width="9.5703125" style="56" bestFit="1" customWidth="1"/>
    <col min="15369" max="15371" width="9.140625" style="56"/>
    <col min="15372" max="15372" width="13.85546875" style="56" bestFit="1" customWidth="1"/>
    <col min="15373" max="15617" width="9.140625" style="56"/>
    <col min="15618" max="15618" width="15.42578125" style="56" customWidth="1"/>
    <col min="15619" max="15621" width="9.5703125" style="56" bestFit="1" customWidth="1"/>
    <col min="15622" max="15623" width="9.140625" style="56"/>
    <col min="15624" max="15624" width="9.5703125" style="56" bestFit="1" customWidth="1"/>
    <col min="15625" max="15627" width="9.140625" style="56"/>
    <col min="15628" max="15628" width="13.85546875" style="56" bestFit="1" customWidth="1"/>
    <col min="15629" max="15873" width="9.140625" style="56"/>
    <col min="15874" max="15874" width="15.42578125" style="56" customWidth="1"/>
    <col min="15875" max="15877" width="9.5703125" style="56" bestFit="1" customWidth="1"/>
    <col min="15878" max="15879" width="9.140625" style="56"/>
    <col min="15880" max="15880" width="9.5703125" style="56" bestFit="1" customWidth="1"/>
    <col min="15881" max="15883" width="9.140625" style="56"/>
    <col min="15884" max="15884" width="13.85546875" style="56" bestFit="1" customWidth="1"/>
    <col min="15885" max="16129" width="9.140625" style="56"/>
    <col min="16130" max="16130" width="15.42578125" style="56" customWidth="1"/>
    <col min="16131" max="16133" width="9.5703125" style="56" bestFit="1" customWidth="1"/>
    <col min="16134" max="16135" width="9.140625" style="56"/>
    <col min="16136" max="16136" width="9.5703125" style="56" bestFit="1" customWidth="1"/>
    <col min="16137" max="16139" width="9.140625" style="56"/>
    <col min="16140" max="16140" width="13.85546875" style="56" bestFit="1" customWidth="1"/>
    <col min="16141" max="16384" width="9.140625" style="56"/>
  </cols>
  <sheetData>
    <row r="2" spans="2:13" s="28" customFormat="1" ht="18" customHeight="1" x14ac:dyDescent="0.25">
      <c r="B2" s="94" t="s">
        <v>82</v>
      </c>
      <c r="C2" s="94"/>
      <c r="D2" s="94"/>
      <c r="E2" s="94"/>
      <c r="F2" s="94"/>
      <c r="G2" s="94"/>
      <c r="H2" s="94"/>
      <c r="I2" s="94"/>
      <c r="J2" s="94"/>
    </row>
    <row r="3" spans="2:13" s="28" customFormat="1" ht="18" x14ac:dyDescent="0.25">
      <c r="B3" s="29" t="s">
        <v>84</v>
      </c>
      <c r="C3" s="29"/>
      <c r="D3" s="29"/>
      <c r="E3" s="29"/>
      <c r="F3" s="29"/>
      <c r="G3" s="29"/>
      <c r="H3" s="30"/>
      <c r="I3" s="30"/>
      <c r="J3" s="30"/>
      <c r="K3" s="30"/>
      <c r="L3" s="30"/>
    </row>
    <row r="4" spans="2:13" s="28" customFormat="1" ht="18" x14ac:dyDescent="0.25">
      <c r="B4" s="29" t="s">
        <v>85</v>
      </c>
      <c r="C4" s="29"/>
      <c r="D4" s="29"/>
      <c r="E4" s="29"/>
      <c r="F4" s="29"/>
      <c r="G4" s="29"/>
      <c r="H4" s="30"/>
      <c r="I4" s="30"/>
      <c r="J4" s="30"/>
      <c r="K4" s="30"/>
      <c r="L4" s="30"/>
    </row>
    <row r="5" spans="2:13" s="28" customFormat="1" ht="18" x14ac:dyDescent="0.25">
      <c r="B5" s="29" t="s">
        <v>88</v>
      </c>
      <c r="C5" s="29"/>
      <c r="D5" s="29"/>
      <c r="E5" s="29"/>
      <c r="F5" s="29"/>
      <c r="G5" s="29"/>
      <c r="H5" s="30"/>
      <c r="I5" s="30"/>
      <c r="J5" s="30"/>
      <c r="K5" s="30"/>
      <c r="L5" s="30"/>
    </row>
    <row r="6" spans="2:13" s="28" customFormat="1" ht="18" x14ac:dyDescent="0.25">
      <c r="B6" s="31" t="s">
        <v>40</v>
      </c>
      <c r="C6" s="29"/>
      <c r="D6" s="29"/>
      <c r="E6" s="29"/>
      <c r="F6" s="29"/>
      <c r="G6" s="29"/>
      <c r="H6" s="30"/>
      <c r="I6" s="30"/>
      <c r="J6" s="30"/>
      <c r="K6" s="30"/>
      <c r="L6" s="30"/>
    </row>
    <row r="7" spans="2:13" s="28" customFormat="1" ht="18" x14ac:dyDescent="0.25">
      <c r="B7" s="31"/>
      <c r="C7" s="29"/>
      <c r="D7" s="29"/>
      <c r="E7" s="29"/>
      <c r="F7" s="29"/>
      <c r="G7" s="29"/>
      <c r="H7" s="30"/>
      <c r="I7" s="30"/>
      <c r="J7" s="30"/>
      <c r="K7" s="30"/>
      <c r="L7" s="30"/>
    </row>
    <row r="8" spans="2:13" s="28" customFormat="1" ht="18.75" thickBot="1" x14ac:dyDescent="0.3">
      <c r="B8" s="82" t="s">
        <v>86</v>
      </c>
      <c r="C8" s="29"/>
      <c r="D8" s="29"/>
      <c r="E8" s="29"/>
      <c r="F8" s="29"/>
      <c r="G8" s="29"/>
      <c r="H8" s="30"/>
      <c r="I8" s="30"/>
      <c r="J8" s="30"/>
      <c r="K8" s="30"/>
      <c r="L8" s="30"/>
    </row>
    <row r="9" spans="2:13" s="28" customFormat="1" ht="16.5" thickBot="1" x14ac:dyDescent="0.3">
      <c r="B9" s="32" t="s">
        <v>41</v>
      </c>
      <c r="C9" s="33"/>
      <c r="D9" s="33"/>
      <c r="E9" s="33"/>
      <c r="F9" s="33"/>
      <c r="G9" s="33"/>
      <c r="H9" s="33"/>
      <c r="I9" s="33"/>
      <c r="J9" s="34"/>
      <c r="K9" s="30"/>
      <c r="L9" s="35" t="s">
        <v>89</v>
      </c>
      <c r="M9" s="36">
        <v>0.02</v>
      </c>
    </row>
    <row r="10" spans="2:13" s="28" customFormat="1" ht="25.5" x14ac:dyDescent="0.25">
      <c r="B10" s="37" t="s">
        <v>42</v>
      </c>
      <c r="C10" s="38" t="s">
        <v>43</v>
      </c>
      <c r="D10" s="38" t="s">
        <v>44</v>
      </c>
      <c r="E10" s="38" t="s">
        <v>45</v>
      </c>
      <c r="F10" s="38" t="s">
        <v>46</v>
      </c>
      <c r="G10" s="38" t="s">
        <v>47</v>
      </c>
      <c r="H10" s="38" t="s">
        <v>48</v>
      </c>
      <c r="I10" s="38" t="s">
        <v>49</v>
      </c>
      <c r="J10" s="39" t="s">
        <v>50</v>
      </c>
      <c r="K10" s="30"/>
      <c r="L10" s="30"/>
    </row>
    <row r="11" spans="2:13" s="28" customFormat="1" x14ac:dyDescent="0.25">
      <c r="B11" s="40" t="s">
        <v>51</v>
      </c>
      <c r="C11" s="41">
        <v>2.58</v>
      </c>
      <c r="D11" s="42">
        <f t="shared" ref="D11:G15" si="0">C11*$M$9+C11</f>
        <v>2.6316000000000002</v>
      </c>
      <c r="E11" s="42">
        <f>D11*$M$9+D11</f>
        <v>2.6842320000000002</v>
      </c>
      <c r="F11" s="42">
        <f>E11*$M$9+E11</f>
        <v>2.7379166400000003</v>
      </c>
      <c r="G11" s="42">
        <f t="shared" si="0"/>
        <v>2.7926749728000004</v>
      </c>
      <c r="H11" s="43">
        <f>MAX(D11:G11)</f>
        <v>2.7926749728000004</v>
      </c>
      <c r="I11" s="43">
        <f>MIN(D11:H11)</f>
        <v>2.6316000000000002</v>
      </c>
      <c r="J11" s="44">
        <f>MEDIAN(G11,F11,E11,D11)</f>
        <v>2.7110743200000003</v>
      </c>
      <c r="K11" s="30"/>
      <c r="L11" s="30"/>
    </row>
    <row r="12" spans="2:13" s="28" customFormat="1" x14ac:dyDescent="0.25">
      <c r="B12" s="40" t="s">
        <v>52</v>
      </c>
      <c r="C12" s="41">
        <v>0.6</v>
      </c>
      <c r="D12" s="42">
        <f t="shared" si="0"/>
        <v>0.61199999999999999</v>
      </c>
      <c r="E12" s="42">
        <f t="shared" si="0"/>
        <v>0.62424000000000002</v>
      </c>
      <c r="F12" s="42">
        <f t="shared" si="0"/>
        <v>0.63672479999999998</v>
      </c>
      <c r="G12" s="42">
        <f t="shared" si="0"/>
        <v>0.64945929599999996</v>
      </c>
      <c r="H12" s="43">
        <f t="shared" ref="H12:H15" si="1">MAX(D12:G12)</f>
        <v>0.64945929599999996</v>
      </c>
      <c r="I12" s="43">
        <f t="shared" ref="I12:I15" si="2">MIN(D12:H12)</f>
        <v>0.61199999999999999</v>
      </c>
      <c r="J12" s="44">
        <f t="shared" ref="J12:J15" si="3">MEDIAN(G12,F12,E12,D12)</f>
        <v>0.6304824</v>
      </c>
      <c r="K12" s="30"/>
      <c r="L12" s="30"/>
    </row>
    <row r="13" spans="2:13" s="28" customFormat="1" x14ac:dyDescent="0.25">
      <c r="B13" s="40" t="s">
        <v>53</v>
      </c>
      <c r="C13" s="41">
        <v>1.5</v>
      </c>
      <c r="D13" s="42">
        <f t="shared" si="0"/>
        <v>1.53</v>
      </c>
      <c r="E13" s="42">
        <f t="shared" si="0"/>
        <v>1.5606</v>
      </c>
      <c r="F13" s="42">
        <f t="shared" si="0"/>
        <v>1.591812</v>
      </c>
      <c r="G13" s="42">
        <f t="shared" si="0"/>
        <v>1.6236482400000001</v>
      </c>
      <c r="H13" s="43">
        <f t="shared" si="1"/>
        <v>1.6236482400000001</v>
      </c>
      <c r="I13" s="43">
        <f t="shared" si="2"/>
        <v>1.53</v>
      </c>
      <c r="J13" s="44">
        <f t="shared" si="3"/>
        <v>1.576206</v>
      </c>
      <c r="K13" s="30"/>
      <c r="L13" s="30"/>
    </row>
    <row r="14" spans="2:13" s="28" customFormat="1" x14ac:dyDescent="0.25">
      <c r="B14" s="40" t="s">
        <v>54</v>
      </c>
      <c r="C14" s="41">
        <v>3.54</v>
      </c>
      <c r="D14" s="42">
        <f t="shared" si="0"/>
        <v>3.6108000000000002</v>
      </c>
      <c r="E14" s="42">
        <f t="shared" si="0"/>
        <v>3.6830160000000003</v>
      </c>
      <c r="F14" s="42">
        <f t="shared" si="0"/>
        <v>3.7566763200000004</v>
      </c>
      <c r="G14" s="42">
        <f t="shared" si="0"/>
        <v>3.8318098464000006</v>
      </c>
      <c r="H14" s="43">
        <f t="shared" si="1"/>
        <v>3.8318098464000006</v>
      </c>
      <c r="I14" s="43">
        <f t="shared" si="2"/>
        <v>3.6108000000000002</v>
      </c>
      <c r="J14" s="44">
        <f t="shared" si="3"/>
        <v>3.7198461600000003</v>
      </c>
      <c r="K14" s="30"/>
      <c r="L14" s="30"/>
    </row>
    <row r="15" spans="2:13" s="28" customFormat="1" ht="15.75" thickBot="1" x14ac:dyDescent="0.3">
      <c r="B15" s="45" t="s">
        <v>55</v>
      </c>
      <c r="C15" s="46">
        <v>2.14</v>
      </c>
      <c r="D15" s="42">
        <f t="shared" si="0"/>
        <v>2.1828000000000003</v>
      </c>
      <c r="E15" s="42">
        <f t="shared" si="0"/>
        <v>2.2264560000000002</v>
      </c>
      <c r="F15" s="42">
        <f t="shared" si="0"/>
        <v>2.2709851200000002</v>
      </c>
      <c r="G15" s="42">
        <f t="shared" si="0"/>
        <v>2.3164048224</v>
      </c>
      <c r="H15" s="43">
        <f t="shared" si="1"/>
        <v>2.3164048224</v>
      </c>
      <c r="I15" s="43">
        <f t="shared" si="2"/>
        <v>2.1828000000000003</v>
      </c>
      <c r="J15" s="44">
        <f t="shared" si="3"/>
        <v>2.2487205600000002</v>
      </c>
      <c r="K15" s="30"/>
      <c r="L15" s="30"/>
    </row>
    <row r="16" spans="2:13" s="28" customFormat="1" x14ac:dyDescent="0.25">
      <c r="B16" s="47"/>
      <c r="C16" s="48"/>
      <c r="D16" s="48" t="s">
        <v>93</v>
      </c>
      <c r="E16" s="48"/>
      <c r="F16" s="48"/>
      <c r="G16" s="48"/>
      <c r="H16" s="48"/>
      <c r="I16" s="48"/>
      <c r="J16" s="49"/>
      <c r="K16" s="30"/>
      <c r="L16" s="30"/>
    </row>
    <row r="17" spans="2:12" s="28" customFormat="1" x14ac:dyDescent="0.25">
      <c r="B17" s="47"/>
      <c r="C17" s="48"/>
      <c r="D17" s="48"/>
      <c r="E17" s="48"/>
      <c r="F17" s="48"/>
      <c r="G17" s="48"/>
      <c r="H17" s="48"/>
      <c r="I17" s="48"/>
      <c r="J17" s="49"/>
      <c r="K17" s="30"/>
      <c r="L17" s="30"/>
    </row>
    <row r="18" spans="2:12" s="28" customFormat="1" ht="18.75" thickBot="1" x14ac:dyDescent="0.3">
      <c r="B18" s="82" t="s">
        <v>87</v>
      </c>
      <c r="C18" s="48"/>
      <c r="D18" s="48"/>
      <c r="E18" s="48"/>
      <c r="F18" s="48"/>
      <c r="G18" s="48"/>
      <c r="H18" s="48"/>
      <c r="I18" s="48"/>
      <c r="J18" s="49"/>
      <c r="K18" s="30"/>
      <c r="L18" s="30"/>
    </row>
    <row r="19" spans="2:12" s="28" customFormat="1" x14ac:dyDescent="0.25">
      <c r="B19" s="50" t="s">
        <v>56</v>
      </c>
      <c r="C19" s="51">
        <f>C11+C12+C13+C14+C15</f>
        <v>10.36</v>
      </c>
      <c r="D19" s="51">
        <f t="shared" ref="D19:G19" si="4">D11+D12+D13+D14+D15</f>
        <v>10.5672</v>
      </c>
      <c r="E19" s="51">
        <f t="shared" si="4"/>
        <v>10.778544000000002</v>
      </c>
      <c r="F19" s="51">
        <f t="shared" si="4"/>
        <v>10.994114880000001</v>
      </c>
      <c r="G19" s="51">
        <f t="shared" si="4"/>
        <v>11.2139971776</v>
      </c>
      <c r="H19" s="48"/>
      <c r="K19" s="30"/>
      <c r="L19" s="30"/>
    </row>
    <row r="20" spans="2:12" s="28" customFormat="1" x14ac:dyDescent="0.25">
      <c r="B20" s="52" t="s">
        <v>50</v>
      </c>
      <c r="C20" s="53">
        <f>AVERAGE(C15,C14,C13,C12,C11)</f>
        <v>2.0720000000000001</v>
      </c>
      <c r="D20" s="53">
        <f t="shared" ref="D20:G20" si="5">AVERAGE(D15,D14,D13,D12,D11)</f>
        <v>2.1134400000000002</v>
      </c>
      <c r="E20" s="53">
        <f t="shared" si="5"/>
        <v>2.1557088000000002</v>
      </c>
      <c r="F20" s="53">
        <f t="shared" si="5"/>
        <v>2.1988229760000002</v>
      </c>
      <c r="G20" s="53">
        <f t="shared" si="5"/>
        <v>2.2427994355200003</v>
      </c>
      <c r="H20" s="48"/>
      <c r="K20" s="30"/>
      <c r="L20" s="30"/>
    </row>
    <row r="21" spans="2:12" s="28" customFormat="1" x14ac:dyDescent="0.25">
      <c r="B21" s="52" t="s">
        <v>48</v>
      </c>
      <c r="C21" s="53">
        <f>MAX(C11,C12,C13,C14,C15)</f>
        <v>3.54</v>
      </c>
      <c r="D21" s="53">
        <f t="shared" ref="D21:G21" si="6">MAX(D11,D12,D13,D14,D15)</f>
        <v>3.6108000000000002</v>
      </c>
      <c r="E21" s="53">
        <f t="shared" si="6"/>
        <v>3.6830160000000003</v>
      </c>
      <c r="F21" s="53">
        <f t="shared" si="6"/>
        <v>3.7566763200000004</v>
      </c>
      <c r="G21" s="53">
        <f t="shared" si="6"/>
        <v>3.8318098464000006</v>
      </c>
      <c r="H21" s="48"/>
      <c r="K21" s="30"/>
      <c r="L21" s="30"/>
    </row>
    <row r="22" spans="2:12" s="28" customFormat="1" ht="15.75" thickBot="1" x14ac:dyDescent="0.3">
      <c r="B22" s="54" t="s">
        <v>57</v>
      </c>
      <c r="C22" s="55">
        <f>MIN(C15,C14,C13,C12,C11)</f>
        <v>0.6</v>
      </c>
      <c r="D22" s="55">
        <f t="shared" ref="D22:G22" si="7">MIN(D15,D14,D13,D12,D11)</f>
        <v>0.61199999999999999</v>
      </c>
      <c r="E22" s="55">
        <f t="shared" si="7"/>
        <v>0.62424000000000002</v>
      </c>
      <c r="F22" s="55">
        <f t="shared" si="7"/>
        <v>0.63672479999999998</v>
      </c>
      <c r="G22" s="55">
        <f t="shared" si="7"/>
        <v>0.64945929599999996</v>
      </c>
      <c r="H22" s="48"/>
      <c r="K22" s="30"/>
      <c r="L22" s="30"/>
    </row>
  </sheetData>
  <mergeCells count="1">
    <mergeCell ref="B2:J2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4468-FE61-4CF3-A81C-14418072727A}">
  <sheetPr>
    <tabColor rgb="FFFF0066"/>
  </sheetPr>
  <dimension ref="B1:IZ116"/>
  <sheetViews>
    <sheetView topLeftCell="A7" zoomScale="160" zoomScaleNormal="160" workbookViewId="0">
      <selection activeCell="G10" sqref="G10"/>
    </sheetView>
  </sheetViews>
  <sheetFormatPr defaultColWidth="0" defaultRowHeight="13.15" customHeight="1" zeroHeight="1" x14ac:dyDescent="0.2"/>
  <cols>
    <col min="1" max="1" width="5" style="30" customWidth="1"/>
    <col min="2" max="2" width="19" style="30" customWidth="1"/>
    <col min="3" max="3" width="13.42578125" style="30" customWidth="1"/>
    <col min="4" max="4" width="16.42578125" style="30" customWidth="1"/>
    <col min="5" max="5" width="12.140625" style="30" customWidth="1"/>
    <col min="6" max="6" width="14.5703125" style="30" customWidth="1"/>
    <col min="7" max="7" width="7.7109375" style="30" customWidth="1"/>
    <col min="8" max="8" width="23.7109375" style="30" customWidth="1"/>
    <col min="9" max="9" width="12" style="30" customWidth="1"/>
    <col min="10" max="10" width="13.140625" style="30" customWidth="1"/>
    <col min="11" max="257" width="0" style="30" hidden="1"/>
    <col min="258" max="258" width="19" style="30" customWidth="1"/>
    <col min="259" max="259" width="13.42578125" style="30" customWidth="1"/>
    <col min="260" max="260" width="16.42578125" style="30" customWidth="1"/>
    <col min="261" max="261" width="12.140625" style="30" customWidth="1"/>
    <col min="262" max="262" width="14.5703125" style="30" customWidth="1"/>
    <col min="263" max="263" width="7.7109375" style="30" customWidth="1"/>
    <col min="264" max="264" width="23.7109375" style="30" customWidth="1"/>
    <col min="265" max="265" width="12" style="30" customWidth="1"/>
    <col min="266" max="266" width="13.140625" style="30" customWidth="1"/>
    <col min="267" max="513" width="0" style="30" hidden="1"/>
    <col min="514" max="514" width="19" style="30" customWidth="1"/>
    <col min="515" max="515" width="13.42578125" style="30" customWidth="1"/>
    <col min="516" max="516" width="16.42578125" style="30" customWidth="1"/>
    <col min="517" max="517" width="12.140625" style="30" customWidth="1"/>
    <col min="518" max="518" width="14.5703125" style="30" customWidth="1"/>
    <col min="519" max="519" width="7.7109375" style="30" customWidth="1"/>
    <col min="520" max="520" width="23.7109375" style="30" customWidth="1"/>
    <col min="521" max="521" width="12" style="30" customWidth="1"/>
    <col min="522" max="522" width="13.140625" style="30" customWidth="1"/>
    <col min="523" max="769" width="0" style="30" hidden="1"/>
    <col min="770" max="770" width="19" style="30" customWidth="1"/>
    <col min="771" max="771" width="13.42578125" style="30" customWidth="1"/>
    <col min="772" max="772" width="16.42578125" style="30" customWidth="1"/>
    <col min="773" max="773" width="12.140625" style="30" customWidth="1"/>
    <col min="774" max="774" width="14.5703125" style="30" customWidth="1"/>
    <col min="775" max="775" width="7.7109375" style="30" customWidth="1"/>
    <col min="776" max="776" width="23.7109375" style="30" customWidth="1"/>
    <col min="777" max="777" width="12" style="30" customWidth="1"/>
    <col min="778" max="778" width="13.140625" style="30" customWidth="1"/>
    <col min="779" max="1025" width="0" style="30" hidden="1"/>
    <col min="1026" max="1026" width="19" style="30" customWidth="1"/>
    <col min="1027" max="1027" width="13.42578125" style="30" customWidth="1"/>
    <col min="1028" max="1028" width="16.42578125" style="30" customWidth="1"/>
    <col min="1029" max="1029" width="12.140625" style="30" customWidth="1"/>
    <col min="1030" max="1030" width="14.5703125" style="30" customWidth="1"/>
    <col min="1031" max="1031" width="7.7109375" style="30" customWidth="1"/>
    <col min="1032" max="1032" width="23.7109375" style="30" customWidth="1"/>
    <col min="1033" max="1033" width="12" style="30" customWidth="1"/>
    <col min="1034" max="1034" width="13.140625" style="30" customWidth="1"/>
    <col min="1035" max="1281" width="0" style="30" hidden="1"/>
    <col min="1282" max="1282" width="19" style="30" customWidth="1"/>
    <col min="1283" max="1283" width="13.42578125" style="30" customWidth="1"/>
    <col min="1284" max="1284" width="16.42578125" style="30" customWidth="1"/>
    <col min="1285" max="1285" width="12.140625" style="30" customWidth="1"/>
    <col min="1286" max="1286" width="14.5703125" style="30" customWidth="1"/>
    <col min="1287" max="1287" width="7.7109375" style="30" customWidth="1"/>
    <col min="1288" max="1288" width="23.7109375" style="30" customWidth="1"/>
    <col min="1289" max="1289" width="12" style="30" customWidth="1"/>
    <col min="1290" max="1290" width="13.140625" style="30" customWidth="1"/>
    <col min="1291" max="1537" width="0" style="30" hidden="1"/>
    <col min="1538" max="1538" width="19" style="30" customWidth="1"/>
    <col min="1539" max="1539" width="13.42578125" style="30" customWidth="1"/>
    <col min="1540" max="1540" width="16.42578125" style="30" customWidth="1"/>
    <col min="1541" max="1541" width="12.140625" style="30" customWidth="1"/>
    <col min="1542" max="1542" width="14.5703125" style="30" customWidth="1"/>
    <col min="1543" max="1543" width="7.7109375" style="30" customWidth="1"/>
    <col min="1544" max="1544" width="23.7109375" style="30" customWidth="1"/>
    <col min="1545" max="1545" width="12" style="30" customWidth="1"/>
    <col min="1546" max="1546" width="13.140625" style="30" customWidth="1"/>
    <col min="1547" max="1793" width="0" style="30" hidden="1"/>
    <col min="1794" max="1794" width="19" style="30" customWidth="1"/>
    <col min="1795" max="1795" width="13.42578125" style="30" customWidth="1"/>
    <col min="1796" max="1796" width="16.42578125" style="30" customWidth="1"/>
    <col min="1797" max="1797" width="12.140625" style="30" customWidth="1"/>
    <col min="1798" max="1798" width="14.5703125" style="30" customWidth="1"/>
    <col min="1799" max="1799" width="7.7109375" style="30" customWidth="1"/>
    <col min="1800" max="1800" width="23.7109375" style="30" customWidth="1"/>
    <col min="1801" max="1801" width="12" style="30" customWidth="1"/>
    <col min="1802" max="1802" width="13.140625" style="30" customWidth="1"/>
    <col min="1803" max="2049" width="0" style="30" hidden="1"/>
    <col min="2050" max="2050" width="19" style="30" customWidth="1"/>
    <col min="2051" max="2051" width="13.42578125" style="30" customWidth="1"/>
    <col min="2052" max="2052" width="16.42578125" style="30" customWidth="1"/>
    <col min="2053" max="2053" width="12.140625" style="30" customWidth="1"/>
    <col min="2054" max="2054" width="14.5703125" style="30" customWidth="1"/>
    <col min="2055" max="2055" width="7.7109375" style="30" customWidth="1"/>
    <col min="2056" max="2056" width="23.7109375" style="30" customWidth="1"/>
    <col min="2057" max="2057" width="12" style="30" customWidth="1"/>
    <col min="2058" max="2058" width="13.140625" style="30" customWidth="1"/>
    <col min="2059" max="2305" width="0" style="30" hidden="1"/>
    <col min="2306" max="2306" width="19" style="30" customWidth="1"/>
    <col min="2307" max="2307" width="13.42578125" style="30" customWidth="1"/>
    <col min="2308" max="2308" width="16.42578125" style="30" customWidth="1"/>
    <col min="2309" max="2309" width="12.140625" style="30" customWidth="1"/>
    <col min="2310" max="2310" width="14.5703125" style="30" customWidth="1"/>
    <col min="2311" max="2311" width="7.7109375" style="30" customWidth="1"/>
    <col min="2312" max="2312" width="23.7109375" style="30" customWidth="1"/>
    <col min="2313" max="2313" width="12" style="30" customWidth="1"/>
    <col min="2314" max="2314" width="13.140625" style="30" customWidth="1"/>
    <col min="2315" max="2561" width="0" style="30" hidden="1"/>
    <col min="2562" max="2562" width="19" style="30" customWidth="1"/>
    <col min="2563" max="2563" width="13.42578125" style="30" customWidth="1"/>
    <col min="2564" max="2564" width="16.42578125" style="30" customWidth="1"/>
    <col min="2565" max="2565" width="12.140625" style="30" customWidth="1"/>
    <col min="2566" max="2566" width="14.5703125" style="30" customWidth="1"/>
    <col min="2567" max="2567" width="7.7109375" style="30" customWidth="1"/>
    <col min="2568" max="2568" width="23.7109375" style="30" customWidth="1"/>
    <col min="2569" max="2569" width="12" style="30" customWidth="1"/>
    <col min="2570" max="2570" width="13.140625" style="30" customWidth="1"/>
    <col min="2571" max="2817" width="0" style="30" hidden="1"/>
    <col min="2818" max="2818" width="19" style="30" customWidth="1"/>
    <col min="2819" max="2819" width="13.42578125" style="30" customWidth="1"/>
    <col min="2820" max="2820" width="16.42578125" style="30" customWidth="1"/>
    <col min="2821" max="2821" width="12.140625" style="30" customWidth="1"/>
    <col min="2822" max="2822" width="14.5703125" style="30" customWidth="1"/>
    <col min="2823" max="2823" width="7.7109375" style="30" customWidth="1"/>
    <col min="2824" max="2824" width="23.7109375" style="30" customWidth="1"/>
    <col min="2825" max="2825" width="12" style="30" customWidth="1"/>
    <col min="2826" max="2826" width="13.140625" style="30" customWidth="1"/>
    <col min="2827" max="3073" width="0" style="30" hidden="1"/>
    <col min="3074" max="3074" width="19" style="30" customWidth="1"/>
    <col min="3075" max="3075" width="13.42578125" style="30" customWidth="1"/>
    <col min="3076" max="3076" width="16.42578125" style="30" customWidth="1"/>
    <col min="3077" max="3077" width="12.140625" style="30" customWidth="1"/>
    <col min="3078" max="3078" width="14.5703125" style="30" customWidth="1"/>
    <col min="3079" max="3079" width="7.7109375" style="30" customWidth="1"/>
    <col min="3080" max="3080" width="23.7109375" style="30" customWidth="1"/>
    <col min="3081" max="3081" width="12" style="30" customWidth="1"/>
    <col min="3082" max="3082" width="13.140625" style="30" customWidth="1"/>
    <col min="3083" max="3329" width="0" style="30" hidden="1"/>
    <col min="3330" max="3330" width="19" style="30" customWidth="1"/>
    <col min="3331" max="3331" width="13.42578125" style="30" customWidth="1"/>
    <col min="3332" max="3332" width="16.42578125" style="30" customWidth="1"/>
    <col min="3333" max="3333" width="12.140625" style="30" customWidth="1"/>
    <col min="3334" max="3334" width="14.5703125" style="30" customWidth="1"/>
    <col min="3335" max="3335" width="7.7109375" style="30" customWidth="1"/>
    <col min="3336" max="3336" width="23.7109375" style="30" customWidth="1"/>
    <col min="3337" max="3337" width="12" style="30" customWidth="1"/>
    <col min="3338" max="3338" width="13.140625" style="30" customWidth="1"/>
    <col min="3339" max="3585" width="0" style="30" hidden="1"/>
    <col min="3586" max="3586" width="19" style="30" customWidth="1"/>
    <col min="3587" max="3587" width="13.42578125" style="30" customWidth="1"/>
    <col min="3588" max="3588" width="16.42578125" style="30" customWidth="1"/>
    <col min="3589" max="3589" width="12.140625" style="30" customWidth="1"/>
    <col min="3590" max="3590" width="14.5703125" style="30" customWidth="1"/>
    <col min="3591" max="3591" width="7.7109375" style="30" customWidth="1"/>
    <col min="3592" max="3592" width="23.7109375" style="30" customWidth="1"/>
    <col min="3593" max="3593" width="12" style="30" customWidth="1"/>
    <col min="3594" max="3594" width="13.140625" style="30" customWidth="1"/>
    <col min="3595" max="3841" width="0" style="30" hidden="1"/>
    <col min="3842" max="3842" width="19" style="30" customWidth="1"/>
    <col min="3843" max="3843" width="13.42578125" style="30" customWidth="1"/>
    <col min="3844" max="3844" width="16.42578125" style="30" customWidth="1"/>
    <col min="3845" max="3845" width="12.140625" style="30" customWidth="1"/>
    <col min="3846" max="3846" width="14.5703125" style="30" customWidth="1"/>
    <col min="3847" max="3847" width="7.7109375" style="30" customWidth="1"/>
    <col min="3848" max="3848" width="23.7109375" style="30" customWidth="1"/>
    <col min="3849" max="3849" width="12" style="30" customWidth="1"/>
    <col min="3850" max="3850" width="13.140625" style="30" customWidth="1"/>
    <col min="3851" max="4097" width="0" style="30" hidden="1"/>
    <col min="4098" max="4098" width="19" style="30" customWidth="1"/>
    <col min="4099" max="4099" width="13.42578125" style="30" customWidth="1"/>
    <col min="4100" max="4100" width="16.42578125" style="30" customWidth="1"/>
    <col min="4101" max="4101" width="12.140625" style="30" customWidth="1"/>
    <col min="4102" max="4102" width="14.5703125" style="30" customWidth="1"/>
    <col min="4103" max="4103" width="7.7109375" style="30" customWidth="1"/>
    <col min="4104" max="4104" width="23.7109375" style="30" customWidth="1"/>
    <col min="4105" max="4105" width="12" style="30" customWidth="1"/>
    <col min="4106" max="4106" width="13.140625" style="30" customWidth="1"/>
    <col min="4107" max="4353" width="0" style="30" hidden="1"/>
    <col min="4354" max="4354" width="19" style="30" customWidth="1"/>
    <col min="4355" max="4355" width="13.42578125" style="30" customWidth="1"/>
    <col min="4356" max="4356" width="16.42578125" style="30" customWidth="1"/>
    <col min="4357" max="4357" width="12.140625" style="30" customWidth="1"/>
    <col min="4358" max="4358" width="14.5703125" style="30" customWidth="1"/>
    <col min="4359" max="4359" width="7.7109375" style="30" customWidth="1"/>
    <col min="4360" max="4360" width="23.7109375" style="30" customWidth="1"/>
    <col min="4361" max="4361" width="12" style="30" customWidth="1"/>
    <col min="4362" max="4362" width="13.140625" style="30" customWidth="1"/>
    <col min="4363" max="4609" width="0" style="30" hidden="1"/>
    <col min="4610" max="4610" width="19" style="30" customWidth="1"/>
    <col min="4611" max="4611" width="13.42578125" style="30" customWidth="1"/>
    <col min="4612" max="4612" width="16.42578125" style="30" customWidth="1"/>
    <col min="4613" max="4613" width="12.140625" style="30" customWidth="1"/>
    <col min="4614" max="4614" width="14.5703125" style="30" customWidth="1"/>
    <col min="4615" max="4615" width="7.7109375" style="30" customWidth="1"/>
    <col min="4616" max="4616" width="23.7109375" style="30" customWidth="1"/>
    <col min="4617" max="4617" width="12" style="30" customWidth="1"/>
    <col min="4618" max="4618" width="13.140625" style="30" customWidth="1"/>
    <col min="4619" max="4865" width="0" style="30" hidden="1"/>
    <col min="4866" max="4866" width="19" style="30" customWidth="1"/>
    <col min="4867" max="4867" width="13.42578125" style="30" customWidth="1"/>
    <col min="4868" max="4868" width="16.42578125" style="30" customWidth="1"/>
    <col min="4869" max="4869" width="12.140625" style="30" customWidth="1"/>
    <col min="4870" max="4870" width="14.5703125" style="30" customWidth="1"/>
    <col min="4871" max="4871" width="7.7109375" style="30" customWidth="1"/>
    <col min="4872" max="4872" width="23.7109375" style="30" customWidth="1"/>
    <col min="4873" max="4873" width="12" style="30" customWidth="1"/>
    <col min="4874" max="4874" width="13.140625" style="30" customWidth="1"/>
    <col min="4875" max="5121" width="0" style="30" hidden="1"/>
    <col min="5122" max="5122" width="19" style="30" customWidth="1"/>
    <col min="5123" max="5123" width="13.42578125" style="30" customWidth="1"/>
    <col min="5124" max="5124" width="16.42578125" style="30" customWidth="1"/>
    <col min="5125" max="5125" width="12.140625" style="30" customWidth="1"/>
    <col min="5126" max="5126" width="14.5703125" style="30" customWidth="1"/>
    <col min="5127" max="5127" width="7.7109375" style="30" customWidth="1"/>
    <col min="5128" max="5128" width="23.7109375" style="30" customWidth="1"/>
    <col min="5129" max="5129" width="12" style="30" customWidth="1"/>
    <col min="5130" max="5130" width="13.140625" style="30" customWidth="1"/>
    <col min="5131" max="5377" width="0" style="30" hidden="1"/>
    <col min="5378" max="5378" width="19" style="30" customWidth="1"/>
    <col min="5379" max="5379" width="13.42578125" style="30" customWidth="1"/>
    <col min="5380" max="5380" width="16.42578125" style="30" customWidth="1"/>
    <col min="5381" max="5381" width="12.140625" style="30" customWidth="1"/>
    <col min="5382" max="5382" width="14.5703125" style="30" customWidth="1"/>
    <col min="5383" max="5383" width="7.7109375" style="30" customWidth="1"/>
    <col min="5384" max="5384" width="23.7109375" style="30" customWidth="1"/>
    <col min="5385" max="5385" width="12" style="30" customWidth="1"/>
    <col min="5386" max="5386" width="13.140625" style="30" customWidth="1"/>
    <col min="5387" max="5633" width="0" style="30" hidden="1"/>
    <col min="5634" max="5634" width="19" style="30" customWidth="1"/>
    <col min="5635" max="5635" width="13.42578125" style="30" customWidth="1"/>
    <col min="5636" max="5636" width="16.42578125" style="30" customWidth="1"/>
    <col min="5637" max="5637" width="12.140625" style="30" customWidth="1"/>
    <col min="5638" max="5638" width="14.5703125" style="30" customWidth="1"/>
    <col min="5639" max="5639" width="7.7109375" style="30" customWidth="1"/>
    <col min="5640" max="5640" width="23.7109375" style="30" customWidth="1"/>
    <col min="5641" max="5641" width="12" style="30" customWidth="1"/>
    <col min="5642" max="5642" width="13.140625" style="30" customWidth="1"/>
    <col min="5643" max="5889" width="0" style="30" hidden="1"/>
    <col min="5890" max="5890" width="19" style="30" customWidth="1"/>
    <col min="5891" max="5891" width="13.42578125" style="30" customWidth="1"/>
    <col min="5892" max="5892" width="16.42578125" style="30" customWidth="1"/>
    <col min="5893" max="5893" width="12.140625" style="30" customWidth="1"/>
    <col min="5894" max="5894" width="14.5703125" style="30" customWidth="1"/>
    <col min="5895" max="5895" width="7.7109375" style="30" customWidth="1"/>
    <col min="5896" max="5896" width="23.7109375" style="30" customWidth="1"/>
    <col min="5897" max="5897" width="12" style="30" customWidth="1"/>
    <col min="5898" max="5898" width="13.140625" style="30" customWidth="1"/>
    <col min="5899" max="6145" width="0" style="30" hidden="1"/>
    <col min="6146" max="6146" width="19" style="30" customWidth="1"/>
    <col min="6147" max="6147" width="13.42578125" style="30" customWidth="1"/>
    <col min="6148" max="6148" width="16.42578125" style="30" customWidth="1"/>
    <col min="6149" max="6149" width="12.140625" style="30" customWidth="1"/>
    <col min="6150" max="6150" width="14.5703125" style="30" customWidth="1"/>
    <col min="6151" max="6151" width="7.7109375" style="30" customWidth="1"/>
    <col min="6152" max="6152" width="23.7109375" style="30" customWidth="1"/>
    <col min="6153" max="6153" width="12" style="30" customWidth="1"/>
    <col min="6154" max="6154" width="13.140625" style="30" customWidth="1"/>
    <col min="6155" max="6401" width="0" style="30" hidden="1"/>
    <col min="6402" max="6402" width="19" style="30" customWidth="1"/>
    <col min="6403" max="6403" width="13.42578125" style="30" customWidth="1"/>
    <col min="6404" max="6404" width="16.42578125" style="30" customWidth="1"/>
    <col min="6405" max="6405" width="12.140625" style="30" customWidth="1"/>
    <col min="6406" max="6406" width="14.5703125" style="30" customWidth="1"/>
    <col min="6407" max="6407" width="7.7109375" style="30" customWidth="1"/>
    <col min="6408" max="6408" width="23.7109375" style="30" customWidth="1"/>
    <col min="6409" max="6409" width="12" style="30" customWidth="1"/>
    <col min="6410" max="6410" width="13.140625" style="30" customWidth="1"/>
    <col min="6411" max="6657" width="0" style="30" hidden="1"/>
    <col min="6658" max="6658" width="19" style="30" customWidth="1"/>
    <col min="6659" max="6659" width="13.42578125" style="30" customWidth="1"/>
    <col min="6660" max="6660" width="16.42578125" style="30" customWidth="1"/>
    <col min="6661" max="6661" width="12.140625" style="30" customWidth="1"/>
    <col min="6662" max="6662" width="14.5703125" style="30" customWidth="1"/>
    <col min="6663" max="6663" width="7.7109375" style="30" customWidth="1"/>
    <col min="6664" max="6664" width="23.7109375" style="30" customWidth="1"/>
    <col min="6665" max="6665" width="12" style="30" customWidth="1"/>
    <col min="6666" max="6666" width="13.140625" style="30" customWidth="1"/>
    <col min="6667" max="6913" width="0" style="30" hidden="1"/>
    <col min="6914" max="6914" width="19" style="30" customWidth="1"/>
    <col min="6915" max="6915" width="13.42578125" style="30" customWidth="1"/>
    <col min="6916" max="6916" width="16.42578125" style="30" customWidth="1"/>
    <col min="6917" max="6917" width="12.140625" style="30" customWidth="1"/>
    <col min="6918" max="6918" width="14.5703125" style="30" customWidth="1"/>
    <col min="6919" max="6919" width="7.7109375" style="30" customWidth="1"/>
    <col min="6920" max="6920" width="23.7109375" style="30" customWidth="1"/>
    <col min="6921" max="6921" width="12" style="30" customWidth="1"/>
    <col min="6922" max="6922" width="13.140625" style="30" customWidth="1"/>
    <col min="6923" max="7169" width="0" style="30" hidden="1"/>
    <col min="7170" max="7170" width="19" style="30" customWidth="1"/>
    <col min="7171" max="7171" width="13.42578125" style="30" customWidth="1"/>
    <col min="7172" max="7172" width="16.42578125" style="30" customWidth="1"/>
    <col min="7173" max="7173" width="12.140625" style="30" customWidth="1"/>
    <col min="7174" max="7174" width="14.5703125" style="30" customWidth="1"/>
    <col min="7175" max="7175" width="7.7109375" style="30" customWidth="1"/>
    <col min="7176" max="7176" width="23.7109375" style="30" customWidth="1"/>
    <col min="7177" max="7177" width="12" style="30" customWidth="1"/>
    <col min="7178" max="7178" width="13.140625" style="30" customWidth="1"/>
    <col min="7179" max="7425" width="0" style="30" hidden="1"/>
    <col min="7426" max="7426" width="19" style="30" customWidth="1"/>
    <col min="7427" max="7427" width="13.42578125" style="30" customWidth="1"/>
    <col min="7428" max="7428" width="16.42578125" style="30" customWidth="1"/>
    <col min="7429" max="7429" width="12.140625" style="30" customWidth="1"/>
    <col min="7430" max="7430" width="14.5703125" style="30" customWidth="1"/>
    <col min="7431" max="7431" width="7.7109375" style="30" customWidth="1"/>
    <col min="7432" max="7432" width="23.7109375" style="30" customWidth="1"/>
    <col min="7433" max="7433" width="12" style="30" customWidth="1"/>
    <col min="7434" max="7434" width="13.140625" style="30" customWidth="1"/>
    <col min="7435" max="7681" width="0" style="30" hidden="1"/>
    <col min="7682" max="7682" width="19" style="30" customWidth="1"/>
    <col min="7683" max="7683" width="13.42578125" style="30" customWidth="1"/>
    <col min="7684" max="7684" width="16.42578125" style="30" customWidth="1"/>
    <col min="7685" max="7685" width="12.140625" style="30" customWidth="1"/>
    <col min="7686" max="7686" width="14.5703125" style="30" customWidth="1"/>
    <col min="7687" max="7687" width="7.7109375" style="30" customWidth="1"/>
    <col min="7688" max="7688" width="23.7109375" style="30" customWidth="1"/>
    <col min="7689" max="7689" width="12" style="30" customWidth="1"/>
    <col min="7690" max="7690" width="13.140625" style="30" customWidth="1"/>
    <col min="7691" max="7937" width="0" style="30" hidden="1"/>
    <col min="7938" max="7938" width="19" style="30" customWidth="1"/>
    <col min="7939" max="7939" width="13.42578125" style="30" customWidth="1"/>
    <col min="7940" max="7940" width="16.42578125" style="30" customWidth="1"/>
    <col min="7941" max="7941" width="12.140625" style="30" customWidth="1"/>
    <col min="7942" max="7942" width="14.5703125" style="30" customWidth="1"/>
    <col min="7943" max="7943" width="7.7109375" style="30" customWidth="1"/>
    <col min="7944" max="7944" width="23.7109375" style="30" customWidth="1"/>
    <col min="7945" max="7945" width="12" style="30" customWidth="1"/>
    <col min="7946" max="7946" width="13.140625" style="30" customWidth="1"/>
    <col min="7947" max="8193" width="0" style="30" hidden="1"/>
    <col min="8194" max="8194" width="19" style="30" customWidth="1"/>
    <col min="8195" max="8195" width="13.42578125" style="30" customWidth="1"/>
    <col min="8196" max="8196" width="16.42578125" style="30" customWidth="1"/>
    <col min="8197" max="8197" width="12.140625" style="30" customWidth="1"/>
    <col min="8198" max="8198" width="14.5703125" style="30" customWidth="1"/>
    <col min="8199" max="8199" width="7.7109375" style="30" customWidth="1"/>
    <col min="8200" max="8200" width="23.7109375" style="30" customWidth="1"/>
    <col min="8201" max="8201" width="12" style="30" customWidth="1"/>
    <col min="8202" max="8202" width="13.140625" style="30" customWidth="1"/>
    <col min="8203" max="8449" width="0" style="30" hidden="1"/>
    <col min="8450" max="8450" width="19" style="30" customWidth="1"/>
    <col min="8451" max="8451" width="13.42578125" style="30" customWidth="1"/>
    <col min="8452" max="8452" width="16.42578125" style="30" customWidth="1"/>
    <col min="8453" max="8453" width="12.140625" style="30" customWidth="1"/>
    <col min="8454" max="8454" width="14.5703125" style="30" customWidth="1"/>
    <col min="8455" max="8455" width="7.7109375" style="30" customWidth="1"/>
    <col min="8456" max="8456" width="23.7109375" style="30" customWidth="1"/>
    <col min="8457" max="8457" width="12" style="30" customWidth="1"/>
    <col min="8458" max="8458" width="13.140625" style="30" customWidth="1"/>
    <col min="8459" max="8705" width="0" style="30" hidden="1"/>
    <col min="8706" max="8706" width="19" style="30" customWidth="1"/>
    <col min="8707" max="8707" width="13.42578125" style="30" customWidth="1"/>
    <col min="8708" max="8708" width="16.42578125" style="30" customWidth="1"/>
    <col min="8709" max="8709" width="12.140625" style="30" customWidth="1"/>
    <col min="8710" max="8710" width="14.5703125" style="30" customWidth="1"/>
    <col min="8711" max="8711" width="7.7109375" style="30" customWidth="1"/>
    <col min="8712" max="8712" width="23.7109375" style="30" customWidth="1"/>
    <col min="8713" max="8713" width="12" style="30" customWidth="1"/>
    <col min="8714" max="8714" width="13.140625" style="30" customWidth="1"/>
    <col min="8715" max="8961" width="0" style="30" hidden="1"/>
    <col min="8962" max="8962" width="19" style="30" customWidth="1"/>
    <col min="8963" max="8963" width="13.42578125" style="30" customWidth="1"/>
    <col min="8964" max="8964" width="16.42578125" style="30" customWidth="1"/>
    <col min="8965" max="8965" width="12.140625" style="30" customWidth="1"/>
    <col min="8966" max="8966" width="14.5703125" style="30" customWidth="1"/>
    <col min="8967" max="8967" width="7.7109375" style="30" customWidth="1"/>
    <col min="8968" max="8968" width="23.7109375" style="30" customWidth="1"/>
    <col min="8969" max="8969" width="12" style="30" customWidth="1"/>
    <col min="8970" max="8970" width="13.140625" style="30" customWidth="1"/>
    <col min="8971" max="9217" width="0" style="30" hidden="1"/>
    <col min="9218" max="9218" width="19" style="30" customWidth="1"/>
    <col min="9219" max="9219" width="13.42578125" style="30" customWidth="1"/>
    <col min="9220" max="9220" width="16.42578125" style="30" customWidth="1"/>
    <col min="9221" max="9221" width="12.140625" style="30" customWidth="1"/>
    <col min="9222" max="9222" width="14.5703125" style="30" customWidth="1"/>
    <col min="9223" max="9223" width="7.7109375" style="30" customWidth="1"/>
    <col min="9224" max="9224" width="23.7109375" style="30" customWidth="1"/>
    <col min="9225" max="9225" width="12" style="30" customWidth="1"/>
    <col min="9226" max="9226" width="13.140625" style="30" customWidth="1"/>
    <col min="9227" max="9473" width="0" style="30" hidden="1"/>
    <col min="9474" max="9474" width="19" style="30" customWidth="1"/>
    <col min="9475" max="9475" width="13.42578125" style="30" customWidth="1"/>
    <col min="9476" max="9476" width="16.42578125" style="30" customWidth="1"/>
    <col min="9477" max="9477" width="12.140625" style="30" customWidth="1"/>
    <col min="9478" max="9478" width="14.5703125" style="30" customWidth="1"/>
    <col min="9479" max="9479" width="7.7109375" style="30" customWidth="1"/>
    <col min="9480" max="9480" width="23.7109375" style="30" customWidth="1"/>
    <col min="9481" max="9481" width="12" style="30" customWidth="1"/>
    <col min="9482" max="9482" width="13.140625" style="30" customWidth="1"/>
    <col min="9483" max="9729" width="0" style="30" hidden="1"/>
    <col min="9730" max="9730" width="19" style="30" customWidth="1"/>
    <col min="9731" max="9731" width="13.42578125" style="30" customWidth="1"/>
    <col min="9732" max="9732" width="16.42578125" style="30" customWidth="1"/>
    <col min="9733" max="9733" width="12.140625" style="30" customWidth="1"/>
    <col min="9734" max="9734" width="14.5703125" style="30" customWidth="1"/>
    <col min="9735" max="9735" width="7.7109375" style="30" customWidth="1"/>
    <col min="9736" max="9736" width="23.7109375" style="30" customWidth="1"/>
    <col min="9737" max="9737" width="12" style="30" customWidth="1"/>
    <col min="9738" max="9738" width="13.140625" style="30" customWidth="1"/>
    <col min="9739" max="9985" width="0" style="30" hidden="1"/>
    <col min="9986" max="9986" width="19" style="30" customWidth="1"/>
    <col min="9987" max="9987" width="13.42578125" style="30" customWidth="1"/>
    <col min="9988" max="9988" width="16.42578125" style="30" customWidth="1"/>
    <col min="9989" max="9989" width="12.140625" style="30" customWidth="1"/>
    <col min="9990" max="9990" width="14.5703125" style="30" customWidth="1"/>
    <col min="9991" max="9991" width="7.7109375" style="30" customWidth="1"/>
    <col min="9992" max="9992" width="23.7109375" style="30" customWidth="1"/>
    <col min="9993" max="9993" width="12" style="30" customWidth="1"/>
    <col min="9994" max="9994" width="13.140625" style="30" customWidth="1"/>
    <col min="9995" max="10241" width="0" style="30" hidden="1"/>
    <col min="10242" max="10242" width="19" style="30" customWidth="1"/>
    <col min="10243" max="10243" width="13.42578125" style="30" customWidth="1"/>
    <col min="10244" max="10244" width="16.42578125" style="30" customWidth="1"/>
    <col min="10245" max="10245" width="12.140625" style="30" customWidth="1"/>
    <col min="10246" max="10246" width="14.5703125" style="30" customWidth="1"/>
    <col min="10247" max="10247" width="7.7109375" style="30" customWidth="1"/>
    <col min="10248" max="10248" width="23.7109375" style="30" customWidth="1"/>
    <col min="10249" max="10249" width="12" style="30" customWidth="1"/>
    <col min="10250" max="10250" width="13.140625" style="30" customWidth="1"/>
    <col min="10251" max="10497" width="0" style="30" hidden="1"/>
    <col min="10498" max="10498" width="19" style="30" customWidth="1"/>
    <col min="10499" max="10499" width="13.42578125" style="30" customWidth="1"/>
    <col min="10500" max="10500" width="16.42578125" style="30" customWidth="1"/>
    <col min="10501" max="10501" width="12.140625" style="30" customWidth="1"/>
    <col min="10502" max="10502" width="14.5703125" style="30" customWidth="1"/>
    <col min="10503" max="10503" width="7.7109375" style="30" customWidth="1"/>
    <col min="10504" max="10504" width="23.7109375" style="30" customWidth="1"/>
    <col min="10505" max="10505" width="12" style="30" customWidth="1"/>
    <col min="10506" max="10506" width="13.140625" style="30" customWidth="1"/>
    <col min="10507" max="10753" width="0" style="30" hidden="1"/>
    <col min="10754" max="10754" width="19" style="30" customWidth="1"/>
    <col min="10755" max="10755" width="13.42578125" style="30" customWidth="1"/>
    <col min="10756" max="10756" width="16.42578125" style="30" customWidth="1"/>
    <col min="10757" max="10757" width="12.140625" style="30" customWidth="1"/>
    <col min="10758" max="10758" width="14.5703125" style="30" customWidth="1"/>
    <col min="10759" max="10759" width="7.7109375" style="30" customWidth="1"/>
    <col min="10760" max="10760" width="23.7109375" style="30" customWidth="1"/>
    <col min="10761" max="10761" width="12" style="30" customWidth="1"/>
    <col min="10762" max="10762" width="13.140625" style="30" customWidth="1"/>
    <col min="10763" max="11009" width="0" style="30" hidden="1"/>
    <col min="11010" max="11010" width="19" style="30" customWidth="1"/>
    <col min="11011" max="11011" width="13.42578125" style="30" customWidth="1"/>
    <col min="11012" max="11012" width="16.42578125" style="30" customWidth="1"/>
    <col min="11013" max="11013" width="12.140625" style="30" customWidth="1"/>
    <col min="11014" max="11014" width="14.5703125" style="30" customWidth="1"/>
    <col min="11015" max="11015" width="7.7109375" style="30" customWidth="1"/>
    <col min="11016" max="11016" width="23.7109375" style="30" customWidth="1"/>
    <col min="11017" max="11017" width="12" style="30" customWidth="1"/>
    <col min="11018" max="11018" width="13.140625" style="30" customWidth="1"/>
    <col min="11019" max="11265" width="0" style="30" hidden="1"/>
    <col min="11266" max="11266" width="19" style="30" customWidth="1"/>
    <col min="11267" max="11267" width="13.42578125" style="30" customWidth="1"/>
    <col min="11268" max="11268" width="16.42578125" style="30" customWidth="1"/>
    <col min="11269" max="11269" width="12.140625" style="30" customWidth="1"/>
    <col min="11270" max="11270" width="14.5703125" style="30" customWidth="1"/>
    <col min="11271" max="11271" width="7.7109375" style="30" customWidth="1"/>
    <col min="11272" max="11272" width="23.7109375" style="30" customWidth="1"/>
    <col min="11273" max="11273" width="12" style="30" customWidth="1"/>
    <col min="11274" max="11274" width="13.140625" style="30" customWidth="1"/>
    <col min="11275" max="11521" width="0" style="30" hidden="1"/>
    <col min="11522" max="11522" width="19" style="30" customWidth="1"/>
    <col min="11523" max="11523" width="13.42578125" style="30" customWidth="1"/>
    <col min="11524" max="11524" width="16.42578125" style="30" customWidth="1"/>
    <col min="11525" max="11525" width="12.140625" style="30" customWidth="1"/>
    <col min="11526" max="11526" width="14.5703125" style="30" customWidth="1"/>
    <col min="11527" max="11527" width="7.7109375" style="30" customWidth="1"/>
    <col min="11528" max="11528" width="23.7109375" style="30" customWidth="1"/>
    <col min="11529" max="11529" width="12" style="30" customWidth="1"/>
    <col min="11530" max="11530" width="13.140625" style="30" customWidth="1"/>
    <col min="11531" max="11777" width="0" style="30" hidden="1"/>
    <col min="11778" max="11778" width="19" style="30" customWidth="1"/>
    <col min="11779" max="11779" width="13.42578125" style="30" customWidth="1"/>
    <col min="11780" max="11780" width="16.42578125" style="30" customWidth="1"/>
    <col min="11781" max="11781" width="12.140625" style="30" customWidth="1"/>
    <col min="11782" max="11782" width="14.5703125" style="30" customWidth="1"/>
    <col min="11783" max="11783" width="7.7109375" style="30" customWidth="1"/>
    <col min="11784" max="11784" width="23.7109375" style="30" customWidth="1"/>
    <col min="11785" max="11785" width="12" style="30" customWidth="1"/>
    <col min="11786" max="11786" width="13.140625" style="30" customWidth="1"/>
    <col min="11787" max="12033" width="0" style="30" hidden="1"/>
    <col min="12034" max="12034" width="19" style="30" customWidth="1"/>
    <col min="12035" max="12035" width="13.42578125" style="30" customWidth="1"/>
    <col min="12036" max="12036" width="16.42578125" style="30" customWidth="1"/>
    <col min="12037" max="12037" width="12.140625" style="30" customWidth="1"/>
    <col min="12038" max="12038" width="14.5703125" style="30" customWidth="1"/>
    <col min="12039" max="12039" width="7.7109375" style="30" customWidth="1"/>
    <col min="12040" max="12040" width="23.7109375" style="30" customWidth="1"/>
    <col min="12041" max="12041" width="12" style="30" customWidth="1"/>
    <col min="12042" max="12042" width="13.140625" style="30" customWidth="1"/>
    <col min="12043" max="12289" width="0" style="30" hidden="1"/>
    <col min="12290" max="12290" width="19" style="30" customWidth="1"/>
    <col min="12291" max="12291" width="13.42578125" style="30" customWidth="1"/>
    <col min="12292" max="12292" width="16.42578125" style="30" customWidth="1"/>
    <col min="12293" max="12293" width="12.140625" style="30" customWidth="1"/>
    <col min="12294" max="12294" width="14.5703125" style="30" customWidth="1"/>
    <col min="12295" max="12295" width="7.7109375" style="30" customWidth="1"/>
    <col min="12296" max="12296" width="23.7109375" style="30" customWidth="1"/>
    <col min="12297" max="12297" width="12" style="30" customWidth="1"/>
    <col min="12298" max="12298" width="13.140625" style="30" customWidth="1"/>
    <col min="12299" max="12545" width="0" style="30" hidden="1"/>
    <col min="12546" max="12546" width="19" style="30" customWidth="1"/>
    <col min="12547" max="12547" width="13.42578125" style="30" customWidth="1"/>
    <col min="12548" max="12548" width="16.42578125" style="30" customWidth="1"/>
    <col min="12549" max="12549" width="12.140625" style="30" customWidth="1"/>
    <col min="12550" max="12550" width="14.5703125" style="30" customWidth="1"/>
    <col min="12551" max="12551" width="7.7109375" style="30" customWidth="1"/>
    <col min="12552" max="12552" width="23.7109375" style="30" customWidth="1"/>
    <col min="12553" max="12553" width="12" style="30" customWidth="1"/>
    <col min="12554" max="12554" width="13.140625" style="30" customWidth="1"/>
    <col min="12555" max="12801" width="0" style="30" hidden="1"/>
    <col min="12802" max="12802" width="19" style="30" customWidth="1"/>
    <col min="12803" max="12803" width="13.42578125" style="30" customWidth="1"/>
    <col min="12804" max="12804" width="16.42578125" style="30" customWidth="1"/>
    <col min="12805" max="12805" width="12.140625" style="30" customWidth="1"/>
    <col min="12806" max="12806" width="14.5703125" style="30" customWidth="1"/>
    <col min="12807" max="12807" width="7.7109375" style="30" customWidth="1"/>
    <col min="12808" max="12808" width="23.7109375" style="30" customWidth="1"/>
    <col min="12809" max="12809" width="12" style="30" customWidth="1"/>
    <col min="12810" max="12810" width="13.140625" style="30" customWidth="1"/>
    <col min="12811" max="13057" width="0" style="30" hidden="1"/>
    <col min="13058" max="13058" width="19" style="30" customWidth="1"/>
    <col min="13059" max="13059" width="13.42578125" style="30" customWidth="1"/>
    <col min="13060" max="13060" width="16.42578125" style="30" customWidth="1"/>
    <col min="13061" max="13061" width="12.140625" style="30" customWidth="1"/>
    <col min="13062" max="13062" width="14.5703125" style="30" customWidth="1"/>
    <col min="13063" max="13063" width="7.7109375" style="30" customWidth="1"/>
    <col min="13064" max="13064" width="23.7109375" style="30" customWidth="1"/>
    <col min="13065" max="13065" width="12" style="30" customWidth="1"/>
    <col min="13066" max="13066" width="13.140625" style="30" customWidth="1"/>
    <col min="13067" max="13313" width="0" style="30" hidden="1"/>
    <col min="13314" max="13314" width="19" style="30" customWidth="1"/>
    <col min="13315" max="13315" width="13.42578125" style="30" customWidth="1"/>
    <col min="13316" max="13316" width="16.42578125" style="30" customWidth="1"/>
    <col min="13317" max="13317" width="12.140625" style="30" customWidth="1"/>
    <col min="13318" max="13318" width="14.5703125" style="30" customWidth="1"/>
    <col min="13319" max="13319" width="7.7109375" style="30" customWidth="1"/>
    <col min="13320" max="13320" width="23.7109375" style="30" customWidth="1"/>
    <col min="13321" max="13321" width="12" style="30" customWidth="1"/>
    <col min="13322" max="13322" width="13.140625" style="30" customWidth="1"/>
    <col min="13323" max="13569" width="0" style="30" hidden="1"/>
    <col min="13570" max="13570" width="19" style="30" customWidth="1"/>
    <col min="13571" max="13571" width="13.42578125" style="30" customWidth="1"/>
    <col min="13572" max="13572" width="16.42578125" style="30" customWidth="1"/>
    <col min="13573" max="13573" width="12.140625" style="30" customWidth="1"/>
    <col min="13574" max="13574" width="14.5703125" style="30" customWidth="1"/>
    <col min="13575" max="13575" width="7.7109375" style="30" customWidth="1"/>
    <col min="13576" max="13576" width="23.7109375" style="30" customWidth="1"/>
    <col min="13577" max="13577" width="12" style="30" customWidth="1"/>
    <col min="13578" max="13578" width="13.140625" style="30" customWidth="1"/>
    <col min="13579" max="13825" width="0" style="30" hidden="1"/>
    <col min="13826" max="13826" width="19" style="30" customWidth="1"/>
    <col min="13827" max="13827" width="13.42578125" style="30" customWidth="1"/>
    <col min="13828" max="13828" width="16.42578125" style="30" customWidth="1"/>
    <col min="13829" max="13829" width="12.140625" style="30" customWidth="1"/>
    <col min="13830" max="13830" width="14.5703125" style="30" customWidth="1"/>
    <col min="13831" max="13831" width="7.7109375" style="30" customWidth="1"/>
    <col min="13832" max="13832" width="23.7109375" style="30" customWidth="1"/>
    <col min="13833" max="13833" width="12" style="30" customWidth="1"/>
    <col min="13834" max="13834" width="13.140625" style="30" customWidth="1"/>
    <col min="13835" max="14081" width="0" style="30" hidden="1"/>
    <col min="14082" max="14082" width="19" style="30" customWidth="1"/>
    <col min="14083" max="14083" width="13.42578125" style="30" customWidth="1"/>
    <col min="14084" max="14084" width="16.42578125" style="30" customWidth="1"/>
    <col min="14085" max="14085" width="12.140625" style="30" customWidth="1"/>
    <col min="14086" max="14086" width="14.5703125" style="30" customWidth="1"/>
    <col min="14087" max="14087" width="7.7109375" style="30" customWidth="1"/>
    <col min="14088" max="14088" width="23.7109375" style="30" customWidth="1"/>
    <col min="14089" max="14089" width="12" style="30" customWidth="1"/>
    <col min="14090" max="14090" width="13.140625" style="30" customWidth="1"/>
    <col min="14091" max="14337" width="0" style="30" hidden="1"/>
    <col min="14338" max="14338" width="19" style="30" customWidth="1"/>
    <col min="14339" max="14339" width="13.42578125" style="30" customWidth="1"/>
    <col min="14340" max="14340" width="16.42578125" style="30" customWidth="1"/>
    <col min="14341" max="14341" width="12.140625" style="30" customWidth="1"/>
    <col min="14342" max="14342" width="14.5703125" style="30" customWidth="1"/>
    <col min="14343" max="14343" width="7.7109375" style="30" customWidth="1"/>
    <col min="14344" max="14344" width="23.7109375" style="30" customWidth="1"/>
    <col min="14345" max="14345" width="12" style="30" customWidth="1"/>
    <col min="14346" max="14346" width="13.140625" style="30" customWidth="1"/>
    <col min="14347" max="14593" width="0" style="30" hidden="1"/>
    <col min="14594" max="14594" width="19" style="30" customWidth="1"/>
    <col min="14595" max="14595" width="13.42578125" style="30" customWidth="1"/>
    <col min="14596" max="14596" width="16.42578125" style="30" customWidth="1"/>
    <col min="14597" max="14597" width="12.140625" style="30" customWidth="1"/>
    <col min="14598" max="14598" width="14.5703125" style="30" customWidth="1"/>
    <col min="14599" max="14599" width="7.7109375" style="30" customWidth="1"/>
    <col min="14600" max="14600" width="23.7109375" style="30" customWidth="1"/>
    <col min="14601" max="14601" width="12" style="30" customWidth="1"/>
    <col min="14602" max="14602" width="13.140625" style="30" customWidth="1"/>
    <col min="14603" max="14849" width="0" style="30" hidden="1"/>
    <col min="14850" max="14850" width="19" style="30" customWidth="1"/>
    <col min="14851" max="14851" width="13.42578125" style="30" customWidth="1"/>
    <col min="14852" max="14852" width="16.42578125" style="30" customWidth="1"/>
    <col min="14853" max="14853" width="12.140625" style="30" customWidth="1"/>
    <col min="14854" max="14854" width="14.5703125" style="30" customWidth="1"/>
    <col min="14855" max="14855" width="7.7109375" style="30" customWidth="1"/>
    <col min="14856" max="14856" width="23.7109375" style="30" customWidth="1"/>
    <col min="14857" max="14857" width="12" style="30" customWidth="1"/>
    <col min="14858" max="14858" width="13.140625" style="30" customWidth="1"/>
    <col min="14859" max="15105" width="0" style="30" hidden="1"/>
    <col min="15106" max="15106" width="19" style="30" customWidth="1"/>
    <col min="15107" max="15107" width="13.42578125" style="30" customWidth="1"/>
    <col min="15108" max="15108" width="16.42578125" style="30" customWidth="1"/>
    <col min="15109" max="15109" width="12.140625" style="30" customWidth="1"/>
    <col min="15110" max="15110" width="14.5703125" style="30" customWidth="1"/>
    <col min="15111" max="15111" width="7.7109375" style="30" customWidth="1"/>
    <col min="15112" max="15112" width="23.7109375" style="30" customWidth="1"/>
    <col min="15113" max="15113" width="12" style="30" customWidth="1"/>
    <col min="15114" max="15114" width="13.140625" style="30" customWidth="1"/>
    <col min="15115" max="15361" width="0" style="30" hidden="1"/>
    <col min="15362" max="15362" width="19" style="30" customWidth="1"/>
    <col min="15363" max="15363" width="13.42578125" style="30" customWidth="1"/>
    <col min="15364" max="15364" width="16.42578125" style="30" customWidth="1"/>
    <col min="15365" max="15365" width="12.140625" style="30" customWidth="1"/>
    <col min="15366" max="15366" width="14.5703125" style="30" customWidth="1"/>
    <col min="15367" max="15367" width="7.7109375" style="30" customWidth="1"/>
    <col min="15368" max="15368" width="23.7109375" style="30" customWidth="1"/>
    <col min="15369" max="15369" width="12" style="30" customWidth="1"/>
    <col min="15370" max="15370" width="13.140625" style="30" customWidth="1"/>
    <col min="15371" max="15617" width="0" style="30" hidden="1"/>
    <col min="15618" max="15618" width="19" style="30" customWidth="1"/>
    <col min="15619" max="15619" width="13.42578125" style="30" customWidth="1"/>
    <col min="15620" max="15620" width="16.42578125" style="30" customWidth="1"/>
    <col min="15621" max="15621" width="12.140625" style="30" customWidth="1"/>
    <col min="15622" max="15622" width="14.5703125" style="30" customWidth="1"/>
    <col min="15623" max="15623" width="7.7109375" style="30" customWidth="1"/>
    <col min="15624" max="15624" width="23.7109375" style="30" customWidth="1"/>
    <col min="15625" max="15625" width="12" style="30" customWidth="1"/>
    <col min="15626" max="15626" width="13.140625" style="30" customWidth="1"/>
    <col min="15627" max="15873" width="0" style="30" hidden="1"/>
    <col min="15874" max="15874" width="19" style="30" customWidth="1"/>
    <col min="15875" max="15875" width="13.42578125" style="30" customWidth="1"/>
    <col min="15876" max="15876" width="16.42578125" style="30" customWidth="1"/>
    <col min="15877" max="15877" width="12.140625" style="30" customWidth="1"/>
    <col min="15878" max="15878" width="14.5703125" style="30" customWidth="1"/>
    <col min="15879" max="15879" width="7.7109375" style="30" customWidth="1"/>
    <col min="15880" max="15880" width="23.7109375" style="30" customWidth="1"/>
    <col min="15881" max="15881" width="12" style="30" customWidth="1"/>
    <col min="15882" max="15882" width="13.140625" style="30" customWidth="1"/>
    <col min="15883" max="16129" width="0" style="30" hidden="1"/>
    <col min="16130" max="16130" width="19" style="30" customWidth="1"/>
    <col min="16131" max="16131" width="13.42578125" style="30" customWidth="1"/>
    <col min="16132" max="16132" width="16.42578125" style="30" customWidth="1"/>
    <col min="16133" max="16133" width="12.140625" style="30" customWidth="1"/>
    <col min="16134" max="16134" width="14.5703125" style="30" customWidth="1"/>
    <col min="16135" max="16135" width="7.7109375" style="30" customWidth="1"/>
    <col min="16136" max="16136" width="23.7109375" style="30" customWidth="1"/>
    <col min="16137" max="16137" width="12" style="30" customWidth="1"/>
    <col min="16138" max="16138" width="13.140625" style="30" customWidth="1"/>
    <col min="16139" max="16384" width="0" style="30" hidden="1"/>
  </cols>
  <sheetData>
    <row r="1" spans="2:10" ht="15.75" x14ac:dyDescent="0.25">
      <c r="B1" s="95" t="s">
        <v>83</v>
      </c>
      <c r="C1" s="95"/>
      <c r="D1" s="95"/>
      <c r="E1" s="95"/>
      <c r="F1" s="95"/>
      <c r="G1" s="95"/>
      <c r="H1" s="95"/>
    </row>
    <row r="2" spans="2:10" ht="18" x14ac:dyDescent="0.25">
      <c r="B2" s="29" t="s">
        <v>58</v>
      </c>
      <c r="C2" s="29"/>
      <c r="D2" s="29"/>
      <c r="E2" s="29"/>
      <c r="F2" s="29"/>
      <c r="G2" s="57"/>
      <c r="H2" s="57"/>
    </row>
    <row r="3" spans="2:10" ht="18" x14ac:dyDescent="0.25">
      <c r="B3" s="29" t="s">
        <v>59</v>
      </c>
      <c r="C3" s="29"/>
      <c r="D3" s="29"/>
      <c r="E3" s="29"/>
      <c r="F3" s="29"/>
      <c r="G3" s="57"/>
      <c r="H3" s="57"/>
    </row>
    <row r="4" spans="2:10" ht="16.5" x14ac:dyDescent="0.25">
      <c r="B4" s="58" t="s">
        <v>60</v>
      </c>
      <c r="C4" s="58"/>
      <c r="D4" s="58"/>
      <c r="E4" s="59"/>
      <c r="F4" s="59"/>
      <c r="G4" s="59"/>
      <c r="H4" s="59"/>
      <c r="I4" s="60"/>
      <c r="J4" s="60"/>
    </row>
    <row r="5" spans="2:10" ht="16.5" x14ac:dyDescent="0.25">
      <c r="B5" s="58" t="s">
        <v>61</v>
      </c>
      <c r="C5" s="58"/>
      <c r="D5" s="58"/>
      <c r="E5" s="59"/>
      <c r="F5" s="59"/>
      <c r="G5" s="59"/>
      <c r="H5" s="59"/>
      <c r="I5" s="60"/>
      <c r="J5" s="60"/>
    </row>
    <row r="6" spans="2:10" ht="16.5" x14ac:dyDescent="0.25">
      <c r="B6" s="58" t="s">
        <v>62</v>
      </c>
      <c r="C6" s="58"/>
      <c r="D6" s="58"/>
      <c r="E6" s="59"/>
      <c r="F6" s="59"/>
      <c r="G6" s="59"/>
      <c r="H6" s="59"/>
      <c r="I6" s="60"/>
      <c r="J6" s="60"/>
    </row>
    <row r="7" spans="2:10" ht="18" x14ac:dyDescent="0.25">
      <c r="B7" s="61"/>
      <c r="C7" s="61"/>
      <c r="D7" s="61"/>
      <c r="E7" s="62"/>
      <c r="F7" s="62"/>
      <c r="G7" s="62"/>
      <c r="H7" s="62"/>
      <c r="I7" s="60"/>
      <c r="J7" s="60"/>
    </row>
    <row r="8" spans="2:10" ht="18" x14ac:dyDescent="0.25">
      <c r="B8" s="83" t="s">
        <v>63</v>
      </c>
      <c r="C8" s="84"/>
      <c r="D8" s="84"/>
      <c r="E8" s="84"/>
      <c r="F8" s="84"/>
      <c r="G8" s="84"/>
      <c r="H8" s="85"/>
    </row>
    <row r="9" spans="2:10" ht="15" x14ac:dyDescent="0.25">
      <c r="B9" s="86" t="s">
        <v>10</v>
      </c>
      <c r="C9" s="87" t="s">
        <v>64</v>
      </c>
      <c r="D9" s="87" t="s">
        <v>65</v>
      </c>
      <c r="E9" s="87" t="s">
        <v>66</v>
      </c>
      <c r="F9" s="87" t="s">
        <v>67</v>
      </c>
      <c r="G9" s="88" t="s">
        <v>50</v>
      </c>
      <c r="H9" s="89" t="s">
        <v>68</v>
      </c>
    </row>
    <row r="10" spans="2:10" ht="14.25" x14ac:dyDescent="0.2">
      <c r="B10" s="91" t="s">
        <v>69</v>
      </c>
      <c r="C10" s="63">
        <v>10</v>
      </c>
      <c r="D10" s="63">
        <v>9</v>
      </c>
      <c r="E10" s="63">
        <v>9.5</v>
      </c>
      <c r="F10" s="63">
        <f>AVERAGE(F12)</f>
        <v>3.4</v>
      </c>
      <c r="G10" s="64">
        <f>MEDIAN(F10,E10,D10,C10)</f>
        <v>9.25</v>
      </c>
      <c r="H10" s="65" t="str">
        <f>IF(G10&gt;=6,"Aprovado",IF(G10&lt;=3,"Reprovado",IF(3&gt;=G10&gt;=6,"Exame")))</f>
        <v>Aprovado</v>
      </c>
    </row>
    <row r="11" spans="2:10" ht="14.25" x14ac:dyDescent="0.2">
      <c r="B11" s="90" t="s">
        <v>70</v>
      </c>
      <c r="C11" s="66">
        <v>2.5</v>
      </c>
      <c r="D11" s="66">
        <v>3</v>
      </c>
      <c r="E11" s="63">
        <v>7</v>
      </c>
      <c r="F11" s="63">
        <v>8.4</v>
      </c>
      <c r="G11" s="64">
        <f>MEDIAN(F11,E11,D11,C11)</f>
        <v>5</v>
      </c>
      <c r="H11" s="65" t="str">
        <f t="shared" ref="H11:H22" si="0">IF(G11&gt;=6,"Aprovado",IF(G11&lt;=3,"Reprovado",IF(3&gt;=G11&gt;=6,"Exame")))</f>
        <v>Exame</v>
      </c>
    </row>
    <row r="12" spans="2:10" ht="14.25" x14ac:dyDescent="0.2">
      <c r="B12" s="90" t="s">
        <v>71</v>
      </c>
      <c r="C12" s="66">
        <v>3</v>
      </c>
      <c r="D12" s="66">
        <v>4</v>
      </c>
      <c r="E12" s="66">
        <v>5.5</v>
      </c>
      <c r="F12" s="66">
        <v>3.4</v>
      </c>
      <c r="G12" s="64">
        <f t="shared" ref="G12:G22" si="1">MEDIAN(F12,E12,D12,C12)</f>
        <v>3.7</v>
      </c>
      <c r="H12" s="65" t="str">
        <f t="shared" si="0"/>
        <v>Exame</v>
      </c>
    </row>
    <row r="13" spans="2:10" ht="14.25" x14ac:dyDescent="0.2">
      <c r="B13" s="90" t="s">
        <v>72</v>
      </c>
      <c r="C13" s="63">
        <v>9</v>
      </c>
      <c r="D13" s="63">
        <v>7.5</v>
      </c>
      <c r="E13" s="63">
        <v>6</v>
      </c>
      <c r="F13" s="63">
        <v>6</v>
      </c>
      <c r="G13" s="64">
        <f t="shared" si="1"/>
        <v>6.75</v>
      </c>
      <c r="H13" s="65" t="str">
        <f t="shared" si="0"/>
        <v>Aprovado</v>
      </c>
    </row>
    <row r="14" spans="2:10" ht="14.25" x14ac:dyDescent="0.2">
      <c r="B14" s="90" t="s">
        <v>73</v>
      </c>
      <c r="C14" s="66">
        <v>2</v>
      </c>
      <c r="D14" s="66">
        <v>3.5</v>
      </c>
      <c r="E14" s="66">
        <v>3</v>
      </c>
      <c r="F14" s="66">
        <v>2</v>
      </c>
      <c r="G14" s="64">
        <f t="shared" si="1"/>
        <v>2.5</v>
      </c>
      <c r="H14" s="65" t="str">
        <f t="shared" si="0"/>
        <v>Reprovado</v>
      </c>
    </row>
    <row r="15" spans="2:10" ht="14.25" x14ac:dyDescent="0.2">
      <c r="B15" s="90" t="s">
        <v>74</v>
      </c>
      <c r="C15" s="63">
        <v>10</v>
      </c>
      <c r="D15" s="63">
        <v>9</v>
      </c>
      <c r="E15" s="63">
        <v>8</v>
      </c>
      <c r="F15" s="63">
        <v>5</v>
      </c>
      <c r="G15" s="64">
        <f t="shared" si="1"/>
        <v>8.5</v>
      </c>
      <c r="H15" s="65" t="str">
        <f t="shared" si="0"/>
        <v>Aprovado</v>
      </c>
    </row>
    <row r="16" spans="2:10" ht="14.25" x14ac:dyDescent="0.2">
      <c r="B16" s="90" t="s">
        <v>75</v>
      </c>
      <c r="C16" s="66">
        <v>2</v>
      </c>
      <c r="D16" s="66">
        <v>2</v>
      </c>
      <c r="E16" s="66">
        <v>0.5</v>
      </c>
      <c r="F16" s="66">
        <v>3</v>
      </c>
      <c r="G16" s="64">
        <f t="shared" si="1"/>
        <v>2</v>
      </c>
      <c r="H16" s="65" t="str">
        <f t="shared" si="0"/>
        <v>Reprovado</v>
      </c>
    </row>
    <row r="17" spans="2:260" ht="14.25" x14ac:dyDescent="0.2">
      <c r="B17" s="90" t="s">
        <v>76</v>
      </c>
      <c r="C17" s="63">
        <v>9</v>
      </c>
      <c r="D17" s="66">
        <v>3</v>
      </c>
      <c r="E17" s="66">
        <v>1</v>
      </c>
      <c r="F17" s="63">
        <v>5</v>
      </c>
      <c r="G17" s="64">
        <f t="shared" si="1"/>
        <v>4</v>
      </c>
      <c r="H17" s="65" t="str">
        <f t="shared" si="0"/>
        <v>Exame</v>
      </c>
    </row>
    <row r="18" spans="2:260" ht="14.25" x14ac:dyDescent="0.2">
      <c r="B18" s="90" t="s">
        <v>77</v>
      </c>
      <c r="C18" s="66">
        <v>4</v>
      </c>
      <c r="D18" s="66">
        <v>2.5</v>
      </c>
      <c r="E18" s="66">
        <v>3.9</v>
      </c>
      <c r="F18" s="63">
        <v>6</v>
      </c>
      <c r="G18" s="64">
        <f t="shared" si="1"/>
        <v>3.95</v>
      </c>
      <c r="H18" s="65" t="str">
        <f t="shared" si="0"/>
        <v>Exame</v>
      </c>
    </row>
    <row r="19" spans="2:260" ht="14.25" x14ac:dyDescent="0.2">
      <c r="B19" s="90" t="s">
        <v>78</v>
      </c>
      <c r="C19" s="63">
        <v>10</v>
      </c>
      <c r="D19" s="63">
        <v>10</v>
      </c>
      <c r="E19" s="63">
        <v>9.5</v>
      </c>
      <c r="F19" s="63">
        <v>9</v>
      </c>
      <c r="G19" s="64">
        <f t="shared" si="1"/>
        <v>9.75</v>
      </c>
      <c r="H19" s="65" t="str">
        <f t="shared" si="0"/>
        <v>Aprovado</v>
      </c>
    </row>
    <row r="20" spans="2:260" ht="14.25" x14ac:dyDescent="0.2">
      <c r="B20" s="90" t="s">
        <v>79</v>
      </c>
      <c r="C20" s="63">
        <v>7.5</v>
      </c>
      <c r="D20" s="66">
        <v>4.5</v>
      </c>
      <c r="E20" s="66">
        <v>5.5</v>
      </c>
      <c r="F20" s="63">
        <v>6.5</v>
      </c>
      <c r="G20" s="64">
        <f t="shared" si="1"/>
        <v>6</v>
      </c>
      <c r="H20" s="65" t="str">
        <f t="shared" si="0"/>
        <v>Aprovado</v>
      </c>
    </row>
    <row r="21" spans="2:260" ht="14.25" x14ac:dyDescent="0.2">
      <c r="B21" s="90" t="s">
        <v>80</v>
      </c>
      <c r="C21" s="66">
        <v>2</v>
      </c>
      <c r="D21" s="66">
        <v>4</v>
      </c>
      <c r="E21" s="63">
        <v>10</v>
      </c>
      <c r="F21" s="63">
        <v>9.5</v>
      </c>
      <c r="G21" s="64">
        <f t="shared" si="1"/>
        <v>6.75</v>
      </c>
      <c r="H21" s="65" t="str">
        <f t="shared" si="0"/>
        <v>Aprovado</v>
      </c>
    </row>
    <row r="22" spans="2:260" ht="14.25" x14ac:dyDescent="0.2">
      <c r="B22" s="92" t="s">
        <v>81</v>
      </c>
      <c r="C22" s="66">
        <v>3</v>
      </c>
      <c r="D22" s="66">
        <v>4</v>
      </c>
      <c r="E22" s="66">
        <v>3.5</v>
      </c>
      <c r="F22" s="66">
        <v>2</v>
      </c>
      <c r="G22" s="64">
        <f t="shared" si="1"/>
        <v>3.25</v>
      </c>
      <c r="H22" s="65" t="str">
        <f t="shared" si="0"/>
        <v>Exame</v>
      </c>
      <c r="IX22" s="30" t="s">
        <v>92</v>
      </c>
    </row>
    <row r="23" spans="2:260" ht="12.75" x14ac:dyDescent="0.2">
      <c r="IY23" s="30" t="s">
        <v>91</v>
      </c>
    </row>
    <row r="24" spans="2:260" ht="12.75" x14ac:dyDescent="0.2"/>
    <row r="25" spans="2:260" ht="12.75" x14ac:dyDescent="0.2"/>
    <row r="26" spans="2:260" ht="12.75" x14ac:dyDescent="0.2"/>
    <row r="27" spans="2:260" ht="12.75" x14ac:dyDescent="0.2"/>
    <row r="28" spans="2:260" ht="12.75" x14ac:dyDescent="0.2"/>
    <row r="29" spans="2:260" ht="12.75" x14ac:dyDescent="0.2">
      <c r="IZ29" s="30" t="s">
        <v>90</v>
      </c>
    </row>
    <row r="30" spans="2:260" ht="12.75" x14ac:dyDescent="0.2"/>
    <row r="31" spans="2:260" ht="12.75" x14ac:dyDescent="0.2"/>
    <row r="32" spans="2:260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hidden="1" x14ac:dyDescent="0.2"/>
    <row r="50" ht="13.15" customHeight="1" x14ac:dyDescent="0.2"/>
    <row r="51" ht="13.15" customHeight="1" x14ac:dyDescent="0.2"/>
    <row r="52" ht="13.15" customHeight="1" x14ac:dyDescent="0.2"/>
    <row r="53" ht="13.15" customHeight="1" x14ac:dyDescent="0.2"/>
    <row r="54" ht="13.15" customHeight="1" x14ac:dyDescent="0.2"/>
    <row r="55" ht="13.15" customHeight="1" x14ac:dyDescent="0.2"/>
    <row r="56" ht="13.15" customHeight="1" x14ac:dyDescent="0.2"/>
    <row r="57" ht="13.15" customHeight="1" x14ac:dyDescent="0.2"/>
    <row r="58" ht="13.15" customHeight="1" x14ac:dyDescent="0.2"/>
    <row r="59" ht="13.15" customHeight="1" x14ac:dyDescent="0.2"/>
    <row r="60" ht="13.15" customHeight="1" x14ac:dyDescent="0.2"/>
    <row r="61" ht="13.15" customHeight="1" x14ac:dyDescent="0.2"/>
    <row r="62" ht="13.15" customHeight="1" x14ac:dyDescent="0.2"/>
    <row r="63" ht="13.15" customHeight="1" x14ac:dyDescent="0.2"/>
    <row r="64" ht="13.15" customHeight="1" x14ac:dyDescent="0.2"/>
    <row r="65" ht="13.15" customHeight="1" x14ac:dyDescent="0.2"/>
    <row r="66" ht="13.15" customHeight="1" x14ac:dyDescent="0.2"/>
    <row r="67" ht="13.15" customHeight="1" x14ac:dyDescent="0.2"/>
    <row r="68" ht="13.15" customHeight="1" x14ac:dyDescent="0.2"/>
    <row r="69" ht="13.15" customHeight="1" x14ac:dyDescent="0.2"/>
    <row r="70" ht="13.15" customHeight="1" x14ac:dyDescent="0.2"/>
    <row r="71" ht="13.15" customHeight="1" x14ac:dyDescent="0.2"/>
    <row r="72" ht="13.15" customHeight="1" x14ac:dyDescent="0.2"/>
    <row r="73" ht="13.15" customHeight="1" x14ac:dyDescent="0.2"/>
    <row r="74" ht="13.15" customHeight="1" x14ac:dyDescent="0.2"/>
    <row r="75" ht="13.15" customHeight="1" x14ac:dyDescent="0.2"/>
    <row r="76" ht="13.15" customHeight="1" x14ac:dyDescent="0.2"/>
    <row r="77" ht="13.15" customHeight="1" x14ac:dyDescent="0.2"/>
    <row r="78" ht="13.15" customHeight="1" x14ac:dyDescent="0.2"/>
    <row r="79" ht="13.15" customHeight="1" x14ac:dyDescent="0.2"/>
    <row r="80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  <row r="105" ht="13.15" customHeight="1" x14ac:dyDescent="0.2"/>
    <row r="106" ht="13.15" customHeight="1" x14ac:dyDescent="0.2"/>
    <row r="107" ht="13.15" customHeight="1" x14ac:dyDescent="0.2"/>
    <row r="108" ht="13.15" customHeight="1" x14ac:dyDescent="0.2"/>
    <row r="109" ht="13.15" customHeight="1" x14ac:dyDescent="0.2"/>
    <row r="110" ht="13.15" customHeight="1" x14ac:dyDescent="0.2"/>
    <row r="111" ht="13.15" customHeight="1" x14ac:dyDescent="0.2"/>
    <row r="112" ht="13.15" customHeight="1" x14ac:dyDescent="0.2"/>
    <row r="113" ht="13.15" customHeight="1" x14ac:dyDescent="0.2"/>
    <row r="114" ht="13.15" customHeight="1" x14ac:dyDescent="0.2"/>
    <row r="115" ht="13.15" customHeight="1" x14ac:dyDescent="0.2"/>
    <row r="116" ht="13.15" customHeight="1" x14ac:dyDescent="0.2"/>
  </sheetData>
  <mergeCells count="1">
    <mergeCell ref="B1:H1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2C505FABC44E4EA8E7D5585087D3E5" ma:contentTypeVersion="5" ma:contentTypeDescription="Crie um novo documento." ma:contentTypeScope="" ma:versionID="f821d6b67dc1977021aee6cc6577a501">
  <xsd:schema xmlns:xsd="http://www.w3.org/2001/XMLSchema" xmlns:xs="http://www.w3.org/2001/XMLSchema" xmlns:p="http://schemas.microsoft.com/office/2006/metadata/properties" xmlns:ns2="63e13fa3-91bc-48bf-b852-e9628536d51f" targetNamespace="http://schemas.microsoft.com/office/2006/metadata/properties" ma:root="true" ma:fieldsID="b1650d7ede9b0cc2748c2d5f3c3a1a88" ns2:_="">
    <xsd:import namespace="63e13fa3-91bc-48bf-b852-e9628536d51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13fa3-91bc-48bf-b852-e9628536d51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3e13fa3-91bc-48bf-b852-e9628536d5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FFE211-D56A-4583-ABF9-311A0B896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13fa3-91bc-48bf-b852-e9628536d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9418B3-72ED-4635-BE15-8EFD7581D599}">
  <ds:schemaRefs>
    <ds:schemaRef ds:uri="http://schemas.microsoft.com/office/2006/metadata/properties"/>
    <ds:schemaRef ds:uri="http://schemas.microsoft.com/office/infopath/2007/PartnerControls"/>
    <ds:schemaRef ds:uri="a2deed9b-a322-4cf5-896e-05274bfbd747"/>
    <ds:schemaRef ds:uri="63e13fa3-91bc-48bf-b852-e9628536d51f"/>
  </ds:schemaRefs>
</ds:datastoreItem>
</file>

<file path=customXml/itemProps3.xml><?xml version="1.0" encoding="utf-8"?>
<ds:datastoreItem xmlns:ds="http://schemas.openxmlformats.org/officeDocument/2006/customXml" ds:itemID="{D707A252-9557-4B58-AC1A-FF1341317F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</vt:lpstr>
      <vt:lpstr>Aplicações</vt:lpstr>
      <vt:lpstr>Supermercado</vt:lpstr>
      <vt:lpstr>Notas de Informática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Rute</dc:creator>
  <cp:lastModifiedBy>Aluno</cp:lastModifiedBy>
  <dcterms:created xsi:type="dcterms:W3CDTF">2020-08-10T18:22:48Z</dcterms:created>
  <dcterms:modified xsi:type="dcterms:W3CDTF">2024-06-05T20:04:37Z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0x0101003837A9429C36B041AA172D16D5B9D60E</vt:lpwstr>
  </property>
</Properties>
</file>