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uan/Desktop/Downer Project Final/Schedule Results/"/>
    </mc:Choice>
  </mc:AlternateContent>
  <xr:revisionPtr revIDLastSave="0" documentId="13_ncr:1_{B8D20B47-0D2A-E944-B776-682E5483F886}" xr6:coauthVersionLast="47" xr6:coauthVersionMax="47" xr10:uidLastSave="{00000000-0000-0000-0000-000000000000}"/>
  <bookViews>
    <workbookView xWindow="1720" yWindow="1320" windowWidth="28340" windowHeight="18460" tabRatio="754" activeTab="7" xr2:uid="{00000000-000D-0000-FFFF-FFFF00000000}"/>
  </bookViews>
  <sheets>
    <sheet name="All Inspections" sheetId="8" state="hidden" r:id="rId1"/>
    <sheet name="Inspection Format" sheetId="9" state="hidden" r:id="rId2"/>
    <sheet name="Rest Areas" sheetId="16" state="hidden" r:id="rId3"/>
    <sheet name="Depot Summary" sheetId="31" r:id="rId4"/>
    <sheet name="Benalla.Patrol" sheetId="24" r:id="rId5"/>
    <sheet name="Mansfield.Patrol" sheetId="27" r:id="rId6"/>
    <sheet name="Nag.Patrol" sheetId="26" r:id="rId7"/>
    <sheet name="Shepp.Patrol" sheetId="30" r:id="rId8"/>
    <sheet name="Sheet1" sheetId="32" r:id="rId9"/>
    <sheet name="Wang.Patrol" sheetId="29" r:id="rId10"/>
    <sheet name="Wod.Patrol" sheetId="22" r:id="rId11"/>
    <sheet name="Yea.Patrol" sheetId="28" r:id="rId12"/>
    <sheet name="Nag.Fed" sheetId="25" r:id="rId13"/>
    <sheet name="Wang.Fed" sheetId="23" r:id="rId14"/>
  </sheets>
  <definedNames>
    <definedName name="_xlnm._FilterDatabase" localSheetId="0" hidden="1">'All Inspections'!$A$2:$AC$161</definedName>
    <definedName name="_xlnm._FilterDatabase" localSheetId="1" hidden="1">'Inspection Format'!$A$2:$AA$141</definedName>
    <definedName name="_xlnm.Print_Area" localSheetId="0">'All Inspections'!$A$1:$AC$161</definedName>
    <definedName name="_xlnm.Print_Area" localSheetId="1">'Inspection Format'!$A$1:$AA$141</definedName>
    <definedName name="_xlnm.Print_Titles" localSheetId="0">'All Inspections'!$1:$2</definedName>
    <definedName name="_xlnm.Print_Titles" localSheetId="1">'Inspection Format'!$1:$2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32" l="1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W29" i="32"/>
  <c r="W28" i="32"/>
  <c r="R28" i="32"/>
  <c r="G36" i="32"/>
  <c r="K32" i="32"/>
  <c r="H32" i="32"/>
  <c r="I32" i="32"/>
  <c r="J32" i="32"/>
  <c r="G32" i="32"/>
  <c r="G31" i="32"/>
  <c r="M28" i="32"/>
  <c r="G28" i="32"/>
  <c r="AD19" i="23"/>
  <c r="AC19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AE22" i="25"/>
  <c r="AD22" i="25"/>
  <c r="AC22" i="25"/>
  <c r="AB22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AC29" i="28"/>
  <c r="AB29" i="28"/>
  <c r="AA29" i="28"/>
  <c r="Z29" i="28"/>
  <c r="Y29" i="28"/>
  <c r="X29" i="28"/>
  <c r="W2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AC43" i="22"/>
  <c r="AB43" i="22"/>
  <c r="AA43" i="22"/>
  <c r="Z43" i="22"/>
  <c r="Y43" i="22"/>
  <c r="X43" i="22"/>
  <c r="W43" i="22"/>
  <c r="V43" i="22"/>
  <c r="U43" i="22"/>
  <c r="T43" i="22"/>
  <c r="S43" i="22"/>
  <c r="R43" i="22"/>
  <c r="Q43" i="22"/>
  <c r="P43" i="22"/>
  <c r="O43" i="22"/>
  <c r="N43" i="22"/>
  <c r="M43" i="22"/>
  <c r="L43" i="22"/>
  <c r="K43" i="22"/>
  <c r="J43" i="22"/>
  <c r="AC40" i="29"/>
  <c r="AB40" i="29"/>
  <c r="AA40" i="29"/>
  <c r="Z40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AC26" i="26"/>
  <c r="AB26" i="26"/>
  <c r="AA26" i="26"/>
  <c r="Z26" i="26"/>
  <c r="Y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AC29" i="24"/>
  <c r="AB29" i="24"/>
  <c r="AA29" i="24"/>
  <c r="Z29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J23" i="24"/>
  <c r="B12" i="31"/>
  <c r="B11" i="31"/>
  <c r="B10" i="31"/>
  <c r="B9" i="31"/>
  <c r="B8" i="31"/>
  <c r="B7" i="31"/>
  <c r="B6" i="31"/>
  <c r="B5" i="31"/>
  <c r="B4" i="31"/>
  <c r="V20" i="26"/>
  <c r="U20" i="26"/>
  <c r="T20" i="26"/>
  <c r="V16" i="26"/>
  <c r="U14" i="26"/>
  <c r="U13" i="26"/>
  <c r="U12" i="26"/>
  <c r="K13" i="26"/>
  <c r="K20" i="26"/>
  <c r="L16" i="26"/>
  <c r="L20" i="26"/>
  <c r="M20" i="26"/>
  <c r="N20" i="26"/>
  <c r="O20" i="26"/>
  <c r="P20" i="26"/>
  <c r="Q20" i="26"/>
  <c r="R20" i="26"/>
  <c r="S20" i="26"/>
  <c r="W20" i="26"/>
  <c r="X20" i="26"/>
  <c r="Y20" i="26"/>
  <c r="Z20" i="26"/>
  <c r="AA20" i="26"/>
  <c r="AB20" i="26"/>
  <c r="AC20" i="26"/>
  <c r="J20" i="26"/>
  <c r="W30" i="29"/>
  <c r="AB29" i="29"/>
  <c r="U27" i="29"/>
  <c r="Y26" i="29"/>
  <c r="Y25" i="29"/>
  <c r="AA24" i="29"/>
  <c r="Y23" i="29"/>
  <c r="AA22" i="29"/>
  <c r="AC21" i="29"/>
  <c r="AB20" i="29"/>
  <c r="V19" i="29"/>
  <c r="V18" i="29"/>
  <c r="AC17" i="29"/>
  <c r="AB16" i="29"/>
  <c r="W15" i="29"/>
  <c r="Z14" i="29"/>
  <c r="X13" i="29"/>
  <c r="T12" i="29"/>
  <c r="T11" i="29"/>
  <c r="T10" i="29"/>
  <c r="Z9" i="29"/>
  <c r="W8" i="29"/>
  <c r="T7" i="29"/>
  <c r="AC6" i="29"/>
  <c r="X6" i="29"/>
  <c r="M31" i="29"/>
  <c r="M8" i="29"/>
  <c r="P9" i="29"/>
  <c r="J10" i="29"/>
  <c r="J11" i="29"/>
  <c r="J12" i="29"/>
  <c r="N13" i="29"/>
  <c r="P14" i="29"/>
  <c r="M15" i="29"/>
  <c r="R16" i="29"/>
  <c r="S17" i="29"/>
  <c r="L18" i="29"/>
  <c r="L19" i="29"/>
  <c r="R20" i="29"/>
  <c r="S21" i="29"/>
  <c r="Q22" i="29"/>
  <c r="O23" i="29"/>
  <c r="Q24" i="29"/>
  <c r="O25" i="29"/>
  <c r="O26" i="29"/>
  <c r="K27" i="29"/>
  <c r="R29" i="29"/>
  <c r="M30" i="29"/>
  <c r="J7" i="29"/>
  <c r="S6" i="29"/>
  <c r="N6" i="29"/>
  <c r="U28" i="22" l="1"/>
  <c r="U35" i="22" s="1"/>
  <c r="Z30" i="22"/>
  <c r="Z27" i="22"/>
  <c r="P26" i="22"/>
  <c r="V31" i="22"/>
  <c r="K29" i="22"/>
  <c r="V34" i="22"/>
  <c r="K32" i="22"/>
  <c r="L33" i="22"/>
  <c r="AB14" i="22"/>
  <c r="R14" i="22"/>
  <c r="AB13" i="22"/>
  <c r="R13" i="22"/>
  <c r="V23" i="22"/>
  <c r="L23" i="22"/>
  <c r="Z10" i="22"/>
  <c r="P10" i="22"/>
  <c r="Z25" i="22"/>
  <c r="P25" i="22"/>
  <c r="W24" i="22"/>
  <c r="W35" i="22" s="1"/>
  <c r="M24" i="22"/>
  <c r="M35" i="22" s="1"/>
  <c r="Y22" i="22"/>
  <c r="O22" i="22"/>
  <c r="Y19" i="22"/>
  <c r="O19" i="22"/>
  <c r="Y20" i="22"/>
  <c r="O20" i="22"/>
  <c r="Y21" i="22"/>
  <c r="O21" i="22"/>
  <c r="T12" i="22"/>
  <c r="J12" i="22"/>
  <c r="AA11" i="22"/>
  <c r="AA35" i="22" s="1"/>
  <c r="Q11" i="22"/>
  <c r="Q35" i="22" s="1"/>
  <c r="T15" i="22"/>
  <c r="J15" i="22"/>
  <c r="T16" i="22"/>
  <c r="J16" i="22"/>
  <c r="Y18" i="22"/>
  <c r="O18" i="22"/>
  <c r="T17" i="22"/>
  <c r="J17" i="22"/>
  <c r="AC6" i="22"/>
  <c r="X6" i="22"/>
  <c r="S6" i="22"/>
  <c r="N6" i="22"/>
  <c r="AC8" i="22"/>
  <c r="X8" i="22"/>
  <c r="S8" i="22"/>
  <c r="N8" i="22"/>
  <c r="AC7" i="22"/>
  <c r="X7" i="22"/>
  <c r="S7" i="22"/>
  <c r="N7" i="22"/>
  <c r="AC9" i="22"/>
  <c r="X9" i="22"/>
  <c r="S9" i="22"/>
  <c r="N9" i="22"/>
  <c r="AB11" i="23"/>
  <c r="W11" i="23"/>
  <c r="R11" i="23"/>
  <c r="M11" i="23"/>
  <c r="AD10" i="23"/>
  <c r="AA10" i="23"/>
  <c r="Y10" i="23"/>
  <c r="V10" i="23"/>
  <c r="T10" i="23"/>
  <c r="Q10" i="23"/>
  <c r="O10" i="23"/>
  <c r="L10" i="23"/>
  <c r="AD9" i="23"/>
  <c r="AA9" i="23"/>
  <c r="Y9" i="23"/>
  <c r="V9" i="23"/>
  <c r="V11" i="23" s="1"/>
  <c r="T9" i="23"/>
  <c r="Q9" i="23"/>
  <c r="O9" i="23"/>
  <c r="L9" i="23"/>
  <c r="AC8" i="23"/>
  <c r="Z8" i="23"/>
  <c r="X8" i="23"/>
  <c r="U8" i="23"/>
  <c r="S8" i="23"/>
  <c r="P8" i="23"/>
  <c r="N8" i="23"/>
  <c r="K8" i="23"/>
  <c r="AC7" i="23"/>
  <c r="Z7" i="23"/>
  <c r="X7" i="23"/>
  <c r="U7" i="23"/>
  <c r="S7" i="23"/>
  <c r="P7" i="23"/>
  <c r="N7" i="23"/>
  <c r="K7" i="23"/>
  <c r="AC6" i="23"/>
  <c r="Z6" i="23"/>
  <c r="X6" i="23"/>
  <c r="U6" i="23"/>
  <c r="S6" i="23"/>
  <c r="P6" i="23"/>
  <c r="N6" i="23"/>
  <c r="K6" i="23"/>
  <c r="AC32" i="29"/>
  <c r="AB32" i="29"/>
  <c r="AA32" i="29"/>
  <c r="Z32" i="29"/>
  <c r="Y32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G1" i="29" s="1"/>
  <c r="F8" i="31" s="1"/>
  <c r="AB36" i="30"/>
  <c r="W35" i="30"/>
  <c r="M35" i="30"/>
  <c r="AB34" i="30"/>
  <c r="R34" i="30"/>
  <c r="AB33" i="30"/>
  <c r="R33" i="30"/>
  <c r="W32" i="30"/>
  <c r="M32" i="30"/>
  <c r="AB31" i="30"/>
  <c r="R31" i="30"/>
  <c r="V30" i="30"/>
  <c r="L30" i="30"/>
  <c r="V29" i="30"/>
  <c r="L29" i="30"/>
  <c r="AA28" i="30"/>
  <c r="Q28" i="30"/>
  <c r="X27" i="30"/>
  <c r="N27" i="30"/>
  <c r="X26" i="30"/>
  <c r="N26" i="30"/>
  <c r="V25" i="30"/>
  <c r="L25" i="30"/>
  <c r="Y24" i="30"/>
  <c r="O24" i="30"/>
  <c r="Y23" i="30"/>
  <c r="O23" i="30"/>
  <c r="AA22" i="30"/>
  <c r="Q22" i="30"/>
  <c r="AA21" i="30"/>
  <c r="Q21" i="30"/>
  <c r="T20" i="30"/>
  <c r="J20" i="30"/>
  <c r="Y19" i="30"/>
  <c r="O19" i="30"/>
  <c r="T18" i="30"/>
  <c r="J18" i="30"/>
  <c r="T17" i="30"/>
  <c r="J17" i="30"/>
  <c r="T16" i="30"/>
  <c r="J16" i="30"/>
  <c r="Z15" i="30"/>
  <c r="P15" i="30"/>
  <c r="U14" i="30"/>
  <c r="K14" i="30"/>
  <c r="Z13" i="30"/>
  <c r="P13" i="30"/>
  <c r="AA12" i="30"/>
  <c r="V12" i="30"/>
  <c r="Q12" i="30"/>
  <c r="L12" i="30"/>
  <c r="AA11" i="30"/>
  <c r="V11" i="30"/>
  <c r="V37" i="30" s="1"/>
  <c r="Q11" i="30"/>
  <c r="L11" i="30"/>
  <c r="AC10" i="30"/>
  <c r="X10" i="30"/>
  <c r="S10" i="30"/>
  <c r="N10" i="30"/>
  <c r="AB9" i="30"/>
  <c r="W9" i="30"/>
  <c r="R9" i="30"/>
  <c r="M9" i="30"/>
  <c r="Y8" i="30"/>
  <c r="T8" i="30"/>
  <c r="O8" i="30"/>
  <c r="J8" i="30"/>
  <c r="AC7" i="30"/>
  <c r="Z7" i="30"/>
  <c r="X7" i="30"/>
  <c r="U7" i="30"/>
  <c r="S7" i="30"/>
  <c r="S37" i="30" s="1"/>
  <c r="P7" i="30"/>
  <c r="N7" i="30"/>
  <c r="K7" i="30"/>
  <c r="AB6" i="30"/>
  <c r="Y6" i="30"/>
  <c r="W6" i="30"/>
  <c r="T6" i="30"/>
  <c r="R6" i="30"/>
  <c r="O6" i="30"/>
  <c r="M6" i="30"/>
  <c r="J6" i="30"/>
  <c r="J7" i="28"/>
  <c r="T7" i="28"/>
  <c r="J18" i="28"/>
  <c r="T18" i="28"/>
  <c r="K8" i="28"/>
  <c r="U8" i="28"/>
  <c r="K10" i="28"/>
  <c r="U10" i="28"/>
  <c r="K14" i="28"/>
  <c r="U14" i="28"/>
  <c r="K16" i="28"/>
  <c r="U16" i="28"/>
  <c r="K19" i="28"/>
  <c r="K20" i="28"/>
  <c r="K15" i="28"/>
  <c r="U15" i="28"/>
  <c r="K11" i="28"/>
  <c r="U11" i="28"/>
  <c r="L6" i="28"/>
  <c r="V6" i="28"/>
  <c r="L12" i="28"/>
  <c r="V12" i="28"/>
  <c r="L13" i="28"/>
  <c r="V13" i="28"/>
  <c r="L9" i="28"/>
  <c r="V9" i="28"/>
  <c r="L17" i="28"/>
  <c r="V17" i="28"/>
  <c r="M21" i="28"/>
  <c r="N21" i="28"/>
  <c r="O21" i="28"/>
  <c r="P21" i="28"/>
  <c r="Q21" i="28"/>
  <c r="R21" i="28"/>
  <c r="S21" i="28"/>
  <c r="W21" i="28"/>
  <c r="X21" i="28"/>
  <c r="Y21" i="28"/>
  <c r="Z21" i="28"/>
  <c r="AA21" i="28"/>
  <c r="AB21" i="28"/>
  <c r="AC21" i="28"/>
  <c r="U22" i="28"/>
  <c r="J23" i="28"/>
  <c r="K23" i="28"/>
  <c r="L23" i="28"/>
  <c r="T23" i="28"/>
  <c r="U23" i="28"/>
  <c r="V23" i="28"/>
  <c r="AC16" i="25"/>
  <c r="AB16" i="25"/>
  <c r="Z16" i="25"/>
  <c r="Y16" i="25"/>
  <c r="X16" i="25"/>
  <c r="W16" i="25"/>
  <c r="U16" i="25"/>
  <c r="T16" i="25"/>
  <c r="S16" i="25"/>
  <c r="R16" i="25"/>
  <c r="P16" i="25"/>
  <c r="O16" i="25"/>
  <c r="N16" i="25"/>
  <c r="M16" i="25"/>
  <c r="K16" i="25"/>
  <c r="K22" i="25" s="1"/>
  <c r="J16" i="25"/>
  <c r="J22" i="25" s="1"/>
  <c r="AA14" i="25"/>
  <c r="V14" i="25"/>
  <c r="Q14" i="25"/>
  <c r="L14" i="25"/>
  <c r="AC13" i="25"/>
  <c r="Z13" i="25"/>
  <c r="X13" i="25"/>
  <c r="U13" i="25"/>
  <c r="S13" i="25"/>
  <c r="P13" i="25"/>
  <c r="N13" i="25"/>
  <c r="K13" i="25"/>
  <c r="AC12" i="25"/>
  <c r="Z12" i="25"/>
  <c r="X12" i="25"/>
  <c r="U12" i="25"/>
  <c r="S12" i="25"/>
  <c r="P12" i="25"/>
  <c r="N12" i="25"/>
  <c r="K12" i="25"/>
  <c r="AC11" i="25"/>
  <c r="Z11" i="25"/>
  <c r="X11" i="25"/>
  <c r="U11" i="25"/>
  <c r="S11" i="25"/>
  <c r="P11" i="25"/>
  <c r="N11" i="25"/>
  <c r="K11" i="25"/>
  <c r="AC10" i="25"/>
  <c r="Z10" i="25"/>
  <c r="X10" i="25"/>
  <c r="X14" i="25" s="1"/>
  <c r="U10" i="25"/>
  <c r="S10" i="25"/>
  <c r="P10" i="25"/>
  <c r="N10" i="25"/>
  <c r="K10" i="25"/>
  <c r="AB9" i="25"/>
  <c r="Y9" i="25"/>
  <c r="W9" i="25"/>
  <c r="T9" i="25"/>
  <c r="R9" i="25"/>
  <c r="O9" i="25"/>
  <c r="M9" i="25"/>
  <c r="J9" i="25"/>
  <c r="AB8" i="25"/>
  <c r="Y8" i="25"/>
  <c r="W8" i="25"/>
  <c r="T8" i="25"/>
  <c r="R8" i="25"/>
  <c r="O8" i="25"/>
  <c r="M8" i="25"/>
  <c r="J8" i="25"/>
  <c r="AB7" i="25"/>
  <c r="Y7" i="25"/>
  <c r="W7" i="25"/>
  <c r="T7" i="25"/>
  <c r="R7" i="25"/>
  <c r="O7" i="25"/>
  <c r="M7" i="25"/>
  <c r="J7" i="25"/>
  <c r="AB6" i="25"/>
  <c r="Y6" i="25"/>
  <c r="W6" i="25"/>
  <c r="T6" i="25"/>
  <c r="R6" i="25"/>
  <c r="O6" i="25"/>
  <c r="M6" i="25"/>
  <c r="J6" i="25"/>
  <c r="AC18" i="26"/>
  <c r="AB18" i="26"/>
  <c r="AA18" i="26"/>
  <c r="Z18" i="26"/>
  <c r="Y18" i="26"/>
  <c r="X18" i="26"/>
  <c r="W18" i="26"/>
  <c r="S18" i="26"/>
  <c r="R18" i="26"/>
  <c r="Q18" i="26"/>
  <c r="P18" i="26"/>
  <c r="O18" i="26"/>
  <c r="N18" i="26"/>
  <c r="M18" i="26"/>
  <c r="K12" i="26"/>
  <c r="U17" i="26"/>
  <c r="K17" i="26"/>
  <c r="K14" i="26"/>
  <c r="U15" i="26"/>
  <c r="K15" i="26"/>
  <c r="V6" i="26"/>
  <c r="V18" i="26" s="1"/>
  <c r="L6" i="26"/>
  <c r="L18" i="26" s="1"/>
  <c r="T7" i="26"/>
  <c r="J7" i="26"/>
  <c r="T11" i="26"/>
  <c r="J11" i="26"/>
  <c r="T9" i="26"/>
  <c r="J9" i="26"/>
  <c r="T8" i="26"/>
  <c r="J8" i="26"/>
  <c r="T10" i="26"/>
  <c r="J10" i="26"/>
  <c r="AC19" i="27"/>
  <c r="Z19" i="27"/>
  <c r="X19" i="27"/>
  <c r="W19" i="27"/>
  <c r="V19" i="27"/>
  <c r="S19" i="27"/>
  <c r="P19" i="27"/>
  <c r="N19" i="27"/>
  <c r="M19" i="27"/>
  <c r="L19" i="27"/>
  <c r="AA17" i="27"/>
  <c r="Y14" i="27"/>
  <c r="R16" i="27"/>
  <c r="O18" i="27"/>
  <c r="O15" i="27"/>
  <c r="J13" i="27"/>
  <c r="AA9" i="27"/>
  <c r="Q9" i="27"/>
  <c r="AA6" i="27"/>
  <c r="Q6" i="27"/>
  <c r="Q19" i="27" s="1"/>
  <c r="AB10" i="27"/>
  <c r="AB19" i="27" s="1"/>
  <c r="R10" i="27"/>
  <c r="Y12" i="27"/>
  <c r="O12" i="27"/>
  <c r="U8" i="27"/>
  <c r="K8" i="27"/>
  <c r="U7" i="27"/>
  <c r="K7" i="27"/>
  <c r="T11" i="27"/>
  <c r="T19" i="27" s="1"/>
  <c r="J11" i="27"/>
  <c r="AA21" i="24"/>
  <c r="Y21" i="24"/>
  <c r="U21" i="24"/>
  <c r="Q21" i="24"/>
  <c r="O21" i="24"/>
  <c r="K21" i="24"/>
  <c r="AC17" i="24"/>
  <c r="N18" i="24"/>
  <c r="S20" i="24"/>
  <c r="X19" i="24"/>
  <c r="AB11" i="24"/>
  <c r="R11" i="24"/>
  <c r="V12" i="24"/>
  <c r="L12" i="24"/>
  <c r="AB10" i="24"/>
  <c r="R10" i="24"/>
  <c r="R21" i="24" s="1"/>
  <c r="W9" i="24"/>
  <c r="M9" i="24"/>
  <c r="W15" i="24"/>
  <c r="M15" i="24"/>
  <c r="Z13" i="24"/>
  <c r="P13" i="24"/>
  <c r="Z14" i="24"/>
  <c r="P14" i="24"/>
  <c r="Z16" i="24"/>
  <c r="P16" i="24"/>
  <c r="T8" i="24"/>
  <c r="T21" i="24" s="1"/>
  <c r="J8" i="24"/>
  <c r="J21" i="24" s="1"/>
  <c r="V7" i="24"/>
  <c r="V21" i="24" s="1"/>
  <c r="L7" i="24"/>
  <c r="L21" i="24" s="1"/>
  <c r="AC6" i="24"/>
  <c r="X6" i="24"/>
  <c r="X21" i="24" s="1"/>
  <c r="S6" i="24"/>
  <c r="N6" i="24"/>
  <c r="AB35" i="22" l="1"/>
  <c r="K19" i="27"/>
  <c r="U19" i="27"/>
  <c r="AC21" i="24"/>
  <c r="K37" i="30"/>
  <c r="AB37" i="30"/>
  <c r="W37" i="30"/>
  <c r="U37" i="30"/>
  <c r="L37" i="30"/>
  <c r="Q37" i="30"/>
  <c r="AC37" i="30"/>
  <c r="AA37" i="30"/>
  <c r="X37" i="30"/>
  <c r="J37" i="30"/>
  <c r="G1" i="30" s="1"/>
  <c r="F7" i="31" s="1"/>
  <c r="M37" i="30"/>
  <c r="T37" i="30"/>
  <c r="Z37" i="30"/>
  <c r="Y37" i="30"/>
  <c r="P37" i="30"/>
  <c r="O37" i="30"/>
  <c r="R37" i="30"/>
  <c r="N37" i="30"/>
  <c r="V35" i="22"/>
  <c r="X35" i="22"/>
  <c r="Y35" i="22"/>
  <c r="N11" i="23"/>
  <c r="S11" i="23"/>
  <c r="O35" i="22"/>
  <c r="R35" i="22"/>
  <c r="J35" i="22"/>
  <c r="G1" i="22" s="1"/>
  <c r="F9" i="31" s="1"/>
  <c r="P35" i="22"/>
  <c r="Z35" i="22"/>
  <c r="N35" i="22"/>
  <c r="S35" i="22"/>
  <c r="T35" i="22"/>
  <c r="K35" i="22"/>
  <c r="AC35" i="22"/>
  <c r="L35" i="22"/>
  <c r="U11" i="23"/>
  <c r="Z11" i="23"/>
  <c r="L11" i="23"/>
  <c r="O11" i="23"/>
  <c r="X11" i="23"/>
  <c r="AC11" i="23"/>
  <c r="P11" i="23"/>
  <c r="Q11" i="23"/>
  <c r="T11" i="23"/>
  <c r="Y11" i="23"/>
  <c r="AA11" i="23"/>
  <c r="AD11" i="23"/>
  <c r="K11" i="23"/>
  <c r="K18" i="26"/>
  <c r="U18" i="26"/>
  <c r="R19" i="27"/>
  <c r="J19" i="27"/>
  <c r="G1" i="27" s="1"/>
  <c r="F5" i="31" s="1"/>
  <c r="AA19" i="27"/>
  <c r="Y19" i="27"/>
  <c r="O19" i="27"/>
  <c r="S21" i="24"/>
  <c r="AB21" i="24"/>
  <c r="P21" i="24"/>
  <c r="Z21" i="24"/>
  <c r="M21" i="24"/>
  <c r="G1" i="24" s="1"/>
  <c r="F4" i="31" s="1"/>
  <c r="W21" i="24"/>
  <c r="N21" i="24"/>
  <c r="J21" i="28"/>
  <c r="G1" i="28" s="1"/>
  <c r="F10" i="31" s="1"/>
  <c r="T21" i="28"/>
  <c r="L21" i="28"/>
  <c r="V21" i="28"/>
  <c r="K21" i="28"/>
  <c r="U21" i="28"/>
  <c r="P14" i="25"/>
  <c r="W14" i="25"/>
  <c r="J14" i="25"/>
  <c r="G1" i="25" s="1"/>
  <c r="F11" i="31" s="1"/>
  <c r="M14" i="25"/>
  <c r="N14" i="25"/>
  <c r="K14" i="25"/>
  <c r="R14" i="25"/>
  <c r="S14" i="25"/>
  <c r="O14" i="25"/>
  <c r="T14" i="25"/>
  <c r="U14" i="25"/>
  <c r="Z14" i="25"/>
  <c r="AC14" i="25"/>
  <c r="Y14" i="25"/>
  <c r="AB14" i="25"/>
  <c r="T18" i="26"/>
  <c r="J18" i="26"/>
  <c r="G1" i="26" s="1"/>
  <c r="F6" i="31" s="1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H1" i="23" l="1"/>
  <c r="F12" i="31" s="1"/>
  <c r="AE3" i="8"/>
  <c r="AE162" i="8" s="1"/>
</calcChain>
</file>

<file path=xl/sharedStrings.xml><?xml version="1.0" encoding="utf-8"?>
<sst xmlns="http://schemas.openxmlformats.org/spreadsheetml/2006/main" count="1860" uniqueCount="412">
  <si>
    <t>Road Inspections</t>
  </si>
  <si>
    <t>Class</t>
  </si>
  <si>
    <t>Sec.</t>
  </si>
  <si>
    <t>Chainage</t>
  </si>
  <si>
    <t>Week 1</t>
  </si>
  <si>
    <t>Week 2</t>
  </si>
  <si>
    <t>Week 3</t>
  </si>
  <si>
    <t>Week 4</t>
  </si>
  <si>
    <t>Shared</t>
  </si>
  <si>
    <t>Gravel</t>
  </si>
  <si>
    <t>Loc.</t>
  </si>
  <si>
    <t>No.</t>
  </si>
  <si>
    <t>Road</t>
  </si>
  <si>
    <t>Start</t>
  </si>
  <si>
    <t>End</t>
  </si>
  <si>
    <t>M</t>
  </si>
  <si>
    <t>T</t>
  </si>
  <si>
    <t>W</t>
  </si>
  <si>
    <t>F</t>
  </si>
  <si>
    <t>Length</t>
  </si>
  <si>
    <t>N</t>
  </si>
  <si>
    <t>Ben.</t>
  </si>
  <si>
    <t>Benalla-Tatong Road</t>
  </si>
  <si>
    <t>Benalla-Winton Road</t>
  </si>
  <si>
    <t>Dookie-Devenish Road</t>
  </si>
  <si>
    <t>Dookie-Violet Town Road</t>
  </si>
  <si>
    <t>Euroa Main Road</t>
  </si>
  <si>
    <t>Euroa-Mansfield Road</t>
  </si>
  <si>
    <t>Euroa-Shepparton Road</t>
  </si>
  <si>
    <t>Jamieson-Licola Road</t>
  </si>
  <si>
    <t>Y-Wan</t>
  </si>
  <si>
    <t>Wod.</t>
  </si>
  <si>
    <t>Beechworth-Wodonga Road</t>
  </si>
  <si>
    <t>Y</t>
  </si>
  <si>
    <t>Y-She</t>
  </si>
  <si>
    <t>Benalla-Tocumwal Road</t>
  </si>
  <si>
    <t>Y-Ben</t>
  </si>
  <si>
    <t>She.</t>
  </si>
  <si>
    <t>Katamatite-Yarrawonga Road</t>
  </si>
  <si>
    <t>Benalla-Yarrawonga Road</t>
  </si>
  <si>
    <t>Mansfield-Woods Point Road</t>
  </si>
  <si>
    <t>Midland Highway</t>
  </si>
  <si>
    <t>Midland Link Highway</t>
  </si>
  <si>
    <t>Mount Buller Road</t>
  </si>
  <si>
    <t>Mount Stirling Road</t>
  </si>
  <si>
    <t>Tatong-Tolmie Road</t>
  </si>
  <si>
    <t>Tungamah Road</t>
  </si>
  <si>
    <t>Dookie-Nalinga Road</t>
  </si>
  <si>
    <t>Warburton-Woods Point Road</t>
  </si>
  <si>
    <t>Y-EastR</t>
  </si>
  <si>
    <t>Y-NorR</t>
  </si>
  <si>
    <t>Nag.</t>
  </si>
  <si>
    <t>Bendigo-Murchison Road</t>
  </si>
  <si>
    <t>Broadford-Flowerdale Road</t>
  </si>
  <si>
    <t>Goulburn Valley Highway</t>
  </si>
  <si>
    <t>Avenel-Nagambie Road</t>
  </si>
  <si>
    <t>Healesville-Kinglake Road</t>
  </si>
  <si>
    <t>Hume Freeway</t>
  </si>
  <si>
    <t>Y-NorR&amp;She</t>
  </si>
  <si>
    <t>Goulburn Valley Freeway</t>
  </si>
  <si>
    <t>Y-Nag</t>
  </si>
  <si>
    <t>Lake Mountain Road</t>
  </si>
  <si>
    <t>Maroondah Link Highway</t>
  </si>
  <si>
    <t>Y-MNER</t>
  </si>
  <si>
    <t>Marysville Road</t>
  </si>
  <si>
    <t>Heathcote-Nagambie Road</t>
  </si>
  <si>
    <t>Heidelberg-Kinglake Road</t>
  </si>
  <si>
    <t>Taggerty-Thornton Road</t>
  </si>
  <si>
    <t>Wahring-Murchison East Road</t>
  </si>
  <si>
    <t>Whittlesea-Kinglake Road</t>
  </si>
  <si>
    <t>Maroondah Highway</t>
  </si>
  <si>
    <t>Marysville-Woods Point Road</t>
  </si>
  <si>
    <t>Melba Highway</t>
  </si>
  <si>
    <t>Whittlesea-Yea Road</t>
  </si>
  <si>
    <t>Y-NSW</t>
  </si>
  <si>
    <t>Barmah-Shepparton Road</t>
  </si>
  <si>
    <t>Barooga Road</t>
  </si>
  <si>
    <t>Y-Nag&amp;Wan</t>
  </si>
  <si>
    <t>Wan.</t>
  </si>
  <si>
    <t>Y-Wod</t>
  </si>
  <si>
    <t>Y-Wan&amp;NSW</t>
  </si>
  <si>
    <t>Byrneside-Kyabram Road</t>
  </si>
  <si>
    <t>Echuca-Mooroopna Road</t>
  </si>
  <si>
    <t>Cobram South Road</t>
  </si>
  <si>
    <t>Cobram-Koonoomoo Road</t>
  </si>
  <si>
    <t>Dookie-Shepparton Road</t>
  </si>
  <si>
    <t>Katamatite-Nathalia Road</t>
  </si>
  <si>
    <t>Lancaster-Mooroopna Road</t>
  </si>
  <si>
    <t>Katamatite-Shepparton Road</t>
  </si>
  <si>
    <t>Mooroopna-Murchison Road</t>
  </si>
  <si>
    <t>Mansfield-Whitfield Road</t>
  </si>
  <si>
    <t>Murchison-Tatura Road</t>
  </si>
  <si>
    <t>Shepparton Alternative Route</t>
  </si>
  <si>
    <t>Tatura-Undera Road</t>
  </si>
  <si>
    <t>Murray Valley Highway</t>
  </si>
  <si>
    <t>Rushworth-Tatura Road</t>
  </si>
  <si>
    <t>Great Alpine Road</t>
  </si>
  <si>
    <t>Beechworth-Chiltern Road</t>
  </si>
  <si>
    <t>Beechworth-Wangaratta Road</t>
  </si>
  <si>
    <t>Bright-Tawonga Road</t>
  </si>
  <si>
    <t>Buckland Gap Road</t>
  </si>
  <si>
    <t>Buffalo River Road</t>
  </si>
  <si>
    <t>Glenrowan-Myrtleford Road</t>
  </si>
  <si>
    <t>Greta Road</t>
  </si>
  <si>
    <t>Happy Valley Road</t>
  </si>
  <si>
    <t>Mount Buffalo Road</t>
  </si>
  <si>
    <t>Running Creek Road</t>
  </si>
  <si>
    <t>Rutherglen-Springhurst Road</t>
  </si>
  <si>
    <t>Stanley Road</t>
  </si>
  <si>
    <t>Wahgunya-Wangaratta Road</t>
  </si>
  <si>
    <t>Murchison-Violet Town Road</t>
  </si>
  <si>
    <t>Y-Nag&amp;Ben</t>
  </si>
  <si>
    <t>Wangaratta Road</t>
  </si>
  <si>
    <t>Wangaratta-Whitfield Road</t>
  </si>
  <si>
    <t>Y-Wod&amp;She</t>
  </si>
  <si>
    <t>Wangaratta-Yarrawonga Road</t>
  </si>
  <si>
    <t>Myrtleford-Yackandandah Road</t>
  </si>
  <si>
    <t>Rutherglen-Wahgunyah Road</t>
  </si>
  <si>
    <t>Benambra-Corryong Road</t>
  </si>
  <si>
    <t>Bogong High Plains Road</t>
  </si>
  <si>
    <t>Bonegilla Road</t>
  </si>
  <si>
    <t>Lincoln Causeway</t>
  </si>
  <si>
    <t>Murray River Road</t>
  </si>
  <si>
    <t>Omeo Highway</t>
  </si>
  <si>
    <t>Bandiana Link Road</t>
  </si>
  <si>
    <t>Barnawartha-Howlong Road</t>
  </si>
  <si>
    <t>Chiltern-Howlong Road</t>
  </si>
  <si>
    <t>Chiltern-Rutherglen Road</t>
  </si>
  <si>
    <t>Cudgewa-Tintaldra Road</t>
  </si>
  <si>
    <t>Dartmouth Road</t>
  </si>
  <si>
    <t>Dederang Road</t>
  </si>
  <si>
    <t>Granya Road</t>
  </si>
  <si>
    <t>Hume Link Highway</t>
  </si>
  <si>
    <t>Kiewa East Road</t>
  </si>
  <si>
    <t>Kiewa Valley Highway</t>
  </si>
  <si>
    <t>Lindsay Road</t>
  </si>
  <si>
    <t>Lockharts Gap Road</t>
  </si>
  <si>
    <t>Melbourne Road</t>
  </si>
  <si>
    <t>Shelley-Walwa Road</t>
  </si>
  <si>
    <t>Wodonga-Yackandandah Road</t>
  </si>
  <si>
    <t>Yackandandah Road</t>
  </si>
  <si>
    <t>Nagambie Main Road</t>
  </si>
  <si>
    <t>Wodonga</t>
  </si>
  <si>
    <t>4-5</t>
  </si>
  <si>
    <t>2-3</t>
  </si>
  <si>
    <t>Benalla</t>
  </si>
  <si>
    <t>Nagambie</t>
  </si>
  <si>
    <t>State Hazard Patrol - Nagambie</t>
  </si>
  <si>
    <t>Day 1 Map</t>
  </si>
  <si>
    <t>Day 2 Map</t>
  </si>
  <si>
    <t>Total Inspection Km's</t>
  </si>
  <si>
    <t>Total Driving Km's</t>
  </si>
  <si>
    <t>Hour.Mins</t>
  </si>
  <si>
    <t>Work Hours (7-3:30)</t>
  </si>
  <si>
    <t>Morning Prestart (15 Minutes)</t>
  </si>
  <si>
    <t>Day Debrief and Next Day Prep (15 Minutes)</t>
  </si>
  <si>
    <t>Estimated Hazard Repair Working Time Allowance</t>
  </si>
  <si>
    <t>Remaining Available Working Time</t>
  </si>
  <si>
    <t>Goulburn Valley Freeway - South Bound</t>
  </si>
  <si>
    <t>RAMPS + Prog Works</t>
  </si>
  <si>
    <t>Prog Works</t>
  </si>
  <si>
    <t>Hume Freeway - South Bound</t>
  </si>
  <si>
    <t>Hume Freeway - North Bound</t>
  </si>
  <si>
    <t>Goulburn Valley Freeway - North Bound</t>
  </si>
  <si>
    <t>State Hazard Patrol - Yea</t>
  </si>
  <si>
    <t>Shepparton</t>
  </si>
  <si>
    <t>Wangaratta</t>
  </si>
  <si>
    <t>Melrose/Yaralumla</t>
  </si>
  <si>
    <t>Road Name</t>
  </si>
  <si>
    <t>Rest Area qty</t>
  </si>
  <si>
    <t>BENAMBRA-CORRYONG ROAD</t>
  </si>
  <si>
    <t>BRIGHT-TAWONGA ROAD</t>
  </si>
  <si>
    <t>DARTMOUTH ROAD</t>
  </si>
  <si>
    <t>GLENROWAN-MYRTLEFORD ROAD</t>
  </si>
  <si>
    <t>GOULBURN VALLEY FREEWAY</t>
  </si>
  <si>
    <t>GOULBURN VALLEY HIGHWAY</t>
  </si>
  <si>
    <t>GREAT ALPINE ROAD</t>
  </si>
  <si>
    <t>HUME FREEWAY</t>
  </si>
  <si>
    <t>HUME HIGHWAY</t>
  </si>
  <si>
    <t>KEIWA VALLEY HIGHWAY</t>
  </si>
  <si>
    <t>LAKE MOUNTAIN ROAD</t>
  </si>
  <si>
    <t>LOCKHARTS GAP ROAD</t>
  </si>
  <si>
    <t>MANSFIELD-WOODS POINT ROAD</t>
  </si>
  <si>
    <t>MAROONDAH HIGHWAY</t>
  </si>
  <si>
    <t>MARYSVILLE-WOODS POINT ROAD</t>
  </si>
  <si>
    <t>MELBA HIGHWAY</t>
  </si>
  <si>
    <t>MIDLAND HIGHWAY</t>
  </si>
  <si>
    <t>MIDLAND LINK HIGHWAY</t>
  </si>
  <si>
    <t>MOUNT BUFFALO ROAD</t>
  </si>
  <si>
    <t>MOUNT BULLER ROAD</t>
  </si>
  <si>
    <t>MURCHISON-VIOLET TOWN ROAD</t>
  </si>
  <si>
    <t>MURRAY RIVER ROAD</t>
  </si>
  <si>
    <t>MURRAY VALLEY HIGHWAY</t>
  </si>
  <si>
    <t>MYRTLEFORD-YACKANDANDAH ROAD</t>
  </si>
  <si>
    <t>OMEO HIGHWAY</t>
  </si>
  <si>
    <t>RUNNING CREEK ROAD</t>
  </si>
  <si>
    <t>TAGGERTY-THORNTON ROAD</t>
  </si>
  <si>
    <t>TATONG-TOLMIE ROAD</t>
  </si>
  <si>
    <t>TATURA-UNDERA ROAD</t>
  </si>
  <si>
    <t>WANGARATTA-WHITFIELD ROAD</t>
  </si>
  <si>
    <t>WARBURTON-WOODS POINT ROAD</t>
  </si>
  <si>
    <t>YACKANDANDAH ROAD</t>
  </si>
  <si>
    <t>Targeted Areas of inspection</t>
  </si>
  <si>
    <t>Surface</t>
  </si>
  <si>
    <t>Shoulder</t>
  </si>
  <si>
    <t>Unsealed Road</t>
  </si>
  <si>
    <t>Drainage</t>
  </si>
  <si>
    <t>Operational Service</t>
  </si>
  <si>
    <t>Vegetation</t>
  </si>
  <si>
    <t>Road Furniture</t>
  </si>
  <si>
    <t>Reseal Prep inspections</t>
  </si>
  <si>
    <t>Night Audits</t>
  </si>
  <si>
    <t>Snow Inspection</t>
  </si>
  <si>
    <t>RIPC</t>
  </si>
  <si>
    <t>Major Sign Strucuture Insp</t>
  </si>
  <si>
    <t xml:space="preserve">Targeted Apline Area repairs prior to winter - BHP, Buffalo, GAR, Mt Buller - MST's, Regulations, Crack sealing, Drainage, Vegetation removal </t>
  </si>
  <si>
    <t>SRRS</t>
  </si>
  <si>
    <t>State Hazard Patrol - Benalla</t>
  </si>
  <si>
    <t>State Hazard Patrol - Mansfield</t>
  </si>
  <si>
    <t>5-4</t>
  </si>
  <si>
    <t>Ramps &amp; Program Work</t>
  </si>
  <si>
    <t>Crew Supervisor:</t>
  </si>
  <si>
    <t>State Hazard Patrol - Wangaratta</t>
  </si>
  <si>
    <t>State Hazard Patrol - Wodonga</t>
  </si>
  <si>
    <t>Federal Hazard Patrol - Nagambie</t>
  </si>
  <si>
    <t>Federal Hazard Patrol - Wangaratta</t>
  </si>
  <si>
    <t>Tristan Williams</t>
  </si>
  <si>
    <t>Nagambie Supervisor</t>
  </si>
  <si>
    <t>Matt Bowman</t>
  </si>
  <si>
    <t>Elio Doria</t>
  </si>
  <si>
    <t>Total "FREE" Days</t>
  </si>
  <si>
    <t>Supervisor</t>
  </si>
  <si>
    <t>Start/End Location</t>
  </si>
  <si>
    <t>"Free" Days</t>
  </si>
  <si>
    <t>Benalla Patrol</t>
  </si>
  <si>
    <t>Mansfield Patrol</t>
  </si>
  <si>
    <t>Nagambie Patrol</t>
  </si>
  <si>
    <t>Shepparton Patrol</t>
  </si>
  <si>
    <t>Wangaratta Patrol</t>
  </si>
  <si>
    <t>Wodonga Patrol</t>
  </si>
  <si>
    <t>Yea Patrol</t>
  </si>
  <si>
    <t>Nagambie Federal</t>
  </si>
  <si>
    <t>Wangaratta Federal</t>
  </si>
  <si>
    <t>29 Sheathers Road, Wodonga</t>
  </si>
  <si>
    <t>Hazard Patrol Crew</t>
  </si>
  <si>
    <t>18 Samaria Road, Benalla</t>
  </si>
  <si>
    <t>261 Deadhorse Lane, Mansfield</t>
  </si>
  <si>
    <t>19-21 Broomfield Street, Shepparton</t>
  </si>
  <si>
    <t>4 Industrial Crescent, Nagambie</t>
  </si>
  <si>
    <t>51 Buckler Road, Wangaratta</t>
  </si>
  <si>
    <t>28 North Street, Yea</t>
  </si>
  <si>
    <t>Map</t>
  </si>
  <si>
    <t>Breaks</t>
  </si>
  <si>
    <t>Dir.</t>
  </si>
  <si>
    <t>R</t>
  </si>
  <si>
    <t>GPS Coordinates</t>
  </si>
  <si>
    <t>Inspection ID</t>
  </si>
  <si>
    <t>BEN_01</t>
  </si>
  <si>
    <t>BEN_02</t>
  </si>
  <si>
    <t>BEN_03</t>
  </si>
  <si>
    <t>BEN_04</t>
  </si>
  <si>
    <t>BEN_05</t>
  </si>
  <si>
    <t>BEN_06</t>
  </si>
  <si>
    <t>BEN_07</t>
  </si>
  <si>
    <t>BEN_08</t>
  </si>
  <si>
    <t>BEN_09</t>
  </si>
  <si>
    <t>BEN_10</t>
  </si>
  <si>
    <t>BEN_11</t>
  </si>
  <si>
    <t>BEN_12</t>
  </si>
  <si>
    <t>BEN_13</t>
  </si>
  <si>
    <t>BEN_14</t>
  </si>
  <si>
    <t>BEN_15</t>
  </si>
  <si>
    <t>MAN_01</t>
  </si>
  <si>
    <t>MAN_06</t>
  </si>
  <si>
    <t>MAN_07</t>
  </si>
  <si>
    <t>MAN_04</t>
  </si>
  <si>
    <t>MAN_02</t>
  </si>
  <si>
    <t>MAN_03</t>
  </si>
  <si>
    <t>MAN_05</t>
  </si>
  <si>
    <t>MAN_08</t>
  </si>
  <si>
    <t>MAN_09</t>
  </si>
  <si>
    <t>MAN_10</t>
  </si>
  <si>
    <t>MAN_11</t>
  </si>
  <si>
    <t>MAN_12</t>
  </si>
  <si>
    <t>MAN_13</t>
  </si>
  <si>
    <t>NAG_01</t>
  </si>
  <si>
    <t>NAG_02</t>
  </si>
  <si>
    <t>NAG_03</t>
  </si>
  <si>
    <t>NAG_04</t>
  </si>
  <si>
    <t>NAG_05</t>
  </si>
  <si>
    <t>NAG_06</t>
  </si>
  <si>
    <t>NAG_07</t>
  </si>
  <si>
    <t>NAG_08</t>
  </si>
  <si>
    <t>NAG_09</t>
  </si>
  <si>
    <t>NAG_10</t>
  </si>
  <si>
    <t>NAG_11</t>
  </si>
  <si>
    <t>NAG_12</t>
  </si>
  <si>
    <t>SHE_01</t>
  </si>
  <si>
    <t>SHE_02</t>
  </si>
  <si>
    <t>SHE_05</t>
  </si>
  <si>
    <t>SHE_06</t>
  </si>
  <si>
    <t>SHE_03</t>
  </si>
  <si>
    <t>SHE_07</t>
  </si>
  <si>
    <t>SHE_04</t>
  </si>
  <si>
    <t>SHE_09</t>
  </si>
  <si>
    <t>SHE_08</t>
  </si>
  <si>
    <t>SHE_10</t>
  </si>
  <si>
    <t>SHE_11</t>
  </si>
  <si>
    <t>SHE_12</t>
  </si>
  <si>
    <t>SHE_13</t>
  </si>
  <si>
    <t>SHE_14</t>
  </si>
  <si>
    <t>SHE_15</t>
  </si>
  <si>
    <t>SHE_16</t>
  </si>
  <si>
    <t>SHE_17</t>
  </si>
  <si>
    <t>SHE_18</t>
  </si>
  <si>
    <t>SHE_19</t>
  </si>
  <si>
    <t>SHE_20</t>
  </si>
  <si>
    <t>SHE_21</t>
  </si>
  <si>
    <t>SHE_22</t>
  </si>
  <si>
    <t>SHE_23</t>
  </si>
  <si>
    <t>SHE_24</t>
  </si>
  <si>
    <t>SHE_25</t>
  </si>
  <si>
    <t>SHE_26</t>
  </si>
  <si>
    <t>SHE_27</t>
  </si>
  <si>
    <t>SHE_28</t>
  </si>
  <si>
    <t>SHE_29</t>
  </si>
  <si>
    <t>SHE_30</t>
  </si>
  <si>
    <t>SHE_31</t>
  </si>
  <si>
    <t>WAN_01</t>
  </si>
  <si>
    <t>WAN_02</t>
  </si>
  <si>
    <t>WAN_03</t>
  </si>
  <si>
    <t>WAN_04</t>
  </si>
  <si>
    <t>WAN_05</t>
  </si>
  <si>
    <t>WAN_06</t>
  </si>
  <si>
    <t>WAN_07</t>
  </si>
  <si>
    <t>WAN_08</t>
  </si>
  <si>
    <t>WAN_09</t>
  </si>
  <si>
    <t>WAN_10</t>
  </si>
  <si>
    <t>WAN_11</t>
  </si>
  <si>
    <t>WAN_12</t>
  </si>
  <si>
    <t>WAN_13</t>
  </si>
  <si>
    <t>WAN_14</t>
  </si>
  <si>
    <t>WAN_15</t>
  </si>
  <si>
    <t>WAN_16</t>
  </si>
  <si>
    <t>WAN_17</t>
  </si>
  <si>
    <t>WAN_18</t>
  </si>
  <si>
    <t>WAN_19</t>
  </si>
  <si>
    <t>WAN_20</t>
  </si>
  <si>
    <t>WAN_21</t>
  </si>
  <si>
    <t>WAN_22</t>
  </si>
  <si>
    <t>WAN_23</t>
  </si>
  <si>
    <t>WAN_24</t>
  </si>
  <si>
    <t>WAN_25</t>
  </si>
  <si>
    <t>WAN_26</t>
  </si>
  <si>
    <t>WOD_01</t>
  </si>
  <si>
    <t>WOD_02</t>
  </si>
  <si>
    <t>WOD_03</t>
  </si>
  <si>
    <t>WOD_04</t>
  </si>
  <si>
    <t>WOD_05</t>
  </si>
  <si>
    <t>WOD_06</t>
  </si>
  <si>
    <t>WOD_07</t>
  </si>
  <si>
    <t>WOD_08</t>
  </si>
  <si>
    <t>WOD_09</t>
  </si>
  <si>
    <t>WOD_10</t>
  </si>
  <si>
    <t>WOD_11</t>
  </si>
  <si>
    <t>WOD_12</t>
  </si>
  <si>
    <t>WOD_13</t>
  </si>
  <si>
    <t>WOD_14</t>
  </si>
  <si>
    <t>WOD_15</t>
  </si>
  <si>
    <t>WOD_16</t>
  </si>
  <si>
    <t>WOD_17</t>
  </si>
  <si>
    <t>WOD_18</t>
  </si>
  <si>
    <t>WOD_19</t>
  </si>
  <si>
    <t>WOD_20</t>
  </si>
  <si>
    <t>WOD_21</t>
  </si>
  <si>
    <t>WOD_22</t>
  </si>
  <si>
    <t>WOD_23</t>
  </si>
  <si>
    <t>WOD_24</t>
  </si>
  <si>
    <t>WOD_25</t>
  </si>
  <si>
    <t>WOD_26</t>
  </si>
  <si>
    <t>WOD_27</t>
  </si>
  <si>
    <t>WOD_28</t>
  </si>
  <si>
    <t>WOD_29</t>
  </si>
  <si>
    <t>YEA_01</t>
  </si>
  <si>
    <t>YEA_02</t>
  </si>
  <si>
    <t>YEA_03</t>
  </si>
  <si>
    <t>YEA_04</t>
  </si>
  <si>
    <t>YEA_05</t>
  </si>
  <si>
    <t>YEA_06</t>
  </si>
  <si>
    <t>YEA_07</t>
  </si>
  <si>
    <t>YEA_08</t>
  </si>
  <si>
    <t>YEA_09</t>
  </si>
  <si>
    <t>YEA_10</t>
  </si>
  <si>
    <t>YEA_11</t>
  </si>
  <si>
    <t>YEA_12</t>
  </si>
  <si>
    <t>YEA_13</t>
  </si>
  <si>
    <t>YEA_14</t>
  </si>
  <si>
    <t>YEA_15</t>
  </si>
  <si>
    <t>NAF_01</t>
  </si>
  <si>
    <t>NAF_02</t>
  </si>
  <si>
    <t>NAF_03</t>
  </si>
  <si>
    <t>NAF_04</t>
  </si>
  <si>
    <t>NAF_05</t>
  </si>
  <si>
    <t>NAF_06</t>
  </si>
  <si>
    <t>NAF_07</t>
  </si>
  <si>
    <t>NAF_08</t>
  </si>
  <si>
    <t>WAF_01</t>
  </si>
  <si>
    <t>WAF_02</t>
  </si>
  <si>
    <t>WAF_03</t>
  </si>
  <si>
    <t>WAF_04</t>
  </si>
  <si>
    <t>WAF_05</t>
  </si>
  <si>
    <t>Goulburn Valley Freeway - South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</si>
</sst>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8" x14ac:knownFonts="1">
    <font>
      <sz val="10"/>
      <color theme="1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</font>
    <font>
      <u/>
      <sz val="10"/>
      <color theme="10"/>
      <name val="Century Gothic"/>
      <family val="2"/>
    </font>
    <font>
      <sz val="10"/>
      <color rgb="FFFF0000"/>
      <name val="Century Gothic"/>
      <family val="2"/>
    </font>
    <font>
      <sz val="10"/>
      <color theme="0" tint="-0.14999847407452621"/>
      <name val="Century Gothic"/>
      <family val="2"/>
    </font>
    <font>
      <sz val="10"/>
      <color theme="5" tint="0.79998168889431442"/>
      <name val="Century Gothic"/>
      <family val="2"/>
    </font>
    <font>
      <sz val="10"/>
      <color theme="7" tint="0.79998168889431442"/>
      <name val="Century Gothic"/>
      <family val="2"/>
    </font>
    <font>
      <b/>
      <i/>
      <sz val="10"/>
      <color theme="1"/>
      <name val="Century Gothic"/>
      <family val="2"/>
    </font>
    <font>
      <b/>
      <i/>
      <sz val="14"/>
      <color theme="0"/>
      <name val="Century Gothic"/>
      <family val="2"/>
    </font>
    <font>
      <sz val="14"/>
      <color theme="0"/>
      <name val="Century Gothic"/>
      <family val="2"/>
    </font>
    <font>
      <sz val="8"/>
      <name val="Century Gothic"/>
      <family val="2"/>
    </font>
    <font>
      <sz val="12"/>
      <color rgb="FF33333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4" tint="0.79998168889431442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14999847407452621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577">
    <xf numFmtId="0" fontId="0" fillId="0" borderId="0" xfId="0"/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left" vertical="center"/>
    </xf>
    <xf numFmtId="0" fontId="5" fillId="5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2" fillId="0" borderId="5" xfId="1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2" fillId="0" borderId="8" xfId="1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2" fontId="5" fillId="5" borderId="3" xfId="1" applyNumberFormat="1" applyFont="1" applyFill="1" applyBorder="1" applyAlignment="1">
      <alignment horizontal="center" vertical="center"/>
    </xf>
    <xf numFmtId="2" fontId="5" fillId="5" borderId="2" xfId="1" applyNumberFormat="1" applyFont="1" applyFill="1" applyBorder="1" applyAlignment="1">
      <alignment horizontal="center" vertical="center"/>
    </xf>
    <xf numFmtId="2" fontId="2" fillId="0" borderId="3" xfId="1" applyNumberFormat="1" applyFont="1" applyBorder="1" applyAlignment="1">
      <alignment horizontal="right" vertical="center"/>
    </xf>
    <xf numFmtId="2" fontId="2" fillId="0" borderId="2" xfId="1" applyNumberFormat="1" applyFont="1" applyBorder="1" applyAlignment="1">
      <alignment horizontal="right" vertical="center"/>
    </xf>
    <xf numFmtId="2" fontId="2" fillId="2" borderId="3" xfId="1" applyNumberFormat="1" applyFont="1" applyFill="1" applyBorder="1" applyAlignment="1">
      <alignment horizontal="right" vertical="center"/>
    </xf>
    <xf numFmtId="2" fontId="2" fillId="2" borderId="2" xfId="1" applyNumberFormat="1" applyFont="1" applyFill="1" applyBorder="1" applyAlignment="1">
      <alignment horizontal="right" vertical="center"/>
    </xf>
    <xf numFmtId="2" fontId="2" fillId="4" borderId="3" xfId="1" applyNumberFormat="1" applyFont="1" applyFill="1" applyBorder="1" applyAlignment="1">
      <alignment horizontal="right" vertical="center"/>
    </xf>
    <xf numFmtId="2" fontId="2" fillId="4" borderId="2" xfId="1" applyNumberFormat="1" applyFont="1" applyFill="1" applyBorder="1" applyAlignment="1">
      <alignment horizontal="right" vertical="center"/>
    </xf>
    <xf numFmtId="2" fontId="5" fillId="2" borderId="3" xfId="1" applyNumberFormat="1" applyFont="1" applyFill="1" applyBorder="1" applyAlignment="1">
      <alignment horizontal="right" vertical="center"/>
    </xf>
    <xf numFmtId="2" fontId="5" fillId="2" borderId="2" xfId="1" applyNumberFormat="1" applyFont="1" applyFill="1" applyBorder="1" applyAlignment="1">
      <alignment horizontal="right" vertical="center"/>
    </xf>
    <xf numFmtId="2" fontId="2" fillId="0" borderId="4" xfId="1" applyNumberFormat="1" applyFont="1" applyBorder="1" applyAlignment="1">
      <alignment horizontal="right" vertical="center"/>
    </xf>
    <xf numFmtId="2" fontId="2" fillId="0" borderId="6" xfId="1" applyNumberFormat="1" applyFont="1" applyBorder="1" applyAlignment="1">
      <alignment horizontal="right" vertical="center"/>
    </xf>
    <xf numFmtId="2" fontId="3" fillId="0" borderId="3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2" fillId="0" borderId="7" xfId="1" applyNumberFormat="1" applyFont="1" applyBorder="1" applyAlignment="1">
      <alignment horizontal="right" vertical="center"/>
    </xf>
    <xf numFmtId="2" fontId="2" fillId="0" borderId="9" xfId="1" applyNumberFormat="1" applyFont="1" applyBorder="1" applyAlignment="1">
      <alignment horizontal="right" vertical="center"/>
    </xf>
    <xf numFmtId="2" fontId="2" fillId="3" borderId="3" xfId="1" applyNumberFormat="1" applyFont="1" applyFill="1" applyBorder="1" applyAlignment="1">
      <alignment horizontal="right" vertical="center"/>
    </xf>
    <xf numFmtId="2" fontId="2" fillId="3" borderId="2" xfId="1" applyNumberFormat="1" applyFont="1" applyFill="1" applyBorder="1" applyAlignment="1">
      <alignment horizontal="right" vertical="center"/>
    </xf>
    <xf numFmtId="2" fontId="5" fillId="0" borderId="3" xfId="1" applyNumberFormat="1" applyFont="1" applyBorder="1" applyAlignment="1">
      <alignment horizontal="right" vertical="center"/>
    </xf>
    <xf numFmtId="2" fontId="5" fillId="0" borderId="2" xfId="1" applyNumberFormat="1" applyFont="1" applyBorder="1" applyAlignment="1">
      <alignment horizontal="right" vertical="center"/>
    </xf>
    <xf numFmtId="0" fontId="5" fillId="5" borderId="16" xfId="0" applyFont="1" applyFill="1" applyBorder="1" applyAlignment="1">
      <alignment vertical="center" textRotation="90"/>
    </xf>
    <xf numFmtId="0" fontId="5" fillId="5" borderId="18" xfId="1" applyFont="1" applyFill="1" applyBorder="1" applyAlignment="1">
      <alignment vertical="center" textRotation="90"/>
    </xf>
    <xf numFmtId="0" fontId="5" fillId="5" borderId="17" xfId="0" applyFont="1" applyFill="1" applyBorder="1" applyAlignment="1">
      <alignment vertical="center" textRotation="90"/>
    </xf>
    <xf numFmtId="0" fontId="5" fillId="5" borderId="19" xfId="1" applyFont="1" applyFill="1" applyBorder="1" applyAlignment="1">
      <alignment vertical="center" textRotation="90"/>
    </xf>
    <xf numFmtId="0" fontId="3" fillId="3" borderId="3" xfId="0" applyFont="1" applyFill="1" applyBorder="1" applyAlignment="1">
      <alignment horizontal="center" vertical="center"/>
    </xf>
    <xf numFmtId="2" fontId="0" fillId="3" borderId="0" xfId="0" applyNumberFormat="1" applyFill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2" fontId="0" fillId="2" borderId="0" xfId="0" applyNumberFormat="1" applyFill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2" fillId="4" borderId="5" xfId="1" applyFont="1" applyFill="1" applyBorder="1" applyAlignment="1">
      <alignment horizontal="left" vertical="center"/>
    </xf>
    <xf numFmtId="0" fontId="2" fillId="4" borderId="8" xfId="1" applyFont="1" applyFill="1" applyBorder="1" applyAlignment="1">
      <alignment horizontal="left" vertical="center"/>
    </xf>
    <xf numFmtId="0" fontId="2" fillId="0" borderId="15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2" fontId="2" fillId="4" borderId="4" xfId="1" applyNumberFormat="1" applyFont="1" applyFill="1" applyBorder="1" applyAlignment="1">
      <alignment horizontal="right" vertical="center"/>
    </xf>
    <xf numFmtId="2" fontId="2" fillId="4" borderId="7" xfId="1" applyNumberFormat="1" applyFont="1" applyFill="1" applyBorder="1" applyAlignment="1">
      <alignment horizontal="right" vertical="center"/>
    </xf>
    <xf numFmtId="2" fontId="2" fillId="4" borderId="6" xfId="1" applyNumberFormat="1" applyFont="1" applyFill="1" applyBorder="1" applyAlignment="1">
      <alignment horizontal="right" vertical="center"/>
    </xf>
    <xf numFmtId="2" fontId="2" fillId="4" borderId="9" xfId="1" applyNumberFormat="1" applyFont="1" applyFill="1" applyBorder="1" applyAlignment="1">
      <alignment horizontal="right" vertical="center"/>
    </xf>
    <xf numFmtId="0" fontId="2" fillId="4" borderId="4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2" fillId="4" borderId="5" xfId="1" applyFont="1" applyFill="1" applyBorder="1" applyAlignment="1">
      <alignment horizontal="center" vertical="center"/>
    </xf>
    <xf numFmtId="0" fontId="2" fillId="4" borderId="8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2" fillId="4" borderId="14" xfId="1" applyFont="1" applyFill="1" applyBorder="1" applyAlignment="1">
      <alignment horizontal="center" vertical="center"/>
    </xf>
    <xf numFmtId="0" fontId="3" fillId="0" borderId="8" xfId="0" applyFont="1" applyBorder="1"/>
    <xf numFmtId="2" fontId="3" fillId="0" borderId="7" xfId="0" applyNumberFormat="1" applyFont="1" applyBorder="1" applyAlignment="1">
      <alignment horizontal="right"/>
    </xf>
    <xf numFmtId="2" fontId="3" fillId="0" borderId="9" xfId="0" applyNumberFormat="1" applyFont="1" applyBorder="1" applyAlignment="1">
      <alignment horizontal="right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left" vertical="center"/>
    </xf>
    <xf numFmtId="2" fontId="2" fillId="2" borderId="4" xfId="1" applyNumberFormat="1" applyFont="1" applyFill="1" applyBorder="1" applyAlignment="1">
      <alignment horizontal="right" vertical="center"/>
    </xf>
    <xf numFmtId="2" fontId="2" fillId="2" borderId="6" xfId="1" applyNumberFormat="1" applyFont="1" applyFill="1" applyBorder="1" applyAlignment="1">
      <alignment horizontal="right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left" vertical="center"/>
    </xf>
    <xf numFmtId="0" fontId="2" fillId="2" borderId="15" xfId="1" applyFont="1" applyFill="1" applyBorder="1" applyAlignment="1">
      <alignment horizontal="center" vertical="center"/>
    </xf>
    <xf numFmtId="2" fontId="2" fillId="2" borderId="7" xfId="1" applyNumberFormat="1" applyFont="1" applyFill="1" applyBorder="1" applyAlignment="1">
      <alignment horizontal="right" vertical="center"/>
    </xf>
    <xf numFmtId="2" fontId="2" fillId="2" borderId="9" xfId="1" applyNumberFormat="1" applyFont="1" applyFill="1" applyBorder="1" applyAlignment="1">
      <alignment horizontal="right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4" borderId="22" xfId="1" applyFont="1" applyFill="1" applyBorder="1" applyAlignment="1">
      <alignment horizontal="left" vertical="center"/>
    </xf>
    <xf numFmtId="0" fontId="2" fillId="3" borderId="22" xfId="1" applyFont="1" applyFill="1" applyBorder="1" applyAlignment="1">
      <alignment horizontal="left" vertical="center"/>
    </xf>
    <xf numFmtId="0" fontId="2" fillId="3" borderId="22" xfId="1" applyFont="1" applyFill="1" applyBorder="1" applyAlignment="1">
      <alignment horizontal="center" vertical="center"/>
    </xf>
    <xf numFmtId="0" fontId="2" fillId="0" borderId="22" xfId="1" applyFont="1" applyBorder="1" applyAlignment="1">
      <alignment horizontal="left" vertical="center"/>
    </xf>
    <xf numFmtId="0" fontId="2" fillId="0" borderId="22" xfId="1" applyFont="1" applyBorder="1" applyAlignment="1">
      <alignment horizontal="center" vertical="center"/>
    </xf>
    <xf numFmtId="0" fontId="2" fillId="2" borderId="22" xfId="1" applyFont="1" applyFill="1" applyBorder="1" applyAlignment="1">
      <alignment horizontal="left" vertical="center"/>
    </xf>
    <xf numFmtId="0" fontId="2" fillId="2" borderId="22" xfId="1" applyFont="1" applyFill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left" vertical="center"/>
    </xf>
    <xf numFmtId="0" fontId="2" fillId="2" borderId="30" xfId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4" borderId="20" xfId="1" applyFont="1" applyFill="1" applyBorder="1" applyAlignment="1">
      <alignment horizontal="left" vertical="center"/>
    </xf>
    <xf numFmtId="0" fontId="6" fillId="6" borderId="29" xfId="0" applyFont="1" applyFill="1" applyBorder="1" applyAlignment="1">
      <alignment horizontal="center" vertical="center"/>
    </xf>
    <xf numFmtId="0" fontId="6" fillId="6" borderId="29" xfId="1" applyFont="1" applyFill="1" applyBorder="1" applyAlignment="1">
      <alignment horizontal="center" vertical="center"/>
    </xf>
    <xf numFmtId="0" fontId="6" fillId="6" borderId="30" xfId="1" applyFont="1" applyFill="1" applyBorder="1" applyAlignment="1">
      <alignment horizontal="center" vertical="center"/>
    </xf>
    <xf numFmtId="0" fontId="6" fillId="6" borderId="31" xfId="1" applyFont="1" applyFill="1" applyBorder="1" applyAlignment="1">
      <alignment horizontal="center" vertical="center"/>
    </xf>
    <xf numFmtId="0" fontId="6" fillId="6" borderId="35" xfId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0" borderId="22" xfId="1" quotePrefix="1" applyFont="1" applyBorder="1" applyAlignment="1">
      <alignment horizontal="center" vertical="center"/>
    </xf>
    <xf numFmtId="164" fontId="6" fillId="6" borderId="30" xfId="1" applyNumberFormat="1" applyFont="1" applyFill="1" applyBorder="1" applyAlignment="1">
      <alignment horizontal="center" vertical="center"/>
    </xf>
    <xf numFmtId="164" fontId="6" fillId="6" borderId="33" xfId="1" applyNumberFormat="1" applyFont="1" applyFill="1" applyBorder="1" applyAlignment="1">
      <alignment horizontal="center" vertical="center"/>
    </xf>
    <xf numFmtId="164" fontId="2" fillId="3" borderId="22" xfId="1" applyNumberFormat="1" applyFont="1" applyFill="1" applyBorder="1" applyAlignment="1">
      <alignment horizontal="right" vertical="center"/>
    </xf>
    <xf numFmtId="164" fontId="2" fillId="3" borderId="23" xfId="1" applyNumberFormat="1" applyFont="1" applyFill="1" applyBorder="1" applyAlignment="1">
      <alignment horizontal="right" vertical="center"/>
    </xf>
    <xf numFmtId="164" fontId="2" fillId="0" borderId="22" xfId="1" applyNumberFormat="1" applyFont="1" applyBorder="1" applyAlignment="1">
      <alignment horizontal="right" vertical="center"/>
    </xf>
    <xf numFmtId="164" fontId="2" fillId="0" borderId="23" xfId="1" applyNumberFormat="1" applyFont="1" applyBorder="1" applyAlignment="1">
      <alignment horizontal="right" vertical="center"/>
    </xf>
    <xf numFmtId="164" fontId="2" fillId="2" borderId="22" xfId="1" applyNumberFormat="1" applyFont="1" applyFill="1" applyBorder="1" applyAlignment="1">
      <alignment horizontal="right" vertical="center"/>
    </xf>
    <xf numFmtId="164" fontId="2" fillId="2" borderId="23" xfId="1" applyNumberFormat="1" applyFont="1" applyFill="1" applyBorder="1" applyAlignment="1">
      <alignment horizontal="right" vertical="center"/>
    </xf>
    <xf numFmtId="164" fontId="2" fillId="2" borderId="30" xfId="1" applyNumberFormat="1" applyFont="1" applyFill="1" applyBorder="1" applyAlignment="1">
      <alignment horizontal="right" vertical="center"/>
    </xf>
    <xf numFmtId="164" fontId="2" fillId="2" borderId="33" xfId="1" applyNumberFormat="1" applyFont="1" applyFill="1" applyBorder="1" applyAlignment="1">
      <alignment horizontal="right" vertical="center"/>
    </xf>
    <xf numFmtId="164" fontId="2" fillId="4" borderId="22" xfId="1" applyNumberFormat="1" applyFont="1" applyFill="1" applyBorder="1" applyAlignment="1">
      <alignment horizontal="right" vertical="center"/>
    </xf>
    <xf numFmtId="164" fontId="2" fillId="4" borderId="23" xfId="1" applyNumberFormat="1" applyFont="1" applyFill="1" applyBorder="1" applyAlignment="1">
      <alignment horizontal="right" vertical="center"/>
    </xf>
    <xf numFmtId="164" fontId="2" fillId="3" borderId="45" xfId="1" applyNumberFormat="1" applyFont="1" applyFill="1" applyBorder="1" applyAlignment="1">
      <alignment horizontal="right" vertical="center"/>
    </xf>
    <xf numFmtId="164" fontId="2" fillId="0" borderId="45" xfId="1" applyNumberFormat="1" applyFont="1" applyBorder="1" applyAlignment="1">
      <alignment horizontal="right" vertical="center"/>
    </xf>
    <xf numFmtId="164" fontId="2" fillId="2" borderId="45" xfId="1" applyNumberFormat="1" applyFont="1" applyFill="1" applyBorder="1" applyAlignment="1">
      <alignment horizontal="right" vertical="center"/>
    </xf>
    <xf numFmtId="164" fontId="2" fillId="2" borderId="44" xfId="1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2" borderId="0" xfId="1" applyFont="1" applyFill="1" applyAlignment="1">
      <alignment horizontal="left" vertical="center"/>
    </xf>
    <xf numFmtId="0" fontId="8" fillId="0" borderId="0" xfId="2" applyAlignment="1">
      <alignment horizontal="center" vertical="center"/>
    </xf>
    <xf numFmtId="0" fontId="6" fillId="6" borderId="39" xfId="1" applyFont="1" applyFill="1" applyBorder="1" applyAlignment="1">
      <alignment horizontal="center" vertical="center"/>
    </xf>
    <xf numFmtId="0" fontId="6" fillId="6" borderId="40" xfId="1" applyFont="1" applyFill="1" applyBorder="1" applyAlignment="1">
      <alignment horizontal="center" vertical="center"/>
    </xf>
    <xf numFmtId="0" fontId="6" fillId="6" borderId="41" xfId="1" applyFont="1" applyFill="1" applyBorder="1" applyAlignment="1">
      <alignment horizontal="center" vertical="center"/>
    </xf>
    <xf numFmtId="0" fontId="6" fillId="6" borderId="39" xfId="0" applyFont="1" applyFill="1" applyBorder="1" applyAlignment="1">
      <alignment horizontal="center" vertical="center"/>
    </xf>
    <xf numFmtId="164" fontId="6" fillId="6" borderId="40" xfId="1" applyNumberFormat="1" applyFont="1" applyFill="1" applyBorder="1" applyAlignment="1">
      <alignment horizontal="center" vertical="center"/>
    </xf>
    <xf numFmtId="164" fontId="6" fillId="6" borderId="46" xfId="1" applyNumberFormat="1" applyFont="1" applyFill="1" applyBorder="1" applyAlignment="1">
      <alignment horizontal="center" vertical="center"/>
    </xf>
    <xf numFmtId="0" fontId="2" fillId="0" borderId="47" xfId="1" applyFont="1" applyBorder="1" applyAlignment="1">
      <alignment horizontal="left" vertical="center"/>
    </xf>
    <xf numFmtId="164" fontId="2" fillId="0" borderId="47" xfId="1" applyNumberFormat="1" applyFont="1" applyBorder="1" applyAlignment="1">
      <alignment horizontal="right" vertical="center"/>
    </xf>
    <xf numFmtId="164" fontId="2" fillId="9" borderId="47" xfId="1" applyNumberFormat="1" applyFont="1" applyFill="1" applyBorder="1" applyAlignment="1">
      <alignment horizontal="center" vertical="center"/>
    </xf>
    <xf numFmtId="0" fontId="2" fillId="0" borderId="47" xfId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2" borderId="47" xfId="1" applyFont="1" applyFill="1" applyBorder="1" applyAlignment="1">
      <alignment horizontal="left" vertical="center"/>
    </xf>
    <xf numFmtId="164" fontId="2" fillId="2" borderId="47" xfId="1" applyNumberFormat="1" applyFont="1" applyFill="1" applyBorder="1" applyAlignment="1">
      <alignment horizontal="right" vertical="center"/>
    </xf>
    <xf numFmtId="0" fontId="2" fillId="2" borderId="47" xfId="1" applyFont="1" applyFill="1" applyBorder="1" applyAlignment="1">
      <alignment horizontal="center" vertical="center"/>
    </xf>
    <xf numFmtId="0" fontId="2" fillId="10" borderId="47" xfId="1" applyFont="1" applyFill="1" applyBorder="1" applyAlignment="1">
      <alignment horizontal="center" vertical="center"/>
    </xf>
    <xf numFmtId="0" fontId="2" fillId="11" borderId="47" xfId="1" applyFont="1" applyFill="1" applyBorder="1" applyAlignment="1">
      <alignment horizontal="center" vertical="center"/>
    </xf>
    <xf numFmtId="164" fontId="2" fillId="9" borderId="53" xfId="1" applyNumberFormat="1" applyFont="1" applyFill="1" applyBorder="1" applyAlignment="1">
      <alignment horizontal="center" vertical="center"/>
    </xf>
    <xf numFmtId="0" fontId="2" fillId="0" borderId="54" xfId="1" applyFont="1" applyBorder="1" applyAlignment="1">
      <alignment horizontal="center" vertical="center"/>
    </xf>
    <xf numFmtId="0" fontId="2" fillId="0" borderId="53" xfId="1" applyFont="1" applyBorder="1" applyAlignment="1">
      <alignment horizontal="center" vertical="center"/>
    </xf>
    <xf numFmtId="0" fontId="2" fillId="2" borderId="53" xfId="1" applyFont="1" applyFill="1" applyBorder="1" applyAlignment="1">
      <alignment horizontal="center" vertical="center"/>
    </xf>
    <xf numFmtId="0" fontId="2" fillId="2" borderId="54" xfId="1" applyFont="1" applyFill="1" applyBorder="1" applyAlignment="1">
      <alignment horizontal="center" vertical="center"/>
    </xf>
    <xf numFmtId="0" fontId="2" fillId="0" borderId="56" xfId="1" applyFont="1" applyBorder="1" applyAlignment="1">
      <alignment horizontal="left" vertical="center"/>
    </xf>
    <xf numFmtId="164" fontId="2" fillId="0" borderId="56" xfId="1" applyNumberFormat="1" applyFont="1" applyBorder="1" applyAlignment="1">
      <alignment horizontal="right" vertical="center"/>
    </xf>
    <xf numFmtId="164" fontId="2" fillId="0" borderId="51" xfId="1" applyNumberFormat="1" applyFont="1" applyBorder="1" applyAlignment="1">
      <alignment horizontal="right" vertical="center"/>
    </xf>
    <xf numFmtId="164" fontId="2" fillId="0" borderId="54" xfId="1" applyNumberFormat="1" applyFont="1" applyBorder="1" applyAlignment="1">
      <alignment horizontal="right" vertical="center"/>
    </xf>
    <xf numFmtId="0" fontId="2" fillId="0" borderId="53" xfId="0" applyFont="1" applyBorder="1" applyAlignment="1">
      <alignment horizontal="center" vertical="center"/>
    </xf>
    <xf numFmtId="164" fontId="2" fillId="2" borderId="54" xfId="1" applyNumberFormat="1" applyFont="1" applyFill="1" applyBorder="1" applyAlignment="1">
      <alignment horizontal="right" vertical="center"/>
    </xf>
    <xf numFmtId="0" fontId="2" fillId="4" borderId="57" xfId="1" applyFont="1" applyFill="1" applyBorder="1" applyAlignment="1">
      <alignment horizontal="left" vertical="center"/>
    </xf>
    <xf numFmtId="164" fontId="2" fillId="4" borderId="57" xfId="1" applyNumberFormat="1" applyFont="1" applyFill="1" applyBorder="1" applyAlignment="1">
      <alignment horizontal="right" vertical="center"/>
    </xf>
    <xf numFmtId="0" fontId="2" fillId="7" borderId="57" xfId="1" applyFont="1" applyFill="1" applyBorder="1" applyAlignment="1">
      <alignment horizontal="center" vertical="center"/>
    </xf>
    <xf numFmtId="0" fontId="2" fillId="4" borderId="57" xfId="1" applyFont="1" applyFill="1" applyBorder="1" applyAlignment="1">
      <alignment horizontal="center" vertical="center"/>
    </xf>
    <xf numFmtId="0" fontId="2" fillId="0" borderId="57" xfId="1" applyFont="1" applyBorder="1" applyAlignment="1">
      <alignment horizontal="left" vertical="center"/>
    </xf>
    <xf numFmtId="164" fontId="2" fillId="0" borderId="57" xfId="1" applyNumberFormat="1" applyFont="1" applyBorder="1" applyAlignment="1">
      <alignment horizontal="right" vertical="center"/>
    </xf>
    <xf numFmtId="164" fontId="2" fillId="9" borderId="57" xfId="1" applyNumberFormat="1" applyFont="1" applyFill="1" applyBorder="1" applyAlignment="1">
      <alignment horizontal="center" vertical="center"/>
    </xf>
    <xf numFmtId="0" fontId="2" fillId="0" borderId="57" xfId="1" applyFont="1" applyBorder="1" applyAlignment="1">
      <alignment horizontal="center" vertical="center"/>
    </xf>
    <xf numFmtId="0" fontId="2" fillId="0" borderId="59" xfId="1" applyFont="1" applyBorder="1" applyAlignment="1">
      <alignment horizontal="left" vertical="center"/>
    </xf>
    <xf numFmtId="164" fontId="2" fillId="0" borderId="59" xfId="1" applyNumberFormat="1" applyFont="1" applyBorder="1" applyAlignment="1">
      <alignment horizontal="right" vertical="center"/>
    </xf>
    <xf numFmtId="164" fontId="2" fillId="0" borderId="60" xfId="1" applyNumberFormat="1" applyFont="1" applyBorder="1" applyAlignment="1">
      <alignment horizontal="right" vertical="center"/>
    </xf>
    <xf numFmtId="164" fontId="2" fillId="0" borderId="62" xfId="1" applyNumberFormat="1" applyFont="1" applyBorder="1" applyAlignment="1">
      <alignment horizontal="right" vertical="center"/>
    </xf>
    <xf numFmtId="0" fontId="2" fillId="0" borderId="64" xfId="1" applyFont="1" applyBorder="1" applyAlignment="1">
      <alignment horizontal="left" vertical="center"/>
    </xf>
    <xf numFmtId="164" fontId="2" fillId="0" borderId="64" xfId="1" applyNumberFormat="1" applyFont="1" applyBorder="1" applyAlignment="1">
      <alignment horizontal="right" vertical="center"/>
    </xf>
    <xf numFmtId="164" fontId="2" fillId="0" borderId="65" xfId="1" applyNumberFormat="1" applyFont="1" applyBorder="1" applyAlignment="1">
      <alignment horizontal="right" vertical="center"/>
    </xf>
    <xf numFmtId="164" fontId="2" fillId="9" borderId="61" xfId="1" applyNumberFormat="1" applyFont="1" applyFill="1" applyBorder="1" applyAlignment="1">
      <alignment horizontal="center" vertical="center"/>
    </xf>
    <xf numFmtId="0" fontId="2" fillId="0" borderId="62" xfId="1" applyFont="1" applyBorder="1" applyAlignment="1">
      <alignment horizontal="center" vertical="center"/>
    </xf>
    <xf numFmtId="0" fontId="2" fillId="0" borderId="61" xfId="1" applyFont="1" applyBorder="1" applyAlignment="1">
      <alignment horizontal="center" vertical="center"/>
    </xf>
    <xf numFmtId="0" fontId="2" fillId="0" borderId="63" xfId="1" applyFont="1" applyBorder="1" applyAlignment="1">
      <alignment horizontal="center" vertical="center"/>
    </xf>
    <xf numFmtId="164" fontId="2" fillId="9" borderId="64" xfId="1" applyNumberFormat="1" applyFont="1" applyFill="1" applyBorder="1" applyAlignment="1">
      <alignment horizontal="center" vertical="center"/>
    </xf>
    <xf numFmtId="0" fontId="2" fillId="0" borderId="64" xfId="1" applyFont="1" applyBorder="1" applyAlignment="1">
      <alignment horizontal="center" vertical="center"/>
    </xf>
    <xf numFmtId="0" fontId="2" fillId="0" borderId="65" xfId="1" applyFont="1" applyBorder="1" applyAlignment="1">
      <alignment horizontal="center" vertical="center"/>
    </xf>
    <xf numFmtId="164" fontId="6" fillId="6" borderId="41" xfId="1" applyNumberFormat="1" applyFont="1" applyFill="1" applyBorder="1" applyAlignment="1">
      <alignment horizontal="center" vertical="center"/>
    </xf>
    <xf numFmtId="164" fontId="2" fillId="4" borderId="62" xfId="1" applyNumberFormat="1" applyFont="1" applyFill="1" applyBorder="1" applyAlignment="1">
      <alignment horizontal="right" vertical="center"/>
    </xf>
    <xf numFmtId="0" fontId="2" fillId="4" borderId="64" xfId="1" applyFont="1" applyFill="1" applyBorder="1" applyAlignment="1">
      <alignment horizontal="left" vertical="center"/>
    </xf>
    <xf numFmtId="164" fontId="2" fillId="4" borderId="64" xfId="1" applyNumberFormat="1" applyFont="1" applyFill="1" applyBorder="1" applyAlignment="1">
      <alignment horizontal="right" vertical="center"/>
    </xf>
    <xf numFmtId="164" fontId="2" fillId="4" borderId="65" xfId="1" applyNumberFormat="1" applyFont="1" applyFill="1" applyBorder="1" applyAlignment="1">
      <alignment horizontal="right" vertical="center"/>
    </xf>
    <xf numFmtId="0" fontId="2" fillId="7" borderId="61" xfId="1" applyFont="1" applyFill="1" applyBorder="1" applyAlignment="1">
      <alignment horizontal="center" vertical="center"/>
    </xf>
    <xf numFmtId="0" fontId="2" fillId="4" borderId="62" xfId="1" applyFont="1" applyFill="1" applyBorder="1" applyAlignment="1">
      <alignment horizontal="center" vertical="center"/>
    </xf>
    <xf numFmtId="0" fontId="2" fillId="4" borderId="61" xfId="1" applyFont="1" applyFill="1" applyBorder="1" applyAlignment="1">
      <alignment horizontal="center" vertical="center"/>
    </xf>
    <xf numFmtId="0" fontId="2" fillId="7" borderId="62" xfId="1" applyFont="1" applyFill="1" applyBorder="1" applyAlignment="1">
      <alignment horizontal="center" vertical="center"/>
    </xf>
    <xf numFmtId="0" fontId="2" fillId="4" borderId="63" xfId="1" applyFont="1" applyFill="1" applyBorder="1" applyAlignment="1">
      <alignment horizontal="center" vertical="center"/>
    </xf>
    <xf numFmtId="0" fontId="2" fillId="7" borderId="64" xfId="1" applyFont="1" applyFill="1" applyBorder="1" applyAlignment="1">
      <alignment horizontal="center" vertical="center"/>
    </xf>
    <xf numFmtId="0" fontId="2" fillId="4" borderId="64" xfId="1" applyFont="1" applyFill="1" applyBorder="1" applyAlignment="1">
      <alignment horizontal="center" vertical="center"/>
    </xf>
    <xf numFmtId="0" fontId="2" fillId="7" borderId="65" xfId="1" applyFont="1" applyFill="1" applyBorder="1" applyAlignment="1">
      <alignment horizontal="center" vertical="center"/>
    </xf>
    <xf numFmtId="1" fontId="2" fillId="4" borderId="66" xfId="1" applyNumberFormat="1" applyFont="1" applyFill="1" applyBorder="1" applyAlignment="1">
      <alignment horizontal="right" vertical="center"/>
    </xf>
    <xf numFmtId="1" fontId="2" fillId="4" borderId="67" xfId="1" applyNumberFormat="1" applyFont="1" applyFill="1" applyBorder="1" applyAlignment="1">
      <alignment horizontal="right" vertical="center"/>
    </xf>
    <xf numFmtId="164" fontId="2" fillId="4" borderId="22" xfId="1" applyNumberFormat="1" applyFont="1" applyFill="1" applyBorder="1" applyAlignment="1">
      <alignment horizontal="center" vertical="center"/>
    </xf>
    <xf numFmtId="164" fontId="2" fillId="7" borderId="22" xfId="1" applyNumberFormat="1" applyFont="1" applyFill="1" applyBorder="1" applyAlignment="1">
      <alignment horizontal="center" vertical="center"/>
    </xf>
    <xf numFmtId="164" fontId="2" fillId="4" borderId="27" xfId="1" applyNumberFormat="1" applyFont="1" applyFill="1" applyBorder="1" applyAlignment="1">
      <alignment horizontal="center" vertical="center"/>
    </xf>
    <xf numFmtId="164" fontId="2" fillId="7" borderId="28" xfId="1" applyNumberFormat="1" applyFont="1" applyFill="1" applyBorder="1" applyAlignment="1">
      <alignment horizontal="center" vertical="center"/>
    </xf>
    <xf numFmtId="1" fontId="2" fillId="3" borderId="66" xfId="1" applyNumberFormat="1" applyFont="1" applyFill="1" applyBorder="1" applyAlignment="1">
      <alignment horizontal="right" vertical="center"/>
    </xf>
    <xf numFmtId="1" fontId="2" fillId="3" borderId="28" xfId="1" applyNumberFormat="1" applyFont="1" applyFill="1" applyBorder="1" applyAlignment="1">
      <alignment horizontal="right" vertical="center"/>
    </xf>
    <xf numFmtId="0" fontId="9" fillId="3" borderId="22" xfId="0" applyFont="1" applyFill="1" applyBorder="1" applyAlignment="1">
      <alignment horizontal="center" vertical="center"/>
    </xf>
    <xf numFmtId="1" fontId="2" fillId="3" borderId="67" xfId="1" applyNumberFormat="1" applyFont="1" applyFill="1" applyBorder="1" applyAlignment="1">
      <alignment horizontal="right" vertical="center"/>
    </xf>
    <xf numFmtId="0" fontId="2" fillId="13" borderId="22" xfId="1" applyFont="1" applyFill="1" applyBorder="1" applyAlignment="1">
      <alignment horizontal="left" vertical="center"/>
    </xf>
    <xf numFmtId="0" fontId="9" fillId="13" borderId="22" xfId="0" applyFont="1" applyFill="1" applyBorder="1" applyAlignment="1">
      <alignment horizontal="center" vertical="center"/>
    </xf>
    <xf numFmtId="164" fontId="2" fillId="13" borderId="22" xfId="1" applyNumberFormat="1" applyFont="1" applyFill="1" applyBorder="1" applyAlignment="1">
      <alignment horizontal="right" vertical="center"/>
    </xf>
    <xf numFmtId="164" fontId="2" fillId="13" borderId="23" xfId="1" applyNumberFormat="1" applyFont="1" applyFill="1" applyBorder="1" applyAlignment="1">
      <alignment horizontal="right" vertical="center"/>
    </xf>
    <xf numFmtId="1" fontId="2" fillId="13" borderId="66" xfId="1" applyNumberFormat="1" applyFont="1" applyFill="1" applyBorder="1" applyAlignment="1">
      <alignment horizontal="right" vertical="center"/>
    </xf>
    <xf numFmtId="1" fontId="2" fillId="13" borderId="67" xfId="1" applyNumberFormat="1" applyFont="1" applyFill="1" applyBorder="1" applyAlignment="1">
      <alignment horizontal="right" vertical="center"/>
    </xf>
    <xf numFmtId="164" fontId="2" fillId="13" borderId="66" xfId="1" applyNumberFormat="1" applyFont="1" applyFill="1" applyBorder="1" applyAlignment="1">
      <alignment horizontal="center" vertical="center"/>
    </xf>
    <xf numFmtId="164" fontId="2" fillId="9" borderId="22" xfId="1" applyNumberFormat="1" applyFont="1" applyFill="1" applyBorder="1" applyAlignment="1">
      <alignment horizontal="center" vertical="center"/>
    </xf>
    <xf numFmtId="164" fontId="2" fillId="13" borderId="21" xfId="1" applyNumberFormat="1" applyFont="1" applyFill="1" applyBorder="1" applyAlignment="1">
      <alignment horizontal="center" vertical="center"/>
    </xf>
    <xf numFmtId="164" fontId="2" fillId="13" borderId="22" xfId="1" applyNumberFormat="1" applyFont="1" applyFill="1" applyBorder="1" applyAlignment="1">
      <alignment horizontal="center" vertical="center"/>
    </xf>
    <xf numFmtId="164" fontId="2" fillId="13" borderId="28" xfId="1" applyNumberFormat="1" applyFont="1" applyFill="1" applyBorder="1" applyAlignment="1">
      <alignment horizontal="center" vertical="center"/>
    </xf>
    <xf numFmtId="164" fontId="2" fillId="13" borderId="27" xfId="1" applyNumberFormat="1" applyFont="1" applyFill="1" applyBorder="1" applyAlignment="1">
      <alignment horizontal="center" vertical="center"/>
    </xf>
    <xf numFmtId="164" fontId="2" fillId="13" borderId="40" xfId="1" applyNumberFormat="1" applyFont="1" applyFill="1" applyBorder="1" applyAlignment="1">
      <alignment horizontal="center" vertical="center"/>
    </xf>
    <xf numFmtId="164" fontId="2" fillId="13" borderId="20" xfId="1" applyNumberFormat="1" applyFont="1" applyFill="1" applyBorder="1" applyAlignment="1">
      <alignment horizontal="center" vertical="center"/>
    </xf>
    <xf numFmtId="0" fontId="2" fillId="13" borderId="22" xfId="1" applyFont="1" applyFill="1" applyBorder="1" applyAlignment="1">
      <alignment horizontal="center" vertical="center"/>
    </xf>
    <xf numFmtId="1" fontId="2" fillId="13" borderId="28" xfId="1" applyNumberFormat="1" applyFont="1" applyFill="1" applyBorder="1" applyAlignment="1">
      <alignment horizontal="right" vertical="center"/>
    </xf>
    <xf numFmtId="164" fontId="2" fillId="2" borderId="39" xfId="1" applyNumberFormat="1" applyFont="1" applyFill="1" applyBorder="1" applyAlignment="1">
      <alignment horizontal="center" vertical="center"/>
    </xf>
    <xf numFmtId="164" fontId="2" fillId="2" borderId="40" xfId="1" applyNumberFormat="1" applyFont="1" applyFill="1" applyBorder="1" applyAlignment="1">
      <alignment horizontal="center" vertical="center"/>
    </xf>
    <xf numFmtId="164" fontId="2" fillId="2" borderId="41" xfId="1" applyNumberFormat="1" applyFont="1" applyFill="1" applyBorder="1" applyAlignment="1">
      <alignment horizontal="center" vertical="center"/>
    </xf>
    <xf numFmtId="1" fontId="2" fillId="3" borderId="45" xfId="1" applyNumberFormat="1" applyFont="1" applyFill="1" applyBorder="1" applyAlignment="1">
      <alignment horizontal="right" vertical="center"/>
    </xf>
    <xf numFmtId="1" fontId="2" fillId="0" borderId="45" xfId="1" applyNumberFormat="1" applyFont="1" applyBorder="1" applyAlignment="1">
      <alignment horizontal="right" vertical="center"/>
    </xf>
    <xf numFmtId="0" fontId="2" fillId="3" borderId="25" xfId="1" applyFont="1" applyFill="1" applyBorder="1" applyAlignment="1">
      <alignment horizontal="left" vertical="center"/>
    </xf>
    <xf numFmtId="164" fontId="2" fillId="3" borderId="25" xfId="1" applyNumberFormat="1" applyFont="1" applyFill="1" applyBorder="1" applyAlignment="1">
      <alignment horizontal="right" vertical="center"/>
    </xf>
    <xf numFmtId="164" fontId="2" fillId="3" borderId="32" xfId="1" applyNumberFormat="1" applyFont="1" applyFill="1" applyBorder="1" applyAlignment="1">
      <alignment horizontal="right" vertical="center"/>
    </xf>
    <xf numFmtId="0" fontId="2" fillId="0" borderId="25" xfId="1" applyFont="1" applyBorder="1" applyAlignment="1">
      <alignment horizontal="left" vertical="center"/>
    </xf>
    <xf numFmtId="0" fontId="2" fillId="0" borderId="25" xfId="1" applyFont="1" applyBorder="1" applyAlignment="1">
      <alignment horizontal="center" vertical="center"/>
    </xf>
    <xf numFmtId="164" fontId="2" fillId="0" borderId="25" xfId="1" applyNumberFormat="1" applyFont="1" applyBorder="1" applyAlignment="1">
      <alignment horizontal="right" vertical="center"/>
    </xf>
    <xf numFmtId="164" fontId="2" fillId="0" borderId="32" xfId="1" applyNumberFormat="1" applyFont="1" applyBorder="1" applyAlignment="1">
      <alignment horizontal="right" vertical="center"/>
    </xf>
    <xf numFmtId="1" fontId="2" fillId="0" borderId="43" xfId="1" applyNumberFormat="1" applyFont="1" applyBorder="1" applyAlignment="1">
      <alignment horizontal="right" vertical="center"/>
    </xf>
    <xf numFmtId="0" fontId="10" fillId="3" borderId="27" xfId="1" applyFont="1" applyFill="1" applyBorder="1" applyAlignment="1">
      <alignment horizontal="center" vertical="center"/>
    </xf>
    <xf numFmtId="0" fontId="10" fillId="3" borderId="22" xfId="1" applyFont="1" applyFill="1" applyBorder="1" applyAlignment="1">
      <alignment horizontal="center" vertical="center"/>
    </xf>
    <xf numFmtId="164" fontId="10" fillId="8" borderId="28" xfId="1" applyNumberFormat="1" applyFont="1" applyFill="1" applyBorder="1" applyAlignment="1">
      <alignment horizontal="center" vertical="center"/>
    </xf>
    <xf numFmtId="164" fontId="10" fillId="8" borderId="22" xfId="1" applyNumberFormat="1" applyFont="1" applyFill="1" applyBorder="1" applyAlignment="1">
      <alignment horizontal="center" vertical="center"/>
    </xf>
    <xf numFmtId="0" fontId="10" fillId="3" borderId="28" xfId="1" applyFont="1" applyFill="1" applyBorder="1" applyAlignment="1">
      <alignment horizontal="center" vertical="center"/>
    </xf>
    <xf numFmtId="164" fontId="2" fillId="9" borderId="27" xfId="1" applyNumberFormat="1" applyFont="1" applyFill="1" applyBorder="1" applyAlignment="1">
      <alignment horizontal="center" vertical="center"/>
    </xf>
    <xf numFmtId="165" fontId="2" fillId="9" borderId="22" xfId="1" applyNumberFormat="1" applyFont="1" applyFill="1" applyBorder="1" applyAlignment="1">
      <alignment horizontal="center" vertical="center"/>
    </xf>
    <xf numFmtId="0" fontId="10" fillId="2" borderId="27" xfId="1" applyFont="1" applyFill="1" applyBorder="1" applyAlignment="1">
      <alignment horizontal="center" vertical="center"/>
    </xf>
    <xf numFmtId="0" fontId="10" fillId="2" borderId="22" xfId="1" applyFont="1" applyFill="1" applyBorder="1" applyAlignment="1">
      <alignment horizontal="center" vertical="center"/>
    </xf>
    <xf numFmtId="164" fontId="10" fillId="10" borderId="22" xfId="1" applyNumberFormat="1" applyFont="1" applyFill="1" applyBorder="1" applyAlignment="1">
      <alignment horizontal="center" vertical="center"/>
    </xf>
    <xf numFmtId="0" fontId="10" fillId="2" borderId="28" xfId="1" applyFont="1" applyFill="1" applyBorder="1" applyAlignment="1">
      <alignment horizontal="center" vertical="center"/>
    </xf>
    <xf numFmtId="0" fontId="10" fillId="2" borderId="29" xfId="1" applyFont="1" applyFill="1" applyBorder="1" applyAlignment="1">
      <alignment horizontal="center" vertical="center"/>
    </xf>
    <xf numFmtId="0" fontId="10" fillId="2" borderId="30" xfId="1" applyFont="1" applyFill="1" applyBorder="1" applyAlignment="1">
      <alignment horizontal="center" vertical="center"/>
    </xf>
    <xf numFmtId="0" fontId="10" fillId="2" borderId="31" xfId="1" applyFont="1" applyFill="1" applyBorder="1" applyAlignment="1">
      <alignment horizontal="center" vertical="center"/>
    </xf>
    <xf numFmtId="164" fontId="10" fillId="10" borderId="30" xfId="1" applyNumberFormat="1" applyFont="1" applyFill="1" applyBorder="1" applyAlignment="1">
      <alignment horizontal="center" vertical="center"/>
    </xf>
    <xf numFmtId="164" fontId="10" fillId="3" borderId="22" xfId="1" applyNumberFormat="1" applyFont="1" applyFill="1" applyBorder="1" applyAlignment="1">
      <alignment horizontal="center" vertical="center"/>
    </xf>
    <xf numFmtId="164" fontId="10" fillId="3" borderId="28" xfId="1" applyNumberFormat="1" applyFont="1" applyFill="1" applyBorder="1" applyAlignment="1">
      <alignment horizontal="center" vertical="center"/>
    </xf>
    <xf numFmtId="164" fontId="10" fillId="3" borderId="27" xfId="1" applyNumberFormat="1" applyFont="1" applyFill="1" applyBorder="1" applyAlignment="1">
      <alignment horizontal="center" vertical="center"/>
    </xf>
    <xf numFmtId="164" fontId="10" fillId="3" borderId="40" xfId="1" applyNumberFormat="1" applyFont="1" applyFill="1" applyBorder="1" applyAlignment="1">
      <alignment horizontal="center" vertical="center"/>
    </xf>
    <xf numFmtId="164" fontId="10" fillId="10" borderId="40" xfId="1" applyNumberFormat="1" applyFont="1" applyFill="1" applyBorder="1" applyAlignment="1">
      <alignment horizontal="center" vertical="center"/>
    </xf>
    <xf numFmtId="165" fontId="2" fillId="0" borderId="25" xfId="1" applyNumberFormat="1" applyFont="1" applyBorder="1" applyAlignment="1">
      <alignment horizontal="center" vertical="center"/>
    </xf>
    <xf numFmtId="165" fontId="2" fillId="0" borderId="26" xfId="1" applyNumberFormat="1" applyFont="1" applyBorder="1" applyAlignment="1">
      <alignment horizontal="center" vertical="center"/>
    </xf>
    <xf numFmtId="165" fontId="2" fillId="0" borderId="24" xfId="1" applyNumberFormat="1" applyFont="1" applyBorder="1" applyAlignment="1">
      <alignment horizontal="center" vertical="center"/>
    </xf>
    <xf numFmtId="165" fontId="2" fillId="9" borderId="27" xfId="1" applyNumberFormat="1" applyFont="1" applyFill="1" applyBorder="1" applyAlignment="1">
      <alignment horizontal="center" vertical="center"/>
    </xf>
    <xf numFmtId="165" fontId="2" fillId="0" borderId="22" xfId="1" applyNumberFormat="1" applyFont="1" applyBorder="1" applyAlignment="1">
      <alignment horizontal="center" vertical="center"/>
    </xf>
    <xf numFmtId="165" fontId="2" fillId="0" borderId="28" xfId="1" applyNumberFormat="1" applyFont="1" applyBorder="1" applyAlignment="1">
      <alignment horizontal="center" vertical="center"/>
    </xf>
    <xf numFmtId="165" fontId="2" fillId="0" borderId="27" xfId="1" applyNumberFormat="1" applyFont="1" applyBorder="1" applyAlignment="1">
      <alignment horizontal="center" vertical="center"/>
    </xf>
    <xf numFmtId="165" fontId="10" fillId="10" borderId="27" xfId="1" applyNumberFormat="1" applyFont="1" applyFill="1" applyBorder="1" applyAlignment="1">
      <alignment horizontal="center" vertical="center"/>
    </xf>
    <xf numFmtId="165" fontId="10" fillId="2" borderId="22" xfId="1" applyNumberFormat="1" applyFont="1" applyFill="1" applyBorder="1" applyAlignment="1">
      <alignment horizontal="center" vertical="center"/>
    </xf>
    <xf numFmtId="165" fontId="10" fillId="2" borderId="28" xfId="1" applyNumberFormat="1" applyFont="1" applyFill="1" applyBorder="1" applyAlignment="1">
      <alignment horizontal="center" vertical="center"/>
    </xf>
    <xf numFmtId="165" fontId="10" fillId="2" borderId="27" xfId="1" applyNumberFormat="1" applyFont="1" applyFill="1" applyBorder="1" applyAlignment="1">
      <alignment horizontal="center" vertical="center"/>
    </xf>
    <xf numFmtId="165" fontId="10" fillId="10" borderId="22" xfId="1" applyNumberFormat="1" applyFont="1" applyFill="1" applyBorder="1" applyAlignment="1">
      <alignment horizontal="center" vertical="center"/>
    </xf>
    <xf numFmtId="165" fontId="10" fillId="2" borderId="29" xfId="1" applyNumberFormat="1" applyFont="1" applyFill="1" applyBorder="1" applyAlignment="1">
      <alignment horizontal="center" vertical="center"/>
    </xf>
    <xf numFmtId="165" fontId="10" fillId="2" borderId="30" xfId="1" applyNumberFormat="1" applyFont="1" applyFill="1" applyBorder="1" applyAlignment="1">
      <alignment horizontal="center" vertical="center"/>
    </xf>
    <xf numFmtId="165" fontId="10" fillId="2" borderId="31" xfId="1" applyNumberFormat="1" applyFont="1" applyFill="1" applyBorder="1" applyAlignment="1">
      <alignment horizontal="center" vertical="center"/>
    </xf>
    <xf numFmtId="165" fontId="2" fillId="0" borderId="66" xfId="1" applyNumberFormat="1" applyFont="1" applyBorder="1" applyAlignment="1">
      <alignment horizontal="center" vertical="center"/>
    </xf>
    <xf numFmtId="165" fontId="2" fillId="0" borderId="21" xfId="1" applyNumberFormat="1" applyFont="1" applyBorder="1" applyAlignment="1">
      <alignment horizontal="center" vertical="center"/>
    </xf>
    <xf numFmtId="165" fontId="2" fillId="0" borderId="20" xfId="1" applyNumberFormat="1" applyFont="1" applyBorder="1" applyAlignment="1">
      <alignment horizontal="center" vertical="center"/>
    </xf>
    <xf numFmtId="164" fontId="2" fillId="4" borderId="59" xfId="1" applyNumberFormat="1" applyFont="1" applyFill="1" applyBorder="1" applyAlignment="1">
      <alignment horizontal="right" vertical="center"/>
    </xf>
    <xf numFmtId="164" fontId="2" fillId="4" borderId="60" xfId="1" applyNumberFormat="1" applyFont="1" applyFill="1" applyBorder="1" applyAlignment="1">
      <alignment horizontal="right" vertical="center"/>
    </xf>
    <xf numFmtId="0" fontId="2" fillId="7" borderId="58" xfId="1" applyFont="1" applyFill="1" applyBorder="1" applyAlignment="1">
      <alignment horizontal="center" vertical="center"/>
    </xf>
    <xf numFmtId="0" fontId="2" fillId="4" borderId="59" xfId="1" applyFont="1" applyFill="1" applyBorder="1" applyAlignment="1">
      <alignment horizontal="center" vertical="center"/>
    </xf>
    <xf numFmtId="0" fontId="2" fillId="7" borderId="59" xfId="1" applyFont="1" applyFill="1" applyBorder="1" applyAlignment="1">
      <alignment horizontal="center" vertical="center"/>
    </xf>
    <xf numFmtId="0" fontId="2" fillId="4" borderId="60" xfId="1" applyFont="1" applyFill="1" applyBorder="1" applyAlignment="1">
      <alignment horizontal="center" vertical="center"/>
    </xf>
    <xf numFmtId="164" fontId="2" fillId="7" borderId="61" xfId="1" applyNumberFormat="1" applyFont="1" applyFill="1" applyBorder="1" applyAlignment="1">
      <alignment horizontal="center" vertical="center"/>
    </xf>
    <xf numFmtId="164" fontId="2" fillId="7" borderId="57" xfId="1" applyNumberFormat="1" applyFont="1" applyFill="1" applyBorder="1" applyAlignment="1">
      <alignment horizontal="center" vertical="center"/>
    </xf>
    <xf numFmtId="0" fontId="2" fillId="4" borderId="25" xfId="1" applyFont="1" applyFill="1" applyBorder="1" applyAlignment="1">
      <alignment horizontal="left" vertical="center"/>
    </xf>
    <xf numFmtId="164" fontId="2" fillId="7" borderId="62" xfId="1" applyNumberFormat="1" applyFont="1" applyFill="1" applyBorder="1" applyAlignment="1">
      <alignment horizontal="center" vertical="center"/>
    </xf>
    <xf numFmtId="0" fontId="2" fillId="4" borderId="37" xfId="1" applyFont="1" applyFill="1" applyBorder="1" applyAlignment="1">
      <alignment horizontal="left" vertical="center"/>
    </xf>
    <xf numFmtId="0" fontId="2" fillId="3" borderId="25" xfId="1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164" fontId="2" fillId="0" borderId="71" xfId="1" applyNumberFormat="1" applyFont="1" applyBorder="1" applyAlignment="1">
      <alignment horizontal="right" vertical="center"/>
    </xf>
    <xf numFmtId="164" fontId="2" fillId="0" borderId="72" xfId="1" applyNumberFormat="1" applyFont="1" applyBorder="1" applyAlignment="1">
      <alignment horizontal="right" vertical="center"/>
    </xf>
    <xf numFmtId="164" fontId="2" fillId="0" borderId="73" xfId="1" applyNumberFormat="1" applyFont="1" applyBorder="1" applyAlignment="1">
      <alignment horizontal="right" vertical="center"/>
    </xf>
    <xf numFmtId="164" fontId="2" fillId="4" borderId="72" xfId="1" applyNumberFormat="1" applyFont="1" applyFill="1" applyBorder="1" applyAlignment="1">
      <alignment horizontal="right" vertical="center"/>
    </xf>
    <xf numFmtId="164" fontId="2" fillId="4" borderId="73" xfId="1" applyNumberFormat="1" applyFont="1" applyFill="1" applyBorder="1" applyAlignment="1">
      <alignment horizontal="right" vertical="center"/>
    </xf>
    <xf numFmtId="164" fontId="2" fillId="0" borderId="75" xfId="1" applyNumberFormat="1" applyFont="1" applyBorder="1" applyAlignment="1">
      <alignment horizontal="right" vertical="center"/>
    </xf>
    <xf numFmtId="164" fontId="2" fillId="0" borderId="76" xfId="1" applyNumberFormat="1" applyFont="1" applyBorder="1" applyAlignment="1">
      <alignment horizontal="right" vertical="center"/>
    </xf>
    <xf numFmtId="164" fontId="2" fillId="2" borderId="76" xfId="1" applyNumberFormat="1" applyFont="1" applyFill="1" applyBorder="1" applyAlignment="1">
      <alignment horizontal="right" vertical="center"/>
    </xf>
    <xf numFmtId="0" fontId="2" fillId="2" borderId="55" xfId="1" applyFont="1" applyFill="1" applyBorder="1" applyAlignment="1">
      <alignment horizontal="left" vertical="center"/>
    </xf>
    <xf numFmtId="164" fontId="2" fillId="2" borderId="55" xfId="1" applyNumberFormat="1" applyFont="1" applyFill="1" applyBorder="1" applyAlignment="1">
      <alignment horizontal="right" vertical="center"/>
    </xf>
    <xf numFmtId="164" fontId="2" fillId="2" borderId="49" xfId="1" applyNumberFormat="1" applyFont="1" applyFill="1" applyBorder="1" applyAlignment="1">
      <alignment horizontal="right" vertical="center"/>
    </xf>
    <xf numFmtId="164" fontId="2" fillId="2" borderId="77" xfId="1" applyNumberFormat="1" applyFont="1" applyFill="1" applyBorder="1" applyAlignment="1">
      <alignment horizontal="right" vertical="center"/>
    </xf>
    <xf numFmtId="0" fontId="2" fillId="2" borderId="50" xfId="1" applyFont="1" applyFill="1" applyBorder="1" applyAlignment="1">
      <alignment horizontal="center" vertical="center"/>
    </xf>
    <xf numFmtId="0" fontId="2" fillId="10" borderId="55" xfId="1" applyFont="1" applyFill="1" applyBorder="1" applyAlignment="1">
      <alignment horizontal="center" vertical="center"/>
    </xf>
    <xf numFmtId="0" fontId="2" fillId="2" borderId="55" xfId="1" applyFont="1" applyFill="1" applyBorder="1" applyAlignment="1">
      <alignment horizontal="center" vertical="center"/>
    </xf>
    <xf numFmtId="0" fontId="2" fillId="2" borderId="49" xfId="1" applyFont="1" applyFill="1" applyBorder="1" applyAlignment="1">
      <alignment horizontal="center" vertical="center"/>
    </xf>
    <xf numFmtId="0" fontId="2" fillId="2" borderId="45" xfId="1" applyFont="1" applyFill="1" applyBorder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164" fontId="10" fillId="10" borderId="28" xfId="1" applyNumberFormat="1" applyFont="1" applyFill="1" applyBorder="1" applyAlignment="1">
      <alignment horizontal="center" vertical="center"/>
    </xf>
    <xf numFmtId="165" fontId="10" fillId="10" borderId="28" xfId="1" applyNumberFormat="1" applyFont="1" applyFill="1" applyBorder="1" applyAlignment="1">
      <alignment horizontal="center" vertical="center"/>
    </xf>
    <xf numFmtId="1" fontId="2" fillId="2" borderId="28" xfId="1" applyNumberFormat="1" applyFont="1" applyFill="1" applyBorder="1" applyAlignment="1">
      <alignment horizontal="right" vertical="center"/>
    </xf>
    <xf numFmtId="164" fontId="10" fillId="10" borderId="31" xfId="1" applyNumberFormat="1" applyFont="1" applyFill="1" applyBorder="1" applyAlignment="1">
      <alignment horizontal="center" vertical="center"/>
    </xf>
    <xf numFmtId="165" fontId="2" fillId="0" borderId="36" xfId="1" applyNumberFormat="1" applyFont="1" applyBorder="1" applyAlignment="1">
      <alignment horizontal="center" vertical="center"/>
    </xf>
    <xf numFmtId="165" fontId="10" fillId="10" borderId="29" xfId="1" applyNumberFormat="1" applyFont="1" applyFill="1" applyBorder="1" applyAlignment="1">
      <alignment horizontal="center" vertical="center"/>
    </xf>
    <xf numFmtId="165" fontId="2" fillId="9" borderId="25" xfId="1" applyNumberFormat="1" applyFont="1" applyFill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164" fontId="2" fillId="3" borderId="43" xfId="1" applyNumberFormat="1" applyFont="1" applyFill="1" applyBorder="1" applyAlignment="1">
      <alignment horizontal="right" vertical="center"/>
    </xf>
    <xf numFmtId="164" fontId="2" fillId="4" borderId="78" xfId="1" applyNumberFormat="1" applyFont="1" applyFill="1" applyBorder="1" applyAlignment="1">
      <alignment horizontal="right" vertical="center"/>
    </xf>
    <xf numFmtId="164" fontId="2" fillId="3" borderId="27" xfId="1" applyNumberFormat="1" applyFont="1" applyFill="1" applyBorder="1" applyAlignment="1">
      <alignment horizontal="center" vertical="center"/>
    </xf>
    <xf numFmtId="164" fontId="10" fillId="3" borderId="24" xfId="1" applyNumberFormat="1" applyFont="1" applyFill="1" applyBorder="1" applyAlignment="1">
      <alignment horizontal="center" vertical="center"/>
    </xf>
    <xf numFmtId="164" fontId="10" fillId="3" borderId="25" xfId="1" applyNumberFormat="1" applyFont="1" applyFill="1" applyBorder="1" applyAlignment="1">
      <alignment horizontal="center" vertical="center"/>
    </xf>
    <xf numFmtId="164" fontId="10" fillId="8" borderId="26" xfId="1" applyNumberFormat="1" applyFont="1" applyFill="1" applyBorder="1" applyAlignment="1">
      <alignment horizontal="center" vertical="center"/>
    </xf>
    <xf numFmtId="164" fontId="10" fillId="3" borderId="21" xfId="1" applyNumberFormat="1" applyFont="1" applyFill="1" applyBorder="1" applyAlignment="1">
      <alignment horizontal="center" vertical="center"/>
    </xf>
    <xf numFmtId="164" fontId="2" fillId="3" borderId="22" xfId="1" applyNumberFormat="1" applyFont="1" applyFill="1" applyBorder="1" applyAlignment="1">
      <alignment horizontal="center" vertical="center"/>
    </xf>
    <xf numFmtId="164" fontId="2" fillId="0" borderId="22" xfId="1" applyNumberFormat="1" applyFont="1" applyBorder="1" applyAlignment="1">
      <alignment horizontal="center" vertical="center"/>
    </xf>
    <xf numFmtId="164" fontId="2" fillId="0" borderId="28" xfId="1" applyNumberFormat="1" applyFont="1" applyBorder="1" applyAlignment="1">
      <alignment horizontal="center" vertical="center"/>
    </xf>
    <xf numFmtId="164" fontId="2" fillId="0" borderId="27" xfId="1" applyNumberFormat="1" applyFont="1" applyBorder="1" applyAlignment="1">
      <alignment horizontal="center" vertical="center"/>
    </xf>
    <xf numFmtId="164" fontId="2" fillId="0" borderId="21" xfId="1" applyNumberFormat="1" applyFont="1" applyBorder="1" applyAlignment="1">
      <alignment horizontal="center" vertical="center"/>
    </xf>
    <xf numFmtId="164" fontId="2" fillId="9" borderId="21" xfId="1" applyNumberFormat="1" applyFont="1" applyFill="1" applyBorder="1" applyAlignment="1">
      <alignment horizontal="center" vertical="center"/>
    </xf>
    <xf numFmtId="164" fontId="2" fillId="2" borderId="27" xfId="1" applyNumberFormat="1" applyFont="1" applyFill="1" applyBorder="1" applyAlignment="1">
      <alignment horizontal="center" vertical="center"/>
    </xf>
    <xf numFmtId="164" fontId="2" fillId="2" borderId="22" xfId="1" applyNumberFormat="1" applyFont="1" applyFill="1" applyBorder="1" applyAlignment="1">
      <alignment horizontal="center" vertical="center"/>
    </xf>
    <xf numFmtId="164" fontId="2" fillId="2" borderId="28" xfId="1" applyNumberFormat="1" applyFont="1" applyFill="1" applyBorder="1" applyAlignment="1">
      <alignment horizontal="center" vertical="center"/>
    </xf>
    <xf numFmtId="164" fontId="2" fillId="2" borderId="21" xfId="1" applyNumberFormat="1" applyFont="1" applyFill="1" applyBorder="1" applyAlignment="1">
      <alignment horizontal="center" vertical="center"/>
    </xf>
    <xf numFmtId="164" fontId="5" fillId="2" borderId="22" xfId="1" applyNumberFormat="1" applyFont="1" applyFill="1" applyBorder="1" applyAlignment="1">
      <alignment horizontal="center" vertical="center"/>
    </xf>
    <xf numFmtId="164" fontId="5" fillId="2" borderId="28" xfId="1" applyNumberFormat="1" applyFont="1" applyFill="1" applyBorder="1" applyAlignment="1">
      <alignment horizontal="center" vertical="center"/>
    </xf>
    <xf numFmtId="164" fontId="5" fillId="2" borderId="21" xfId="1" applyNumberFormat="1" applyFont="1" applyFill="1" applyBorder="1" applyAlignment="1">
      <alignment horizontal="center" vertical="center"/>
    </xf>
    <xf numFmtId="164" fontId="2" fillId="2" borderId="29" xfId="1" applyNumberFormat="1" applyFont="1" applyFill="1" applyBorder="1" applyAlignment="1">
      <alignment horizontal="center" vertical="center"/>
    </xf>
    <xf numFmtId="164" fontId="2" fillId="2" borderId="30" xfId="1" applyNumberFormat="1" applyFont="1" applyFill="1" applyBorder="1" applyAlignment="1">
      <alignment horizontal="center" vertical="center"/>
    </xf>
    <xf numFmtId="164" fontId="2" fillId="2" borderId="31" xfId="1" applyNumberFormat="1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right" vertical="center"/>
    </xf>
    <xf numFmtId="164" fontId="2" fillId="2" borderId="70" xfId="1" applyNumberFormat="1" applyFont="1" applyFill="1" applyBorder="1" applyAlignment="1">
      <alignment horizontal="right" vertical="center"/>
    </xf>
    <xf numFmtId="164" fontId="2" fillId="0" borderId="0" xfId="1" applyNumberFormat="1" applyFont="1" applyAlignment="1">
      <alignment horizontal="center" vertical="center"/>
    </xf>
    <xf numFmtId="164" fontId="5" fillId="2" borderId="27" xfId="1" applyNumberFormat="1" applyFont="1" applyFill="1" applyBorder="1" applyAlignment="1">
      <alignment horizontal="center" vertical="center"/>
    </xf>
    <xf numFmtId="164" fontId="2" fillId="2" borderId="35" xfId="1" applyNumberFormat="1" applyFont="1" applyFill="1" applyBorder="1" applyAlignment="1">
      <alignment horizontal="center" vertical="center"/>
    </xf>
    <xf numFmtId="164" fontId="2" fillId="2" borderId="42" xfId="1" applyNumberFormat="1" applyFont="1" applyFill="1" applyBorder="1" applyAlignment="1">
      <alignment horizontal="center" vertical="center"/>
    </xf>
    <xf numFmtId="0" fontId="2" fillId="14" borderId="22" xfId="1" applyFont="1" applyFill="1" applyBorder="1" applyAlignment="1">
      <alignment horizontal="left" vertical="center"/>
    </xf>
    <xf numFmtId="0" fontId="2" fillId="14" borderId="22" xfId="1" quotePrefix="1" applyFont="1" applyFill="1" applyBorder="1" applyAlignment="1">
      <alignment horizontal="center" vertical="center"/>
    </xf>
    <xf numFmtId="164" fontId="2" fillId="14" borderId="22" xfId="1" applyNumberFormat="1" applyFont="1" applyFill="1" applyBorder="1" applyAlignment="1">
      <alignment horizontal="right" vertical="center"/>
    </xf>
    <xf numFmtId="164" fontId="2" fillId="14" borderId="23" xfId="1" applyNumberFormat="1" applyFont="1" applyFill="1" applyBorder="1" applyAlignment="1">
      <alignment horizontal="right" vertical="center"/>
    </xf>
    <xf numFmtId="164" fontId="2" fillId="14" borderId="45" xfId="1" applyNumberFormat="1" applyFont="1" applyFill="1" applyBorder="1" applyAlignment="1">
      <alignment horizontal="right" vertical="center"/>
    </xf>
    <xf numFmtId="0" fontId="2" fillId="14" borderId="27" xfId="1" applyFont="1" applyFill="1" applyBorder="1" applyAlignment="1">
      <alignment horizontal="center" vertical="center"/>
    </xf>
    <xf numFmtId="164" fontId="2" fillId="14" borderId="22" xfId="1" applyNumberFormat="1" applyFont="1" applyFill="1" applyBorder="1" applyAlignment="1">
      <alignment horizontal="center" vertical="center"/>
    </xf>
    <xf numFmtId="0" fontId="2" fillId="14" borderId="22" xfId="1" applyFont="1" applyFill="1" applyBorder="1" applyAlignment="1">
      <alignment horizontal="center" vertical="center"/>
    </xf>
    <xf numFmtId="0" fontId="2" fillId="14" borderId="28" xfId="1" applyFont="1" applyFill="1" applyBorder="1" applyAlignment="1">
      <alignment horizontal="center" vertical="center"/>
    </xf>
    <xf numFmtId="164" fontId="6" fillId="6" borderId="31" xfId="1" applyNumberFormat="1" applyFont="1" applyFill="1" applyBorder="1" applyAlignment="1">
      <alignment horizontal="center" vertical="center"/>
    </xf>
    <xf numFmtId="164" fontId="2" fillId="3" borderId="69" xfId="1" applyNumberFormat="1" applyFont="1" applyFill="1" applyBorder="1" applyAlignment="1">
      <alignment horizontal="right" vertical="center"/>
    </xf>
    <xf numFmtId="164" fontId="2" fillId="14" borderId="67" xfId="1" applyNumberFormat="1" applyFont="1" applyFill="1" applyBorder="1" applyAlignment="1">
      <alignment horizontal="right" vertical="center"/>
    </xf>
    <xf numFmtId="0" fontId="2" fillId="2" borderId="35" xfId="1" applyFont="1" applyFill="1" applyBorder="1" applyAlignment="1">
      <alignment horizontal="center" vertical="center"/>
    </xf>
    <xf numFmtId="164" fontId="2" fillId="2" borderId="79" xfId="1" applyNumberFormat="1" applyFont="1" applyFill="1" applyBorder="1" applyAlignment="1">
      <alignment horizontal="right" vertical="center"/>
    </xf>
    <xf numFmtId="164" fontId="2" fillId="13" borderId="45" xfId="1" applyNumberFormat="1" applyFont="1" applyFill="1" applyBorder="1" applyAlignment="1">
      <alignment horizontal="right" vertical="center"/>
    </xf>
    <xf numFmtId="164" fontId="2" fillId="13" borderId="67" xfId="1" applyNumberFormat="1" applyFont="1" applyFill="1" applyBorder="1" applyAlignment="1">
      <alignment horizontal="right" vertical="center"/>
    </xf>
    <xf numFmtId="0" fontId="2" fillId="13" borderId="28" xfId="1" applyFont="1" applyFill="1" applyBorder="1" applyAlignment="1">
      <alignment horizontal="center" vertical="center"/>
    </xf>
    <xf numFmtId="0" fontId="2" fillId="13" borderId="27" xfId="1" applyFont="1" applyFill="1" applyBorder="1" applyAlignment="1">
      <alignment horizontal="center" vertical="center"/>
    </xf>
    <xf numFmtId="0" fontId="2" fillId="13" borderId="22" xfId="1" quotePrefix="1" applyFont="1" applyFill="1" applyBorder="1" applyAlignment="1">
      <alignment horizontal="center" vertical="center"/>
    </xf>
    <xf numFmtId="164" fontId="2" fillId="9" borderId="28" xfId="1" applyNumberFormat="1" applyFont="1" applyFill="1" applyBorder="1" applyAlignment="1">
      <alignment horizontal="center" vertical="center"/>
    </xf>
    <xf numFmtId="164" fontId="12" fillId="10" borderId="30" xfId="1" applyNumberFormat="1" applyFont="1" applyFill="1" applyBorder="1" applyAlignment="1">
      <alignment horizontal="center" vertical="center"/>
    </xf>
    <xf numFmtId="0" fontId="11" fillId="3" borderId="25" xfId="1" applyFont="1" applyFill="1" applyBorder="1" applyAlignment="1">
      <alignment horizontal="center" vertical="center"/>
    </xf>
    <xf numFmtId="164" fontId="11" fillId="8" borderId="25" xfId="1" applyNumberFormat="1" applyFont="1" applyFill="1" applyBorder="1" applyAlignment="1">
      <alignment horizontal="center" vertical="center"/>
    </xf>
    <xf numFmtId="0" fontId="11" fillId="3" borderId="24" xfId="1" applyFont="1" applyFill="1" applyBorder="1" applyAlignment="1">
      <alignment horizontal="center" vertical="center"/>
    </xf>
    <xf numFmtId="164" fontId="11" fillId="8" borderId="26" xfId="1" applyNumberFormat="1" applyFont="1" applyFill="1" applyBorder="1" applyAlignment="1">
      <alignment horizontal="center" vertical="center"/>
    </xf>
    <xf numFmtId="0" fontId="10" fillId="3" borderId="24" xfId="1" applyFont="1" applyFill="1" applyBorder="1" applyAlignment="1">
      <alignment horizontal="center" vertical="center"/>
    </xf>
    <xf numFmtId="0" fontId="10" fillId="3" borderId="25" xfId="1" applyFont="1" applyFill="1" applyBorder="1" applyAlignment="1">
      <alignment horizontal="center" vertical="center"/>
    </xf>
    <xf numFmtId="0" fontId="10" fillId="3" borderId="0" xfId="1" applyFont="1" applyFill="1" applyAlignment="1">
      <alignment horizontal="center" vertical="center"/>
    </xf>
    <xf numFmtId="165" fontId="2" fillId="2" borderId="28" xfId="1" applyNumberFormat="1" applyFont="1" applyFill="1" applyBorder="1" applyAlignment="1">
      <alignment horizontal="center" vertical="center"/>
    </xf>
    <xf numFmtId="164" fontId="2" fillId="7" borderId="24" xfId="1" applyNumberFormat="1" applyFont="1" applyFill="1" applyBorder="1" applyAlignment="1">
      <alignment horizontal="center" vertical="center"/>
    </xf>
    <xf numFmtId="164" fontId="2" fillId="4" borderId="25" xfId="1" applyNumberFormat="1" applyFont="1" applyFill="1" applyBorder="1" applyAlignment="1">
      <alignment horizontal="center" vertical="center"/>
    </xf>
    <xf numFmtId="164" fontId="2" fillId="7" borderId="25" xfId="1" applyNumberFormat="1" applyFont="1" applyFill="1" applyBorder="1" applyAlignment="1">
      <alignment horizontal="center" vertical="center"/>
    </xf>
    <xf numFmtId="164" fontId="2" fillId="4" borderId="26" xfId="1" applyNumberFormat="1" applyFont="1" applyFill="1" applyBorder="1" applyAlignment="1">
      <alignment horizontal="center" vertical="center"/>
    </xf>
    <xf numFmtId="164" fontId="10" fillId="8" borderId="27" xfId="1" applyNumberFormat="1" applyFont="1" applyFill="1" applyBorder="1" applyAlignment="1">
      <alignment horizontal="center" vertical="center"/>
    </xf>
    <xf numFmtId="164" fontId="2" fillId="4" borderId="25" xfId="1" applyNumberFormat="1" applyFont="1" applyFill="1" applyBorder="1" applyAlignment="1">
      <alignment horizontal="right" vertical="center"/>
    </xf>
    <xf numFmtId="164" fontId="2" fillId="4" borderId="32" xfId="1" applyNumberFormat="1" applyFont="1" applyFill="1" applyBorder="1" applyAlignment="1">
      <alignment horizontal="right" vertical="center"/>
    </xf>
    <xf numFmtId="1" fontId="2" fillId="4" borderId="38" xfId="1" applyNumberFormat="1" applyFont="1" applyFill="1" applyBorder="1" applyAlignment="1">
      <alignment horizontal="right" vertical="center"/>
    </xf>
    <xf numFmtId="1" fontId="2" fillId="4" borderId="69" xfId="1" applyNumberFormat="1" applyFont="1" applyFill="1" applyBorder="1" applyAlignment="1">
      <alignment horizontal="right" vertical="center"/>
    </xf>
    <xf numFmtId="0" fontId="9" fillId="2" borderId="30" xfId="0" applyFont="1" applyFill="1" applyBorder="1" applyAlignment="1">
      <alignment horizontal="center" vertical="center"/>
    </xf>
    <xf numFmtId="1" fontId="2" fillId="2" borderId="80" xfId="1" applyNumberFormat="1" applyFont="1" applyFill="1" applyBorder="1" applyAlignment="1">
      <alignment horizontal="right" vertical="center"/>
    </xf>
    <xf numFmtId="1" fontId="2" fillId="2" borderId="79" xfId="1" applyNumberFormat="1" applyFont="1" applyFill="1" applyBorder="1" applyAlignment="1">
      <alignment horizontal="right" vertical="center"/>
    </xf>
    <xf numFmtId="164" fontId="13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3" fontId="0" fillId="0" borderId="0" xfId="0" applyNumberFormat="1"/>
    <xf numFmtId="0" fontId="0" fillId="0" borderId="22" xfId="0" applyBorder="1"/>
    <xf numFmtId="0" fontId="0" fillId="2" borderId="22" xfId="0" applyFill="1" applyBorder="1"/>
    <xf numFmtId="0" fontId="0" fillId="2" borderId="27" xfId="0" applyFill="1" applyBorder="1"/>
    <xf numFmtId="0" fontId="0" fillId="0" borderId="0" xfId="0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7" xfId="0" applyBorder="1" applyAlignment="1">
      <alignment horizontal="left" vertical="center"/>
    </xf>
    <xf numFmtId="0" fontId="0" fillId="0" borderId="57" xfId="0" applyBorder="1" applyAlignment="1">
      <alignment horizontal="center" vertical="center"/>
    </xf>
    <xf numFmtId="164" fontId="0" fillId="0" borderId="57" xfId="0" applyNumberFormat="1" applyBorder="1" applyAlignment="1">
      <alignment horizontal="right" vertical="center"/>
    </xf>
    <xf numFmtId="164" fontId="0" fillId="0" borderId="62" xfId="0" applyNumberFormat="1" applyBorder="1" applyAlignment="1">
      <alignment horizontal="right" vertical="center"/>
    </xf>
    <xf numFmtId="164" fontId="0" fillId="0" borderId="72" xfId="0" applyNumberFormat="1" applyBorder="1" applyAlignment="1">
      <alignment horizontal="right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8" fillId="0" borderId="0" xfId="2" applyAlignment="1">
      <alignment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5" xfId="0" quotePrefix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2" xfId="0" quotePrefix="1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3" borderId="22" xfId="0" quotePrefix="1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22" xfId="0" quotePrefix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16" fontId="0" fillId="4" borderId="57" xfId="0" quotePrefix="1" applyNumberFormat="1" applyFill="1" applyBorder="1" applyAlignment="1">
      <alignment horizontal="center" vertical="center"/>
    </xf>
    <xf numFmtId="1" fontId="0" fillId="4" borderId="57" xfId="0" quotePrefix="1" applyNumberForma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49" fontId="0" fillId="4" borderId="59" xfId="0" quotePrefix="1" applyNumberFormat="1" applyFill="1" applyBorder="1" applyAlignment="1">
      <alignment horizontal="center" vertical="center"/>
    </xf>
    <xf numFmtId="49" fontId="0" fillId="4" borderId="57" xfId="0" quotePrefix="1" applyNumberFormat="1" applyFill="1" applyBorder="1" applyAlignment="1">
      <alignment horizontal="center" vertical="center"/>
    </xf>
    <xf numFmtId="49" fontId="0" fillId="4" borderId="64" xfId="0" quotePrefix="1" applyNumberFormat="1" applyFill="1" applyBorder="1" applyAlignment="1">
      <alignment horizontal="center" vertical="center"/>
    </xf>
    <xf numFmtId="164" fontId="2" fillId="0" borderId="82" xfId="1" applyNumberFormat="1" applyFont="1" applyBorder="1" applyAlignment="1">
      <alignment horizontal="right" vertical="center"/>
    </xf>
    <xf numFmtId="164" fontId="2" fillId="0" borderId="83" xfId="1" applyNumberFormat="1" applyFont="1" applyBorder="1" applyAlignment="1">
      <alignment horizontal="right" vertical="center"/>
    </xf>
    <xf numFmtId="164" fontId="2" fillId="0" borderId="84" xfId="1" applyNumberFormat="1" applyFont="1" applyBorder="1" applyAlignment="1">
      <alignment horizontal="right" vertical="center"/>
    </xf>
    <xf numFmtId="0" fontId="2" fillId="0" borderId="81" xfId="1" applyFont="1" applyBorder="1" applyAlignment="1">
      <alignment horizontal="center" vertical="center"/>
    </xf>
    <xf numFmtId="0" fontId="2" fillId="0" borderId="82" xfId="1" applyFont="1" applyBorder="1" applyAlignment="1">
      <alignment horizontal="center" vertical="center"/>
    </xf>
    <xf numFmtId="0" fontId="2" fillId="0" borderId="83" xfId="1" applyFont="1" applyBorder="1" applyAlignment="1">
      <alignment horizontal="center" vertical="center"/>
    </xf>
    <xf numFmtId="49" fontId="0" fillId="0" borderId="47" xfId="0" quotePrefix="1" applyNumberFormat="1" applyBorder="1" applyAlignment="1">
      <alignment horizontal="center" vertical="center"/>
    </xf>
    <xf numFmtId="1" fontId="0" fillId="0" borderId="47" xfId="0" quotePrefix="1" applyNumberForma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1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8" fillId="0" borderId="0" xfId="2" applyAlignment="1">
      <alignment horizontal="center"/>
    </xf>
    <xf numFmtId="0" fontId="0" fillId="0" borderId="0" xfId="0" applyAlignment="1">
      <alignment horizontal="left"/>
    </xf>
    <xf numFmtId="0" fontId="17" fillId="16" borderId="0" xfId="0" applyFont="1" applyFill="1"/>
    <xf numFmtId="0" fontId="17" fillId="3" borderId="0" xfId="0" applyFont="1" applyFill="1"/>
    <xf numFmtId="0" fontId="17" fillId="13" borderId="0" xfId="0" applyFont="1" applyFill="1"/>
    <xf numFmtId="0" fontId="17" fillId="2" borderId="0" xfId="0" applyFont="1" applyFill="1"/>
    <xf numFmtId="0" fontId="5" fillId="5" borderId="10" xfId="1" applyFont="1" applyFill="1" applyBorder="1" applyAlignment="1">
      <alignment horizontal="left" vertical="center"/>
    </xf>
    <xf numFmtId="0" fontId="5" fillId="5" borderId="11" xfId="1" applyFont="1" applyFill="1" applyBorder="1" applyAlignment="1">
      <alignment horizontal="left" vertical="center"/>
    </xf>
    <xf numFmtId="0" fontId="5" fillId="5" borderId="13" xfId="1" applyFont="1" applyFill="1" applyBorder="1" applyAlignment="1">
      <alignment horizontal="left" vertical="center"/>
    </xf>
    <xf numFmtId="0" fontId="5" fillId="5" borderId="4" xfId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2" fontId="5" fillId="5" borderId="4" xfId="1" applyNumberFormat="1" applyFont="1" applyFill="1" applyBorder="1" applyAlignment="1">
      <alignment horizontal="center" vertical="center"/>
    </xf>
    <xf numFmtId="2" fontId="5" fillId="5" borderId="6" xfId="1" applyNumberFormat="1" applyFont="1" applyFill="1" applyBorder="1" applyAlignment="1">
      <alignment horizontal="center" vertical="center"/>
    </xf>
    <xf numFmtId="0" fontId="15" fillId="15" borderId="86" xfId="0" applyFont="1" applyFill="1" applyBorder="1" applyAlignment="1">
      <alignment horizontal="center" vertical="center"/>
    </xf>
    <xf numFmtId="0" fontId="15" fillId="15" borderId="88" xfId="0" applyFont="1" applyFill="1" applyBorder="1" applyAlignment="1">
      <alignment horizontal="center" vertical="center"/>
    </xf>
    <xf numFmtId="0" fontId="14" fillId="15" borderId="85" xfId="0" applyFont="1" applyFill="1" applyBorder="1" applyAlignment="1">
      <alignment horizontal="center" vertical="center"/>
    </xf>
    <xf numFmtId="0" fontId="14" fillId="15" borderId="68" xfId="0" applyFont="1" applyFill="1" applyBorder="1" applyAlignment="1">
      <alignment horizontal="center" vertical="center"/>
    </xf>
    <xf numFmtId="0" fontId="14" fillId="15" borderId="87" xfId="0" applyFont="1" applyFill="1" applyBorder="1" applyAlignment="1">
      <alignment horizontal="center" vertical="center"/>
    </xf>
    <xf numFmtId="0" fontId="14" fillId="15" borderId="74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68" xfId="0" applyFont="1" applyBorder="1" applyAlignment="1">
      <alignment horizontal="right" vertical="center"/>
    </xf>
    <xf numFmtId="0" fontId="6" fillId="6" borderId="38" xfId="1" applyFont="1" applyFill="1" applyBorder="1" applyAlignment="1">
      <alignment horizontal="center" vertical="center"/>
    </xf>
    <xf numFmtId="0" fontId="6" fillId="6" borderId="34" xfId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 textRotation="90"/>
    </xf>
    <xf numFmtId="0" fontId="6" fillId="6" borderId="37" xfId="0" applyFont="1" applyFill="1" applyBorder="1" applyAlignment="1">
      <alignment horizontal="center" vertical="center" textRotation="90"/>
    </xf>
    <xf numFmtId="0" fontId="6" fillId="6" borderId="36" xfId="1" applyFont="1" applyFill="1" applyBorder="1" applyAlignment="1">
      <alignment horizontal="center" vertical="center" textRotation="90"/>
    </xf>
    <xf numFmtId="0" fontId="6" fillId="6" borderId="37" xfId="1" applyFont="1" applyFill="1" applyBorder="1" applyAlignment="1">
      <alignment horizontal="center" vertical="center" textRotation="90"/>
    </xf>
    <xf numFmtId="164" fontId="6" fillId="6" borderId="25" xfId="1" applyNumberFormat="1" applyFont="1" applyFill="1" applyBorder="1" applyAlignment="1">
      <alignment horizontal="center" vertical="center"/>
    </xf>
    <xf numFmtId="164" fontId="6" fillId="6" borderId="32" xfId="1" applyNumberFormat="1" applyFont="1" applyFill="1" applyBorder="1" applyAlignment="1">
      <alignment horizontal="center" vertical="center"/>
    </xf>
    <xf numFmtId="164" fontId="6" fillId="6" borderId="43" xfId="1" applyNumberFormat="1" applyFont="1" applyFill="1" applyBorder="1" applyAlignment="1">
      <alignment horizontal="center" vertical="center"/>
    </xf>
    <xf numFmtId="164" fontId="6" fillId="6" borderId="69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74" xfId="0" applyFont="1" applyBorder="1" applyAlignment="1">
      <alignment horizontal="left" vertical="center"/>
    </xf>
    <xf numFmtId="16" fontId="6" fillId="6" borderId="24" xfId="1" applyNumberFormat="1" applyFont="1" applyFill="1" applyBorder="1" applyAlignment="1">
      <alignment horizontal="center" vertical="center"/>
    </xf>
    <xf numFmtId="0" fontId="6" fillId="6" borderId="25" xfId="1" applyFont="1" applyFill="1" applyBorder="1" applyAlignment="1">
      <alignment horizontal="center" vertical="center"/>
    </xf>
    <xf numFmtId="0" fontId="6" fillId="6" borderId="26" xfId="1" applyFont="1" applyFill="1" applyBorder="1" applyAlignment="1">
      <alignment horizontal="center" vertical="center"/>
    </xf>
    <xf numFmtId="0" fontId="6" fillId="6" borderId="48" xfId="0" applyFont="1" applyFill="1" applyBorder="1" applyAlignment="1">
      <alignment horizontal="center" vertical="center" textRotation="90"/>
    </xf>
    <xf numFmtId="0" fontId="6" fillId="6" borderId="48" xfId="1" applyFont="1" applyFill="1" applyBorder="1" applyAlignment="1">
      <alignment horizontal="center" vertical="center" textRotation="90"/>
    </xf>
    <xf numFmtId="14" fontId="6" fillId="6" borderId="24" xfId="1" applyNumberFormat="1" applyFont="1" applyFill="1" applyBorder="1" applyAlignment="1">
      <alignment horizontal="center" vertical="center"/>
    </xf>
    <xf numFmtId="164" fontId="6" fillId="6" borderId="26" xfId="1" applyNumberFormat="1" applyFont="1" applyFill="1" applyBorder="1" applyAlignment="1">
      <alignment horizontal="center" vertical="center"/>
    </xf>
    <xf numFmtId="16" fontId="6" fillId="6" borderId="34" xfId="1" applyNumberFormat="1" applyFont="1" applyFill="1" applyBorder="1" applyAlignment="1">
      <alignment horizontal="center" vertical="center"/>
    </xf>
    <xf numFmtId="14" fontId="6" fillId="6" borderId="38" xfId="1" applyNumberFormat="1" applyFont="1" applyFill="1" applyBorder="1" applyAlignment="1">
      <alignment horizontal="center" vertical="center"/>
    </xf>
    <xf numFmtId="14" fontId="6" fillId="6" borderId="43" xfId="1" applyNumberFormat="1" applyFont="1" applyFill="1" applyBorder="1" applyAlignment="1">
      <alignment horizontal="center" vertical="center"/>
    </xf>
    <xf numFmtId="14" fontId="6" fillId="6" borderId="69" xfId="1" applyNumberFormat="1" applyFont="1" applyFill="1" applyBorder="1" applyAlignment="1">
      <alignment horizontal="center" vertical="center"/>
    </xf>
    <xf numFmtId="0" fontId="5" fillId="4" borderId="57" xfId="1" applyFont="1" applyFill="1" applyBorder="1" applyAlignment="1">
      <alignment horizontal="center" vertical="center" wrapText="1"/>
    </xf>
    <xf numFmtId="0" fontId="5" fillId="4" borderId="64" xfId="1" applyFont="1" applyFill="1" applyBorder="1" applyAlignment="1">
      <alignment horizontal="center" vertical="center" wrapText="1"/>
    </xf>
    <xf numFmtId="0" fontId="5" fillId="4" borderId="59" xfId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1543"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theme="9" tint="0.79998168889431442"/>
      </font>
      <fill>
        <patternFill>
          <bgColor theme="9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6" tint="0.79998168889431442"/>
      </font>
      <fill>
        <patternFill>
          <bgColor theme="6"/>
        </patternFill>
      </fill>
    </dxf>
    <dxf>
      <font>
        <color theme="7" tint="0.79998168889431442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maps/4APj9aW8NiucRnzJ7" TargetMode="External"/><Relationship Id="rId2" Type="http://schemas.openxmlformats.org/officeDocument/2006/relationships/hyperlink" Target="https://goo.gl/maps/qg7bbQcRh8gi3Apj9" TargetMode="External"/><Relationship Id="rId1" Type="http://schemas.openxmlformats.org/officeDocument/2006/relationships/hyperlink" Target="https://goo.gl/maps/qg7bbQcRh8gi3Apj9" TargetMode="External"/><Relationship Id="rId6" Type="http://schemas.openxmlformats.org/officeDocument/2006/relationships/hyperlink" Target="https://goo.gl/maps/4APj9aW8NiucRnzJ7" TargetMode="External"/><Relationship Id="rId5" Type="http://schemas.openxmlformats.org/officeDocument/2006/relationships/hyperlink" Target="https://goo.gl/maps/qg7bbQcRh8gi3Apj9" TargetMode="External"/><Relationship Id="rId4" Type="http://schemas.openxmlformats.org/officeDocument/2006/relationships/hyperlink" Target="https://goo.gl/maps/qg7bbQcRh8gi3Apj9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goo.gl/maps/8QwZaM8kHYZv9zK4A" TargetMode="External"/><Relationship Id="rId1" Type="http://schemas.openxmlformats.org/officeDocument/2006/relationships/hyperlink" Target="https://goo.gl/maps/nY6tVijpaE99G85j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.au/maps/dir/18+Samaria+Road,+Benalla+VIC/-36.00821322015011,+146.00450717446608/18+Samaria+Rd,+Benalla+VIC+3672/@-36.5337344,146.0259855,12.75z/data=!3m1!4b1!4m23!4m22!1m10!1m1!1s0x6b270f095ca5bc3d:0x64b90b2018200a48!2m2!1d145.9965746!2d-36.5508802!3m4!1m2!1d146.004422!2d-36.017695!3s0x6b20cd7317c321f3:0xac17bfc71337d8c!1m3!2m2!1d146.0045072!2d-36.0082132!1m5!1m1!1s0x6b270f095ca5bc3d:0x64b90b2018200a48!2m2!1d145.9965746!2d-36.5508802!3e0?hl=en" TargetMode="External"/><Relationship Id="rId2" Type="http://schemas.openxmlformats.org/officeDocument/2006/relationships/hyperlink" Target="https://www.google.com.au/maps/dir/18+Samaria+Road,+Benalla+VIC/-36.5518486561202,+145.98340161406347/-36.744469111038505,+146.00044869887103/18+Samaria+Road,+Benalla+VIC/@-36.6462494,145.9103868,12z/data=!3m1!4b1!4m22!4m21!1m5!1m1!1s0x6b270f095ca5bc3d:0x64b90b2018200a48!2m2!1d145.9965746!2d-36.5508802!1m3!2m2!1d145.9834016!2d-36.5518487!1m3!2m2!1d146.0004487!2d-36.7444691!1m5!1m1!1s0x6b270f095ca5bc3d:0x64b90b2018200a48!2m2!1d145.9965746!2d-36.5508802!3e0?hl=en" TargetMode="External"/><Relationship Id="rId1" Type="http://schemas.openxmlformats.org/officeDocument/2006/relationships/hyperlink" Target="https://www.google.com.au/maps/dir/18+Samaria+Road,+Benalla+VIC/-36.5518486561202,+145.98340161406347/-36.744469111038505,+146.00044869887103/18+Samaria+Road,+Benalla+VIC/@-36.6462494,145.9103868,12z/data=!3m1!4b1!4m22!4m21!1m5!1m1!1s0x6b270f095ca5bc3d:0x64b90b2018200a48!2m2!1d145.9965746!2d-36.5508802!1m3!2m2!1d145.9834016!2d-36.5518487!1m3!2m2!1d146.0004487!2d-36.7444691!1m5!1m1!1s0x6b270f095ca5bc3d:0x64b90b2018200a48!2m2!1d145.9965746!2d-36.5508802!3e0?hl=en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google.com.au/maps/dir/18+Samaria+Road,+Benalla+VIC/-36.00821322015011,+146.00450717446608/18+Samaria+Rd,+Benalla+VIC+3672/@-36.5337344,146.0259855,12.75z/data=!3m1!4b1!4m23!4m22!1m10!1m1!1s0x6b270f095ca5bc3d:0x64b90b2018200a48!2m2!1d145.9965746!2d-36.5508802!3m4!1m2!1d146.004422!2d-36.017695!3s0x6b20cd7317c321f3:0xac17bfc71337d8c!1m3!2m2!1d146.0045072!2d-36.0082132!1m5!1m1!1s0x6b270f095ca5bc3d:0x64b90b2018200a48!2m2!1d145.9965746!2d-36.5508802!3e0?hl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/dir/4+Industrial+Crescent,+Nagambie+VIC/-37.2172584,145.4164217/-37.3178046,145.2942206/Flowerdale,+Victoria+3717/29+North+St,+Yea+VIC/4+Industrial+Crescent,+Nagambie+VIC/@-37.0604656,144.9952945,10z/data=!3m1!4b1!4m28!4m27!1m5!1m1!1s0x6ad816404ab926ab:0xd8966259089c0c08!2m2!1d145.1623544!2d-36.7888587!1m0!1m0!1m5!1m1!1s0x6ad7e9ddc6f5e027:0x40579a430a07b50!2m2!1d145.2925492!2d-37.3172977!1m5!1m1!1s0x6ad7fcbc87281073:0x6f793dd31f408292!2m2!1d145.4163774!2d-37.2172988!1m5!1m1!1s0x6ad816404ab926ab:0xd8966259089c0c08!2m2!1d145.1623544!2d-36.7888587!3e0" TargetMode="External"/><Relationship Id="rId2" Type="http://schemas.openxmlformats.org/officeDocument/2006/relationships/hyperlink" Target="https://www.google.com/maps/dir/4+Industrial+Crescent,+Nagambie+VIC/-37.3178046,145.2942206/Flowerdale,+Victoria+3717/''/-37.540426,145.3387906/-37.5262853,145.4177204/4+Industrial+Crescent,+Nagambie+VIC/@-37.2491288,144.9534952,10z/data=!4m32!4m31!1m10!1m1!1s0x6ad816404ab926ab:0xd8966259089c0c08!2m2!1d145.1623544!2d-36.7888587!3m4!1m2!1d145.0584833!2d-37.2019131!3s0x6ad7941a125976bd:0xb442dd1de6e6e2b7!1m0!1m5!1m1!1s0x6ad7e9ddc6f5e027:0x40579a430a07b50!2m2!1d145.2925492!2d-37.3172977!1m3!2m2!1d145.2925587!2d-37.3173082!1m0!1m0!1m5!1m1!1s0x6ad816404ab926ab:0xd8966259089c0c08!2m2!1d145.1623544!2d-36.7888587!3e0" TargetMode="External"/><Relationship Id="rId1" Type="http://schemas.openxmlformats.org/officeDocument/2006/relationships/hyperlink" Target="https://goo.gl/maps/t9q9WLSr77tQvLzK6" TargetMode="External"/><Relationship Id="rId6" Type="http://schemas.openxmlformats.org/officeDocument/2006/relationships/hyperlink" Target="https://www.google.com/maps/dir/4+Industrial+Crescent,+Nagambie+VIC/-37.2172584,145.4164217/-37.3178046,145.2942206/Flowerdale,+Victoria+3717/29+North+St,+Yea+VIC/4+Industrial+Crescent,+Nagambie+VIC/@-37.0604656,144.9952945,10z/data=!3m1!4b1!4m28!4m27!1m5!1m1!1s0x6ad816404ab926ab:0xd8966259089c0c08!2m2!1d145.1623544!2d-36.7888587!1m0!1m0!1m5!1m1!1s0x6ad7e9ddc6f5e027:0x40579a430a07b50!2m2!1d145.2925492!2d-37.3172977!1m5!1m1!1s0x6ad7fcbc87281073:0x6f793dd31f408292!2m2!1d145.4163774!2d-37.2172988!1m5!1m1!1s0x6ad816404ab926ab:0xd8966259089c0c08!2m2!1d145.1623544!2d-36.7888587!3e0" TargetMode="External"/><Relationship Id="rId5" Type="http://schemas.openxmlformats.org/officeDocument/2006/relationships/hyperlink" Target="https://www.google.com/maps/dir/4+Industrial+Crescent,+Nagambie+VIC/-37.3178046,145.2942206/Flowerdale,+Victoria+3717/''/-37.540426,145.3387906/-37.5262853,145.4177204/4+Industrial+Crescent,+Nagambie+VIC/@-37.2491288,144.9534952,10z/data=!4m32!4m31!1m10!1m1!1s0x6ad816404ab926ab:0xd8966259089c0c08!2m2!1d145.1623544!2d-36.7888587!3m4!1m2!1d145.0584833!2d-37.2019131!3s0x6ad7941a125976bd:0xb442dd1de6e6e2b7!1m0!1m5!1m1!1s0x6ad7e9ddc6f5e027:0x40579a430a07b50!2m2!1d145.2925492!2d-37.3172977!1m3!2m2!1d145.2925587!2d-37.3173082!1m0!1m0!1m5!1m1!1s0x6ad816404ab926ab:0xd8966259089c0c08!2m2!1d145.1623544!2d-36.7888587!3e0" TargetMode="External"/><Relationship Id="rId4" Type="http://schemas.openxmlformats.org/officeDocument/2006/relationships/hyperlink" Target="https://goo.gl/maps/t9q9WLSr77tQvLzK6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.au/maps/dir/13+Broomfield+Street,+Shepparton+VIC/-36.440784,145.3889035/-36.3667335,145.4023351/-36.018729,144.9554941/-36.082933,145.4311638/13+Broomfield+Street,+Shepparton+VIC/@-36.2287736,145.0686994,11z/data=!3m1!4b1!4m43!4m42!1m10!1m1!1s0x6ad883ecbecb2b35:0x28d0cb31b8f114a3!2m2!1d145.4187726!2d-36.3785221!3m4!1m2!1d145.3998269!2d-36.3812312!3s0x6ad88407d4f5e91b:0x74ef4306051c4532!1m10!3m4!1m2!1d145.4317719!2d-36.366504!3s0x6ad883a6bd3ec1af:0x3d9b5ffd91cd42e1!3m4!1m2!1d145.4617995!2d-36.3646671!3s0x6ad882f1b063d92f:0xa9864254a267c244!1m10!3m4!1m2!1d145.431763!2d-36.3342341!3s0x6ad8833a12e6e063:0xfa55868d99aef2c5!3m4!1m2!1d145.4028147!2d-36.3349641!3s0x6ad88360013ab599:0xe76cbe947fbf480b!1m0!1m0!1m5!1m1!1s0x6ad883ecbecb2b35:0x28d0cb31b8f114a3!2m2!1d145.4187726!2d-36.3785221!3e0" TargetMode="External"/><Relationship Id="rId13" Type="http://schemas.openxmlformats.org/officeDocument/2006/relationships/hyperlink" Target="https://www.google.com.au/maps/dir/13+Broomfield+Street,+Shepparton+VIC/-36.440784,145.3889035/-36.3667335,145.4023351/-35.9257554,145.5916026/-36.0992939,145.4319947/13+Broomfield+Street,+Shepparton+VIC/@-36.1791515,145.2604395,10z/data=!3m1!4b1!4m53!4m52!1m10!1m1!1s0x6ad883ecbecb2b35:0x28d0cb31b8f114a3!2m2!1d145.4187726!2d-36.3785221!3m4!1m2!1d145.3998269!2d-36.3812312!3s0x6ad88407d4f5e91b:0x74ef4306051c4532!1m5!3m4!1m2!1d145.4317719!2d-36.366504!3s0x6ad883a6bd3ec1af:0x3d9b5ffd91cd42e1!1m15!3m4!1m2!1d145.461436!2d-36.3647362!3s0x6ad882fa6f902ec9:0x130579a40e0c2970!3m4!1m2!1d145.4311056!2d-36.3038965!3s0x6ad89ce9ee3bfaef:0x357243299bf9d123!3m4!1m2!1d145.6895701!2d-36.0880179!3s0x6b274fece554c73b:0x9cb9a386740ccc4b!1m10!3m4!1m2!1d145.6905474!2d-36.0814755!3s0x6b274fc063079821:0x130579a40e8ecba0!3m4!1m2!1d145.4356702!2d-36.0992438!3s0x6ad8a12d85cf361f:0x58c1cedfcf56e6d2!1m0!1m5!1m1!1s0x6ad883ecbecb2b35:0x28d0cb31b8f114a3!2m2!1d145.4187726!2d-36.3785221!3e0" TargetMode="External"/><Relationship Id="rId18" Type="http://schemas.openxmlformats.org/officeDocument/2006/relationships/hyperlink" Target="https://www.google.com.au/maps/dir/13+Broomfield+Street,+Shepparton+VIC/-36.440784,145.3889035/-36.3667335,145.4023351/-36.018729,144.9554941/-36.082933,145.4311638/13+Broomfield+Street,+Shepparton+VIC/@-36.2287736,145.0686994,11z/data=!3m1!4b1!4m43!4m42!1m10!1m1!1s0x6ad883ecbecb2b35:0x28d0cb31b8f114a3!2m2!1d145.4187726!2d-36.3785221!3m4!1m2!1d145.3998269!2d-36.3812312!3s0x6ad88407d4f5e91b:0x74ef4306051c4532!1m10!3m4!1m2!1d145.4317719!2d-36.366504!3s0x6ad883a6bd3ec1af:0x3d9b5ffd91cd42e1!3m4!1m2!1d145.4617995!2d-36.3646671!3s0x6ad882f1b063d92f:0xa9864254a267c244!1m10!3m4!1m2!1d145.431763!2d-36.3342341!3s0x6ad8833a12e6e063:0xfa55868d99aef2c5!3m4!1m2!1d145.4028147!2d-36.3349641!3s0x6ad88360013ab599:0xe76cbe947fbf480b!1m0!1m0!1m5!1m1!1s0x6ad883ecbecb2b35:0x28d0cb31b8f114a3!2m2!1d145.4187726!2d-36.3785221!3e0" TargetMode="External"/><Relationship Id="rId3" Type="http://schemas.openxmlformats.org/officeDocument/2006/relationships/hyperlink" Target="https://www.google.com.au/maps/dir/13+Broomfield+Street,+Shepparton+VIC/-36.440784,145.3889035/-36.3667335,145.4023351/-35.9257554,145.5916026/-36.0992939,145.4319947/13+Broomfield+Street,+Shepparton+VIC/@-36.1791515,145.2604395,10z/data=!3m1!4b1!4m53!4m52!1m10!1m1!1s0x6ad883ecbecb2b35:0x28d0cb31b8f114a3!2m2!1d145.4187726!2d-36.3785221!3m4!1m2!1d145.3998269!2d-36.3812312!3s0x6ad88407d4f5e91b:0x74ef4306051c4532!1m5!3m4!1m2!1d145.4317719!2d-36.366504!3s0x6ad883a6bd3ec1af:0x3d9b5ffd91cd42e1!1m15!3m4!1m2!1d145.461436!2d-36.3647362!3s0x6ad882fa6f902ec9:0x130579a40e0c2970!3m4!1m2!1d145.4311056!2d-36.3038965!3s0x6ad89ce9ee3bfaef:0x357243299bf9d123!3m4!1m2!1d145.6895701!2d-36.0880179!3s0x6b274fece554c73b:0x9cb9a386740ccc4b!1m10!3m4!1m2!1d145.6905474!2d-36.0814755!3s0x6b274fc063079821:0x130579a40e8ecba0!3m4!1m2!1d145.4356702!2d-36.0992438!3s0x6ad8a12d85cf361f:0x58c1cedfcf56e6d2!1m0!1m5!1m1!1s0x6ad883ecbecb2b35:0x28d0cb31b8f114a3!2m2!1d145.4187726!2d-36.3785221!3e0" TargetMode="External"/><Relationship Id="rId7" Type="http://schemas.openxmlformats.org/officeDocument/2006/relationships/hyperlink" Target="https://www.google.com.au/maps/dir/13+Broomfield+Street,+Shepparton+VIC/Goulburn+Valley+Hwy+%26+Midland+Hwy,+Shepparton+VIC+3630/-35.813832,145.5586342/-36.0075197,146.0047533/13+Broomfield+Street,+Shepparton+VIC/@-36.0978253,145.4218325,10z/data=!3m1!4b1!4m27!4m26!1m5!1m1!1s0x6ad883ecbecb2b35:0x28d0cb31b8f114a3!2m2!1d145.4187726!2d-36.3785221!1m5!1m1!1s0x6ad88406244cc093:0x26c8a9fb7194a15d!2m2!1d145.3992353!2d-36.3811518!1m5!3m4!1m2!1d146.004422!2d-36.017695!3s0x6b20cd7317c321f3:0xac17bfc71337d8c!1m0!1m5!1m1!1s0x6ad883ecbecb2b35:0x28d0cb31b8f114a3!2m2!1d145.4187726!2d-36.3785221!3e0" TargetMode="External"/><Relationship Id="rId12" Type="http://schemas.openxmlformats.org/officeDocument/2006/relationships/hyperlink" Target="https://www.google.com.au/maps/dir/13+Broomfield+Street,+Shepparton+VIC/Goulburn+Valley+Hwy+%26+Midland+Hwy,+Shepparton+VIC+3630/-35.813832,145.5586342/McCoys+Bridge/13+Broomfield+Street,+Shepparton+VIC/@-36.102271,145.0669203,10z/data=!3m1!4b1!4m27!4m26!1m5!1m1!1s0x6ad883ecbecb2b35:0x28d0cb31b8f114a3!2m2!1d145.4187726!2d-36.3785221!1m5!1m1!1s0x6ad88406244cc093:0x26c8a9fb7194a15d!2m2!1d145.3992353!2d-36.3811518!1m0!1m5!1m1!1s0x6ad8ed997fbea657:0x9d16b5cc74e885ca!2m2!1d145.1180813!2d-36.1765581!1m5!1m1!1s0x6ad883ecbecb2b35:0x28d0cb31b8f114a3!2m2!1d145.4187726!2d-36.3785221!3e0" TargetMode="External"/><Relationship Id="rId17" Type="http://schemas.openxmlformats.org/officeDocument/2006/relationships/hyperlink" Target="https://www.google.com.au/maps/dir/13+Broomfield+Street,+Shepparton+VIC/Goulburn+Valley+Hwy+%26+Midland+Hwy,+Shepparton+VIC+3630/-35.813832,145.5586342/-36.0075197,146.0047533/13+Broomfield+Street,+Shepparton+VIC/@-36.0978253,145.4218325,10z/data=!3m1!4b1!4m27!4m26!1m5!1m1!1s0x6ad883ecbecb2b35:0x28d0cb31b8f114a3!2m2!1d145.4187726!2d-36.3785221!1m5!1m1!1s0x6ad88406244cc093:0x26c8a9fb7194a15d!2m2!1d145.3992353!2d-36.3811518!1m5!3m4!1m2!1d146.004422!2d-36.017695!3s0x6b20cd7317c321f3:0xac17bfc71337d8c!1m0!1m5!1m1!1s0x6ad883ecbecb2b35:0x28d0cb31b8f114a3!2m2!1d145.4187726!2d-36.3785221!3e0" TargetMode="External"/><Relationship Id="rId2" Type="http://schemas.openxmlformats.org/officeDocument/2006/relationships/hyperlink" Target="https://www.google.com.au/maps/dir/13+Broomfield+Street,+Shepparton+VIC/Goulburn+Valley+Hwy+%26+Midland+Hwy,+Shepparton+VIC+3630/-35.813832,145.5586342/McCoys+Bridge/13+Broomfield+Street,+Shepparton+VIC/@-36.102271,145.0669203,10z/data=!3m1!4b1!4m27!4m26!1m5!1m1!1s0x6ad883ecbecb2b35:0x28d0cb31b8f114a3!2m2!1d145.4187726!2d-36.3785221!1m5!1m1!1s0x6ad88406244cc093:0x26c8a9fb7194a15d!2m2!1d145.3992353!2d-36.3811518!1m0!1m5!1m1!1s0x6ad8ed997fbea657:0x9d16b5cc74e885ca!2m2!1d145.1180813!2d-36.1765581!1m5!1m1!1s0x6ad883ecbecb2b35:0x28d0cb31b8f114a3!2m2!1d145.4187726!2d-36.3785221!3e0" TargetMode="External"/><Relationship Id="rId16" Type="http://schemas.openxmlformats.org/officeDocument/2006/relationships/hyperlink" Target="https://www.google.com.au/maps/dir/13+Broomfield+Street,+Shepparton+VIC/-36.4407744,145.0317356/-36.4402253,145.2227019/-36.4988828,145.1197991/-36.6172373,145.2187577/Goulburn+Valley+Hwy+%26+Midland+Hwy,+Shepparton+VIC+3630/13+Broomfield+Street,+Shepparton+VIC/@-36.4976191,145.0604166,11z/data=!3m1!4b1!4m29!4m28!1m5!1m1!1s0x6ad883ecbecb2b35:0x28d0cb31b8f114a3!2m2!1d145.4187726!2d-36.3785221!1m0!1m0!1m5!3m4!1m2!1d145.222009!2d-36.440128!3s0x6ad86186a3158f3b:0x3590a6a26358fa6b!1m0!1m5!1m1!1s0x6ad88406244cc093:0x26c8a9fb7194a15d!2m2!1d145.3992353!2d-36.3811518!1m5!1m1!1s0x6ad883ecbecb2b35:0x28d0cb31b8f114a3!2m2!1d145.4187726!2d-36.3785221!3e0" TargetMode="External"/><Relationship Id="rId20" Type="http://schemas.openxmlformats.org/officeDocument/2006/relationships/hyperlink" Target="https://www.google.com.au/maps/dir/13+Broomfield+St/Goulburn+Valley+Hwy+%26+Midland+Hwy,+Shepparton+VIC+3630/-35.8139495,145.5586239/-35.9161338,145.6686564/13+Broomfield+Street,+Shepparton+VIC/@-36.1187506,145.3707475,10.25z/data=!4m22!4m21!1m5!1m1!1s0x6ad883ecbecb2b35:0x28d0cb31b8f114a3!2m2!1d145.4187726!2d-36.3785221!1m5!1m1!1s0x6ad88406244cc093:0x26c8a9fb7194a15d!2m2!1d145.3992353!2d-36.3811518!1m0!1m0!1m5!1m1!1s0x6ad883ecbecb2b35:0x28d0cb31b8f114a3!2m2!1d145.4187726!2d-36.3785221!3e0" TargetMode="External"/><Relationship Id="rId1" Type="http://schemas.openxmlformats.org/officeDocument/2006/relationships/hyperlink" Target="https://www.google.com.au/maps/dir/13+Broomfield+Street,+Shepparton+VIC/-36.2256201,145.1319047/-36.278138,145.2229069/-36.4141661,145.2226404/-36.3429877,145.1319251/-36.3136995,145.1502539/-36.3107346,145.2775521/-36.4407744,145.0317356/-36.5254267,145.3722666/13+Broomfield+Street,+Shepparton+VIC/@-36.3785524,145.1660458,11.75z/data=!4m42!4m41!1m10!1m1!1s0x6ad883ecbecb2b35:0x28d0cb31b8f114a3!2m2!1d145.4187726!2d-36.3785221!3m4!1m2!1d145.3560958!2d-36.3952458!3s0x6ad8865fd605b973:0xcd5acca3fdb24804!1m0!1m0!1m5!3m4!1m2!1d145.1346392!2d-36.4145429!3s0x6ad85fd599b7bdb3:0x8f8aaf185126630d!1m0!1m0!1m0!1m5!3m4!1m2!1d145.3992517!2d-36.3810568!3s0x6ad8840624130465:0x8ddb22918bc80912!1m5!3m4!1m2!1d145.3991438!2d-36.381585!3s0x6ad8840643479eff:0x572aeac6bb2b8265!1m5!1m1!1s0x6ad883ecbecb2b35:0x28d0cb31b8f114a3!2m2!1d145.4187726!2d-36.3785221!3e0" TargetMode="External"/><Relationship Id="rId6" Type="http://schemas.openxmlformats.org/officeDocument/2006/relationships/hyperlink" Target="https://www.google.com.au/maps/dir/13+Broomfield+Street,+Shepparton+VIC/-36.4407744,145.0317356/-36.4402253,145.2227019/-36.4988828,145.1197991/-36.6172373,145.2187577/Goulburn+Valley+Hwy+%26+Midland+Hwy,+Shepparton+VIC+3630/13+Broomfield+Street,+Shepparton+VIC/@-36.4976191,145.0604166,11z/data=!3m1!4b1!4m29!4m28!1m5!1m1!1s0x6ad883ecbecb2b35:0x28d0cb31b8f114a3!2m2!1d145.4187726!2d-36.3785221!1m0!1m0!1m5!3m4!1m2!1d145.222009!2d-36.440128!3s0x6ad86186a3158f3b:0x3590a6a26358fa6b!1m0!1m5!1m1!1s0x6ad88406244cc093:0x26c8a9fb7194a15d!2m2!1d145.3992353!2d-36.3811518!1m5!1m1!1s0x6ad883ecbecb2b35:0x28d0cb31b8f114a3!2m2!1d145.4187726!2d-36.3785221!3e0" TargetMode="External"/><Relationship Id="rId11" Type="http://schemas.openxmlformats.org/officeDocument/2006/relationships/hyperlink" Target="https://www.google.com.au/maps/dir/13+Broomfield+Street,+Shepparton+VIC/-36.2256201,145.1319047/-36.278138,145.2229069/-36.4141661,145.2226404/-36.3429877,145.1319251/-36.3136995,145.1502539/-36.3107346,145.2775521/-36.4407744,145.0317356/-36.5254267,145.3722666/13+Broomfield+Street,+Shepparton+VIC/@-36.3785524,145.1660458,11.75z/data=!4m42!4m41!1m10!1m1!1s0x6ad883ecbecb2b35:0x28d0cb31b8f114a3!2m2!1d145.4187726!2d-36.3785221!3m4!1m2!1d145.3560958!2d-36.3952458!3s0x6ad8865fd605b973:0xcd5acca3fdb24804!1m0!1m0!1m5!3m4!1m2!1d145.1346392!2d-36.4145429!3s0x6ad85fd599b7bdb3:0x8f8aaf185126630d!1m0!1m0!1m0!1m5!3m4!1m2!1d145.3992517!2d-36.3810568!3s0x6ad8840624130465:0x8ddb22918bc80912!1m5!3m4!1m2!1d145.3991438!2d-36.381585!3s0x6ad8840643479eff:0x572aeac6bb2b8265!1m5!1m1!1s0x6ad883ecbecb2b35:0x28d0cb31b8f114a3!2m2!1d145.4187726!2d-36.3785221!3e0" TargetMode="External"/><Relationship Id="rId5" Type="http://schemas.openxmlformats.org/officeDocument/2006/relationships/hyperlink" Target="https://www.google.com.au/maps/dir/13+Broomfield+St/Goulburn+Valley+Hwy+%26+Midland+Hwy,+Shepparton+VIC+3630/-35.8139495,145.5586239/-35.9161349,145.669005/-35.9892506,145.6318001/13+Broomfield+Street,+Shepparton+VIC/@-36.171181,145.2723471,10.5z/data=!4m28!4m27!1m5!1m1!1s0x6ad883ecbecb2b35:0x28d0cb31b8f114a3!2m2!1d145.4187726!2d-36.3785221!1m5!1m1!1s0x6ad88406244cc093:0x26c8a9fb7194a15d!2m2!1d145.3992353!2d-36.3811518!1m0!1m5!3m4!1m2!1d145.6586779!2d-35.9337193!3s0x6b20ad4e5e42bfff:0x130579a40e9c71a1!1m0!1m5!1m1!1s0x6ad883ecbecb2b35:0x28d0cb31b8f114a3!2m2!1d145.4187726!2d-36.3785221!3e0" TargetMode="External"/><Relationship Id="rId15" Type="http://schemas.openxmlformats.org/officeDocument/2006/relationships/hyperlink" Target="https://www.google.com.au/maps/dir/13+Broomfield+St/Goulburn+Valley+Hwy+%26+Midland+Hwy,+Shepparton+VIC+3630/-35.8139495,145.5586239/-35.9161349,145.669005/-35.9892506,145.6318001/13+Broomfield+Street,+Shepparton+VIC/@-36.171181,145.2723471,10.5z/data=!4m28!4m27!1m5!1m1!1s0x6ad883ecbecb2b35:0x28d0cb31b8f114a3!2m2!1d145.4187726!2d-36.3785221!1m5!1m1!1s0x6ad88406244cc093:0x26c8a9fb7194a15d!2m2!1d145.3992353!2d-36.3811518!1m0!1m5!3m4!1m2!1d145.6586779!2d-35.9337193!3s0x6b20ad4e5e42bfff:0x130579a40e9c71a1!1m0!1m5!1m1!1s0x6ad883ecbecb2b35:0x28d0cb31b8f114a3!2m2!1d145.4187726!2d-36.3785221!3e0" TargetMode="External"/><Relationship Id="rId10" Type="http://schemas.openxmlformats.org/officeDocument/2006/relationships/hyperlink" Target="https://www.google.com.au/maps/dir/13+Broomfield+St/Goulburn+Valley+Hwy+%26+Midland+Hwy,+Shepparton+VIC+3630/-35.8139495,145.5586239/-35.9161338,145.6686564/13+Broomfield+Street,+Shepparton+VIC/@-36.1187506,145.3707475,10.25z/data=!4m22!4m21!1m5!1m1!1s0x6ad883ecbecb2b35:0x28d0cb31b8f114a3!2m2!1d145.4187726!2d-36.3785221!1m5!1m1!1s0x6ad88406244cc093:0x26c8a9fb7194a15d!2m2!1d145.3992353!2d-36.3811518!1m0!1m0!1m5!1m1!1s0x6ad883ecbecb2b35:0x28d0cb31b8f114a3!2m2!1d145.4187726!2d-36.3785221!3e0" TargetMode="External"/><Relationship Id="rId19" Type="http://schemas.openxmlformats.org/officeDocument/2006/relationships/hyperlink" Target="https://www.google.com.au/maps/dir/13+Broomfield+Street,+Shepparton+VIC/-36.5255041,145.3722844/-36.6121261,145.3181109/-36.6079961,145.4719482/Goulburn+Valley+Hwy+%26+Midland+Hwy,+Shepparton+VIC+3630/-36.4175171,145.7078408/-36.3273939,145.6895756/-36.3647274,145.4612144/13+Broomfield+Street,+Shepparton+VIC/@-36.4695221,145.3797312,11z/data=!3m1!4b1!4m36!4m35!1m10!1m1!1s0x6ad883ecbecb2b35:0x28d0cb31b8f114a3!2m2!1d145.4187726!2d-36.3785221!3m4!1m2!1d145.4011938!2d-36.3814129!3s0x6ad88408062ebf11:0xc6645cec7f614c8c!1m0!1m0!1m5!3m4!1m2!1d145.389789!2d-36.4407765!3s0x6ad88730cc896ebf:0x130579a40e0e9941!1m5!1m1!1s0x6ad88406244cc093:0x26c8a9fb7194a15d!2m2!1d145.3992353!2d-36.3811518!1m0!1m0!1m0!1m5!1m1!1s0x6ad883ecbecb2b35:0x28d0cb31b8f114a3!2m2!1d145.4187726!2d-36.3785221!3e0" TargetMode="External"/><Relationship Id="rId4" Type="http://schemas.openxmlformats.org/officeDocument/2006/relationships/hyperlink" Target="https://www.google.com.au/maps/dir/13+Broomfield+Street,+Shepparton+VIC/-36.5255041,145.3722844/-36.617261,145.2188929/-36.3953534,145.355767/-36.4174984,145.7079282/13+Broomfield+Street,+Shepparton+VIC/@-36.4976191,145.3296191,11z/data=!3m1!4b1!4m23!4m22!1m10!1m1!1s0x6ad883ecbecb2b35:0x28d0cb31b8f114a3!2m2!1d145.4187726!2d-36.3785221!3m4!1m2!1d145.4011938!2d-36.3814129!3s0x6ad88408062ebf11:0xc6645cec7f614c8c!1m0!1m0!1m0!1m0!1m5!1m1!1s0x6ad883ecbecb2b35:0x28d0cb31b8f114a3!2m2!1d145.4187726!2d-36.3785221!3e0" TargetMode="External"/><Relationship Id="rId9" Type="http://schemas.openxmlformats.org/officeDocument/2006/relationships/hyperlink" Target="https://www.google.com.au/maps/dir/13+Broomfield+Street,+Shepparton+VIC/-36.5255041,145.3722844/-36.6121261,145.3181109/-36.6079961,145.4719482/Goulburn+Valley+Hwy+%26+Midland+Hwy,+Shepparton+VIC+3630/-36.4175171,145.7078408/-36.3273939,145.6895756/-36.3647274,145.4612144/13+Broomfield+Street,+Shepparton+VIC/@-36.4695221,145.3797312,11z/data=!3m1!4b1!4m36!4m35!1m10!1m1!1s0x6ad883ecbecb2b35:0x28d0cb31b8f114a3!2m2!1d145.4187726!2d-36.3785221!3m4!1m2!1d145.4011938!2d-36.3814129!3s0x6ad88408062ebf11:0xc6645cec7f614c8c!1m0!1m0!1m5!3m4!1m2!1d145.389789!2d-36.4407765!3s0x6ad88730cc896ebf:0x130579a40e0e9941!1m5!1m1!1s0x6ad88406244cc093:0x26c8a9fb7194a15d!2m2!1d145.3992353!2d-36.3811518!1m0!1m0!1m0!1m5!1m1!1s0x6ad883ecbecb2b35:0x28d0cb31b8f114a3!2m2!1d145.4187726!2d-36.3785221!3e0" TargetMode="External"/><Relationship Id="rId14" Type="http://schemas.openxmlformats.org/officeDocument/2006/relationships/hyperlink" Target="https://www.google.com.au/maps/dir/13+Broomfield+Street,+Shepparton+VIC/-36.5255041,145.3722844/-36.617261,145.2188929/-36.3953534,145.355767/-36.4174984,145.7079282/13+Broomfield+Street,+Shepparton+VIC/@-36.4976191,145.3296191,11z/data=!3m1!4b1!4m23!4m22!1m10!1m1!1s0x6ad883ecbecb2b35:0x28d0cb31b8f114a3!2m2!1d145.4187726!2d-36.3785221!3m4!1m2!1d145.4011938!2d-36.3814129!3s0x6ad88408062ebf11:0xc6645cec7f614c8c!1m0!1m0!1m0!1m0!1m5!1m1!1s0x6ad883ecbecb2b35:0x28d0cb31b8f114a3!2m2!1d145.4187726!2d-36.3785221!3e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E162"/>
  <sheetViews>
    <sheetView zoomScaleNormal="100" workbookViewId="0">
      <selection activeCell="E40" sqref="E40"/>
    </sheetView>
  </sheetViews>
  <sheetFormatPr baseColWidth="10" defaultColWidth="9.1640625" defaultRowHeight="16" customHeight="1" x14ac:dyDescent="0.15"/>
  <cols>
    <col min="1" max="1" width="7.83203125" style="10" customWidth="1"/>
    <col min="2" max="2" width="6" style="10" customWidth="1"/>
    <col min="3" max="3" width="5.5" style="51" customWidth="1"/>
    <col min="4" max="4" width="5.33203125" style="51" customWidth="1"/>
    <col min="5" max="5" width="31.5" style="52" customWidth="1"/>
    <col min="6" max="7" width="4.33203125" style="51" customWidth="1"/>
    <col min="8" max="9" width="6.6640625" style="53" customWidth="1"/>
    <col min="10" max="29" width="4.33203125" style="51" customWidth="1"/>
    <col min="30" max="32" width="9.1640625" style="10" customWidth="1"/>
    <col min="33" max="16384" width="9.1640625" style="10"/>
  </cols>
  <sheetData>
    <row r="1" spans="1:31" ht="17.25" customHeight="1" x14ac:dyDescent="0.15">
      <c r="A1" s="31"/>
      <c r="B1" s="31"/>
      <c r="C1" s="535" t="s">
        <v>0</v>
      </c>
      <c r="D1" s="536"/>
      <c r="E1" s="537"/>
      <c r="F1" s="98" t="s">
        <v>1</v>
      </c>
      <c r="G1" s="99" t="s">
        <v>2</v>
      </c>
      <c r="H1" s="541" t="s">
        <v>3</v>
      </c>
      <c r="I1" s="542"/>
      <c r="J1" s="538" t="s">
        <v>4</v>
      </c>
      <c r="K1" s="539"/>
      <c r="L1" s="539"/>
      <c r="M1" s="539"/>
      <c r="N1" s="540"/>
      <c r="O1" s="538" t="s">
        <v>5</v>
      </c>
      <c r="P1" s="539"/>
      <c r="Q1" s="539"/>
      <c r="R1" s="539"/>
      <c r="S1" s="540"/>
      <c r="T1" s="538" t="s">
        <v>6</v>
      </c>
      <c r="U1" s="539"/>
      <c r="V1" s="539"/>
      <c r="W1" s="539"/>
      <c r="X1" s="540"/>
      <c r="Y1" s="538" t="s">
        <v>7</v>
      </c>
      <c r="Z1" s="539"/>
      <c r="AA1" s="539"/>
      <c r="AB1" s="539"/>
      <c r="AC1" s="540"/>
    </row>
    <row r="2" spans="1:31" ht="16" customHeight="1" x14ac:dyDescent="0.15">
      <c r="A2" s="31" t="s">
        <v>8</v>
      </c>
      <c r="B2" s="31" t="s">
        <v>9</v>
      </c>
      <c r="C2" s="54" t="s">
        <v>10</v>
      </c>
      <c r="D2" s="34" t="s">
        <v>11</v>
      </c>
      <c r="E2" s="35" t="s">
        <v>12</v>
      </c>
      <c r="F2" s="100"/>
      <c r="G2" s="101"/>
      <c r="H2" s="78" t="s">
        <v>13</v>
      </c>
      <c r="I2" s="79" t="s">
        <v>14</v>
      </c>
      <c r="J2" s="64" t="s">
        <v>15</v>
      </c>
      <c r="K2" s="36" t="s">
        <v>16</v>
      </c>
      <c r="L2" s="36" t="s">
        <v>17</v>
      </c>
      <c r="M2" s="36" t="s">
        <v>16</v>
      </c>
      <c r="N2" s="55" t="s">
        <v>18</v>
      </c>
      <c r="O2" s="64" t="s">
        <v>15</v>
      </c>
      <c r="P2" s="36" t="s">
        <v>16</v>
      </c>
      <c r="Q2" s="36" t="s">
        <v>17</v>
      </c>
      <c r="R2" s="36" t="s">
        <v>16</v>
      </c>
      <c r="S2" s="55" t="s">
        <v>18</v>
      </c>
      <c r="T2" s="64" t="s">
        <v>15</v>
      </c>
      <c r="U2" s="36" t="s">
        <v>16</v>
      </c>
      <c r="V2" s="36" t="s">
        <v>17</v>
      </c>
      <c r="W2" s="36" t="s">
        <v>16</v>
      </c>
      <c r="X2" s="55" t="s">
        <v>18</v>
      </c>
      <c r="Y2" s="64" t="s">
        <v>15</v>
      </c>
      <c r="Z2" s="36" t="s">
        <v>16</v>
      </c>
      <c r="AA2" s="36" t="s">
        <v>17</v>
      </c>
      <c r="AB2" s="36" t="s">
        <v>16</v>
      </c>
      <c r="AC2" s="55" t="s">
        <v>18</v>
      </c>
      <c r="AE2" s="10" t="s">
        <v>19</v>
      </c>
    </row>
    <row r="3" spans="1:31" s="29" customFormat="1" ht="16" customHeight="1" x14ac:dyDescent="0.15">
      <c r="A3" s="10" t="s">
        <v>20</v>
      </c>
      <c r="B3" s="10" t="s">
        <v>20</v>
      </c>
      <c r="C3" s="60" t="s">
        <v>21</v>
      </c>
      <c r="D3" s="46">
        <v>5496</v>
      </c>
      <c r="E3" s="37" t="s">
        <v>22</v>
      </c>
      <c r="F3" s="46">
        <v>4</v>
      </c>
      <c r="G3" s="65">
        <v>1</v>
      </c>
      <c r="H3" s="80">
        <v>0</v>
      </c>
      <c r="I3" s="81">
        <v>25.97</v>
      </c>
      <c r="J3" s="6"/>
      <c r="K3" s="4"/>
      <c r="L3" s="4"/>
      <c r="M3" s="4">
        <v>4</v>
      </c>
      <c r="N3" s="5"/>
      <c r="O3" s="6"/>
      <c r="P3" s="4"/>
      <c r="Q3" s="4"/>
      <c r="R3" s="4"/>
      <c r="S3" s="5"/>
      <c r="T3" s="6"/>
      <c r="U3" s="4"/>
      <c r="V3" s="4"/>
      <c r="W3" s="4">
        <v>4</v>
      </c>
      <c r="X3" s="5"/>
      <c r="Y3" s="6"/>
      <c r="Z3" s="4"/>
      <c r="AA3" s="4"/>
      <c r="AB3" s="4"/>
      <c r="AC3" s="5"/>
      <c r="AE3" s="107">
        <f>I3-H3</f>
        <v>25.97</v>
      </c>
    </row>
    <row r="4" spans="1:31" s="29" customFormat="1" ht="16" customHeight="1" x14ac:dyDescent="0.15">
      <c r="A4" s="10" t="s">
        <v>20</v>
      </c>
      <c r="B4" s="10" t="s">
        <v>20</v>
      </c>
      <c r="C4" s="60" t="s">
        <v>21</v>
      </c>
      <c r="D4" s="46">
        <v>5047</v>
      </c>
      <c r="E4" s="37" t="s">
        <v>23</v>
      </c>
      <c r="F4" s="46">
        <v>4</v>
      </c>
      <c r="G4" s="65">
        <v>1</v>
      </c>
      <c r="H4" s="80">
        <v>0</v>
      </c>
      <c r="I4" s="81">
        <v>8.76</v>
      </c>
      <c r="J4" s="6"/>
      <c r="K4" s="4"/>
      <c r="L4" s="4"/>
      <c r="M4" s="4">
        <v>4</v>
      </c>
      <c r="N4" s="5"/>
      <c r="O4" s="6"/>
      <c r="P4" s="4"/>
      <c r="Q4" s="4"/>
      <c r="R4" s="4"/>
      <c r="S4" s="5"/>
      <c r="T4" s="6"/>
      <c r="U4" s="4"/>
      <c r="V4" s="4"/>
      <c r="W4" s="4">
        <v>4</v>
      </c>
      <c r="X4" s="5"/>
      <c r="Y4" s="6"/>
      <c r="Z4" s="4"/>
      <c r="AA4" s="4"/>
      <c r="AB4" s="4"/>
      <c r="AC4" s="5"/>
      <c r="AE4" s="107">
        <f t="shared" ref="AE4:AE67" si="0">I4-H4</f>
        <v>8.76</v>
      </c>
    </row>
    <row r="5" spans="1:31" s="29" customFormat="1" ht="16" customHeight="1" x14ac:dyDescent="0.15">
      <c r="A5" s="22" t="s">
        <v>20</v>
      </c>
      <c r="B5" s="22" t="s">
        <v>20</v>
      </c>
      <c r="C5" s="104" t="s">
        <v>21</v>
      </c>
      <c r="D5" s="47">
        <v>5410</v>
      </c>
      <c r="E5" s="38" t="s">
        <v>24</v>
      </c>
      <c r="F5" s="47">
        <v>5</v>
      </c>
      <c r="G5" s="66">
        <v>1</v>
      </c>
      <c r="H5" s="82">
        <v>0</v>
      </c>
      <c r="I5" s="83">
        <v>13.702</v>
      </c>
      <c r="J5" s="14"/>
      <c r="K5" s="15"/>
      <c r="L5" s="15"/>
      <c r="M5" s="15"/>
      <c r="N5" s="16"/>
      <c r="O5" s="14"/>
      <c r="P5" s="15"/>
      <c r="Q5" s="15"/>
      <c r="R5" s="15"/>
      <c r="S5" s="16"/>
      <c r="T5" s="14"/>
      <c r="U5" s="15"/>
      <c r="V5" s="15">
        <v>5</v>
      </c>
      <c r="W5" s="15"/>
      <c r="X5" s="16"/>
      <c r="Y5" s="14"/>
      <c r="Z5" s="15"/>
      <c r="AA5" s="15"/>
      <c r="AB5" s="15"/>
      <c r="AC5" s="16"/>
      <c r="AE5" s="107">
        <f t="shared" si="0"/>
        <v>13.702</v>
      </c>
    </row>
    <row r="6" spans="1:31" s="29" customFormat="1" ht="16" customHeight="1" x14ac:dyDescent="0.15">
      <c r="A6" s="22" t="s">
        <v>20</v>
      </c>
      <c r="B6" s="22" t="s">
        <v>20</v>
      </c>
      <c r="C6" s="104" t="s">
        <v>21</v>
      </c>
      <c r="D6" s="47">
        <v>5413</v>
      </c>
      <c r="E6" s="38" t="s">
        <v>25</v>
      </c>
      <c r="F6" s="47">
        <v>5</v>
      </c>
      <c r="G6" s="66">
        <v>1</v>
      </c>
      <c r="H6" s="82">
        <v>0</v>
      </c>
      <c r="I6" s="83">
        <v>24.4</v>
      </c>
      <c r="J6" s="14"/>
      <c r="K6" s="15"/>
      <c r="L6" s="15"/>
      <c r="M6" s="15"/>
      <c r="N6" s="16"/>
      <c r="O6" s="14"/>
      <c r="P6" s="15"/>
      <c r="Q6" s="15"/>
      <c r="R6" s="15"/>
      <c r="S6" s="16"/>
      <c r="T6" s="14"/>
      <c r="U6" s="15"/>
      <c r="V6" s="15">
        <v>5</v>
      </c>
      <c r="W6" s="15"/>
      <c r="X6" s="16"/>
      <c r="Y6" s="14"/>
      <c r="Z6" s="15"/>
      <c r="AA6" s="15"/>
      <c r="AB6" s="15"/>
      <c r="AC6" s="16"/>
      <c r="AE6" s="107">
        <f t="shared" si="0"/>
        <v>24.4</v>
      </c>
    </row>
    <row r="7" spans="1:31" s="29" customFormat="1" ht="16" customHeight="1" x14ac:dyDescent="0.15">
      <c r="A7" s="10" t="s">
        <v>20</v>
      </c>
      <c r="B7" s="10" t="s">
        <v>20</v>
      </c>
      <c r="C7" s="60" t="s">
        <v>21</v>
      </c>
      <c r="D7" s="46">
        <v>5985</v>
      </c>
      <c r="E7" s="37" t="s">
        <v>26</v>
      </c>
      <c r="F7" s="46">
        <v>4</v>
      </c>
      <c r="G7" s="65">
        <v>1</v>
      </c>
      <c r="H7" s="80">
        <v>0</v>
      </c>
      <c r="I7" s="81">
        <v>5.8419999999999996</v>
      </c>
      <c r="J7" s="6"/>
      <c r="K7" s="4"/>
      <c r="L7" s="4">
        <v>4</v>
      </c>
      <c r="M7" s="4"/>
      <c r="N7" s="5"/>
      <c r="O7" s="6"/>
      <c r="P7" s="4"/>
      <c r="Q7" s="4"/>
      <c r="R7" s="4"/>
      <c r="S7" s="5"/>
      <c r="T7" s="6"/>
      <c r="U7" s="4"/>
      <c r="V7" s="4">
        <v>4</v>
      </c>
      <c r="W7" s="4"/>
      <c r="X7" s="5"/>
      <c r="Y7" s="6"/>
      <c r="Z7" s="4"/>
      <c r="AA7" s="4"/>
      <c r="AB7" s="4"/>
      <c r="AC7" s="5"/>
      <c r="AE7" s="107">
        <f t="shared" si="0"/>
        <v>5.8419999999999996</v>
      </c>
    </row>
    <row r="8" spans="1:31" s="29" customFormat="1" ht="16" customHeight="1" x14ac:dyDescent="0.15">
      <c r="A8" s="22" t="s">
        <v>20</v>
      </c>
      <c r="B8" s="22" t="s">
        <v>20</v>
      </c>
      <c r="C8" s="104" t="s">
        <v>21</v>
      </c>
      <c r="D8" s="47">
        <v>5505</v>
      </c>
      <c r="E8" s="38" t="s">
        <v>27</v>
      </c>
      <c r="F8" s="47">
        <v>5</v>
      </c>
      <c r="G8" s="66">
        <v>1</v>
      </c>
      <c r="H8" s="82">
        <v>0</v>
      </c>
      <c r="I8" s="83">
        <v>31.82</v>
      </c>
      <c r="J8" s="14"/>
      <c r="K8" s="15"/>
      <c r="L8" s="15"/>
      <c r="M8" s="15"/>
      <c r="N8" s="16"/>
      <c r="O8" s="14"/>
      <c r="P8" s="15"/>
      <c r="Q8" s="15">
        <v>5</v>
      </c>
      <c r="R8" s="15"/>
      <c r="S8" s="16"/>
      <c r="T8" s="14"/>
      <c r="U8" s="15"/>
      <c r="V8" s="15"/>
      <c r="W8" s="15"/>
      <c r="X8" s="16"/>
      <c r="Y8" s="14"/>
      <c r="Z8" s="15"/>
      <c r="AA8" s="15"/>
      <c r="AB8" s="15"/>
      <c r="AC8" s="16"/>
      <c r="AE8" s="107">
        <f t="shared" si="0"/>
        <v>31.82</v>
      </c>
    </row>
    <row r="9" spans="1:31" s="29" customFormat="1" ht="16" customHeight="1" x14ac:dyDescent="0.15">
      <c r="A9" s="10" t="s">
        <v>20</v>
      </c>
      <c r="B9" s="10" t="s">
        <v>20</v>
      </c>
      <c r="C9" s="60" t="s">
        <v>21</v>
      </c>
      <c r="D9" s="46">
        <v>5416</v>
      </c>
      <c r="E9" s="37" t="s">
        <v>28</v>
      </c>
      <c r="F9" s="46">
        <v>4</v>
      </c>
      <c r="G9" s="65">
        <v>1</v>
      </c>
      <c r="H9" s="80">
        <v>0</v>
      </c>
      <c r="I9" s="81">
        <v>19.545999999999999</v>
      </c>
      <c r="J9" s="6"/>
      <c r="K9" s="4"/>
      <c r="L9" s="4">
        <v>4</v>
      </c>
      <c r="M9" s="4"/>
      <c r="N9" s="5"/>
      <c r="O9" s="6"/>
      <c r="P9" s="4"/>
      <c r="Q9" s="4"/>
      <c r="R9" s="4"/>
      <c r="S9" s="5"/>
      <c r="T9" s="6"/>
      <c r="U9" s="4"/>
      <c r="V9" s="4">
        <v>4</v>
      </c>
      <c r="W9" s="4"/>
      <c r="X9" s="5"/>
      <c r="Y9" s="6"/>
      <c r="Z9" s="4"/>
      <c r="AA9" s="4"/>
      <c r="AB9" s="4"/>
      <c r="AC9" s="5"/>
      <c r="AE9" s="107">
        <f t="shared" si="0"/>
        <v>19.545999999999999</v>
      </c>
    </row>
    <row r="10" spans="1:31" s="29" customFormat="1" ht="16" customHeight="1" x14ac:dyDescent="0.15">
      <c r="A10" s="22" t="s">
        <v>20</v>
      </c>
      <c r="B10" s="22" t="s">
        <v>20</v>
      </c>
      <c r="C10" s="104" t="s">
        <v>21</v>
      </c>
      <c r="D10" s="47">
        <v>3241</v>
      </c>
      <c r="E10" s="38" t="s">
        <v>29</v>
      </c>
      <c r="F10" s="47">
        <v>5</v>
      </c>
      <c r="G10" s="66">
        <v>1</v>
      </c>
      <c r="H10" s="82">
        <v>0</v>
      </c>
      <c r="I10" s="83">
        <v>0.92100000000000004</v>
      </c>
      <c r="J10" s="14"/>
      <c r="K10" s="15"/>
      <c r="L10" s="15"/>
      <c r="M10" s="15"/>
      <c r="N10" s="16"/>
      <c r="O10" s="14"/>
      <c r="P10" s="15"/>
      <c r="Q10" s="15"/>
      <c r="R10" s="15"/>
      <c r="S10" s="16"/>
      <c r="T10" s="14"/>
      <c r="U10" s="15"/>
      <c r="V10" s="15"/>
      <c r="W10" s="15"/>
      <c r="X10" s="16"/>
      <c r="Y10" s="14"/>
      <c r="Z10" s="15">
        <v>5</v>
      </c>
      <c r="AA10" s="15"/>
      <c r="AB10" s="15"/>
      <c r="AC10" s="16"/>
      <c r="AE10" s="107">
        <f t="shared" si="0"/>
        <v>0.92100000000000004</v>
      </c>
    </row>
    <row r="11" spans="1:31" s="29" customFormat="1" ht="16" hidden="1" customHeight="1" x14ac:dyDescent="0.15">
      <c r="A11" s="10" t="s">
        <v>30</v>
      </c>
      <c r="B11" s="10" t="s">
        <v>20</v>
      </c>
      <c r="C11" s="60" t="s">
        <v>31</v>
      </c>
      <c r="D11" s="46">
        <v>5463</v>
      </c>
      <c r="E11" s="37" t="s">
        <v>32</v>
      </c>
      <c r="F11" s="46">
        <v>4</v>
      </c>
      <c r="G11" s="65">
        <v>1</v>
      </c>
      <c r="H11" s="80">
        <v>16.986000000000001</v>
      </c>
      <c r="I11" s="81">
        <v>38.734000000000002</v>
      </c>
      <c r="J11" s="6">
        <v>4</v>
      </c>
      <c r="K11" s="4"/>
      <c r="L11" s="4"/>
      <c r="M11" s="4"/>
      <c r="N11" s="5"/>
      <c r="O11" s="6"/>
      <c r="P11" s="4"/>
      <c r="Q11" s="4"/>
      <c r="R11" s="4"/>
      <c r="S11" s="5"/>
      <c r="T11" s="6">
        <v>4</v>
      </c>
      <c r="U11" s="4"/>
      <c r="V11" s="4"/>
      <c r="W11" s="4"/>
      <c r="X11" s="5"/>
      <c r="Y11" s="6"/>
      <c r="Z11" s="4"/>
      <c r="AA11" s="4"/>
      <c r="AB11" s="4"/>
      <c r="AC11" s="5"/>
      <c r="AE11" s="107">
        <f t="shared" si="0"/>
        <v>21.748000000000001</v>
      </c>
    </row>
    <row r="12" spans="1:31" s="30" customFormat="1" ht="16" customHeight="1" x14ac:dyDescent="0.15">
      <c r="A12" s="32" t="s">
        <v>20</v>
      </c>
      <c r="B12" s="32" t="s">
        <v>33</v>
      </c>
      <c r="C12" s="108" t="s">
        <v>21</v>
      </c>
      <c r="D12" s="42">
        <v>3241</v>
      </c>
      <c r="E12" s="41" t="s">
        <v>29</v>
      </c>
      <c r="F12" s="42">
        <v>5</v>
      </c>
      <c r="G12" s="68">
        <v>1</v>
      </c>
      <c r="H12" s="86">
        <v>0.92100000000000004</v>
      </c>
      <c r="I12" s="87">
        <v>61.612000000000002</v>
      </c>
      <c r="J12" s="23"/>
      <c r="K12" s="24"/>
      <c r="L12" s="24"/>
      <c r="M12" s="24"/>
      <c r="N12" s="25"/>
      <c r="O12" s="23"/>
      <c r="P12" s="24"/>
      <c r="Q12" s="24"/>
      <c r="R12" s="24"/>
      <c r="S12" s="25"/>
      <c r="T12" s="23"/>
      <c r="U12" s="24"/>
      <c r="V12" s="24"/>
      <c r="W12" s="24"/>
      <c r="X12" s="25"/>
      <c r="Y12" s="23"/>
      <c r="Z12" s="24">
        <v>5</v>
      </c>
      <c r="AA12" s="24"/>
      <c r="AB12" s="24"/>
      <c r="AC12" s="25"/>
      <c r="AE12" s="103">
        <f t="shared" si="0"/>
        <v>60.691000000000003</v>
      </c>
    </row>
    <row r="13" spans="1:31" s="30" customFormat="1" ht="16" customHeight="1" x14ac:dyDescent="0.15">
      <c r="A13" s="10" t="s">
        <v>34</v>
      </c>
      <c r="B13" s="10" t="s">
        <v>20</v>
      </c>
      <c r="C13" s="60" t="s">
        <v>21</v>
      </c>
      <c r="D13" s="46">
        <v>5397</v>
      </c>
      <c r="E13" s="37" t="s">
        <v>35</v>
      </c>
      <c r="F13" s="46">
        <v>4</v>
      </c>
      <c r="G13" s="65">
        <v>1</v>
      </c>
      <c r="H13" s="80">
        <v>0</v>
      </c>
      <c r="I13" s="81">
        <v>50.5</v>
      </c>
      <c r="J13" s="6"/>
      <c r="K13" s="4"/>
      <c r="L13" s="4"/>
      <c r="M13" s="4"/>
      <c r="N13" s="5"/>
      <c r="O13" s="6"/>
      <c r="P13" s="4"/>
      <c r="Q13" s="4"/>
      <c r="R13" s="4">
        <v>4</v>
      </c>
      <c r="S13" s="5"/>
      <c r="T13" s="6"/>
      <c r="U13" s="4"/>
      <c r="V13" s="4"/>
      <c r="W13" s="4"/>
      <c r="X13" s="5"/>
      <c r="Y13" s="6"/>
      <c r="Z13" s="4"/>
      <c r="AA13" s="4"/>
      <c r="AB13" s="4">
        <v>4</v>
      </c>
      <c r="AC13" s="5"/>
      <c r="AE13" s="103">
        <f t="shared" si="0"/>
        <v>50.5</v>
      </c>
    </row>
    <row r="14" spans="1:31" s="30" customFormat="1" ht="16" hidden="1" customHeight="1" x14ac:dyDescent="0.15">
      <c r="A14" s="10" t="s">
        <v>36</v>
      </c>
      <c r="B14" s="10" t="s">
        <v>20</v>
      </c>
      <c r="C14" s="60" t="s">
        <v>37</v>
      </c>
      <c r="D14" s="46">
        <v>5397</v>
      </c>
      <c r="E14" s="37" t="s">
        <v>35</v>
      </c>
      <c r="F14" s="46">
        <v>4</v>
      </c>
      <c r="G14" s="70">
        <v>1</v>
      </c>
      <c r="H14" s="80">
        <v>50.5</v>
      </c>
      <c r="I14" s="81">
        <v>68.575000000000003</v>
      </c>
      <c r="J14" s="6"/>
      <c r="K14" s="4"/>
      <c r="L14" s="4">
        <v>4</v>
      </c>
      <c r="M14" s="4"/>
      <c r="N14" s="5"/>
      <c r="O14" s="6"/>
      <c r="P14" s="4"/>
      <c r="Q14" s="4"/>
      <c r="R14" s="4"/>
      <c r="S14" s="5"/>
      <c r="T14" s="6"/>
      <c r="U14" s="4"/>
      <c r="V14" s="4">
        <v>4</v>
      </c>
      <c r="W14" s="4"/>
      <c r="X14" s="5"/>
      <c r="Y14" s="6"/>
      <c r="Z14" s="4"/>
      <c r="AA14" s="4"/>
      <c r="AB14" s="4"/>
      <c r="AC14" s="5"/>
      <c r="AE14" s="103">
        <f t="shared" si="0"/>
        <v>18.075000000000003</v>
      </c>
    </row>
    <row r="15" spans="1:31" s="30" customFormat="1" ht="16" customHeight="1" x14ac:dyDescent="0.15">
      <c r="A15" s="10" t="s">
        <v>20</v>
      </c>
      <c r="B15" s="10" t="s">
        <v>20</v>
      </c>
      <c r="C15" s="60" t="s">
        <v>21</v>
      </c>
      <c r="D15" s="46">
        <v>5402</v>
      </c>
      <c r="E15" s="37" t="s">
        <v>38</v>
      </c>
      <c r="F15" s="46">
        <v>4</v>
      </c>
      <c r="G15" s="65">
        <v>1</v>
      </c>
      <c r="H15" s="80">
        <v>0</v>
      </c>
      <c r="I15" s="81">
        <v>30.353000000000002</v>
      </c>
      <c r="J15" s="6"/>
      <c r="K15" s="4"/>
      <c r="L15" s="4"/>
      <c r="M15" s="4"/>
      <c r="N15" s="5"/>
      <c r="O15" s="6"/>
      <c r="P15" s="4"/>
      <c r="Q15" s="4"/>
      <c r="R15" s="4">
        <v>4</v>
      </c>
      <c r="S15" s="5"/>
      <c r="T15" s="6"/>
      <c r="U15" s="4"/>
      <c r="V15" s="4"/>
      <c r="W15" s="4"/>
      <c r="X15" s="5"/>
      <c r="Y15" s="6"/>
      <c r="Z15" s="4"/>
      <c r="AA15" s="4"/>
      <c r="AB15" s="4">
        <v>4</v>
      </c>
      <c r="AC15" s="5"/>
      <c r="AE15" s="103">
        <f t="shared" si="0"/>
        <v>30.353000000000002</v>
      </c>
    </row>
    <row r="16" spans="1:31" s="30" customFormat="1" ht="16" customHeight="1" x14ac:dyDescent="0.15">
      <c r="A16" s="10" t="s">
        <v>34</v>
      </c>
      <c r="B16" s="10" t="s">
        <v>20</v>
      </c>
      <c r="C16" s="60" t="s">
        <v>21</v>
      </c>
      <c r="D16" s="46">
        <v>5406</v>
      </c>
      <c r="E16" s="37" t="s">
        <v>39</v>
      </c>
      <c r="F16" s="46">
        <v>4</v>
      </c>
      <c r="G16" s="65">
        <v>1</v>
      </c>
      <c r="H16" s="80">
        <v>0</v>
      </c>
      <c r="I16" s="81">
        <v>57.954999999999998</v>
      </c>
      <c r="J16" s="6"/>
      <c r="K16" s="4"/>
      <c r="L16" s="4"/>
      <c r="M16" s="4"/>
      <c r="N16" s="5"/>
      <c r="O16" s="6"/>
      <c r="P16" s="4"/>
      <c r="Q16" s="4"/>
      <c r="R16" s="4">
        <v>4</v>
      </c>
      <c r="S16" s="5"/>
      <c r="T16" s="6"/>
      <c r="U16" s="4"/>
      <c r="V16" s="4"/>
      <c r="W16" s="4"/>
      <c r="X16" s="5"/>
      <c r="Y16" s="6"/>
      <c r="Z16" s="4"/>
      <c r="AA16" s="4"/>
      <c r="AB16" s="4">
        <v>4</v>
      </c>
      <c r="AC16" s="5"/>
      <c r="AE16" s="103">
        <f t="shared" si="0"/>
        <v>57.954999999999998</v>
      </c>
    </row>
    <row r="17" spans="1:31" s="30" customFormat="1" ht="16" hidden="1" customHeight="1" x14ac:dyDescent="0.15">
      <c r="A17" s="10" t="s">
        <v>36</v>
      </c>
      <c r="B17" s="10" t="s">
        <v>20</v>
      </c>
      <c r="C17" s="60" t="s">
        <v>37</v>
      </c>
      <c r="D17" s="46">
        <v>5406</v>
      </c>
      <c r="E17" s="37" t="s">
        <v>39</v>
      </c>
      <c r="F17" s="46">
        <v>4</v>
      </c>
      <c r="G17" s="70">
        <v>1</v>
      </c>
      <c r="H17" s="80">
        <v>57.954999999999998</v>
      </c>
      <c r="I17" s="81">
        <v>60.207000000000001</v>
      </c>
      <c r="J17" s="6"/>
      <c r="K17" s="4"/>
      <c r="L17" s="4"/>
      <c r="M17" s="4"/>
      <c r="N17" s="5"/>
      <c r="O17" s="6"/>
      <c r="P17" s="4"/>
      <c r="Q17" s="4"/>
      <c r="R17" s="4"/>
      <c r="S17" s="5">
        <v>4</v>
      </c>
      <c r="T17" s="6"/>
      <c r="U17" s="4"/>
      <c r="V17" s="4"/>
      <c r="W17" s="4"/>
      <c r="X17" s="5"/>
      <c r="Y17" s="6"/>
      <c r="Z17" s="4"/>
      <c r="AA17" s="4"/>
      <c r="AB17" s="4"/>
      <c r="AC17" s="5">
        <v>4</v>
      </c>
      <c r="AE17" s="103">
        <f t="shared" si="0"/>
        <v>2.2520000000000024</v>
      </c>
    </row>
    <row r="18" spans="1:31" s="30" customFormat="1" ht="16" customHeight="1" x14ac:dyDescent="0.15">
      <c r="A18" s="22" t="s">
        <v>20</v>
      </c>
      <c r="B18" s="22" t="s">
        <v>20</v>
      </c>
      <c r="C18" s="104" t="s">
        <v>21</v>
      </c>
      <c r="D18" s="47">
        <v>5501</v>
      </c>
      <c r="E18" s="38" t="s">
        <v>40</v>
      </c>
      <c r="F18" s="47">
        <v>5</v>
      </c>
      <c r="G18" s="66">
        <v>1</v>
      </c>
      <c r="H18" s="82">
        <v>0</v>
      </c>
      <c r="I18" s="83">
        <v>48.17</v>
      </c>
      <c r="J18" s="14"/>
      <c r="K18" s="15"/>
      <c r="L18" s="15"/>
      <c r="M18" s="15"/>
      <c r="N18" s="16"/>
      <c r="O18" s="14"/>
      <c r="P18" s="15">
        <v>4</v>
      </c>
      <c r="Q18" s="15"/>
      <c r="R18" s="15"/>
      <c r="S18" s="16"/>
      <c r="T18" s="14"/>
      <c r="U18" s="15"/>
      <c r="V18" s="15"/>
      <c r="W18" s="15"/>
      <c r="X18" s="16"/>
      <c r="Y18" s="14"/>
      <c r="Z18" s="15">
        <v>4</v>
      </c>
      <c r="AA18" s="15"/>
      <c r="AB18" s="15"/>
      <c r="AC18" s="16"/>
      <c r="AE18" s="103">
        <f t="shared" si="0"/>
        <v>48.17</v>
      </c>
    </row>
    <row r="19" spans="1:31" ht="16" customHeight="1" x14ac:dyDescent="0.15">
      <c r="A19" s="32" t="s">
        <v>20</v>
      </c>
      <c r="B19" s="32" t="s">
        <v>33</v>
      </c>
      <c r="C19" s="108" t="s">
        <v>21</v>
      </c>
      <c r="D19" s="42">
        <v>5501</v>
      </c>
      <c r="E19" s="41" t="s">
        <v>40</v>
      </c>
      <c r="F19" s="42">
        <v>5</v>
      </c>
      <c r="G19" s="68">
        <v>1</v>
      </c>
      <c r="H19" s="86">
        <v>48.17</v>
      </c>
      <c r="I19" s="87">
        <v>62.816000000000003</v>
      </c>
      <c r="J19" s="23"/>
      <c r="K19" s="24"/>
      <c r="L19" s="24"/>
      <c r="M19" s="24"/>
      <c r="N19" s="25"/>
      <c r="O19" s="23"/>
      <c r="P19" s="24"/>
      <c r="Q19" s="24"/>
      <c r="R19" s="24"/>
      <c r="S19" s="25"/>
      <c r="T19" s="23"/>
      <c r="U19" s="24"/>
      <c r="V19" s="24"/>
      <c r="W19" s="24"/>
      <c r="X19" s="25"/>
      <c r="Y19" s="23"/>
      <c r="Z19" s="24">
        <v>5</v>
      </c>
      <c r="AA19" s="24"/>
      <c r="AB19" s="24"/>
      <c r="AC19" s="25"/>
      <c r="AE19" s="20">
        <f t="shared" si="0"/>
        <v>14.646000000000001</v>
      </c>
    </row>
    <row r="20" spans="1:31" ht="16" customHeight="1" x14ac:dyDescent="0.15">
      <c r="A20" s="22" t="s">
        <v>20</v>
      </c>
      <c r="B20" s="22" t="s">
        <v>20</v>
      </c>
      <c r="C20" s="104" t="s">
        <v>21</v>
      </c>
      <c r="D20" s="47">
        <v>5501</v>
      </c>
      <c r="E20" s="38" t="s">
        <v>40</v>
      </c>
      <c r="F20" s="47">
        <v>5</v>
      </c>
      <c r="G20" s="66">
        <v>1</v>
      </c>
      <c r="H20" s="82">
        <v>62.816000000000003</v>
      </c>
      <c r="I20" s="83">
        <v>63.06</v>
      </c>
      <c r="J20" s="14"/>
      <c r="K20" s="15"/>
      <c r="L20" s="15"/>
      <c r="M20" s="15"/>
      <c r="N20" s="16"/>
      <c r="O20" s="14"/>
      <c r="P20" s="15"/>
      <c r="Q20" s="15"/>
      <c r="R20" s="15"/>
      <c r="S20" s="16"/>
      <c r="T20" s="14"/>
      <c r="U20" s="15"/>
      <c r="V20" s="15"/>
      <c r="W20" s="15"/>
      <c r="X20" s="16"/>
      <c r="Y20" s="14"/>
      <c r="Z20" s="15">
        <v>5</v>
      </c>
      <c r="AA20" s="15"/>
      <c r="AB20" s="15"/>
      <c r="AC20" s="16"/>
      <c r="AE20" s="20">
        <f t="shared" si="0"/>
        <v>0.24399999999999977</v>
      </c>
    </row>
    <row r="21" spans="1:31" ht="16" customHeight="1" x14ac:dyDescent="0.15">
      <c r="A21" s="32" t="s">
        <v>20</v>
      </c>
      <c r="B21" s="32" t="s">
        <v>33</v>
      </c>
      <c r="C21" s="108" t="s">
        <v>21</v>
      </c>
      <c r="D21" s="42">
        <v>5501</v>
      </c>
      <c r="E21" s="41" t="s">
        <v>40</v>
      </c>
      <c r="F21" s="42">
        <v>5</v>
      </c>
      <c r="G21" s="68">
        <v>1</v>
      </c>
      <c r="H21" s="86">
        <v>63.06</v>
      </c>
      <c r="I21" s="87">
        <v>70.471000000000004</v>
      </c>
      <c r="J21" s="23"/>
      <c r="K21" s="24"/>
      <c r="L21" s="24"/>
      <c r="M21" s="24"/>
      <c r="N21" s="25"/>
      <c r="O21" s="23"/>
      <c r="P21" s="24"/>
      <c r="Q21" s="24"/>
      <c r="R21" s="24"/>
      <c r="S21" s="25"/>
      <c r="T21" s="23"/>
      <c r="U21" s="24"/>
      <c r="V21" s="24"/>
      <c r="W21" s="24"/>
      <c r="X21" s="25"/>
      <c r="Y21" s="23"/>
      <c r="Z21" s="24">
        <v>5</v>
      </c>
      <c r="AA21" s="24"/>
      <c r="AB21" s="24"/>
      <c r="AC21" s="25"/>
      <c r="AE21" s="20">
        <f t="shared" si="0"/>
        <v>7.4110000000000014</v>
      </c>
    </row>
    <row r="22" spans="1:31" ht="16" customHeight="1" x14ac:dyDescent="0.15">
      <c r="A22" s="22" t="s">
        <v>20</v>
      </c>
      <c r="B22" s="22" t="s">
        <v>20</v>
      </c>
      <c r="C22" s="104" t="s">
        <v>21</v>
      </c>
      <c r="D22" s="47">
        <v>5501</v>
      </c>
      <c r="E22" s="38" t="s">
        <v>40</v>
      </c>
      <c r="F22" s="47">
        <v>5</v>
      </c>
      <c r="G22" s="66">
        <v>1</v>
      </c>
      <c r="H22" s="82">
        <v>70.471000000000004</v>
      </c>
      <c r="I22" s="83">
        <v>71.888000000000005</v>
      </c>
      <c r="J22" s="14"/>
      <c r="K22" s="15"/>
      <c r="L22" s="15"/>
      <c r="M22" s="15"/>
      <c r="N22" s="16"/>
      <c r="O22" s="14"/>
      <c r="P22" s="15"/>
      <c r="Q22" s="15"/>
      <c r="R22" s="15"/>
      <c r="S22" s="16"/>
      <c r="T22" s="14"/>
      <c r="U22" s="15"/>
      <c r="V22" s="15"/>
      <c r="W22" s="15"/>
      <c r="X22" s="16"/>
      <c r="Y22" s="14"/>
      <c r="Z22" s="15">
        <v>5</v>
      </c>
      <c r="AA22" s="15"/>
      <c r="AB22" s="15"/>
      <c r="AC22" s="16"/>
      <c r="AE22" s="20">
        <f t="shared" si="0"/>
        <v>1.4170000000000016</v>
      </c>
    </row>
    <row r="23" spans="1:31" ht="16" customHeight="1" x14ac:dyDescent="0.15">
      <c r="A23" s="32" t="s">
        <v>20</v>
      </c>
      <c r="B23" s="32" t="s">
        <v>33</v>
      </c>
      <c r="C23" s="108" t="s">
        <v>21</v>
      </c>
      <c r="D23" s="42">
        <v>5501</v>
      </c>
      <c r="E23" s="41" t="s">
        <v>40</v>
      </c>
      <c r="F23" s="42">
        <v>5</v>
      </c>
      <c r="G23" s="68">
        <v>1</v>
      </c>
      <c r="H23" s="86">
        <v>71.888000000000005</v>
      </c>
      <c r="I23" s="87">
        <v>74.885000000000005</v>
      </c>
      <c r="J23" s="23"/>
      <c r="K23" s="24"/>
      <c r="L23" s="24"/>
      <c r="M23" s="24"/>
      <c r="N23" s="25"/>
      <c r="O23" s="23"/>
      <c r="P23" s="24"/>
      <c r="Q23" s="24"/>
      <c r="R23" s="24"/>
      <c r="S23" s="25"/>
      <c r="T23" s="23"/>
      <c r="U23" s="24"/>
      <c r="V23" s="24"/>
      <c r="W23" s="24"/>
      <c r="X23" s="25"/>
      <c r="Y23" s="23"/>
      <c r="Z23" s="24">
        <v>5</v>
      </c>
      <c r="AA23" s="24"/>
      <c r="AB23" s="24"/>
      <c r="AC23" s="25"/>
      <c r="AE23" s="20">
        <f t="shared" si="0"/>
        <v>2.9969999999999999</v>
      </c>
    </row>
    <row r="24" spans="1:31" ht="16" customHeight="1" x14ac:dyDescent="0.15">
      <c r="A24" s="22" t="s">
        <v>20</v>
      </c>
      <c r="B24" s="22" t="s">
        <v>20</v>
      </c>
      <c r="C24" s="104" t="s">
        <v>21</v>
      </c>
      <c r="D24" s="47">
        <v>5501</v>
      </c>
      <c r="E24" s="38" t="s">
        <v>40</v>
      </c>
      <c r="F24" s="47">
        <v>5</v>
      </c>
      <c r="G24" s="66">
        <v>1</v>
      </c>
      <c r="H24" s="82">
        <v>74.885000000000005</v>
      </c>
      <c r="I24" s="83">
        <v>75.409000000000006</v>
      </c>
      <c r="J24" s="14"/>
      <c r="K24" s="15"/>
      <c r="L24" s="15"/>
      <c r="M24" s="15"/>
      <c r="N24" s="16"/>
      <c r="O24" s="14"/>
      <c r="P24" s="15"/>
      <c r="Q24" s="15"/>
      <c r="R24" s="15"/>
      <c r="S24" s="16"/>
      <c r="T24" s="14"/>
      <c r="U24" s="15"/>
      <c r="V24" s="15"/>
      <c r="W24" s="15"/>
      <c r="X24" s="16"/>
      <c r="Y24" s="14"/>
      <c r="Z24" s="15">
        <v>5</v>
      </c>
      <c r="AA24" s="15"/>
      <c r="AB24" s="15"/>
      <c r="AC24" s="16"/>
      <c r="AE24" s="20">
        <f t="shared" si="0"/>
        <v>0.52400000000000091</v>
      </c>
    </row>
    <row r="25" spans="1:31" ht="16" customHeight="1" x14ac:dyDescent="0.15">
      <c r="A25" s="32" t="s">
        <v>20</v>
      </c>
      <c r="B25" s="32" t="s">
        <v>33</v>
      </c>
      <c r="C25" s="108" t="s">
        <v>21</v>
      </c>
      <c r="D25" s="42">
        <v>5501</v>
      </c>
      <c r="E25" s="41" t="s">
        <v>40</v>
      </c>
      <c r="F25" s="42">
        <v>5</v>
      </c>
      <c r="G25" s="68">
        <v>1</v>
      </c>
      <c r="H25" s="86">
        <v>75.409000000000006</v>
      </c>
      <c r="I25" s="87">
        <v>88.106999999999999</v>
      </c>
      <c r="J25" s="23"/>
      <c r="K25" s="24"/>
      <c r="L25" s="24"/>
      <c r="M25" s="24"/>
      <c r="N25" s="25"/>
      <c r="O25" s="23"/>
      <c r="P25" s="24"/>
      <c r="Q25" s="24"/>
      <c r="R25" s="24"/>
      <c r="S25" s="25"/>
      <c r="T25" s="23"/>
      <c r="U25" s="24"/>
      <c r="V25" s="24"/>
      <c r="W25" s="24"/>
      <c r="X25" s="25"/>
      <c r="Y25" s="23"/>
      <c r="Z25" s="24">
        <v>5</v>
      </c>
      <c r="AA25" s="24"/>
      <c r="AB25" s="24"/>
      <c r="AC25" s="25"/>
      <c r="AE25" s="20">
        <f t="shared" si="0"/>
        <v>12.697999999999993</v>
      </c>
    </row>
    <row r="26" spans="1:31" ht="16" customHeight="1" x14ac:dyDescent="0.15">
      <c r="A26" s="22" t="s">
        <v>20</v>
      </c>
      <c r="B26" s="22" t="s">
        <v>20</v>
      </c>
      <c r="C26" s="104" t="s">
        <v>21</v>
      </c>
      <c r="D26" s="47">
        <v>5501</v>
      </c>
      <c r="E26" s="38" t="s">
        <v>40</v>
      </c>
      <c r="F26" s="47">
        <v>5</v>
      </c>
      <c r="G26" s="66">
        <v>1</v>
      </c>
      <c r="H26" s="82">
        <v>88.106999999999999</v>
      </c>
      <c r="I26" s="83">
        <v>88.92</v>
      </c>
      <c r="J26" s="14"/>
      <c r="K26" s="15"/>
      <c r="L26" s="15"/>
      <c r="M26" s="15"/>
      <c r="N26" s="16"/>
      <c r="O26" s="14"/>
      <c r="P26" s="15"/>
      <c r="Q26" s="15"/>
      <c r="R26" s="15"/>
      <c r="S26" s="16"/>
      <c r="T26" s="14"/>
      <c r="U26" s="15"/>
      <c r="V26" s="15"/>
      <c r="W26" s="15"/>
      <c r="X26" s="16"/>
      <c r="Y26" s="14"/>
      <c r="Z26" s="15">
        <v>5</v>
      </c>
      <c r="AA26" s="15"/>
      <c r="AB26" s="15"/>
      <c r="AC26" s="16"/>
      <c r="AE26" s="20">
        <f t="shared" si="0"/>
        <v>0.81300000000000239</v>
      </c>
    </row>
    <row r="27" spans="1:31" ht="16" customHeight="1" x14ac:dyDescent="0.15">
      <c r="A27" s="10" t="s">
        <v>20</v>
      </c>
      <c r="B27" s="10" t="s">
        <v>20</v>
      </c>
      <c r="C27" s="60" t="s">
        <v>21</v>
      </c>
      <c r="D27" s="46">
        <v>2590</v>
      </c>
      <c r="E27" s="37" t="s">
        <v>41</v>
      </c>
      <c r="F27" s="46">
        <v>4</v>
      </c>
      <c r="G27" s="65">
        <v>6</v>
      </c>
      <c r="H27" s="80">
        <v>388.85899999999998</v>
      </c>
      <c r="I27" s="81">
        <v>436.916</v>
      </c>
      <c r="J27" s="6"/>
      <c r="K27" s="4">
        <v>4</v>
      </c>
      <c r="L27" s="4"/>
      <c r="M27" s="4"/>
      <c r="N27" s="5"/>
      <c r="O27" s="6"/>
      <c r="P27" s="4"/>
      <c r="Q27" s="4"/>
      <c r="R27" s="4"/>
      <c r="S27" s="5"/>
      <c r="T27" s="6"/>
      <c r="U27" s="4">
        <v>4</v>
      </c>
      <c r="V27" s="4"/>
      <c r="W27" s="4"/>
      <c r="X27" s="5"/>
      <c r="Y27" s="6"/>
      <c r="Z27" s="4"/>
      <c r="AA27" s="4"/>
      <c r="AB27" s="4"/>
      <c r="AC27" s="5"/>
      <c r="AE27" s="20">
        <f t="shared" si="0"/>
        <v>48.057000000000016</v>
      </c>
    </row>
    <row r="28" spans="1:31" ht="16" customHeight="1" x14ac:dyDescent="0.15">
      <c r="A28" s="10" t="s">
        <v>20</v>
      </c>
      <c r="B28" s="10" t="s">
        <v>20</v>
      </c>
      <c r="C28" s="60" t="s">
        <v>21</v>
      </c>
      <c r="D28" s="46">
        <v>2590</v>
      </c>
      <c r="E28" s="37" t="s">
        <v>41</v>
      </c>
      <c r="F28" s="46">
        <v>4</v>
      </c>
      <c r="G28" s="65">
        <v>7</v>
      </c>
      <c r="H28" s="80">
        <v>436.916</v>
      </c>
      <c r="I28" s="81">
        <v>451.64400000000001</v>
      </c>
      <c r="J28" s="6"/>
      <c r="K28" s="4">
        <v>4</v>
      </c>
      <c r="L28" s="4"/>
      <c r="M28" s="4"/>
      <c r="N28" s="5"/>
      <c r="O28" s="6"/>
      <c r="P28" s="4"/>
      <c r="Q28" s="4"/>
      <c r="R28" s="4"/>
      <c r="S28" s="5"/>
      <c r="T28" s="6"/>
      <c r="U28" s="4">
        <v>4</v>
      </c>
      <c r="V28" s="4"/>
      <c r="W28" s="4"/>
      <c r="X28" s="5"/>
      <c r="Y28" s="6"/>
      <c r="Z28" s="4"/>
      <c r="AA28" s="4"/>
      <c r="AB28" s="4"/>
      <c r="AC28" s="5"/>
      <c r="AE28" s="20">
        <f t="shared" si="0"/>
        <v>14.728000000000009</v>
      </c>
    </row>
    <row r="29" spans="1:31" ht="16" customHeight="1" x14ac:dyDescent="0.15">
      <c r="A29" s="10" t="s">
        <v>20</v>
      </c>
      <c r="B29" s="10" t="s">
        <v>20</v>
      </c>
      <c r="C29" s="60" t="s">
        <v>21</v>
      </c>
      <c r="D29" s="46">
        <v>2030</v>
      </c>
      <c r="E29" s="37" t="s">
        <v>42</v>
      </c>
      <c r="F29" s="46">
        <v>4</v>
      </c>
      <c r="G29" s="65">
        <v>1</v>
      </c>
      <c r="H29" s="80">
        <v>0</v>
      </c>
      <c r="I29" s="81">
        <v>8.68</v>
      </c>
      <c r="J29" s="6"/>
      <c r="K29" s="4"/>
      <c r="L29" s="4"/>
      <c r="M29" s="4"/>
      <c r="N29" s="5"/>
      <c r="O29" s="6"/>
      <c r="P29" s="4">
        <v>4</v>
      </c>
      <c r="Q29" s="4"/>
      <c r="R29" s="4"/>
      <c r="S29" s="5"/>
      <c r="T29" s="6"/>
      <c r="U29" s="4"/>
      <c r="V29" s="4"/>
      <c r="W29" s="4"/>
      <c r="X29" s="5"/>
      <c r="Y29" s="6"/>
      <c r="Z29" s="4">
        <v>4</v>
      </c>
      <c r="AA29" s="4"/>
      <c r="AB29" s="4"/>
      <c r="AC29" s="5"/>
      <c r="AE29" s="20">
        <f t="shared" si="0"/>
        <v>8.68</v>
      </c>
    </row>
    <row r="30" spans="1:31" ht="16" customHeight="1" x14ac:dyDescent="0.15">
      <c r="A30" s="10" t="s">
        <v>20</v>
      </c>
      <c r="B30" s="10" t="s">
        <v>20</v>
      </c>
      <c r="C30" s="60" t="s">
        <v>21</v>
      </c>
      <c r="D30" s="46">
        <v>4951</v>
      </c>
      <c r="E30" s="37" t="s">
        <v>43</v>
      </c>
      <c r="F30" s="46">
        <v>4</v>
      </c>
      <c r="G30" s="65">
        <v>1</v>
      </c>
      <c r="H30" s="80">
        <v>0</v>
      </c>
      <c r="I30" s="81">
        <v>47.594000000000001</v>
      </c>
      <c r="J30" s="6"/>
      <c r="K30" s="4"/>
      <c r="L30" s="4"/>
      <c r="M30" s="4"/>
      <c r="N30" s="5"/>
      <c r="O30" s="6"/>
      <c r="P30" s="4">
        <v>4</v>
      </c>
      <c r="Q30" s="4"/>
      <c r="R30" s="4"/>
      <c r="S30" s="5"/>
      <c r="T30" s="6"/>
      <c r="U30" s="4"/>
      <c r="V30" s="4"/>
      <c r="W30" s="4"/>
      <c r="X30" s="5"/>
      <c r="Y30" s="6"/>
      <c r="Z30" s="4">
        <v>4</v>
      </c>
      <c r="AA30" s="4"/>
      <c r="AB30" s="4"/>
      <c r="AC30" s="5"/>
      <c r="AE30" s="20">
        <f t="shared" si="0"/>
        <v>47.594000000000001</v>
      </c>
    </row>
    <row r="31" spans="1:31" ht="16" customHeight="1" x14ac:dyDescent="0.15">
      <c r="A31" s="22" t="s">
        <v>20</v>
      </c>
      <c r="B31" s="22" t="s">
        <v>20</v>
      </c>
      <c r="C31" s="104" t="s">
        <v>21</v>
      </c>
      <c r="D31" s="47">
        <v>5503</v>
      </c>
      <c r="E31" s="38" t="s">
        <v>44</v>
      </c>
      <c r="F31" s="47">
        <v>5</v>
      </c>
      <c r="G31" s="66">
        <v>1</v>
      </c>
      <c r="H31" s="82">
        <v>0</v>
      </c>
      <c r="I31" s="83">
        <v>0.311</v>
      </c>
      <c r="J31" s="14"/>
      <c r="K31" s="15"/>
      <c r="L31" s="15"/>
      <c r="M31" s="15"/>
      <c r="N31" s="16"/>
      <c r="O31" s="14"/>
      <c r="P31" s="15">
        <v>5</v>
      </c>
      <c r="Q31" s="15"/>
      <c r="R31" s="15"/>
      <c r="S31" s="16"/>
      <c r="T31" s="14"/>
      <c r="U31" s="15"/>
      <c r="V31" s="15"/>
      <c r="W31" s="15"/>
      <c r="X31" s="16"/>
      <c r="Y31" s="14"/>
      <c r="Z31" s="15"/>
      <c r="AA31" s="15"/>
      <c r="AB31" s="15"/>
      <c r="AC31" s="16"/>
      <c r="AE31" s="20">
        <f t="shared" si="0"/>
        <v>0.311</v>
      </c>
    </row>
    <row r="32" spans="1:31" ht="16" customHeight="1" x14ac:dyDescent="0.15">
      <c r="A32" s="32" t="s">
        <v>20</v>
      </c>
      <c r="B32" s="32" t="s">
        <v>33</v>
      </c>
      <c r="C32" s="108" t="s">
        <v>21</v>
      </c>
      <c r="D32" s="42">
        <v>5503</v>
      </c>
      <c r="E32" s="41" t="s">
        <v>44</v>
      </c>
      <c r="F32" s="42">
        <v>5</v>
      </c>
      <c r="G32" s="68">
        <v>1</v>
      </c>
      <c r="H32" s="86">
        <v>0.311</v>
      </c>
      <c r="I32" s="87">
        <v>9.0229999999999997</v>
      </c>
      <c r="J32" s="23"/>
      <c r="K32" s="24"/>
      <c r="L32" s="24"/>
      <c r="M32" s="24"/>
      <c r="N32" s="25"/>
      <c r="O32" s="23"/>
      <c r="P32" s="24">
        <v>5</v>
      </c>
      <c r="Q32" s="24"/>
      <c r="R32" s="24"/>
      <c r="S32" s="25"/>
      <c r="T32" s="23"/>
      <c r="U32" s="24"/>
      <c r="V32" s="24"/>
      <c r="W32" s="24"/>
      <c r="X32" s="25"/>
      <c r="Y32" s="23"/>
      <c r="Z32" s="24"/>
      <c r="AA32" s="24"/>
      <c r="AB32" s="24"/>
      <c r="AC32" s="25"/>
      <c r="AE32" s="20">
        <f t="shared" si="0"/>
        <v>8.7119999999999997</v>
      </c>
    </row>
    <row r="33" spans="1:31" ht="16" customHeight="1" x14ac:dyDescent="0.15">
      <c r="A33" s="22" t="s">
        <v>20</v>
      </c>
      <c r="B33" s="22" t="s">
        <v>20</v>
      </c>
      <c r="C33" s="104" t="s">
        <v>21</v>
      </c>
      <c r="D33" s="47">
        <v>5503</v>
      </c>
      <c r="E33" s="38" t="s">
        <v>44</v>
      </c>
      <c r="F33" s="47">
        <v>5</v>
      </c>
      <c r="G33" s="66">
        <v>1</v>
      </c>
      <c r="H33" s="82">
        <v>9.0229999999999997</v>
      </c>
      <c r="I33" s="83">
        <v>9.0749999999999993</v>
      </c>
      <c r="J33" s="14"/>
      <c r="K33" s="15"/>
      <c r="L33" s="15"/>
      <c r="M33" s="15"/>
      <c r="N33" s="16"/>
      <c r="O33" s="14"/>
      <c r="P33" s="15">
        <v>5</v>
      </c>
      <c r="Q33" s="15"/>
      <c r="R33" s="15"/>
      <c r="S33" s="16"/>
      <c r="T33" s="14"/>
      <c r="U33" s="15"/>
      <c r="V33" s="15"/>
      <c r="W33" s="15"/>
      <c r="X33" s="16"/>
      <c r="Y33" s="14"/>
      <c r="Z33" s="15"/>
      <c r="AA33" s="15"/>
      <c r="AB33" s="15"/>
      <c r="AC33" s="16"/>
      <c r="AE33" s="20">
        <f t="shared" si="0"/>
        <v>5.1999999999999602E-2</v>
      </c>
    </row>
    <row r="34" spans="1:31" ht="16" customHeight="1" x14ac:dyDescent="0.15">
      <c r="A34" s="22" t="s">
        <v>20</v>
      </c>
      <c r="B34" s="22" t="s">
        <v>20</v>
      </c>
      <c r="C34" s="104" t="s">
        <v>21</v>
      </c>
      <c r="D34" s="47">
        <v>3181</v>
      </c>
      <c r="E34" s="38" t="s">
        <v>45</v>
      </c>
      <c r="F34" s="47">
        <v>5</v>
      </c>
      <c r="G34" s="66">
        <v>1</v>
      </c>
      <c r="H34" s="82">
        <v>0</v>
      </c>
      <c r="I34" s="83">
        <v>14.348000000000001</v>
      </c>
      <c r="J34" s="14"/>
      <c r="K34" s="15"/>
      <c r="L34" s="15"/>
      <c r="M34" s="15"/>
      <c r="N34" s="16"/>
      <c r="O34" s="14"/>
      <c r="P34" s="15"/>
      <c r="Q34" s="15"/>
      <c r="R34" s="15"/>
      <c r="S34" s="16"/>
      <c r="T34" s="14"/>
      <c r="U34" s="15">
        <v>5</v>
      </c>
      <c r="V34" s="15"/>
      <c r="W34" s="15"/>
      <c r="X34" s="16"/>
      <c r="Y34" s="14"/>
      <c r="Z34" s="15"/>
      <c r="AA34" s="15"/>
      <c r="AB34" s="15"/>
      <c r="AC34" s="16"/>
      <c r="AE34" s="20">
        <f t="shared" si="0"/>
        <v>14.348000000000001</v>
      </c>
    </row>
    <row r="35" spans="1:31" ht="16" customHeight="1" x14ac:dyDescent="0.15">
      <c r="A35" s="32" t="s">
        <v>20</v>
      </c>
      <c r="B35" s="32" t="s">
        <v>33</v>
      </c>
      <c r="C35" s="108" t="s">
        <v>21</v>
      </c>
      <c r="D35" s="42">
        <v>3181</v>
      </c>
      <c r="E35" s="41" t="s">
        <v>45</v>
      </c>
      <c r="F35" s="42">
        <v>5</v>
      </c>
      <c r="G35" s="68">
        <v>1</v>
      </c>
      <c r="H35" s="86">
        <v>14.348000000000001</v>
      </c>
      <c r="I35" s="87">
        <v>36.320999999999998</v>
      </c>
      <c r="J35" s="23"/>
      <c r="K35" s="24"/>
      <c r="L35" s="24"/>
      <c r="M35" s="24"/>
      <c r="N35" s="25"/>
      <c r="O35" s="23"/>
      <c r="P35" s="24"/>
      <c r="Q35" s="24"/>
      <c r="R35" s="24"/>
      <c r="S35" s="25"/>
      <c r="T35" s="23"/>
      <c r="U35" s="24">
        <v>5</v>
      </c>
      <c r="V35" s="24"/>
      <c r="W35" s="24"/>
      <c r="X35" s="25"/>
      <c r="Y35" s="23"/>
      <c r="Z35" s="24"/>
      <c r="AA35" s="24"/>
      <c r="AB35" s="24"/>
      <c r="AC35" s="25"/>
      <c r="AE35" s="20">
        <f t="shared" si="0"/>
        <v>21.972999999999999</v>
      </c>
    </row>
    <row r="36" spans="1:31" ht="16" customHeight="1" x14ac:dyDescent="0.15">
      <c r="A36" s="22" t="s">
        <v>20</v>
      </c>
      <c r="B36" s="22" t="s">
        <v>20</v>
      </c>
      <c r="C36" s="104" t="s">
        <v>21</v>
      </c>
      <c r="D36" s="47">
        <v>3181</v>
      </c>
      <c r="E36" s="38" t="s">
        <v>45</v>
      </c>
      <c r="F36" s="47">
        <v>5</v>
      </c>
      <c r="G36" s="66">
        <v>1</v>
      </c>
      <c r="H36" s="82">
        <v>36.320999999999998</v>
      </c>
      <c r="I36" s="83">
        <v>36.39</v>
      </c>
      <c r="J36" s="14"/>
      <c r="K36" s="15"/>
      <c r="L36" s="15"/>
      <c r="M36" s="15"/>
      <c r="N36" s="16"/>
      <c r="O36" s="14"/>
      <c r="P36" s="15"/>
      <c r="Q36" s="15"/>
      <c r="R36" s="15"/>
      <c r="S36" s="16"/>
      <c r="T36" s="14"/>
      <c r="U36" s="15">
        <v>5</v>
      </c>
      <c r="V36" s="15"/>
      <c r="W36" s="15"/>
      <c r="X36" s="16"/>
      <c r="Y36" s="14"/>
      <c r="Z36" s="15"/>
      <c r="AA36" s="15"/>
      <c r="AB36" s="15"/>
      <c r="AC36" s="16"/>
      <c r="AE36" s="20">
        <f t="shared" si="0"/>
        <v>6.9000000000002615E-2</v>
      </c>
    </row>
    <row r="37" spans="1:31" ht="16" customHeight="1" x14ac:dyDescent="0.15">
      <c r="A37" s="22" t="s">
        <v>20</v>
      </c>
      <c r="B37" s="22" t="s">
        <v>20</v>
      </c>
      <c r="C37" s="104" t="s">
        <v>21</v>
      </c>
      <c r="D37" s="47">
        <v>5405</v>
      </c>
      <c r="E37" s="38" t="s">
        <v>46</v>
      </c>
      <c r="F37" s="47">
        <v>5</v>
      </c>
      <c r="G37" s="66">
        <v>1</v>
      </c>
      <c r="H37" s="82">
        <v>0</v>
      </c>
      <c r="I37" s="83">
        <v>21.61</v>
      </c>
      <c r="J37" s="14"/>
      <c r="K37" s="15"/>
      <c r="L37" s="15"/>
      <c r="M37" s="15"/>
      <c r="N37" s="16"/>
      <c r="O37" s="14"/>
      <c r="P37" s="15"/>
      <c r="Q37" s="15"/>
      <c r="R37" s="15">
        <v>4</v>
      </c>
      <c r="S37" s="16"/>
      <c r="T37" s="14"/>
      <c r="U37" s="15"/>
      <c r="V37" s="15"/>
      <c r="W37" s="15"/>
      <c r="X37" s="16"/>
      <c r="Y37" s="14"/>
      <c r="Z37" s="15"/>
      <c r="AA37" s="15"/>
      <c r="AB37" s="15">
        <v>4</v>
      </c>
      <c r="AC37" s="16"/>
      <c r="AE37" s="20">
        <f t="shared" si="0"/>
        <v>21.61</v>
      </c>
    </row>
    <row r="38" spans="1:31" ht="16" hidden="1" customHeight="1" x14ac:dyDescent="0.15">
      <c r="A38" s="10" t="s">
        <v>36</v>
      </c>
      <c r="B38" s="10" t="s">
        <v>20</v>
      </c>
      <c r="C38" s="60" t="s">
        <v>37</v>
      </c>
      <c r="D38" s="46">
        <v>5411</v>
      </c>
      <c r="E38" s="37" t="s">
        <v>47</v>
      </c>
      <c r="F38" s="46">
        <v>4</v>
      </c>
      <c r="G38" s="70">
        <v>1</v>
      </c>
      <c r="H38" s="80">
        <v>0</v>
      </c>
      <c r="I38" s="81">
        <v>3.7</v>
      </c>
      <c r="J38" s="6"/>
      <c r="K38" s="4"/>
      <c r="L38" s="4"/>
      <c r="M38" s="4"/>
      <c r="N38" s="5"/>
      <c r="O38" s="6"/>
      <c r="P38" s="4"/>
      <c r="Q38" s="4"/>
      <c r="R38" s="4">
        <v>4</v>
      </c>
      <c r="S38" s="5"/>
      <c r="T38" s="6"/>
      <c r="U38" s="4"/>
      <c r="V38" s="4"/>
      <c r="W38" s="4"/>
      <c r="X38" s="5"/>
      <c r="Y38" s="6"/>
      <c r="Z38" s="4"/>
      <c r="AA38" s="4"/>
      <c r="AB38" s="4">
        <v>4</v>
      </c>
      <c r="AC38" s="5"/>
      <c r="AE38" s="20">
        <f t="shared" si="0"/>
        <v>3.7</v>
      </c>
    </row>
    <row r="39" spans="1:31" ht="16" customHeight="1" x14ac:dyDescent="0.15">
      <c r="A39" s="10" t="s">
        <v>34</v>
      </c>
      <c r="B39" s="10" t="s">
        <v>20</v>
      </c>
      <c r="C39" s="60" t="s">
        <v>21</v>
      </c>
      <c r="D39" s="46">
        <v>5411</v>
      </c>
      <c r="E39" s="37" t="s">
        <v>47</v>
      </c>
      <c r="F39" s="46">
        <v>4</v>
      </c>
      <c r="G39" s="65">
        <v>1</v>
      </c>
      <c r="H39" s="80">
        <v>3.7</v>
      </c>
      <c r="I39" s="81">
        <v>13.385</v>
      </c>
      <c r="J39" s="6"/>
      <c r="K39" s="4"/>
      <c r="L39" s="4"/>
      <c r="M39" s="4"/>
      <c r="N39" s="5"/>
      <c r="O39" s="6"/>
      <c r="P39" s="4"/>
      <c r="Q39" s="4"/>
      <c r="R39" s="4"/>
      <c r="S39" s="5"/>
      <c r="T39" s="6"/>
      <c r="U39" s="4"/>
      <c r="V39" s="4">
        <v>5</v>
      </c>
      <c r="W39" s="4"/>
      <c r="X39" s="5"/>
      <c r="Y39" s="6"/>
      <c r="Z39" s="4"/>
      <c r="AA39" s="4"/>
      <c r="AB39" s="4"/>
      <c r="AC39" s="5"/>
      <c r="AE39" s="20">
        <f t="shared" si="0"/>
        <v>9.6849999999999987</v>
      </c>
    </row>
    <row r="40" spans="1:31" ht="16" customHeight="1" x14ac:dyDescent="0.15">
      <c r="A40" s="32" t="s">
        <v>20</v>
      </c>
      <c r="B40" s="32" t="s">
        <v>33</v>
      </c>
      <c r="C40" s="108" t="s">
        <v>21</v>
      </c>
      <c r="D40" s="42">
        <v>5957</v>
      </c>
      <c r="E40" s="41" t="s">
        <v>48</v>
      </c>
      <c r="F40" s="42">
        <v>5</v>
      </c>
      <c r="G40" s="68">
        <v>1</v>
      </c>
      <c r="H40" s="86">
        <v>95.536000000000001</v>
      </c>
      <c r="I40" s="87">
        <v>102.27500000000001</v>
      </c>
      <c r="J40" s="23"/>
      <c r="K40" s="24"/>
      <c r="L40" s="24"/>
      <c r="M40" s="24"/>
      <c r="N40" s="25"/>
      <c r="O40" s="23"/>
      <c r="P40" s="24"/>
      <c r="Q40" s="24"/>
      <c r="R40" s="24"/>
      <c r="S40" s="25"/>
      <c r="T40" s="23"/>
      <c r="U40" s="24"/>
      <c r="V40" s="24"/>
      <c r="W40" s="24"/>
      <c r="X40" s="25"/>
      <c r="Y40" s="23"/>
      <c r="Z40" s="24">
        <v>5</v>
      </c>
      <c r="AA40" s="24"/>
      <c r="AB40" s="24"/>
      <c r="AC40" s="25"/>
      <c r="AE40" s="20">
        <f t="shared" si="0"/>
        <v>6.7390000000000043</v>
      </c>
    </row>
    <row r="41" spans="1:31" ht="16" customHeight="1" thickBot="1" x14ac:dyDescent="0.2">
      <c r="A41" s="22" t="s">
        <v>49</v>
      </c>
      <c r="B41" s="22" t="s">
        <v>20</v>
      </c>
      <c r="C41" s="104" t="s">
        <v>21</v>
      </c>
      <c r="D41" s="47">
        <v>5957</v>
      </c>
      <c r="E41" s="38" t="s">
        <v>48</v>
      </c>
      <c r="F41" s="47">
        <v>5</v>
      </c>
      <c r="G41" s="66">
        <v>1</v>
      </c>
      <c r="H41" s="82">
        <v>102.27500000000001</v>
      </c>
      <c r="I41" s="83">
        <v>102.47499999999999</v>
      </c>
      <c r="J41" s="14"/>
      <c r="K41" s="15"/>
      <c r="L41" s="15"/>
      <c r="M41" s="15"/>
      <c r="N41" s="16"/>
      <c r="O41" s="14"/>
      <c r="P41" s="15"/>
      <c r="Q41" s="15"/>
      <c r="R41" s="15"/>
      <c r="S41" s="16"/>
      <c r="T41" s="14"/>
      <c r="U41" s="15"/>
      <c r="V41" s="15"/>
      <c r="W41" s="15"/>
      <c r="X41" s="16"/>
      <c r="Y41" s="14"/>
      <c r="Z41" s="15">
        <v>5</v>
      </c>
      <c r="AA41" s="15"/>
      <c r="AB41" s="15"/>
      <c r="AC41" s="16"/>
      <c r="AE41" s="20">
        <f t="shared" si="0"/>
        <v>0.19999999999998863</v>
      </c>
    </row>
    <row r="42" spans="1:31" ht="16" hidden="1" customHeight="1" thickBot="1" x14ac:dyDescent="0.2">
      <c r="A42" s="10" t="s">
        <v>50</v>
      </c>
      <c r="B42" s="10" t="s">
        <v>20</v>
      </c>
      <c r="C42" s="62" t="s">
        <v>51</v>
      </c>
      <c r="D42" s="59">
        <v>5376</v>
      </c>
      <c r="E42" s="129" t="s">
        <v>52</v>
      </c>
      <c r="F42" s="59">
        <v>4</v>
      </c>
      <c r="G42" s="74">
        <v>2</v>
      </c>
      <c r="H42" s="130">
        <v>54.085999999999999</v>
      </c>
      <c r="I42" s="131">
        <v>62.37</v>
      </c>
      <c r="J42" s="9"/>
      <c r="K42" s="7">
        <v>4</v>
      </c>
      <c r="L42" s="7"/>
      <c r="M42" s="7"/>
      <c r="N42" s="8"/>
      <c r="O42" s="9"/>
      <c r="P42" s="7"/>
      <c r="Q42" s="7"/>
      <c r="R42" s="7"/>
      <c r="S42" s="8"/>
      <c r="T42" s="9"/>
      <c r="U42" s="7">
        <v>4</v>
      </c>
      <c r="V42" s="7"/>
      <c r="W42" s="7"/>
      <c r="X42" s="8"/>
      <c r="Y42" s="9"/>
      <c r="Z42" s="7"/>
      <c r="AA42" s="7"/>
      <c r="AB42" s="7"/>
      <c r="AC42" s="8"/>
      <c r="AE42" s="20">
        <f t="shared" si="0"/>
        <v>8.2839999999999989</v>
      </c>
    </row>
    <row r="43" spans="1:31" ht="16" hidden="1" customHeight="1" x14ac:dyDescent="0.15">
      <c r="A43" s="10" t="s">
        <v>50</v>
      </c>
      <c r="B43" s="10" t="s">
        <v>20</v>
      </c>
      <c r="C43" s="63" t="s">
        <v>51</v>
      </c>
      <c r="D43" s="57">
        <v>5514</v>
      </c>
      <c r="E43" s="56" t="s">
        <v>53</v>
      </c>
      <c r="F43" s="57">
        <v>4</v>
      </c>
      <c r="G43" s="69">
        <v>1</v>
      </c>
      <c r="H43" s="88">
        <v>12.21</v>
      </c>
      <c r="I43" s="89">
        <v>30.456</v>
      </c>
      <c r="J43" s="3"/>
      <c r="K43" s="1"/>
      <c r="L43" s="1"/>
      <c r="M43" s="1"/>
      <c r="N43" s="2"/>
      <c r="O43" s="3"/>
      <c r="P43" s="1"/>
      <c r="Q43" s="1">
        <v>4</v>
      </c>
      <c r="R43" s="1"/>
      <c r="S43" s="2"/>
      <c r="T43" s="3"/>
      <c r="U43" s="1"/>
      <c r="V43" s="1"/>
      <c r="W43" s="1"/>
      <c r="X43" s="2"/>
      <c r="Y43" s="3"/>
      <c r="Z43" s="1"/>
      <c r="AA43" s="1">
        <v>4</v>
      </c>
      <c r="AB43" s="1"/>
      <c r="AC43" s="2"/>
      <c r="AE43" s="20">
        <f t="shared" si="0"/>
        <v>18.245999999999999</v>
      </c>
    </row>
    <row r="44" spans="1:31" ht="16" hidden="1" customHeight="1" x14ac:dyDescent="0.15">
      <c r="A44" s="21" t="s">
        <v>50</v>
      </c>
      <c r="B44" s="21" t="s">
        <v>20</v>
      </c>
      <c r="C44" s="60" t="s">
        <v>51</v>
      </c>
      <c r="D44" s="43">
        <v>2640</v>
      </c>
      <c r="E44" s="37" t="s">
        <v>54</v>
      </c>
      <c r="F44" s="43">
        <v>4</v>
      </c>
      <c r="G44" s="71">
        <v>1</v>
      </c>
      <c r="H44" s="80">
        <v>0</v>
      </c>
      <c r="I44" s="81">
        <v>25.414000000000001</v>
      </c>
      <c r="J44" s="6"/>
      <c r="K44" s="4"/>
      <c r="L44" s="4"/>
      <c r="M44" s="4">
        <v>4</v>
      </c>
      <c r="N44" s="5"/>
      <c r="O44" s="6"/>
      <c r="P44" s="4"/>
      <c r="Q44" s="4"/>
      <c r="R44" s="4"/>
      <c r="S44" s="5"/>
      <c r="T44" s="6"/>
      <c r="U44" s="4"/>
      <c r="V44" s="4"/>
      <c r="W44" s="4">
        <v>4</v>
      </c>
      <c r="X44" s="5"/>
      <c r="Y44" s="6"/>
      <c r="Z44" s="4"/>
      <c r="AA44" s="4"/>
      <c r="AB44" s="4"/>
      <c r="AC44" s="5"/>
      <c r="AE44" s="20">
        <f t="shared" si="0"/>
        <v>25.414000000000001</v>
      </c>
    </row>
    <row r="45" spans="1:31" ht="16" hidden="1" customHeight="1" x14ac:dyDescent="0.15">
      <c r="A45" s="10" t="s">
        <v>20</v>
      </c>
      <c r="B45" s="10" t="s">
        <v>20</v>
      </c>
      <c r="C45" s="60" t="s">
        <v>51</v>
      </c>
      <c r="D45" s="46">
        <v>5385</v>
      </c>
      <c r="E45" s="37" t="s">
        <v>55</v>
      </c>
      <c r="F45" s="46">
        <v>4</v>
      </c>
      <c r="G45" s="70">
        <v>1</v>
      </c>
      <c r="H45" s="80">
        <v>0</v>
      </c>
      <c r="I45" s="81">
        <v>13.238</v>
      </c>
      <c r="J45" s="6"/>
      <c r="K45" s="4">
        <v>4</v>
      </c>
      <c r="L45" s="4"/>
      <c r="M45" s="4"/>
      <c r="N45" s="5"/>
      <c r="O45" s="6"/>
      <c r="P45" s="4"/>
      <c r="Q45" s="4"/>
      <c r="R45" s="4"/>
      <c r="S45" s="5"/>
      <c r="T45" s="6"/>
      <c r="U45" s="4">
        <v>4</v>
      </c>
      <c r="V45" s="4"/>
      <c r="W45" s="4"/>
      <c r="X45" s="5"/>
      <c r="Y45" s="6"/>
      <c r="Z45" s="4"/>
      <c r="AA45" s="4"/>
      <c r="AB45" s="4"/>
      <c r="AC45" s="5"/>
      <c r="AE45" s="20">
        <f t="shared" si="0"/>
        <v>13.238</v>
      </c>
    </row>
    <row r="46" spans="1:31" ht="16" hidden="1" customHeight="1" x14ac:dyDescent="0.15">
      <c r="A46" s="21" t="s">
        <v>20</v>
      </c>
      <c r="B46" s="21" t="s">
        <v>20</v>
      </c>
      <c r="C46" s="60" t="s">
        <v>51</v>
      </c>
      <c r="D46" s="43">
        <v>2640</v>
      </c>
      <c r="E46" s="37" t="s">
        <v>54</v>
      </c>
      <c r="F46" s="43">
        <v>4</v>
      </c>
      <c r="G46" s="71">
        <v>2</v>
      </c>
      <c r="H46" s="80">
        <v>32.386000000000003</v>
      </c>
      <c r="I46" s="81">
        <v>77.007999999999996</v>
      </c>
      <c r="J46" s="6"/>
      <c r="K46" s="4"/>
      <c r="L46" s="4"/>
      <c r="M46" s="4"/>
      <c r="N46" s="5"/>
      <c r="O46" s="6"/>
      <c r="P46" s="4"/>
      <c r="Q46" s="4"/>
      <c r="R46" s="4">
        <v>4</v>
      </c>
      <c r="S46" s="5"/>
      <c r="T46" s="6"/>
      <c r="U46" s="4"/>
      <c r="V46" s="4"/>
      <c r="W46" s="4"/>
      <c r="X46" s="5"/>
      <c r="Y46" s="6"/>
      <c r="Z46" s="4"/>
      <c r="AA46" s="4"/>
      <c r="AB46" s="4">
        <v>4</v>
      </c>
      <c r="AC46" s="5"/>
      <c r="AE46" s="20">
        <f t="shared" si="0"/>
        <v>44.621999999999993</v>
      </c>
    </row>
    <row r="47" spans="1:31" ht="16" hidden="1" customHeight="1" x14ac:dyDescent="0.15">
      <c r="A47" s="10" t="s">
        <v>20</v>
      </c>
      <c r="B47" s="10" t="s">
        <v>20</v>
      </c>
      <c r="C47" s="60" t="s">
        <v>51</v>
      </c>
      <c r="D47" s="46">
        <v>5791</v>
      </c>
      <c r="E47" s="37" t="s">
        <v>56</v>
      </c>
      <c r="F47" s="46">
        <v>4</v>
      </c>
      <c r="G47" s="70">
        <v>2</v>
      </c>
      <c r="H47" s="80">
        <v>23.451000000000001</v>
      </c>
      <c r="I47" s="81">
        <v>32.491</v>
      </c>
      <c r="J47" s="6"/>
      <c r="K47" s="4"/>
      <c r="L47" s="4"/>
      <c r="M47" s="4"/>
      <c r="N47" s="5"/>
      <c r="O47" s="6"/>
      <c r="P47" s="4"/>
      <c r="Q47" s="4"/>
      <c r="R47" s="4">
        <v>4</v>
      </c>
      <c r="S47" s="5"/>
      <c r="T47" s="6"/>
      <c r="U47" s="4"/>
      <c r="V47" s="4"/>
      <c r="W47" s="4"/>
      <c r="X47" s="5"/>
      <c r="Y47" s="6"/>
      <c r="Z47" s="4"/>
      <c r="AA47" s="4"/>
      <c r="AB47" s="4">
        <v>4</v>
      </c>
      <c r="AC47" s="5"/>
      <c r="AE47" s="20">
        <f t="shared" si="0"/>
        <v>9.0399999999999991</v>
      </c>
    </row>
    <row r="48" spans="1:31" ht="16" hidden="1" customHeight="1" x14ac:dyDescent="0.15">
      <c r="A48" s="29" t="s">
        <v>20</v>
      </c>
      <c r="B48" s="29" t="s">
        <v>20</v>
      </c>
      <c r="C48" s="106" t="s">
        <v>51</v>
      </c>
      <c r="D48" s="48">
        <v>2550</v>
      </c>
      <c r="E48" s="39" t="s">
        <v>57</v>
      </c>
      <c r="F48" s="48">
        <v>2</v>
      </c>
      <c r="G48" s="72">
        <v>3</v>
      </c>
      <c r="H48" s="84">
        <v>30.577000000000002</v>
      </c>
      <c r="I48" s="85">
        <v>88.236999999999995</v>
      </c>
      <c r="J48" s="17">
        <v>2</v>
      </c>
      <c r="K48" s="18"/>
      <c r="L48" s="18"/>
      <c r="M48" s="18"/>
      <c r="N48" s="19">
        <v>2</v>
      </c>
      <c r="O48" s="17">
        <v>2</v>
      </c>
      <c r="P48" s="18"/>
      <c r="Q48" s="18"/>
      <c r="R48" s="18"/>
      <c r="S48" s="19">
        <v>2</v>
      </c>
      <c r="T48" s="17">
        <v>2</v>
      </c>
      <c r="U48" s="18"/>
      <c r="V48" s="18"/>
      <c r="W48" s="18"/>
      <c r="X48" s="19">
        <v>2</v>
      </c>
      <c r="Y48" s="17">
        <v>2</v>
      </c>
      <c r="Z48" s="18"/>
      <c r="AA48" s="18"/>
      <c r="AB48" s="18"/>
      <c r="AC48" s="19">
        <v>2</v>
      </c>
      <c r="AE48" s="20">
        <f t="shared" si="0"/>
        <v>57.66</v>
      </c>
    </row>
    <row r="49" spans="1:31" s="21" customFormat="1" ht="16" hidden="1" customHeight="1" x14ac:dyDescent="0.15">
      <c r="A49" s="29" t="s">
        <v>58</v>
      </c>
      <c r="B49" s="29" t="s">
        <v>20</v>
      </c>
      <c r="C49" s="106" t="s">
        <v>51</v>
      </c>
      <c r="D49" s="48">
        <v>2640</v>
      </c>
      <c r="E49" s="39" t="s">
        <v>59</v>
      </c>
      <c r="F49" s="48">
        <v>2</v>
      </c>
      <c r="G49" s="72">
        <v>3</v>
      </c>
      <c r="H49" s="84">
        <v>100.02500000000001</v>
      </c>
      <c r="I49" s="85">
        <v>148.00800000000001</v>
      </c>
      <c r="J49" s="17">
        <v>2</v>
      </c>
      <c r="K49" s="18"/>
      <c r="L49" s="18"/>
      <c r="M49" s="18"/>
      <c r="N49" s="19">
        <v>2</v>
      </c>
      <c r="O49" s="17">
        <v>2</v>
      </c>
      <c r="P49" s="18"/>
      <c r="Q49" s="18"/>
      <c r="R49" s="18"/>
      <c r="S49" s="19">
        <v>2</v>
      </c>
      <c r="T49" s="17">
        <v>2</v>
      </c>
      <c r="U49" s="18"/>
      <c r="V49" s="18"/>
      <c r="W49" s="18"/>
      <c r="X49" s="19">
        <v>2</v>
      </c>
      <c r="Y49" s="17">
        <v>2</v>
      </c>
      <c r="Z49" s="18"/>
      <c r="AA49" s="18"/>
      <c r="AB49" s="18"/>
      <c r="AC49" s="19">
        <v>2</v>
      </c>
      <c r="AE49" s="20">
        <f t="shared" si="0"/>
        <v>47.983000000000004</v>
      </c>
    </row>
    <row r="50" spans="1:31" s="21" customFormat="1" ht="16" hidden="1" customHeight="1" x14ac:dyDescent="0.15">
      <c r="A50" s="29" t="s">
        <v>60</v>
      </c>
      <c r="B50" s="29" t="s">
        <v>20</v>
      </c>
      <c r="C50" s="106" t="s">
        <v>37</v>
      </c>
      <c r="D50" s="48">
        <v>2640</v>
      </c>
      <c r="E50" s="39" t="s">
        <v>59</v>
      </c>
      <c r="F50" s="48">
        <v>2</v>
      </c>
      <c r="G50" s="72">
        <v>3</v>
      </c>
      <c r="H50" s="84">
        <v>148.00800000000001</v>
      </c>
      <c r="I50" s="85">
        <v>159.69999999999999</v>
      </c>
      <c r="J50" s="17"/>
      <c r="K50" s="18">
        <v>2</v>
      </c>
      <c r="L50" s="18"/>
      <c r="M50" s="18"/>
      <c r="N50" s="19">
        <v>2</v>
      </c>
      <c r="O50" s="17"/>
      <c r="P50" s="18">
        <v>2</v>
      </c>
      <c r="Q50" s="18"/>
      <c r="R50" s="18"/>
      <c r="S50" s="19">
        <v>2</v>
      </c>
      <c r="T50" s="17"/>
      <c r="U50" s="18">
        <v>2</v>
      </c>
      <c r="V50" s="18"/>
      <c r="W50" s="18"/>
      <c r="X50" s="19">
        <v>2</v>
      </c>
      <c r="Y50" s="17"/>
      <c r="Z50" s="18">
        <v>2</v>
      </c>
      <c r="AA50" s="18"/>
      <c r="AB50" s="18"/>
      <c r="AC50" s="19">
        <v>2</v>
      </c>
      <c r="AE50" s="20">
        <f t="shared" si="0"/>
        <v>11.691999999999979</v>
      </c>
    </row>
    <row r="51" spans="1:31" ht="16" hidden="1" customHeight="1" x14ac:dyDescent="0.15">
      <c r="A51" s="22" t="s">
        <v>20</v>
      </c>
      <c r="B51" s="22" t="s">
        <v>20</v>
      </c>
      <c r="C51" s="104" t="s">
        <v>51</v>
      </c>
      <c r="D51" s="47">
        <v>4083</v>
      </c>
      <c r="E51" s="38" t="s">
        <v>61</v>
      </c>
      <c r="F51" s="47">
        <v>5</v>
      </c>
      <c r="G51" s="73">
        <v>1</v>
      </c>
      <c r="H51" s="82">
        <v>0</v>
      </c>
      <c r="I51" s="83">
        <v>10.478</v>
      </c>
      <c r="J51" s="14"/>
      <c r="K51" s="15"/>
      <c r="L51" s="15">
        <v>4</v>
      </c>
      <c r="M51" s="15"/>
      <c r="N51" s="16"/>
      <c r="O51" s="14"/>
      <c r="P51" s="15"/>
      <c r="Q51" s="15"/>
      <c r="R51" s="15"/>
      <c r="S51" s="16"/>
      <c r="T51" s="14"/>
      <c r="U51" s="15"/>
      <c r="V51" s="15">
        <v>4</v>
      </c>
      <c r="W51" s="15"/>
      <c r="X51" s="16"/>
      <c r="Y51" s="14"/>
      <c r="Z51" s="15"/>
      <c r="AA51" s="15"/>
      <c r="AB51" s="15"/>
      <c r="AC51" s="16"/>
      <c r="AE51" s="20">
        <f t="shared" si="0"/>
        <v>10.478</v>
      </c>
    </row>
    <row r="52" spans="1:31" ht="16" hidden="1" customHeight="1" x14ac:dyDescent="0.15">
      <c r="A52" s="10" t="s">
        <v>20</v>
      </c>
      <c r="B52" s="10" t="s">
        <v>20</v>
      </c>
      <c r="C52" s="60" t="s">
        <v>51</v>
      </c>
      <c r="D52" s="46">
        <v>2020</v>
      </c>
      <c r="E52" s="37" t="s">
        <v>62</v>
      </c>
      <c r="F52" s="46">
        <v>4</v>
      </c>
      <c r="G52" s="70">
        <v>1</v>
      </c>
      <c r="H52" s="80">
        <v>0</v>
      </c>
      <c r="I52" s="81">
        <v>4.5289999999999999</v>
      </c>
      <c r="J52" s="6"/>
      <c r="K52" s="4"/>
      <c r="L52" s="4"/>
      <c r="M52" s="4">
        <v>4</v>
      </c>
      <c r="N52" s="5"/>
      <c r="O52" s="6"/>
      <c r="P52" s="4"/>
      <c r="Q52" s="4"/>
      <c r="R52" s="4"/>
      <c r="S52" s="5"/>
      <c r="T52" s="6"/>
      <c r="U52" s="4"/>
      <c r="V52" s="4"/>
      <c r="W52" s="4">
        <v>4</v>
      </c>
      <c r="X52" s="5"/>
      <c r="Y52" s="6"/>
      <c r="Z52" s="4"/>
      <c r="AA52" s="4"/>
      <c r="AB52" s="4"/>
      <c r="AC52" s="5"/>
      <c r="AE52" s="20">
        <f t="shared" si="0"/>
        <v>4.5289999999999999</v>
      </c>
    </row>
    <row r="53" spans="1:31" ht="16" hidden="1" customHeight="1" x14ac:dyDescent="0.15">
      <c r="A53" s="10" t="s">
        <v>63</v>
      </c>
      <c r="B53" s="10" t="s">
        <v>20</v>
      </c>
      <c r="C53" s="60" t="s">
        <v>51</v>
      </c>
      <c r="D53" s="46">
        <v>5791</v>
      </c>
      <c r="E53" s="37" t="s">
        <v>56</v>
      </c>
      <c r="F53" s="46">
        <v>4</v>
      </c>
      <c r="G53" s="70">
        <v>1</v>
      </c>
      <c r="H53" s="80">
        <v>12.956</v>
      </c>
      <c r="I53" s="81">
        <v>23.390999999999998</v>
      </c>
      <c r="J53" s="6"/>
      <c r="K53" s="4"/>
      <c r="L53" s="4"/>
      <c r="M53" s="4"/>
      <c r="N53" s="5"/>
      <c r="O53" s="6"/>
      <c r="P53" s="4"/>
      <c r="Q53" s="4"/>
      <c r="R53" s="4">
        <v>4</v>
      </c>
      <c r="S53" s="5"/>
      <c r="T53" s="6"/>
      <c r="U53" s="4"/>
      <c r="V53" s="4"/>
      <c r="W53" s="4"/>
      <c r="X53" s="5"/>
      <c r="Y53" s="6"/>
      <c r="Z53" s="4"/>
      <c r="AA53" s="4"/>
      <c r="AB53" s="4">
        <v>4</v>
      </c>
      <c r="AC53" s="5"/>
      <c r="AE53" s="20">
        <f t="shared" si="0"/>
        <v>10.434999999999999</v>
      </c>
    </row>
    <row r="54" spans="1:31" ht="16" hidden="1" customHeight="1" x14ac:dyDescent="0.15">
      <c r="A54" s="10" t="s">
        <v>20</v>
      </c>
      <c r="B54" s="10" t="s">
        <v>20</v>
      </c>
      <c r="C54" s="60" t="s">
        <v>51</v>
      </c>
      <c r="D54" s="46">
        <v>4008</v>
      </c>
      <c r="E54" s="37" t="s">
        <v>64</v>
      </c>
      <c r="F54" s="46">
        <v>4</v>
      </c>
      <c r="G54" s="70">
        <v>1</v>
      </c>
      <c r="H54" s="80">
        <v>0</v>
      </c>
      <c r="I54" s="81">
        <v>21.007000000000001</v>
      </c>
      <c r="J54" s="6"/>
      <c r="K54" s="4"/>
      <c r="L54" s="4">
        <v>4</v>
      </c>
      <c r="M54" s="4"/>
      <c r="N54" s="5"/>
      <c r="O54" s="6"/>
      <c r="P54" s="4"/>
      <c r="Q54" s="4"/>
      <c r="R54" s="4"/>
      <c r="S54" s="5"/>
      <c r="T54" s="6"/>
      <c r="U54" s="4"/>
      <c r="V54" s="4">
        <v>4</v>
      </c>
      <c r="W54" s="4"/>
      <c r="X54" s="5"/>
      <c r="Y54" s="6"/>
      <c r="Z54" s="4"/>
      <c r="AA54" s="4"/>
      <c r="AB54" s="4"/>
      <c r="AC54" s="5"/>
      <c r="AE54" s="20">
        <f t="shared" si="0"/>
        <v>21.007000000000001</v>
      </c>
    </row>
    <row r="55" spans="1:31" ht="16" hidden="1" customHeight="1" x14ac:dyDescent="0.15">
      <c r="A55" s="10" t="s">
        <v>50</v>
      </c>
      <c r="B55" s="10" t="s">
        <v>20</v>
      </c>
      <c r="C55" s="60" t="s">
        <v>51</v>
      </c>
      <c r="D55" s="46">
        <v>5378</v>
      </c>
      <c r="E55" s="37" t="s">
        <v>65</v>
      </c>
      <c r="F55" s="46">
        <v>4</v>
      </c>
      <c r="G55" s="70">
        <v>1</v>
      </c>
      <c r="H55" s="80">
        <v>15.275</v>
      </c>
      <c r="I55" s="81">
        <v>48.048999999999999</v>
      </c>
      <c r="J55" s="6"/>
      <c r="K55" s="4">
        <v>4</v>
      </c>
      <c r="L55" s="4"/>
      <c r="M55" s="4"/>
      <c r="N55" s="5"/>
      <c r="O55" s="6"/>
      <c r="P55" s="4"/>
      <c r="Q55" s="4"/>
      <c r="R55" s="4"/>
      <c r="S55" s="5"/>
      <c r="T55" s="6"/>
      <c r="U55" s="4">
        <v>4</v>
      </c>
      <c r="V55" s="4"/>
      <c r="W55" s="4"/>
      <c r="X55" s="5"/>
      <c r="Y55" s="6"/>
      <c r="Z55" s="4"/>
      <c r="AA55" s="4"/>
      <c r="AB55" s="4"/>
      <c r="AC55" s="5"/>
      <c r="AE55" s="20">
        <f t="shared" si="0"/>
        <v>32.774000000000001</v>
      </c>
    </row>
    <row r="56" spans="1:31" ht="16" hidden="1" customHeight="1" x14ac:dyDescent="0.15">
      <c r="A56" s="10" t="s">
        <v>63</v>
      </c>
      <c r="B56" s="10" t="s">
        <v>20</v>
      </c>
      <c r="C56" s="60" t="s">
        <v>51</v>
      </c>
      <c r="D56" s="46">
        <v>5811</v>
      </c>
      <c r="E56" s="37" t="s">
        <v>66</v>
      </c>
      <c r="F56" s="46">
        <v>4</v>
      </c>
      <c r="G56" s="70">
        <v>1</v>
      </c>
      <c r="H56" s="80">
        <v>34.238999999999997</v>
      </c>
      <c r="I56" s="81">
        <v>35.450000000000003</v>
      </c>
      <c r="J56" s="6"/>
      <c r="K56" s="4"/>
      <c r="L56" s="4"/>
      <c r="M56" s="4"/>
      <c r="N56" s="5"/>
      <c r="O56" s="6"/>
      <c r="P56" s="4"/>
      <c r="Q56" s="4">
        <v>4</v>
      </c>
      <c r="R56" s="4"/>
      <c r="S56" s="5"/>
      <c r="T56" s="6"/>
      <c r="U56" s="4"/>
      <c r="V56" s="4"/>
      <c r="W56" s="4"/>
      <c r="X56" s="5"/>
      <c r="Y56" s="6"/>
      <c r="Z56" s="4"/>
      <c r="AA56" s="4">
        <v>4</v>
      </c>
      <c r="AB56" s="4"/>
      <c r="AC56" s="5"/>
      <c r="AE56" s="20">
        <f t="shared" si="0"/>
        <v>1.2110000000000056</v>
      </c>
    </row>
    <row r="57" spans="1:31" ht="16" hidden="1" customHeight="1" x14ac:dyDescent="0.15">
      <c r="A57" s="29" t="s">
        <v>63</v>
      </c>
      <c r="B57" s="29" t="s">
        <v>20</v>
      </c>
      <c r="C57" s="106" t="s">
        <v>51</v>
      </c>
      <c r="D57" s="48">
        <v>2550</v>
      </c>
      <c r="E57" s="39" t="s">
        <v>57</v>
      </c>
      <c r="F57" s="48">
        <v>2</v>
      </c>
      <c r="G57" s="72">
        <v>2</v>
      </c>
      <c r="H57" s="84">
        <v>22.507000000000001</v>
      </c>
      <c r="I57" s="85">
        <v>30.577000000000002</v>
      </c>
      <c r="J57" s="17">
        <v>2</v>
      </c>
      <c r="K57" s="18"/>
      <c r="L57" s="18"/>
      <c r="M57" s="18"/>
      <c r="N57" s="19">
        <v>2</v>
      </c>
      <c r="O57" s="17">
        <v>2</v>
      </c>
      <c r="P57" s="18"/>
      <c r="Q57" s="18"/>
      <c r="R57" s="18"/>
      <c r="S57" s="19">
        <v>2</v>
      </c>
      <c r="T57" s="17">
        <v>2</v>
      </c>
      <c r="U57" s="18"/>
      <c r="V57" s="18"/>
      <c r="W57" s="18"/>
      <c r="X57" s="19">
        <v>2</v>
      </c>
      <c r="Y57" s="17">
        <v>2</v>
      </c>
      <c r="Z57" s="18"/>
      <c r="AA57" s="18"/>
      <c r="AB57" s="18"/>
      <c r="AC57" s="19">
        <v>2</v>
      </c>
      <c r="AE57" s="20">
        <f t="shared" si="0"/>
        <v>8.07</v>
      </c>
    </row>
    <row r="58" spans="1:31" ht="16" hidden="1" customHeight="1" x14ac:dyDescent="0.15">
      <c r="A58" s="10" t="s">
        <v>20</v>
      </c>
      <c r="B58" s="10" t="s">
        <v>20</v>
      </c>
      <c r="C58" s="60" t="s">
        <v>51</v>
      </c>
      <c r="D58" s="46">
        <v>5509</v>
      </c>
      <c r="E58" s="37" t="s">
        <v>67</v>
      </c>
      <c r="F58" s="46">
        <v>4</v>
      </c>
      <c r="G58" s="70">
        <v>1</v>
      </c>
      <c r="H58" s="80">
        <v>0</v>
      </c>
      <c r="I58" s="81">
        <v>13.39</v>
      </c>
      <c r="J58" s="6"/>
      <c r="K58" s="4"/>
      <c r="L58" s="4"/>
      <c r="M58" s="4">
        <v>4</v>
      </c>
      <c r="N58" s="5"/>
      <c r="O58" s="6"/>
      <c r="P58" s="4"/>
      <c r="Q58" s="4"/>
      <c r="R58" s="4"/>
      <c r="S58" s="5"/>
      <c r="T58" s="6"/>
      <c r="U58" s="4"/>
      <c r="V58" s="4"/>
      <c r="W58" s="4">
        <v>4</v>
      </c>
      <c r="X58" s="5"/>
      <c r="Y58" s="6"/>
      <c r="Z58" s="4"/>
      <c r="AA58" s="4"/>
      <c r="AB58" s="4"/>
      <c r="AC58" s="5"/>
      <c r="AE58" s="20">
        <f t="shared" si="0"/>
        <v>13.39</v>
      </c>
    </row>
    <row r="59" spans="1:31" ht="16" hidden="1" customHeight="1" x14ac:dyDescent="0.15">
      <c r="A59" s="10" t="s">
        <v>20</v>
      </c>
      <c r="B59" s="10" t="s">
        <v>20</v>
      </c>
      <c r="C59" s="60" t="s">
        <v>51</v>
      </c>
      <c r="D59" s="46">
        <v>5415</v>
      </c>
      <c r="E59" s="49" t="s">
        <v>68</v>
      </c>
      <c r="F59" s="46">
        <v>4</v>
      </c>
      <c r="G59" s="70">
        <v>1</v>
      </c>
      <c r="H59" s="90">
        <v>0</v>
      </c>
      <c r="I59" s="91">
        <v>7.5469999999999997</v>
      </c>
      <c r="J59" s="6"/>
      <c r="K59" s="4">
        <v>4</v>
      </c>
      <c r="L59" s="4"/>
      <c r="M59" s="4"/>
      <c r="N59" s="5"/>
      <c r="O59" s="6"/>
      <c r="P59" s="4"/>
      <c r="Q59" s="4"/>
      <c r="R59" s="4"/>
      <c r="S59" s="5"/>
      <c r="T59" s="6"/>
      <c r="U59" s="4">
        <v>4</v>
      </c>
      <c r="V59" s="4"/>
      <c r="W59" s="4"/>
      <c r="X59" s="5"/>
      <c r="Y59" s="6"/>
      <c r="Z59" s="4"/>
      <c r="AA59" s="4"/>
      <c r="AB59" s="4"/>
      <c r="AC59" s="5"/>
      <c r="AE59" s="20">
        <f t="shared" si="0"/>
        <v>7.5469999999999997</v>
      </c>
    </row>
    <row r="60" spans="1:31" ht="16" hidden="1" customHeight="1" x14ac:dyDescent="0.15">
      <c r="A60" s="10" t="s">
        <v>20</v>
      </c>
      <c r="B60" s="10" t="s">
        <v>20</v>
      </c>
      <c r="C60" s="60" t="s">
        <v>51</v>
      </c>
      <c r="D60" s="46">
        <v>5792</v>
      </c>
      <c r="E60" s="37" t="s">
        <v>69</v>
      </c>
      <c r="F60" s="46">
        <v>4</v>
      </c>
      <c r="G60" s="70">
        <v>1</v>
      </c>
      <c r="H60" s="80">
        <v>0</v>
      </c>
      <c r="I60" s="81">
        <v>12.62</v>
      </c>
      <c r="J60" s="6"/>
      <c r="K60" s="4"/>
      <c r="L60" s="4"/>
      <c r="M60" s="4"/>
      <c r="N60" s="5"/>
      <c r="O60" s="6"/>
      <c r="P60" s="4"/>
      <c r="Q60" s="4">
        <v>4</v>
      </c>
      <c r="R60" s="4"/>
      <c r="S60" s="5"/>
      <c r="T60" s="6"/>
      <c r="U60" s="4"/>
      <c r="V60" s="4"/>
      <c r="W60" s="4"/>
      <c r="X60" s="5"/>
      <c r="Y60" s="6"/>
      <c r="Z60" s="4"/>
      <c r="AA60" s="4">
        <v>4</v>
      </c>
      <c r="AB60" s="4"/>
      <c r="AC60" s="5"/>
      <c r="AE60" s="20">
        <f t="shared" si="0"/>
        <v>12.62</v>
      </c>
    </row>
    <row r="61" spans="1:31" ht="16" hidden="1" customHeight="1" x14ac:dyDescent="0.15">
      <c r="A61" s="10" t="s">
        <v>63</v>
      </c>
      <c r="B61" s="10" t="s">
        <v>20</v>
      </c>
      <c r="C61" s="60" t="s">
        <v>51</v>
      </c>
      <c r="D61" s="46">
        <v>2720</v>
      </c>
      <c r="E61" s="37" t="s">
        <v>70</v>
      </c>
      <c r="F61" s="46">
        <v>4</v>
      </c>
      <c r="G61" s="70">
        <v>3</v>
      </c>
      <c r="H61" s="80">
        <v>64.450999999999993</v>
      </c>
      <c r="I61" s="81">
        <v>128.79400000000001</v>
      </c>
      <c r="J61" s="6"/>
      <c r="K61" s="4"/>
      <c r="L61" s="4">
        <v>4</v>
      </c>
      <c r="M61" s="4"/>
      <c r="N61" s="5"/>
      <c r="O61" s="6"/>
      <c r="P61" s="4"/>
      <c r="Q61" s="4"/>
      <c r="R61" s="4"/>
      <c r="S61" s="5"/>
      <c r="T61" s="6"/>
      <c r="U61" s="4"/>
      <c r="V61" s="4">
        <v>4</v>
      </c>
      <c r="W61" s="4"/>
      <c r="X61" s="5"/>
      <c r="Y61" s="6"/>
      <c r="Z61" s="4"/>
      <c r="AA61" s="4"/>
      <c r="AB61" s="4"/>
      <c r="AC61" s="5"/>
      <c r="AE61" s="20">
        <f t="shared" si="0"/>
        <v>64.343000000000018</v>
      </c>
    </row>
    <row r="62" spans="1:31" ht="16" hidden="1" customHeight="1" x14ac:dyDescent="0.15">
      <c r="A62" s="22" t="s">
        <v>63</v>
      </c>
      <c r="B62" s="22" t="s">
        <v>20</v>
      </c>
      <c r="C62" s="104" t="s">
        <v>51</v>
      </c>
      <c r="D62" s="47">
        <v>4961</v>
      </c>
      <c r="E62" s="38" t="s">
        <v>71</v>
      </c>
      <c r="F62" s="47">
        <v>5</v>
      </c>
      <c r="G62" s="73">
        <v>1</v>
      </c>
      <c r="H62" s="82">
        <v>0</v>
      </c>
      <c r="I62" s="83">
        <v>18.920000000000002</v>
      </c>
      <c r="J62" s="14"/>
      <c r="K62" s="15"/>
      <c r="L62" s="15">
        <v>5</v>
      </c>
      <c r="M62" s="15"/>
      <c r="N62" s="16"/>
      <c r="O62" s="14"/>
      <c r="P62" s="15"/>
      <c r="Q62" s="15"/>
      <c r="R62" s="15"/>
      <c r="S62" s="16"/>
      <c r="T62" s="14"/>
      <c r="U62" s="15"/>
      <c r="V62" s="15"/>
      <c r="W62" s="15"/>
      <c r="X62" s="16"/>
      <c r="Y62" s="14"/>
      <c r="Z62" s="15"/>
      <c r="AA62" s="15"/>
      <c r="AB62" s="15"/>
      <c r="AC62" s="16"/>
      <c r="AE62" s="20">
        <f t="shared" si="0"/>
        <v>18.920000000000002</v>
      </c>
    </row>
    <row r="63" spans="1:31" ht="16" hidden="1" customHeight="1" x14ac:dyDescent="0.15">
      <c r="A63" s="10" t="s">
        <v>63</v>
      </c>
      <c r="B63" s="10" t="s">
        <v>20</v>
      </c>
      <c r="C63" s="60" t="s">
        <v>51</v>
      </c>
      <c r="D63" s="46">
        <v>2300</v>
      </c>
      <c r="E63" s="37" t="s">
        <v>72</v>
      </c>
      <c r="F63" s="46">
        <v>4</v>
      </c>
      <c r="G63" s="70">
        <v>1</v>
      </c>
      <c r="H63" s="80">
        <v>24.794</v>
      </c>
      <c r="I63" s="81">
        <v>64.799000000000007</v>
      </c>
      <c r="J63" s="6"/>
      <c r="K63" s="4"/>
      <c r="L63" s="4"/>
      <c r="M63" s="4"/>
      <c r="N63" s="5"/>
      <c r="O63" s="6"/>
      <c r="P63" s="4"/>
      <c r="Q63" s="4"/>
      <c r="R63" s="4">
        <v>4</v>
      </c>
      <c r="S63" s="5"/>
      <c r="T63" s="6"/>
      <c r="U63" s="4"/>
      <c r="V63" s="4"/>
      <c r="W63" s="4"/>
      <c r="X63" s="5"/>
      <c r="Y63" s="6"/>
      <c r="Z63" s="4"/>
      <c r="AA63" s="4"/>
      <c r="AB63" s="4">
        <v>4</v>
      </c>
      <c r="AC63" s="5"/>
      <c r="AE63" s="20">
        <f t="shared" si="0"/>
        <v>40.00500000000001</v>
      </c>
    </row>
    <row r="64" spans="1:31" ht="16" hidden="1" customHeight="1" x14ac:dyDescent="0.15">
      <c r="A64" s="10" t="s">
        <v>63</v>
      </c>
      <c r="B64" s="10" t="s">
        <v>20</v>
      </c>
      <c r="C64" s="60" t="s">
        <v>51</v>
      </c>
      <c r="D64" s="46">
        <v>5793</v>
      </c>
      <c r="E64" s="37" t="s">
        <v>73</v>
      </c>
      <c r="F64" s="46">
        <v>4</v>
      </c>
      <c r="G64" s="70">
        <v>1</v>
      </c>
      <c r="H64" s="80">
        <v>13.58</v>
      </c>
      <c r="I64" s="81">
        <v>58.95</v>
      </c>
      <c r="J64" s="6"/>
      <c r="K64" s="4"/>
      <c r="L64" s="4"/>
      <c r="M64" s="4"/>
      <c r="N64" s="5"/>
      <c r="O64" s="6"/>
      <c r="P64" s="4"/>
      <c r="Q64" s="4">
        <v>4</v>
      </c>
      <c r="R64" s="4"/>
      <c r="S64" s="5"/>
      <c r="T64" s="6"/>
      <c r="U64" s="4"/>
      <c r="V64" s="4"/>
      <c r="W64" s="4"/>
      <c r="X64" s="5"/>
      <c r="Y64" s="6"/>
      <c r="Z64" s="4"/>
      <c r="AA64" s="4">
        <v>4</v>
      </c>
      <c r="AB64" s="4"/>
      <c r="AC64" s="5"/>
      <c r="AE64" s="20">
        <f t="shared" si="0"/>
        <v>45.370000000000005</v>
      </c>
    </row>
    <row r="65" spans="1:31" ht="16" hidden="1" customHeight="1" x14ac:dyDescent="0.15">
      <c r="A65" s="10" t="s">
        <v>74</v>
      </c>
      <c r="B65" s="10" t="s">
        <v>20</v>
      </c>
      <c r="C65" s="60" t="s">
        <v>37</v>
      </c>
      <c r="D65" s="46">
        <v>5369</v>
      </c>
      <c r="E65" s="37" t="s">
        <v>75</v>
      </c>
      <c r="F65" s="46">
        <v>4</v>
      </c>
      <c r="G65" s="65">
        <v>1</v>
      </c>
      <c r="H65" s="80">
        <v>0</v>
      </c>
      <c r="I65" s="81">
        <v>58.920999999999999</v>
      </c>
      <c r="J65" s="6"/>
      <c r="K65" s="4"/>
      <c r="L65" s="4">
        <v>4</v>
      </c>
      <c r="M65" s="4"/>
      <c r="N65" s="5"/>
      <c r="O65" s="6"/>
      <c r="P65" s="4"/>
      <c r="Q65" s="4"/>
      <c r="R65" s="4"/>
      <c r="S65" s="5"/>
      <c r="T65" s="6"/>
      <c r="U65" s="4"/>
      <c r="V65" s="4">
        <v>4</v>
      </c>
      <c r="W65" s="4"/>
      <c r="X65" s="5"/>
      <c r="Y65" s="6"/>
      <c r="Z65" s="4"/>
      <c r="AA65" s="4"/>
      <c r="AB65" s="4"/>
      <c r="AC65" s="5"/>
      <c r="AE65" s="20">
        <f t="shared" si="0"/>
        <v>58.920999999999999</v>
      </c>
    </row>
    <row r="66" spans="1:31" ht="16" hidden="1" customHeight="1" x14ac:dyDescent="0.15">
      <c r="A66" s="10" t="s">
        <v>74</v>
      </c>
      <c r="B66" s="10" t="s">
        <v>20</v>
      </c>
      <c r="C66" s="60" t="s">
        <v>37</v>
      </c>
      <c r="D66" s="46">
        <v>5400</v>
      </c>
      <c r="E66" s="37" t="s">
        <v>76</v>
      </c>
      <c r="F66" s="46">
        <v>4</v>
      </c>
      <c r="G66" s="70">
        <v>1</v>
      </c>
      <c r="H66" s="80">
        <v>0</v>
      </c>
      <c r="I66" s="81">
        <v>2.7639999999999998</v>
      </c>
      <c r="J66" s="6"/>
      <c r="K66" s="4"/>
      <c r="L66" s="4">
        <v>4</v>
      </c>
      <c r="M66" s="4"/>
      <c r="N66" s="5"/>
      <c r="O66" s="6"/>
      <c r="P66" s="4"/>
      <c r="Q66" s="4"/>
      <c r="R66" s="4"/>
      <c r="S66" s="5"/>
      <c r="T66" s="6"/>
      <c r="U66" s="4"/>
      <c r="V66" s="4">
        <v>4</v>
      </c>
      <c r="W66" s="4"/>
      <c r="X66" s="5"/>
      <c r="Y66" s="6"/>
      <c r="Z66" s="4"/>
      <c r="AA66" s="4"/>
      <c r="AB66" s="4"/>
      <c r="AC66" s="5"/>
      <c r="AE66" s="20">
        <f t="shared" si="0"/>
        <v>2.7639999999999998</v>
      </c>
    </row>
    <row r="67" spans="1:31" ht="16" hidden="1" customHeight="1" thickBot="1" x14ac:dyDescent="0.2">
      <c r="A67" s="29" t="s">
        <v>36</v>
      </c>
      <c r="B67" s="29" t="s">
        <v>20</v>
      </c>
      <c r="C67" s="110" t="s">
        <v>51</v>
      </c>
      <c r="D67" s="112">
        <v>2550</v>
      </c>
      <c r="E67" s="114" t="s">
        <v>57</v>
      </c>
      <c r="F67" s="112">
        <v>2</v>
      </c>
      <c r="G67" s="117">
        <v>4</v>
      </c>
      <c r="H67" s="119">
        <v>88.236999999999995</v>
      </c>
      <c r="I67" s="121">
        <v>133.18700000000001</v>
      </c>
      <c r="J67" s="123">
        <v>2</v>
      </c>
      <c r="K67" s="125"/>
      <c r="L67" s="125"/>
      <c r="M67" s="125"/>
      <c r="N67" s="127">
        <v>2</v>
      </c>
      <c r="O67" s="123">
        <v>2</v>
      </c>
      <c r="P67" s="125"/>
      <c r="Q67" s="125"/>
      <c r="R67" s="125"/>
      <c r="S67" s="127">
        <v>2</v>
      </c>
      <c r="T67" s="123">
        <v>2</v>
      </c>
      <c r="U67" s="125"/>
      <c r="V67" s="125"/>
      <c r="W67" s="125"/>
      <c r="X67" s="127">
        <v>2</v>
      </c>
      <c r="Y67" s="123">
        <v>2</v>
      </c>
      <c r="Z67" s="125"/>
      <c r="AA67" s="125"/>
      <c r="AB67" s="125"/>
      <c r="AC67" s="127">
        <v>2</v>
      </c>
      <c r="AE67" s="20">
        <f t="shared" si="0"/>
        <v>44.950000000000017</v>
      </c>
    </row>
    <row r="68" spans="1:31" ht="16" customHeight="1" x14ac:dyDescent="0.15">
      <c r="A68" s="29" t="s">
        <v>77</v>
      </c>
      <c r="B68" s="29" t="s">
        <v>20</v>
      </c>
      <c r="C68" s="109" t="s">
        <v>21</v>
      </c>
      <c r="D68" s="111">
        <v>2550</v>
      </c>
      <c r="E68" s="113" t="s">
        <v>57</v>
      </c>
      <c r="F68" s="111">
        <v>2</v>
      </c>
      <c r="G68" s="128">
        <v>4</v>
      </c>
      <c r="H68" s="118">
        <v>133.18700000000001</v>
      </c>
      <c r="I68" s="120">
        <v>207.48699999999999</v>
      </c>
      <c r="J68" s="122">
        <v>2</v>
      </c>
      <c r="K68" s="124"/>
      <c r="L68" s="124"/>
      <c r="M68" s="124"/>
      <c r="N68" s="126">
        <v>2</v>
      </c>
      <c r="O68" s="122">
        <v>2</v>
      </c>
      <c r="P68" s="124"/>
      <c r="Q68" s="124"/>
      <c r="R68" s="124"/>
      <c r="S68" s="126">
        <v>2</v>
      </c>
      <c r="T68" s="122">
        <v>2</v>
      </c>
      <c r="U68" s="124"/>
      <c r="V68" s="124"/>
      <c r="W68" s="124"/>
      <c r="X68" s="126">
        <v>2</v>
      </c>
      <c r="Y68" s="122">
        <v>2</v>
      </c>
      <c r="Z68" s="124"/>
      <c r="AA68" s="124"/>
      <c r="AB68" s="124"/>
      <c r="AC68" s="126">
        <v>2</v>
      </c>
      <c r="AE68" s="20">
        <f t="shared" ref="AE68:AE121" si="1">I68-H68</f>
        <v>74.299999999999983</v>
      </c>
    </row>
    <row r="69" spans="1:31" ht="16" hidden="1" customHeight="1" x14ac:dyDescent="0.15">
      <c r="A69" s="29" t="s">
        <v>30</v>
      </c>
      <c r="B69" s="29" t="s">
        <v>20</v>
      </c>
      <c r="C69" s="106" t="s">
        <v>78</v>
      </c>
      <c r="D69" s="48">
        <v>2550</v>
      </c>
      <c r="E69" s="39" t="s">
        <v>57</v>
      </c>
      <c r="F69" s="48">
        <v>2</v>
      </c>
      <c r="G69" s="67">
        <v>4</v>
      </c>
      <c r="H69" s="84">
        <v>207.48699999999999</v>
      </c>
      <c r="I69" s="85">
        <v>227.357</v>
      </c>
      <c r="J69" s="17"/>
      <c r="K69" s="18">
        <v>2</v>
      </c>
      <c r="L69" s="18"/>
      <c r="M69" s="18"/>
      <c r="N69" s="19">
        <v>2</v>
      </c>
      <c r="O69" s="17"/>
      <c r="P69" s="18">
        <v>2</v>
      </c>
      <c r="Q69" s="18"/>
      <c r="R69" s="18"/>
      <c r="S69" s="19">
        <v>2</v>
      </c>
      <c r="T69" s="17"/>
      <c r="U69" s="18">
        <v>2</v>
      </c>
      <c r="V69" s="18"/>
      <c r="W69" s="18"/>
      <c r="X69" s="19">
        <v>2</v>
      </c>
      <c r="Y69" s="17"/>
      <c r="Z69" s="18">
        <v>2</v>
      </c>
      <c r="AA69" s="18"/>
      <c r="AB69" s="18"/>
      <c r="AC69" s="19">
        <v>2</v>
      </c>
      <c r="AE69" s="20">
        <f t="shared" si="1"/>
        <v>19.870000000000005</v>
      </c>
    </row>
    <row r="70" spans="1:31" ht="16" hidden="1" customHeight="1" x14ac:dyDescent="0.15">
      <c r="A70" s="29" t="s">
        <v>79</v>
      </c>
      <c r="B70" s="29" t="s">
        <v>20</v>
      </c>
      <c r="C70" s="106" t="s">
        <v>78</v>
      </c>
      <c r="D70" s="48">
        <v>2550</v>
      </c>
      <c r="E70" s="39" t="s">
        <v>57</v>
      </c>
      <c r="F70" s="48">
        <v>2</v>
      </c>
      <c r="G70" s="67">
        <v>5</v>
      </c>
      <c r="H70" s="84">
        <v>227.25700000000001</v>
      </c>
      <c r="I70" s="85">
        <v>263.447</v>
      </c>
      <c r="J70" s="17"/>
      <c r="K70" s="18">
        <v>2</v>
      </c>
      <c r="L70" s="18"/>
      <c r="M70" s="18"/>
      <c r="N70" s="19">
        <v>2</v>
      </c>
      <c r="O70" s="17"/>
      <c r="P70" s="18">
        <v>2</v>
      </c>
      <c r="Q70" s="18"/>
      <c r="R70" s="18"/>
      <c r="S70" s="19">
        <v>2</v>
      </c>
      <c r="T70" s="17"/>
      <c r="U70" s="18">
        <v>2</v>
      </c>
      <c r="V70" s="18"/>
      <c r="W70" s="18"/>
      <c r="X70" s="19">
        <v>2</v>
      </c>
      <c r="Y70" s="17"/>
      <c r="Z70" s="18">
        <v>2</v>
      </c>
      <c r="AA70" s="18"/>
      <c r="AB70" s="18"/>
      <c r="AC70" s="19">
        <v>2</v>
      </c>
      <c r="AE70" s="20">
        <f t="shared" si="1"/>
        <v>36.19</v>
      </c>
    </row>
    <row r="71" spans="1:31" ht="16" hidden="1" customHeight="1" x14ac:dyDescent="0.15">
      <c r="A71" s="29" t="s">
        <v>80</v>
      </c>
      <c r="B71" s="29" t="s">
        <v>20</v>
      </c>
      <c r="C71" s="106" t="s">
        <v>31</v>
      </c>
      <c r="D71" s="48">
        <v>2550</v>
      </c>
      <c r="E71" s="39" t="s">
        <v>57</v>
      </c>
      <c r="F71" s="48">
        <v>2</v>
      </c>
      <c r="G71" s="67">
        <v>5</v>
      </c>
      <c r="H71" s="84">
        <v>263.447</v>
      </c>
      <c r="I71" s="85">
        <v>295.93599999999998</v>
      </c>
      <c r="J71" s="17"/>
      <c r="K71" s="18">
        <v>2</v>
      </c>
      <c r="L71" s="18"/>
      <c r="M71" s="18"/>
      <c r="N71" s="19">
        <v>2</v>
      </c>
      <c r="O71" s="17"/>
      <c r="P71" s="18">
        <v>2</v>
      </c>
      <c r="Q71" s="18"/>
      <c r="R71" s="18"/>
      <c r="S71" s="19">
        <v>2</v>
      </c>
      <c r="T71" s="17"/>
      <c r="U71" s="18">
        <v>2</v>
      </c>
      <c r="V71" s="18"/>
      <c r="W71" s="18"/>
      <c r="X71" s="19">
        <v>2</v>
      </c>
      <c r="Y71" s="17"/>
      <c r="Z71" s="18">
        <v>2</v>
      </c>
      <c r="AA71" s="18"/>
      <c r="AB71" s="18"/>
      <c r="AC71" s="19">
        <v>2</v>
      </c>
      <c r="AE71" s="20">
        <f t="shared" si="1"/>
        <v>32.488999999999976</v>
      </c>
    </row>
    <row r="72" spans="1:31" ht="16" hidden="1" customHeight="1" x14ac:dyDescent="0.15">
      <c r="A72" s="10" t="s">
        <v>50</v>
      </c>
      <c r="B72" s="10" t="s">
        <v>20</v>
      </c>
      <c r="C72" s="60" t="s">
        <v>37</v>
      </c>
      <c r="D72" s="46">
        <v>5364</v>
      </c>
      <c r="E72" s="37" t="s">
        <v>81</v>
      </c>
      <c r="F72" s="46">
        <v>4</v>
      </c>
      <c r="G72" s="70">
        <v>1</v>
      </c>
      <c r="H72" s="80">
        <v>0</v>
      </c>
      <c r="I72" s="81">
        <v>11.6</v>
      </c>
      <c r="J72" s="6"/>
      <c r="K72" s="4"/>
      <c r="L72" s="4"/>
      <c r="M72" s="4">
        <v>4</v>
      </c>
      <c r="N72" s="5"/>
      <c r="O72" s="6"/>
      <c r="P72" s="4"/>
      <c r="Q72" s="4"/>
      <c r="R72" s="4"/>
      <c r="S72" s="5"/>
      <c r="T72" s="6"/>
      <c r="U72" s="4"/>
      <c r="V72" s="4"/>
      <c r="W72" s="4">
        <v>4</v>
      </c>
      <c r="X72" s="5"/>
      <c r="Y72" s="6"/>
      <c r="Z72" s="4"/>
      <c r="AA72" s="4"/>
      <c r="AB72" s="4"/>
      <c r="AC72" s="5"/>
      <c r="AE72" s="20">
        <f t="shared" si="1"/>
        <v>11.6</v>
      </c>
    </row>
    <row r="73" spans="1:31" ht="16" hidden="1" customHeight="1" x14ac:dyDescent="0.15">
      <c r="A73" s="10" t="s">
        <v>50</v>
      </c>
      <c r="B73" s="10" t="s">
        <v>20</v>
      </c>
      <c r="C73" s="60" t="s">
        <v>37</v>
      </c>
      <c r="D73" s="46">
        <v>5366</v>
      </c>
      <c r="E73" s="37" t="s">
        <v>82</v>
      </c>
      <c r="F73" s="46">
        <v>4</v>
      </c>
      <c r="G73" s="70">
        <v>1</v>
      </c>
      <c r="H73" s="80">
        <v>0</v>
      </c>
      <c r="I73" s="81">
        <v>28.49</v>
      </c>
      <c r="J73" s="6"/>
      <c r="K73" s="4"/>
      <c r="L73" s="4"/>
      <c r="M73" s="4">
        <v>4</v>
      </c>
      <c r="N73" s="5"/>
      <c r="O73" s="6"/>
      <c r="P73" s="4"/>
      <c r="Q73" s="4"/>
      <c r="R73" s="4"/>
      <c r="S73" s="5"/>
      <c r="T73" s="6"/>
      <c r="U73" s="4"/>
      <c r="V73" s="4"/>
      <c r="W73" s="4">
        <v>4</v>
      </c>
      <c r="X73" s="5"/>
      <c r="Y73" s="6"/>
      <c r="Z73" s="4"/>
      <c r="AA73" s="4"/>
      <c r="AB73" s="4"/>
      <c r="AC73" s="5"/>
      <c r="AE73" s="20">
        <f t="shared" si="1"/>
        <v>28.49</v>
      </c>
    </row>
    <row r="74" spans="1:31" ht="16" hidden="1" customHeight="1" x14ac:dyDescent="0.15">
      <c r="A74" s="30" t="s">
        <v>74</v>
      </c>
      <c r="B74" s="30" t="s">
        <v>20</v>
      </c>
      <c r="C74" s="102" t="s">
        <v>37</v>
      </c>
      <c r="D74" s="50">
        <v>2640</v>
      </c>
      <c r="E74" s="44" t="s">
        <v>54</v>
      </c>
      <c r="F74" s="50">
        <v>3</v>
      </c>
      <c r="G74" s="75">
        <v>4</v>
      </c>
      <c r="H74" s="94">
        <v>175.52500000000001</v>
      </c>
      <c r="I74" s="95">
        <v>255.459</v>
      </c>
      <c r="J74" s="11"/>
      <c r="K74" s="12"/>
      <c r="L74" s="12"/>
      <c r="M74" s="12"/>
      <c r="N74" s="13">
        <v>3</v>
      </c>
      <c r="O74" s="11"/>
      <c r="P74" s="12"/>
      <c r="Q74" s="12"/>
      <c r="R74" s="12"/>
      <c r="S74" s="13">
        <v>3</v>
      </c>
      <c r="T74" s="11"/>
      <c r="U74" s="12"/>
      <c r="V74" s="12"/>
      <c r="W74" s="12"/>
      <c r="X74" s="13">
        <v>3</v>
      </c>
      <c r="Y74" s="11"/>
      <c r="Z74" s="12"/>
      <c r="AA74" s="12"/>
      <c r="AB74" s="12"/>
      <c r="AC74" s="13">
        <v>3</v>
      </c>
      <c r="AE74" s="20">
        <f t="shared" si="1"/>
        <v>79.933999999999997</v>
      </c>
    </row>
    <row r="75" spans="1:31" ht="16" hidden="1" customHeight="1" x14ac:dyDescent="0.15">
      <c r="A75" s="10" t="s">
        <v>20</v>
      </c>
      <c r="B75" s="10" t="s">
        <v>20</v>
      </c>
      <c r="C75" s="60" t="s">
        <v>37</v>
      </c>
      <c r="D75" s="46">
        <v>5406</v>
      </c>
      <c r="E75" s="37" t="s">
        <v>39</v>
      </c>
      <c r="F75" s="46">
        <v>4</v>
      </c>
      <c r="G75" s="70">
        <v>2</v>
      </c>
      <c r="H75" s="80">
        <v>61.082999999999998</v>
      </c>
      <c r="I75" s="81">
        <v>62.219000000000001</v>
      </c>
      <c r="J75" s="6"/>
      <c r="K75" s="4"/>
      <c r="L75" s="4"/>
      <c r="M75" s="4"/>
      <c r="N75" s="5"/>
      <c r="O75" s="6"/>
      <c r="P75" s="4"/>
      <c r="Q75" s="4"/>
      <c r="R75" s="4"/>
      <c r="S75" s="5">
        <v>4</v>
      </c>
      <c r="T75" s="6"/>
      <c r="U75" s="4"/>
      <c r="V75" s="4"/>
      <c r="W75" s="4"/>
      <c r="X75" s="5"/>
      <c r="Y75" s="6"/>
      <c r="Z75" s="4"/>
      <c r="AA75" s="4"/>
      <c r="AB75" s="4"/>
      <c r="AC75" s="5">
        <v>4</v>
      </c>
      <c r="AE75" s="20">
        <f t="shared" si="1"/>
        <v>1.1360000000000028</v>
      </c>
    </row>
    <row r="76" spans="1:31" ht="16" hidden="1" customHeight="1" x14ac:dyDescent="0.15">
      <c r="A76" s="10" t="s">
        <v>20</v>
      </c>
      <c r="B76" s="10" t="s">
        <v>20</v>
      </c>
      <c r="C76" s="60" t="s">
        <v>37</v>
      </c>
      <c r="D76" s="46">
        <v>5399</v>
      </c>
      <c r="E76" s="37" t="s">
        <v>83</v>
      </c>
      <c r="F76" s="46">
        <v>4</v>
      </c>
      <c r="G76" s="70">
        <v>1</v>
      </c>
      <c r="H76" s="80">
        <v>0</v>
      </c>
      <c r="I76" s="81">
        <v>7.1230000000000002</v>
      </c>
      <c r="J76" s="6"/>
      <c r="K76" s="4"/>
      <c r="L76" s="4">
        <v>4</v>
      </c>
      <c r="M76" s="4"/>
      <c r="N76" s="5"/>
      <c r="O76" s="6"/>
      <c r="P76" s="4"/>
      <c r="Q76" s="4"/>
      <c r="R76" s="4"/>
      <c r="S76" s="5"/>
      <c r="T76" s="6"/>
      <c r="U76" s="4"/>
      <c r="V76" s="4">
        <v>4</v>
      </c>
      <c r="W76" s="4"/>
      <c r="X76" s="5"/>
      <c r="Y76" s="6"/>
      <c r="Z76" s="4"/>
      <c r="AA76" s="4"/>
      <c r="AB76" s="4"/>
      <c r="AC76" s="5"/>
      <c r="AE76" s="20">
        <f t="shared" si="1"/>
        <v>7.1230000000000002</v>
      </c>
    </row>
    <row r="77" spans="1:31" ht="16" hidden="1" customHeight="1" x14ac:dyDescent="0.15">
      <c r="A77" s="10" t="s">
        <v>20</v>
      </c>
      <c r="B77" s="10" t="s">
        <v>20</v>
      </c>
      <c r="C77" s="60" t="s">
        <v>37</v>
      </c>
      <c r="D77" s="46">
        <v>5398</v>
      </c>
      <c r="E77" s="37" t="s">
        <v>84</v>
      </c>
      <c r="F77" s="46">
        <v>4</v>
      </c>
      <c r="G77" s="70">
        <v>1</v>
      </c>
      <c r="H77" s="80">
        <v>0</v>
      </c>
      <c r="I77" s="81">
        <v>7.03</v>
      </c>
      <c r="J77" s="6"/>
      <c r="K77" s="4"/>
      <c r="L77" s="4">
        <v>4</v>
      </c>
      <c r="M77" s="4"/>
      <c r="N77" s="5"/>
      <c r="O77" s="6"/>
      <c r="P77" s="4"/>
      <c r="Q77" s="4"/>
      <c r="R77" s="4"/>
      <c r="S77" s="5"/>
      <c r="T77" s="6"/>
      <c r="U77" s="4"/>
      <c r="V77" s="4">
        <v>4</v>
      </c>
      <c r="W77" s="4"/>
      <c r="X77" s="5"/>
      <c r="Y77" s="6"/>
      <c r="Z77" s="4"/>
      <c r="AA77" s="4"/>
      <c r="AB77" s="4"/>
      <c r="AC77" s="5"/>
      <c r="AE77" s="20">
        <f t="shared" si="1"/>
        <v>7.03</v>
      </c>
    </row>
    <row r="78" spans="1:31" ht="16" hidden="1" customHeight="1" x14ac:dyDescent="0.15">
      <c r="A78" s="10" t="s">
        <v>20</v>
      </c>
      <c r="B78" s="10" t="s">
        <v>20</v>
      </c>
      <c r="C78" s="60" t="s">
        <v>37</v>
      </c>
      <c r="D78" s="46">
        <v>5409</v>
      </c>
      <c r="E78" s="37" t="s">
        <v>85</v>
      </c>
      <c r="F78" s="46">
        <v>4</v>
      </c>
      <c r="G78" s="70">
        <v>1</v>
      </c>
      <c r="H78" s="80">
        <v>0</v>
      </c>
      <c r="I78" s="81">
        <v>28.18</v>
      </c>
      <c r="J78" s="6"/>
      <c r="K78" s="4"/>
      <c r="L78" s="4"/>
      <c r="M78" s="4"/>
      <c r="N78" s="5"/>
      <c r="O78" s="6"/>
      <c r="P78" s="4"/>
      <c r="Q78" s="4"/>
      <c r="R78" s="4">
        <v>4</v>
      </c>
      <c r="S78" s="5"/>
      <c r="T78" s="6"/>
      <c r="U78" s="4"/>
      <c r="V78" s="4"/>
      <c r="W78" s="4"/>
      <c r="X78" s="5"/>
      <c r="Y78" s="6"/>
      <c r="Z78" s="4"/>
      <c r="AA78" s="4"/>
      <c r="AB78" s="4">
        <v>4</v>
      </c>
      <c r="AC78" s="5"/>
      <c r="AE78" s="20">
        <f t="shared" si="1"/>
        <v>28.18</v>
      </c>
    </row>
    <row r="79" spans="1:31" ht="16" hidden="1" customHeight="1" x14ac:dyDescent="0.15">
      <c r="A79" s="10" t="s">
        <v>20</v>
      </c>
      <c r="B79" s="10" t="s">
        <v>20</v>
      </c>
      <c r="C79" s="60" t="s">
        <v>37</v>
      </c>
      <c r="D79" s="46">
        <v>5416</v>
      </c>
      <c r="E79" s="37" t="s">
        <v>28</v>
      </c>
      <c r="F79" s="46">
        <v>4</v>
      </c>
      <c r="G79" s="70">
        <v>2</v>
      </c>
      <c r="H79" s="80">
        <v>19.579999999999998</v>
      </c>
      <c r="I79" s="81">
        <v>39.801000000000002</v>
      </c>
      <c r="J79" s="6"/>
      <c r="K79" s="4"/>
      <c r="L79" s="4"/>
      <c r="M79" s="4"/>
      <c r="N79" s="5"/>
      <c r="O79" s="6"/>
      <c r="P79" s="4"/>
      <c r="Q79" s="4"/>
      <c r="R79" s="4">
        <v>4</v>
      </c>
      <c r="S79" s="5"/>
      <c r="T79" s="6"/>
      <c r="U79" s="4"/>
      <c r="V79" s="4"/>
      <c r="W79" s="4"/>
      <c r="X79" s="5"/>
      <c r="Y79" s="6"/>
      <c r="Z79" s="4"/>
      <c r="AA79" s="4"/>
      <c r="AB79" s="4">
        <v>4</v>
      </c>
      <c r="AC79" s="5"/>
      <c r="AE79" s="20">
        <f t="shared" si="1"/>
        <v>20.221000000000004</v>
      </c>
    </row>
    <row r="80" spans="1:31" ht="16" hidden="1" customHeight="1" x14ac:dyDescent="0.15">
      <c r="A80" s="30" t="s">
        <v>20</v>
      </c>
      <c r="B80" s="30" t="s">
        <v>20</v>
      </c>
      <c r="C80" s="102" t="s">
        <v>37</v>
      </c>
      <c r="D80" s="50">
        <v>2640</v>
      </c>
      <c r="E80" s="44" t="s">
        <v>54</v>
      </c>
      <c r="F80" s="50">
        <v>3</v>
      </c>
      <c r="G80" s="75">
        <v>3</v>
      </c>
      <c r="H80" s="94">
        <v>159.69999999999999</v>
      </c>
      <c r="I80" s="95">
        <v>175.52500000000001</v>
      </c>
      <c r="J80" s="11"/>
      <c r="K80" s="12"/>
      <c r="L80" s="12"/>
      <c r="M80" s="12"/>
      <c r="N80" s="13">
        <v>3</v>
      </c>
      <c r="O80" s="11"/>
      <c r="P80" s="12"/>
      <c r="Q80" s="12"/>
      <c r="R80" s="12"/>
      <c r="S80" s="13">
        <v>3</v>
      </c>
      <c r="T80" s="11"/>
      <c r="U80" s="12"/>
      <c r="V80" s="12"/>
      <c r="W80" s="12"/>
      <c r="X80" s="13">
        <v>3</v>
      </c>
      <c r="Y80" s="11"/>
      <c r="Z80" s="12"/>
      <c r="AA80" s="12"/>
      <c r="AB80" s="12"/>
      <c r="AC80" s="13">
        <v>3</v>
      </c>
      <c r="AE80" s="20">
        <f t="shared" si="1"/>
        <v>15.825000000000017</v>
      </c>
    </row>
    <row r="81" spans="1:31" ht="16" hidden="1" customHeight="1" x14ac:dyDescent="0.15">
      <c r="A81" s="10" t="s">
        <v>20</v>
      </c>
      <c r="B81" s="10" t="s">
        <v>20</v>
      </c>
      <c r="C81" s="60" t="s">
        <v>37</v>
      </c>
      <c r="D81" s="46">
        <v>5401</v>
      </c>
      <c r="E81" s="37" t="s">
        <v>86</v>
      </c>
      <c r="F81" s="46">
        <v>4</v>
      </c>
      <c r="G81" s="70">
        <v>1</v>
      </c>
      <c r="H81" s="80">
        <v>0</v>
      </c>
      <c r="I81" s="81">
        <v>21.501999999999999</v>
      </c>
      <c r="J81" s="6"/>
      <c r="K81" s="4"/>
      <c r="L81" s="4">
        <v>4</v>
      </c>
      <c r="M81" s="4"/>
      <c r="N81" s="5"/>
      <c r="O81" s="6"/>
      <c r="P81" s="4"/>
      <c r="Q81" s="4"/>
      <c r="R81" s="4"/>
      <c r="S81" s="5"/>
      <c r="T81" s="6"/>
      <c r="U81" s="4"/>
      <c r="V81" s="4">
        <v>4</v>
      </c>
      <c r="W81" s="4"/>
      <c r="X81" s="5"/>
      <c r="Y81" s="6"/>
      <c r="Z81" s="4"/>
      <c r="AA81" s="4"/>
      <c r="AB81" s="4"/>
      <c r="AC81" s="5"/>
      <c r="AE81" s="20">
        <f t="shared" si="1"/>
        <v>21.501999999999999</v>
      </c>
    </row>
    <row r="82" spans="1:31" s="30" customFormat="1" ht="16" hidden="1" customHeight="1" x14ac:dyDescent="0.15">
      <c r="A82" s="10" t="s">
        <v>50</v>
      </c>
      <c r="B82" s="10" t="s">
        <v>20</v>
      </c>
      <c r="C82" s="60" t="s">
        <v>37</v>
      </c>
      <c r="D82" s="46">
        <v>5365</v>
      </c>
      <c r="E82" s="37" t="s">
        <v>87</v>
      </c>
      <c r="F82" s="46">
        <v>4</v>
      </c>
      <c r="G82" s="70">
        <v>1</v>
      </c>
      <c r="H82" s="80">
        <v>1.645</v>
      </c>
      <c r="I82" s="81">
        <v>13.244999999999999</v>
      </c>
      <c r="J82" s="6"/>
      <c r="K82" s="4"/>
      <c r="L82" s="4"/>
      <c r="M82" s="4">
        <v>4</v>
      </c>
      <c r="N82" s="5"/>
      <c r="O82" s="6"/>
      <c r="P82" s="4"/>
      <c r="Q82" s="4"/>
      <c r="R82" s="4"/>
      <c r="S82" s="5"/>
      <c r="T82" s="6"/>
      <c r="U82" s="4"/>
      <c r="V82" s="4"/>
      <c r="W82" s="4">
        <v>4</v>
      </c>
      <c r="X82" s="5"/>
      <c r="Y82" s="6"/>
      <c r="Z82" s="4"/>
      <c r="AA82" s="4"/>
      <c r="AB82" s="4"/>
      <c r="AC82" s="5"/>
      <c r="AE82" s="103">
        <f t="shared" si="1"/>
        <v>11.6</v>
      </c>
    </row>
    <row r="83" spans="1:31" ht="16" hidden="1" customHeight="1" x14ac:dyDescent="0.15">
      <c r="A83" s="10" t="s">
        <v>20</v>
      </c>
      <c r="B83" s="10" t="s">
        <v>20</v>
      </c>
      <c r="C83" s="60" t="s">
        <v>37</v>
      </c>
      <c r="D83" s="46">
        <v>5401</v>
      </c>
      <c r="E83" s="37" t="s">
        <v>88</v>
      </c>
      <c r="F83" s="46">
        <v>4</v>
      </c>
      <c r="G83" s="70">
        <v>2</v>
      </c>
      <c r="H83" s="80">
        <v>23.294</v>
      </c>
      <c r="I83" s="81">
        <v>48.027999999999999</v>
      </c>
      <c r="J83" s="6"/>
      <c r="K83" s="4"/>
      <c r="L83" s="4">
        <v>4</v>
      </c>
      <c r="M83" s="4"/>
      <c r="N83" s="5"/>
      <c r="O83" s="6"/>
      <c r="P83" s="4"/>
      <c r="Q83" s="4"/>
      <c r="R83" s="4"/>
      <c r="S83" s="5"/>
      <c r="T83" s="6"/>
      <c r="U83" s="4"/>
      <c r="V83" s="4">
        <v>4</v>
      </c>
      <c r="W83" s="4"/>
      <c r="X83" s="5"/>
      <c r="Y83" s="6"/>
      <c r="Z83" s="4"/>
      <c r="AA83" s="4"/>
      <c r="AB83" s="4"/>
      <c r="AC83" s="5"/>
      <c r="AE83" s="20">
        <f t="shared" si="1"/>
        <v>24.733999999999998</v>
      </c>
    </row>
    <row r="84" spans="1:31" ht="16" hidden="1" customHeight="1" x14ac:dyDescent="0.15">
      <c r="A84" s="10" t="s">
        <v>20</v>
      </c>
      <c r="B84" s="10" t="s">
        <v>20</v>
      </c>
      <c r="C84" s="60" t="s">
        <v>37</v>
      </c>
      <c r="D84" s="46">
        <v>5586</v>
      </c>
      <c r="E84" s="37" t="s">
        <v>89</v>
      </c>
      <c r="F84" s="46">
        <v>4</v>
      </c>
      <c r="G84" s="70">
        <v>1</v>
      </c>
      <c r="H84" s="80">
        <v>0</v>
      </c>
      <c r="I84" s="81">
        <v>27.091000000000001</v>
      </c>
      <c r="J84" s="6"/>
      <c r="K84" s="4"/>
      <c r="L84" s="4"/>
      <c r="M84" s="4">
        <v>4</v>
      </c>
      <c r="N84" s="5"/>
      <c r="O84" s="6"/>
      <c r="P84" s="4"/>
      <c r="Q84" s="4"/>
      <c r="R84" s="4"/>
      <c r="S84" s="5"/>
      <c r="T84" s="6"/>
      <c r="U84" s="4"/>
      <c r="V84" s="4"/>
      <c r="W84" s="4">
        <v>4</v>
      </c>
      <c r="X84" s="5"/>
      <c r="Y84" s="6"/>
      <c r="Z84" s="4"/>
      <c r="AA84" s="4"/>
      <c r="AB84" s="4"/>
      <c r="AC84" s="5"/>
      <c r="AE84" s="20">
        <f t="shared" si="1"/>
        <v>27.091000000000001</v>
      </c>
    </row>
    <row r="85" spans="1:31" s="30" customFormat="1" ht="16" customHeight="1" x14ac:dyDescent="0.15">
      <c r="A85" s="10" t="s">
        <v>30</v>
      </c>
      <c r="B85" s="10" t="s">
        <v>20</v>
      </c>
      <c r="C85" s="60" t="s">
        <v>21</v>
      </c>
      <c r="D85" s="46">
        <v>5498</v>
      </c>
      <c r="E85" s="37" t="s">
        <v>90</v>
      </c>
      <c r="F85" s="46">
        <v>4</v>
      </c>
      <c r="G85" s="65">
        <v>1</v>
      </c>
      <c r="H85" s="80">
        <v>0</v>
      </c>
      <c r="I85" s="81">
        <v>27.61</v>
      </c>
      <c r="J85" s="6"/>
      <c r="K85" s="4">
        <v>4</v>
      </c>
      <c r="L85" s="4"/>
      <c r="M85" s="4"/>
      <c r="N85" s="5"/>
      <c r="O85" s="6"/>
      <c r="P85" s="4"/>
      <c r="Q85" s="4"/>
      <c r="R85" s="4"/>
      <c r="S85" s="5"/>
      <c r="T85" s="6"/>
      <c r="U85" s="4">
        <v>4</v>
      </c>
      <c r="V85" s="4"/>
      <c r="W85" s="4"/>
      <c r="X85" s="5"/>
      <c r="Y85" s="6"/>
      <c r="Z85" s="4"/>
      <c r="AA85" s="4"/>
      <c r="AB85" s="4"/>
      <c r="AC85" s="5"/>
      <c r="AE85" s="103">
        <f t="shared" si="1"/>
        <v>27.61</v>
      </c>
    </row>
    <row r="86" spans="1:31" s="30" customFormat="1" ht="16" hidden="1" customHeight="1" x14ac:dyDescent="0.15">
      <c r="A86" s="10" t="s">
        <v>36</v>
      </c>
      <c r="B86" s="10" t="s">
        <v>20</v>
      </c>
      <c r="C86" s="60" t="s">
        <v>78</v>
      </c>
      <c r="D86" s="46">
        <v>5498</v>
      </c>
      <c r="E86" s="37" t="s">
        <v>90</v>
      </c>
      <c r="F86" s="46">
        <v>4</v>
      </c>
      <c r="G86" s="65">
        <v>1</v>
      </c>
      <c r="H86" s="80">
        <v>27.61</v>
      </c>
      <c r="I86" s="81">
        <v>61.8</v>
      </c>
      <c r="J86" s="6"/>
      <c r="K86" s="4"/>
      <c r="L86" s="4"/>
      <c r="M86" s="4"/>
      <c r="N86" s="5"/>
      <c r="O86" s="6">
        <v>4</v>
      </c>
      <c r="P86" s="4"/>
      <c r="Q86" s="4"/>
      <c r="R86" s="4"/>
      <c r="S86" s="5"/>
      <c r="T86" s="6"/>
      <c r="U86" s="4"/>
      <c r="V86" s="4"/>
      <c r="W86" s="4"/>
      <c r="X86" s="5"/>
      <c r="Y86" s="6">
        <v>4</v>
      </c>
      <c r="Z86" s="4"/>
      <c r="AA86" s="4"/>
      <c r="AB86" s="4"/>
      <c r="AC86" s="5"/>
      <c r="AE86" s="103">
        <f t="shared" si="1"/>
        <v>34.19</v>
      </c>
    </row>
    <row r="87" spans="1:31" ht="16" hidden="1" customHeight="1" x14ac:dyDescent="0.15">
      <c r="A87" s="10" t="s">
        <v>20</v>
      </c>
      <c r="B87" s="10" t="s">
        <v>20</v>
      </c>
      <c r="C87" s="60" t="s">
        <v>37</v>
      </c>
      <c r="D87" s="46">
        <v>5372</v>
      </c>
      <c r="E87" s="37" t="s">
        <v>91</v>
      </c>
      <c r="F87" s="46">
        <v>4</v>
      </c>
      <c r="G87" s="70">
        <v>1</v>
      </c>
      <c r="H87" s="80">
        <v>0</v>
      </c>
      <c r="I87" s="81">
        <v>20.18</v>
      </c>
      <c r="J87" s="6"/>
      <c r="K87" s="4"/>
      <c r="L87" s="4"/>
      <c r="M87" s="4">
        <v>4</v>
      </c>
      <c r="N87" s="5"/>
      <c r="O87" s="6"/>
      <c r="P87" s="4"/>
      <c r="Q87" s="4"/>
      <c r="R87" s="4"/>
      <c r="S87" s="5"/>
      <c r="T87" s="6"/>
      <c r="U87" s="4"/>
      <c r="V87" s="4"/>
      <c r="W87" s="4">
        <v>4</v>
      </c>
      <c r="X87" s="5"/>
      <c r="Y87" s="6"/>
      <c r="Z87" s="4"/>
      <c r="AA87" s="4"/>
      <c r="AB87" s="4"/>
      <c r="AC87" s="5"/>
      <c r="AE87" s="20">
        <f t="shared" si="1"/>
        <v>20.18</v>
      </c>
    </row>
    <row r="88" spans="1:31" ht="16" hidden="1" customHeight="1" x14ac:dyDescent="0.15">
      <c r="A88" s="10" t="s">
        <v>20</v>
      </c>
      <c r="B88" s="10" t="s">
        <v>20</v>
      </c>
      <c r="C88" s="60" t="s">
        <v>37</v>
      </c>
      <c r="D88" s="46">
        <v>5982</v>
      </c>
      <c r="E88" s="37" t="s">
        <v>92</v>
      </c>
      <c r="F88" s="46">
        <v>4</v>
      </c>
      <c r="G88" s="70">
        <v>1</v>
      </c>
      <c r="H88" s="80">
        <v>0</v>
      </c>
      <c r="I88" s="81">
        <v>18.925000000000001</v>
      </c>
      <c r="J88" s="6"/>
      <c r="K88" s="4"/>
      <c r="L88" s="4"/>
      <c r="M88" s="4"/>
      <c r="N88" s="5"/>
      <c r="O88" s="6"/>
      <c r="P88" s="4"/>
      <c r="Q88" s="4"/>
      <c r="R88" s="4">
        <v>4</v>
      </c>
      <c r="S88" s="5"/>
      <c r="T88" s="6"/>
      <c r="U88" s="4"/>
      <c r="V88" s="4"/>
      <c r="W88" s="4"/>
      <c r="X88" s="5"/>
      <c r="Y88" s="6"/>
      <c r="Z88" s="4"/>
      <c r="AA88" s="4"/>
      <c r="AB88" s="4">
        <v>4</v>
      </c>
      <c r="AC88" s="5"/>
      <c r="AE88" s="20">
        <f t="shared" si="1"/>
        <v>18.925000000000001</v>
      </c>
    </row>
    <row r="89" spans="1:31" ht="16" hidden="1" customHeight="1" x14ac:dyDescent="0.15">
      <c r="A89" s="10" t="s">
        <v>20</v>
      </c>
      <c r="B89" s="10" t="s">
        <v>20</v>
      </c>
      <c r="C89" s="60" t="s">
        <v>37</v>
      </c>
      <c r="D89" s="46">
        <v>5368</v>
      </c>
      <c r="E89" s="37" t="s">
        <v>93</v>
      </c>
      <c r="F89" s="46">
        <v>4</v>
      </c>
      <c r="G89" s="70">
        <v>1</v>
      </c>
      <c r="H89" s="80">
        <v>0</v>
      </c>
      <c r="I89" s="81">
        <v>2.875</v>
      </c>
      <c r="J89" s="6"/>
      <c r="K89" s="4"/>
      <c r="L89" s="4"/>
      <c r="M89" s="4">
        <v>4</v>
      </c>
      <c r="N89" s="5"/>
      <c r="O89" s="6"/>
      <c r="P89" s="4"/>
      <c r="Q89" s="4"/>
      <c r="R89" s="4"/>
      <c r="S89" s="5"/>
      <c r="T89" s="6"/>
      <c r="U89" s="4"/>
      <c r="V89" s="4"/>
      <c r="W89" s="4">
        <v>4</v>
      </c>
      <c r="X89" s="5"/>
      <c r="Y89" s="6"/>
      <c r="Z89" s="4"/>
      <c r="AA89" s="4"/>
      <c r="AB89" s="4"/>
      <c r="AC89" s="5"/>
      <c r="AE89" s="20">
        <f t="shared" si="1"/>
        <v>2.875</v>
      </c>
    </row>
    <row r="90" spans="1:31" ht="16" hidden="1" customHeight="1" x14ac:dyDescent="0.15">
      <c r="A90" s="10" t="s">
        <v>20</v>
      </c>
      <c r="B90" s="10" t="s">
        <v>20</v>
      </c>
      <c r="C90" s="60" t="s">
        <v>37</v>
      </c>
      <c r="D90" s="46">
        <v>5368</v>
      </c>
      <c r="E90" s="37" t="s">
        <v>93</v>
      </c>
      <c r="F90" s="46">
        <v>4</v>
      </c>
      <c r="G90" s="70">
        <v>2</v>
      </c>
      <c r="H90" s="80">
        <v>2.9020000000000001</v>
      </c>
      <c r="I90" s="81">
        <v>18.067</v>
      </c>
      <c r="J90" s="6"/>
      <c r="K90" s="4"/>
      <c r="L90" s="4"/>
      <c r="M90" s="4">
        <v>4</v>
      </c>
      <c r="N90" s="5"/>
      <c r="O90" s="6"/>
      <c r="P90" s="4"/>
      <c r="Q90" s="4"/>
      <c r="R90" s="4"/>
      <c r="S90" s="5"/>
      <c r="T90" s="6"/>
      <c r="U90" s="4"/>
      <c r="V90" s="4"/>
      <c r="W90" s="4">
        <v>4</v>
      </c>
      <c r="X90" s="5"/>
      <c r="Y90" s="6"/>
      <c r="Z90" s="4"/>
      <c r="AA90" s="4"/>
      <c r="AB90" s="4"/>
      <c r="AC90" s="5"/>
      <c r="AE90" s="20">
        <f t="shared" si="1"/>
        <v>15.164999999999999</v>
      </c>
    </row>
    <row r="91" spans="1:31" ht="16" hidden="1" customHeight="1" x14ac:dyDescent="0.15">
      <c r="A91" s="30" t="s">
        <v>50</v>
      </c>
      <c r="B91" s="30" t="s">
        <v>20</v>
      </c>
      <c r="C91" s="102" t="s">
        <v>37</v>
      </c>
      <c r="D91" s="50">
        <v>2590</v>
      </c>
      <c r="E91" s="44" t="s">
        <v>41</v>
      </c>
      <c r="F91" s="50">
        <v>3</v>
      </c>
      <c r="G91" s="75">
        <v>4</v>
      </c>
      <c r="H91" s="94">
        <v>293.91199999999998</v>
      </c>
      <c r="I91" s="95">
        <v>327.863</v>
      </c>
      <c r="J91" s="11"/>
      <c r="K91" s="12">
        <v>3</v>
      </c>
      <c r="L91" s="12"/>
      <c r="M91" s="12"/>
      <c r="N91" s="13"/>
      <c r="O91" s="11"/>
      <c r="P91" s="12">
        <v>3</v>
      </c>
      <c r="Q91" s="12"/>
      <c r="R91" s="12"/>
      <c r="S91" s="13"/>
      <c r="T91" s="11"/>
      <c r="U91" s="12">
        <v>3</v>
      </c>
      <c r="V91" s="12"/>
      <c r="W91" s="12"/>
      <c r="X91" s="13"/>
      <c r="Y91" s="11"/>
      <c r="Z91" s="12">
        <v>3</v>
      </c>
      <c r="AA91" s="12"/>
      <c r="AB91" s="12"/>
      <c r="AC91" s="13"/>
      <c r="AE91" s="20">
        <f t="shared" si="1"/>
        <v>33.951000000000022</v>
      </c>
    </row>
    <row r="92" spans="1:31" ht="16" hidden="1" customHeight="1" x14ac:dyDescent="0.15">
      <c r="A92" s="10" t="s">
        <v>50</v>
      </c>
      <c r="B92" s="10" t="s">
        <v>20</v>
      </c>
      <c r="C92" s="60" t="s">
        <v>37</v>
      </c>
      <c r="D92" s="46">
        <v>2570</v>
      </c>
      <c r="E92" s="37" t="s">
        <v>94</v>
      </c>
      <c r="F92" s="46">
        <v>4</v>
      </c>
      <c r="G92" s="70">
        <v>3</v>
      </c>
      <c r="H92" s="80">
        <v>281.197</v>
      </c>
      <c r="I92" s="81">
        <v>333.70400000000001</v>
      </c>
      <c r="J92" s="6"/>
      <c r="K92" s="4"/>
      <c r="L92" s="4"/>
      <c r="M92" s="4"/>
      <c r="N92" s="5">
        <v>4</v>
      </c>
      <c r="O92" s="6"/>
      <c r="P92" s="4"/>
      <c r="Q92" s="4"/>
      <c r="R92" s="4"/>
      <c r="S92" s="5"/>
      <c r="T92" s="6"/>
      <c r="U92" s="4"/>
      <c r="V92" s="4"/>
      <c r="W92" s="4"/>
      <c r="X92" s="5">
        <v>4</v>
      </c>
      <c r="Y92" s="6"/>
      <c r="Z92" s="4"/>
      <c r="AA92" s="4"/>
      <c r="AB92" s="4"/>
      <c r="AC92" s="5"/>
      <c r="AE92" s="20">
        <f t="shared" si="1"/>
        <v>52.507000000000005</v>
      </c>
    </row>
    <row r="93" spans="1:31" ht="16" hidden="1" customHeight="1" x14ac:dyDescent="0.15">
      <c r="A93" s="10" t="s">
        <v>50</v>
      </c>
      <c r="B93" s="10" t="s">
        <v>20</v>
      </c>
      <c r="C93" s="60" t="s">
        <v>37</v>
      </c>
      <c r="D93" s="46">
        <v>5373</v>
      </c>
      <c r="E93" s="37" t="s">
        <v>95</v>
      </c>
      <c r="F93" s="46">
        <v>4</v>
      </c>
      <c r="G93" s="70">
        <v>1</v>
      </c>
      <c r="H93" s="80">
        <v>15.516</v>
      </c>
      <c r="I93" s="81">
        <v>27.417999999999999</v>
      </c>
      <c r="J93" s="6"/>
      <c r="K93" s="4"/>
      <c r="L93" s="4"/>
      <c r="M93" s="4">
        <v>4</v>
      </c>
      <c r="N93" s="5"/>
      <c r="O93" s="6"/>
      <c r="P93" s="4"/>
      <c r="Q93" s="4"/>
      <c r="R93" s="4"/>
      <c r="S93" s="5"/>
      <c r="T93" s="6"/>
      <c r="U93" s="4"/>
      <c r="V93" s="4"/>
      <c r="W93" s="4">
        <v>4</v>
      </c>
      <c r="X93" s="5"/>
      <c r="Y93" s="6"/>
      <c r="Z93" s="4"/>
      <c r="AA93" s="4"/>
      <c r="AB93" s="4"/>
      <c r="AC93" s="5"/>
      <c r="AE93" s="20">
        <f t="shared" si="1"/>
        <v>11.901999999999999</v>
      </c>
    </row>
    <row r="94" spans="1:31" ht="16" hidden="1" customHeight="1" x14ac:dyDescent="0.15">
      <c r="A94" s="10" t="s">
        <v>49</v>
      </c>
      <c r="B94" s="10" t="s">
        <v>20</v>
      </c>
      <c r="C94" s="60" t="s">
        <v>78</v>
      </c>
      <c r="D94" s="46">
        <v>4005</v>
      </c>
      <c r="E94" s="37" t="s">
        <v>96</v>
      </c>
      <c r="F94" s="46">
        <v>4</v>
      </c>
      <c r="G94" s="65">
        <v>3</v>
      </c>
      <c r="H94" s="80">
        <v>183.02</v>
      </c>
      <c r="I94" s="81">
        <v>183.26</v>
      </c>
      <c r="J94" s="6"/>
      <c r="K94" s="4"/>
      <c r="L94" s="4"/>
      <c r="M94" s="4"/>
      <c r="N94" s="5"/>
      <c r="O94" s="6"/>
      <c r="P94" s="4"/>
      <c r="Q94" s="4"/>
      <c r="R94" s="4">
        <v>4</v>
      </c>
      <c r="S94" s="5"/>
      <c r="T94" s="6"/>
      <c r="U94" s="4"/>
      <c r="V94" s="4"/>
      <c r="W94" s="4"/>
      <c r="X94" s="5"/>
      <c r="Y94" s="6"/>
      <c r="Z94" s="4"/>
      <c r="AA94" s="4"/>
      <c r="AB94" s="4">
        <v>4</v>
      </c>
      <c r="AC94" s="5"/>
      <c r="AE94" s="20">
        <f t="shared" si="1"/>
        <v>0.23999999999998067</v>
      </c>
    </row>
    <row r="95" spans="1:31" ht="16" hidden="1" customHeight="1" x14ac:dyDescent="0.15">
      <c r="A95" s="22" t="s">
        <v>20</v>
      </c>
      <c r="B95" s="22" t="s">
        <v>20</v>
      </c>
      <c r="C95" s="104" t="s">
        <v>78</v>
      </c>
      <c r="D95" s="47">
        <v>5461</v>
      </c>
      <c r="E95" s="38" t="s">
        <v>97</v>
      </c>
      <c r="F95" s="47">
        <v>5</v>
      </c>
      <c r="G95" s="66">
        <v>1</v>
      </c>
      <c r="H95" s="82">
        <v>0</v>
      </c>
      <c r="I95" s="83">
        <v>23.13</v>
      </c>
      <c r="J95" s="14"/>
      <c r="K95" s="15"/>
      <c r="L95" s="15"/>
      <c r="M95" s="15"/>
      <c r="N95" s="16"/>
      <c r="O95" s="14"/>
      <c r="P95" s="15"/>
      <c r="Q95" s="15"/>
      <c r="R95" s="15"/>
      <c r="S95" s="16"/>
      <c r="T95" s="14">
        <v>5</v>
      </c>
      <c r="U95" s="15"/>
      <c r="V95" s="15"/>
      <c r="W95" s="15"/>
      <c r="X95" s="16"/>
      <c r="Y95" s="14"/>
      <c r="Z95" s="15"/>
      <c r="AA95" s="15"/>
      <c r="AB95" s="15"/>
      <c r="AC95" s="16"/>
      <c r="AE95" s="20">
        <f t="shared" si="1"/>
        <v>23.13</v>
      </c>
    </row>
    <row r="96" spans="1:31" ht="16" hidden="1" customHeight="1" thickBot="1" x14ac:dyDescent="0.2">
      <c r="A96" s="10" t="s">
        <v>20</v>
      </c>
      <c r="B96" s="10" t="s">
        <v>20</v>
      </c>
      <c r="C96" s="62" t="s">
        <v>78</v>
      </c>
      <c r="D96" s="59">
        <v>5524</v>
      </c>
      <c r="E96" s="58" t="s">
        <v>98</v>
      </c>
      <c r="F96" s="59">
        <v>4</v>
      </c>
      <c r="G96" s="115">
        <v>1</v>
      </c>
      <c r="H96" s="92">
        <v>0</v>
      </c>
      <c r="I96" s="93">
        <v>23.87</v>
      </c>
      <c r="J96" s="9"/>
      <c r="K96" s="7"/>
      <c r="L96" s="7"/>
      <c r="M96" s="7">
        <v>4</v>
      </c>
      <c r="N96" s="8"/>
      <c r="O96" s="9"/>
      <c r="P96" s="7"/>
      <c r="Q96" s="7"/>
      <c r="R96" s="7"/>
      <c r="S96" s="8"/>
      <c r="T96" s="9"/>
      <c r="U96" s="7"/>
      <c r="V96" s="7"/>
      <c r="W96" s="7">
        <v>4</v>
      </c>
      <c r="X96" s="8"/>
      <c r="Y96" s="9"/>
      <c r="Z96" s="7"/>
      <c r="AA96" s="7"/>
      <c r="AB96" s="7"/>
      <c r="AC96" s="8"/>
      <c r="AE96" s="20">
        <f t="shared" si="1"/>
        <v>23.87</v>
      </c>
    </row>
    <row r="97" spans="1:31" ht="16" hidden="1" customHeight="1" x14ac:dyDescent="0.15">
      <c r="A97" s="10" t="s">
        <v>36</v>
      </c>
      <c r="B97" s="10" t="s">
        <v>20</v>
      </c>
      <c r="C97" s="63" t="s">
        <v>51</v>
      </c>
      <c r="D97" s="57">
        <v>2720</v>
      </c>
      <c r="E97" s="56" t="s">
        <v>70</v>
      </c>
      <c r="F97" s="57">
        <v>4</v>
      </c>
      <c r="G97" s="69">
        <v>4</v>
      </c>
      <c r="H97" s="88">
        <v>128.79400000000001</v>
      </c>
      <c r="I97" s="89">
        <v>147.62799999999999</v>
      </c>
      <c r="J97" s="3"/>
      <c r="K97" s="1"/>
      <c r="L97" s="1"/>
      <c r="M97" s="1">
        <v>4</v>
      </c>
      <c r="N97" s="2"/>
      <c r="O97" s="3"/>
      <c r="P97" s="1"/>
      <c r="Q97" s="1"/>
      <c r="R97" s="1"/>
      <c r="S97" s="2"/>
      <c r="T97" s="3"/>
      <c r="U97" s="1"/>
      <c r="V97" s="1"/>
      <c r="W97" s="1">
        <v>4</v>
      </c>
      <c r="X97" s="2"/>
      <c r="Y97" s="3"/>
      <c r="Z97" s="1"/>
      <c r="AA97" s="1"/>
      <c r="AB97" s="1"/>
      <c r="AC97" s="2"/>
      <c r="AE97" s="20">
        <f t="shared" si="1"/>
        <v>18.833999999999975</v>
      </c>
    </row>
    <row r="98" spans="1:31" ht="16" customHeight="1" x14ac:dyDescent="0.15">
      <c r="A98" s="10" t="s">
        <v>60</v>
      </c>
      <c r="B98" s="10" t="s">
        <v>20</v>
      </c>
      <c r="C98" s="60" t="s">
        <v>21</v>
      </c>
      <c r="D98" s="46">
        <v>2720</v>
      </c>
      <c r="E98" s="37" t="s">
        <v>70</v>
      </c>
      <c r="F98" s="46">
        <v>4</v>
      </c>
      <c r="G98" s="65">
        <v>4</v>
      </c>
      <c r="H98" s="80">
        <v>147.62799999999999</v>
      </c>
      <c r="I98" s="81">
        <v>184.446</v>
      </c>
      <c r="J98" s="6"/>
      <c r="K98" s="4"/>
      <c r="L98" s="4"/>
      <c r="M98" s="4"/>
      <c r="N98" s="5"/>
      <c r="O98" s="6"/>
      <c r="P98" s="4"/>
      <c r="Q98" s="4">
        <v>4</v>
      </c>
      <c r="R98" s="4"/>
      <c r="S98" s="5"/>
      <c r="T98" s="6"/>
      <c r="U98" s="4"/>
      <c r="V98" s="4"/>
      <c r="W98" s="4"/>
      <c r="X98" s="5"/>
      <c r="Y98" s="6"/>
      <c r="Z98" s="4"/>
      <c r="AA98" s="4">
        <v>4</v>
      </c>
      <c r="AB98" s="4"/>
      <c r="AC98" s="5"/>
      <c r="AE98" s="20">
        <f t="shared" si="1"/>
        <v>36.818000000000012</v>
      </c>
    </row>
    <row r="99" spans="1:31" ht="16" hidden="1" customHeight="1" x14ac:dyDescent="0.15">
      <c r="A99" s="10" t="s">
        <v>20</v>
      </c>
      <c r="B99" s="10" t="s">
        <v>20</v>
      </c>
      <c r="C99" s="60" t="s">
        <v>78</v>
      </c>
      <c r="D99" s="46">
        <v>5463</v>
      </c>
      <c r="E99" s="37" t="s">
        <v>32</v>
      </c>
      <c r="F99" s="46">
        <v>4</v>
      </c>
      <c r="G99" s="65">
        <v>1</v>
      </c>
      <c r="H99" s="80">
        <v>0</v>
      </c>
      <c r="I99" s="81">
        <v>16.986000000000001</v>
      </c>
      <c r="J99" s="6">
        <v>4</v>
      </c>
      <c r="K99" s="4"/>
      <c r="L99" s="4"/>
      <c r="M99" s="4"/>
      <c r="N99" s="5"/>
      <c r="O99" s="6"/>
      <c r="P99" s="4"/>
      <c r="Q99" s="4"/>
      <c r="R99" s="4"/>
      <c r="S99" s="5"/>
      <c r="T99" s="6">
        <v>4</v>
      </c>
      <c r="U99" s="4"/>
      <c r="V99" s="4"/>
      <c r="W99" s="4"/>
      <c r="X99" s="5"/>
      <c r="Y99" s="6"/>
      <c r="Z99" s="4"/>
      <c r="AA99" s="4"/>
      <c r="AB99" s="4"/>
      <c r="AC99" s="5"/>
      <c r="AE99" s="20">
        <f t="shared" si="1"/>
        <v>16.986000000000001</v>
      </c>
    </row>
    <row r="100" spans="1:31" ht="16" hidden="1" customHeight="1" x14ac:dyDescent="0.15">
      <c r="A100" s="10" t="s">
        <v>20</v>
      </c>
      <c r="B100" s="10" t="s">
        <v>20</v>
      </c>
      <c r="C100" s="60" t="s">
        <v>78</v>
      </c>
      <c r="D100" s="46">
        <v>5475</v>
      </c>
      <c r="E100" s="37" t="s">
        <v>99</v>
      </c>
      <c r="F100" s="46">
        <v>4</v>
      </c>
      <c r="G100" s="65">
        <v>1</v>
      </c>
      <c r="H100" s="80">
        <v>0</v>
      </c>
      <c r="I100" s="81">
        <v>21.51</v>
      </c>
      <c r="J100" s="6"/>
      <c r="K100" s="4"/>
      <c r="L100" s="4"/>
      <c r="M100" s="4"/>
      <c r="N100" s="5"/>
      <c r="O100" s="6"/>
      <c r="P100" s="4"/>
      <c r="Q100" s="4">
        <v>4</v>
      </c>
      <c r="R100" s="4"/>
      <c r="S100" s="5"/>
      <c r="T100" s="6"/>
      <c r="U100" s="4"/>
      <c r="V100" s="4"/>
      <c r="W100" s="4"/>
      <c r="X100" s="5"/>
      <c r="Y100" s="6"/>
      <c r="Z100" s="4"/>
      <c r="AA100" s="4">
        <v>4</v>
      </c>
      <c r="AB100" s="4"/>
      <c r="AC100" s="5"/>
      <c r="AE100" s="20">
        <f t="shared" si="1"/>
        <v>21.51</v>
      </c>
    </row>
    <row r="101" spans="1:31" ht="16" hidden="1" customHeight="1" x14ac:dyDescent="0.15">
      <c r="A101" s="10" t="s">
        <v>20</v>
      </c>
      <c r="B101" s="10" t="s">
        <v>20</v>
      </c>
      <c r="C101" s="60" t="s">
        <v>78</v>
      </c>
      <c r="D101" s="46">
        <v>5465</v>
      </c>
      <c r="E101" s="37" t="s">
        <v>100</v>
      </c>
      <c r="F101" s="46">
        <v>4</v>
      </c>
      <c r="G101" s="65">
        <v>1</v>
      </c>
      <c r="H101" s="80">
        <v>0</v>
      </c>
      <c r="I101" s="81">
        <v>15.07</v>
      </c>
      <c r="J101" s="6"/>
      <c r="K101" s="4"/>
      <c r="L101" s="4"/>
      <c r="M101" s="4">
        <v>4</v>
      </c>
      <c r="N101" s="5"/>
      <c r="O101" s="6"/>
      <c r="P101" s="4"/>
      <c r="Q101" s="4"/>
      <c r="R101" s="4"/>
      <c r="S101" s="5"/>
      <c r="T101" s="6"/>
      <c r="U101" s="4"/>
      <c r="V101" s="4"/>
      <c r="W101" s="4">
        <v>4</v>
      </c>
      <c r="X101" s="5"/>
      <c r="Y101" s="6"/>
      <c r="Z101" s="4"/>
      <c r="AA101" s="4"/>
      <c r="AB101" s="4"/>
      <c r="AC101" s="5"/>
      <c r="AE101" s="20">
        <f t="shared" si="1"/>
        <v>15.07</v>
      </c>
    </row>
    <row r="102" spans="1:31" ht="16" hidden="1" customHeight="1" x14ac:dyDescent="0.15">
      <c r="A102" s="10" t="s">
        <v>20</v>
      </c>
      <c r="B102" s="10" t="s">
        <v>20</v>
      </c>
      <c r="C102" s="60" t="s">
        <v>78</v>
      </c>
      <c r="D102" s="46">
        <v>5489</v>
      </c>
      <c r="E102" s="37" t="s">
        <v>101</v>
      </c>
      <c r="F102" s="46">
        <v>4</v>
      </c>
      <c r="G102" s="65">
        <v>1</v>
      </c>
      <c r="H102" s="80">
        <v>0</v>
      </c>
      <c r="I102" s="81">
        <v>21.395</v>
      </c>
      <c r="J102" s="6"/>
      <c r="K102" s="4"/>
      <c r="L102" s="4"/>
      <c r="M102" s="4"/>
      <c r="N102" s="5"/>
      <c r="O102" s="6"/>
      <c r="P102" s="4">
        <v>4</v>
      </c>
      <c r="Q102" s="4"/>
      <c r="R102" s="4"/>
      <c r="S102" s="5"/>
      <c r="T102" s="6"/>
      <c r="U102" s="4"/>
      <c r="V102" s="4"/>
      <c r="W102" s="4"/>
      <c r="X102" s="5"/>
      <c r="Y102" s="6"/>
      <c r="Z102" s="4">
        <v>4</v>
      </c>
      <c r="AA102" s="4"/>
      <c r="AB102" s="4"/>
      <c r="AC102" s="5"/>
      <c r="AE102" s="20">
        <f t="shared" si="1"/>
        <v>21.395</v>
      </c>
    </row>
    <row r="103" spans="1:31" ht="16" hidden="1" customHeight="1" x14ac:dyDescent="0.15">
      <c r="A103" s="10" t="s">
        <v>20</v>
      </c>
      <c r="B103" s="10" t="s">
        <v>20</v>
      </c>
      <c r="C103" s="60" t="s">
        <v>78</v>
      </c>
      <c r="D103" s="46">
        <v>5574</v>
      </c>
      <c r="E103" s="37" t="s">
        <v>102</v>
      </c>
      <c r="F103" s="46">
        <v>4</v>
      </c>
      <c r="G103" s="65">
        <v>1</v>
      </c>
      <c r="H103" s="80">
        <v>0</v>
      </c>
      <c r="I103" s="81">
        <v>9.4250000000000007</v>
      </c>
      <c r="J103" s="6"/>
      <c r="K103" s="4"/>
      <c r="L103" s="4"/>
      <c r="M103" s="4"/>
      <c r="N103" s="5"/>
      <c r="O103" s="6"/>
      <c r="P103" s="4">
        <v>4</v>
      </c>
      <c r="Q103" s="4"/>
      <c r="R103" s="4"/>
      <c r="S103" s="5"/>
      <c r="T103" s="6"/>
      <c r="U103" s="4"/>
      <c r="V103" s="4"/>
      <c r="W103" s="4"/>
      <c r="X103" s="5"/>
      <c r="Y103" s="6"/>
      <c r="Z103" s="4">
        <v>4</v>
      </c>
      <c r="AA103" s="4"/>
      <c r="AB103" s="4"/>
      <c r="AC103" s="5"/>
      <c r="AE103" s="20">
        <f t="shared" si="1"/>
        <v>9.4250000000000007</v>
      </c>
    </row>
    <row r="104" spans="1:31" ht="16" hidden="1" customHeight="1" x14ac:dyDescent="0.15">
      <c r="A104" s="10" t="s">
        <v>20</v>
      </c>
      <c r="B104" s="10" t="s">
        <v>20</v>
      </c>
      <c r="C104" s="60" t="s">
        <v>78</v>
      </c>
      <c r="D104" s="46">
        <v>5574</v>
      </c>
      <c r="E104" s="37" t="s">
        <v>102</v>
      </c>
      <c r="F104" s="46">
        <v>4</v>
      </c>
      <c r="G104" s="65">
        <v>2</v>
      </c>
      <c r="H104" s="80">
        <v>9.4580000000000002</v>
      </c>
      <c r="I104" s="81">
        <v>43.942999999999998</v>
      </c>
      <c r="J104" s="6"/>
      <c r="K104" s="4"/>
      <c r="L104" s="4"/>
      <c r="M104" s="4"/>
      <c r="N104" s="5"/>
      <c r="O104" s="6"/>
      <c r="P104" s="4">
        <v>4</v>
      </c>
      <c r="Q104" s="4"/>
      <c r="R104" s="4"/>
      <c r="S104" s="5"/>
      <c r="T104" s="6"/>
      <c r="U104" s="4"/>
      <c r="V104" s="4"/>
      <c r="W104" s="4"/>
      <c r="X104" s="5"/>
      <c r="Y104" s="6"/>
      <c r="Z104" s="4">
        <v>4</v>
      </c>
      <c r="AA104" s="4"/>
      <c r="AB104" s="4"/>
      <c r="AC104" s="5"/>
      <c r="AE104" s="20">
        <f t="shared" si="1"/>
        <v>34.484999999999999</v>
      </c>
    </row>
    <row r="105" spans="1:31" ht="16" hidden="1" customHeight="1" x14ac:dyDescent="0.15">
      <c r="A105" s="30" t="s">
        <v>36</v>
      </c>
      <c r="B105" s="30" t="s">
        <v>20</v>
      </c>
      <c r="C105" s="102" t="s">
        <v>37</v>
      </c>
      <c r="D105" s="50">
        <v>2590</v>
      </c>
      <c r="E105" s="44" t="s">
        <v>41</v>
      </c>
      <c r="F105" s="50">
        <v>3</v>
      </c>
      <c r="G105" s="75">
        <v>5</v>
      </c>
      <c r="H105" s="94">
        <v>327.83300000000003</v>
      </c>
      <c r="I105" s="95">
        <v>357.09399999999999</v>
      </c>
      <c r="J105" s="11"/>
      <c r="K105" s="12">
        <v>3</v>
      </c>
      <c r="L105" s="12"/>
      <c r="M105" s="12"/>
      <c r="N105" s="13"/>
      <c r="O105" s="11"/>
      <c r="P105" s="12">
        <v>3</v>
      </c>
      <c r="Q105" s="12"/>
      <c r="R105" s="12"/>
      <c r="S105" s="13"/>
      <c r="T105" s="11"/>
      <c r="U105" s="12">
        <v>3</v>
      </c>
      <c r="V105" s="12"/>
      <c r="W105" s="12"/>
      <c r="X105" s="13"/>
      <c r="Y105" s="11"/>
      <c r="Z105" s="12">
        <v>3</v>
      </c>
      <c r="AA105" s="12"/>
      <c r="AB105" s="12"/>
      <c r="AC105" s="13"/>
      <c r="AE105" s="20">
        <f t="shared" si="1"/>
        <v>29.260999999999967</v>
      </c>
    </row>
    <row r="106" spans="1:31" ht="16" customHeight="1" x14ac:dyDescent="0.15">
      <c r="A106" s="30" t="s">
        <v>34</v>
      </c>
      <c r="B106" s="30" t="s">
        <v>20</v>
      </c>
      <c r="C106" s="102" t="s">
        <v>21</v>
      </c>
      <c r="D106" s="50">
        <v>2590</v>
      </c>
      <c r="E106" s="44" t="s">
        <v>41</v>
      </c>
      <c r="F106" s="50">
        <v>3</v>
      </c>
      <c r="G106" s="77">
        <v>5</v>
      </c>
      <c r="H106" s="94">
        <v>357.09399999999999</v>
      </c>
      <c r="I106" s="95">
        <v>388.85899999999998</v>
      </c>
      <c r="J106" s="11"/>
      <c r="K106" s="12"/>
      <c r="L106" s="12"/>
      <c r="M106" s="12">
        <v>3</v>
      </c>
      <c r="N106" s="13"/>
      <c r="O106" s="11"/>
      <c r="P106" s="12"/>
      <c r="Q106" s="12"/>
      <c r="R106" s="12"/>
      <c r="S106" s="13">
        <v>3</v>
      </c>
      <c r="T106" s="11"/>
      <c r="U106" s="12"/>
      <c r="V106" s="12"/>
      <c r="W106" s="12">
        <v>3</v>
      </c>
      <c r="X106" s="13"/>
      <c r="Y106" s="11"/>
      <c r="Z106" s="12"/>
      <c r="AA106" s="12"/>
      <c r="AB106" s="12"/>
      <c r="AC106" s="13">
        <v>3</v>
      </c>
      <c r="AE106" s="20">
        <f t="shared" si="1"/>
        <v>31.764999999999986</v>
      </c>
    </row>
    <row r="107" spans="1:31" ht="16" hidden="1" customHeight="1" x14ac:dyDescent="0.15">
      <c r="A107" s="10" t="s">
        <v>20</v>
      </c>
      <c r="B107" s="10" t="s">
        <v>20</v>
      </c>
      <c r="C107" s="60" t="s">
        <v>78</v>
      </c>
      <c r="D107" s="46">
        <v>4005</v>
      </c>
      <c r="E107" s="37" t="s">
        <v>96</v>
      </c>
      <c r="F107" s="46">
        <v>4</v>
      </c>
      <c r="G107" s="65">
        <v>1</v>
      </c>
      <c r="H107" s="80">
        <v>0</v>
      </c>
      <c r="I107" s="81">
        <v>76.207999999999998</v>
      </c>
      <c r="J107" s="6"/>
      <c r="K107" s="4"/>
      <c r="L107" s="4"/>
      <c r="M107" s="4"/>
      <c r="N107" s="5"/>
      <c r="O107" s="6"/>
      <c r="P107" s="4"/>
      <c r="Q107" s="4"/>
      <c r="R107" s="4">
        <v>4</v>
      </c>
      <c r="S107" s="5"/>
      <c r="T107" s="6"/>
      <c r="U107" s="4"/>
      <c r="V107" s="4"/>
      <c r="W107" s="4"/>
      <c r="X107" s="5"/>
      <c r="Y107" s="6"/>
      <c r="Z107" s="4"/>
      <c r="AA107" s="4"/>
      <c r="AB107" s="4">
        <v>4</v>
      </c>
      <c r="AC107" s="5"/>
      <c r="AE107" s="20">
        <f t="shared" si="1"/>
        <v>76.207999999999998</v>
      </c>
    </row>
    <row r="108" spans="1:31" ht="16" hidden="1" customHeight="1" x14ac:dyDescent="0.15">
      <c r="A108" s="10" t="s">
        <v>20</v>
      </c>
      <c r="B108" s="10" t="s">
        <v>20</v>
      </c>
      <c r="C108" s="60" t="s">
        <v>78</v>
      </c>
      <c r="D108" s="46">
        <v>4005</v>
      </c>
      <c r="E108" s="37" t="s">
        <v>96</v>
      </c>
      <c r="F108" s="46">
        <v>4</v>
      </c>
      <c r="G108" s="65">
        <v>2</v>
      </c>
      <c r="H108" s="80">
        <v>76.207999999999998</v>
      </c>
      <c r="I108" s="81">
        <v>183.02</v>
      </c>
      <c r="J108" s="6"/>
      <c r="K108" s="4"/>
      <c r="L108" s="4"/>
      <c r="M108" s="4"/>
      <c r="N108" s="5"/>
      <c r="O108" s="6"/>
      <c r="P108" s="4"/>
      <c r="Q108" s="4"/>
      <c r="R108" s="4">
        <v>4</v>
      </c>
      <c r="S108" s="5"/>
      <c r="T108" s="6"/>
      <c r="U108" s="4"/>
      <c r="V108" s="4"/>
      <c r="W108" s="4"/>
      <c r="X108" s="5"/>
      <c r="Y108" s="6"/>
      <c r="Z108" s="4"/>
      <c r="AA108" s="4"/>
      <c r="AB108" s="4">
        <v>4</v>
      </c>
      <c r="AC108" s="5"/>
      <c r="AE108" s="20">
        <f t="shared" si="1"/>
        <v>106.81200000000001</v>
      </c>
    </row>
    <row r="109" spans="1:31" ht="16" hidden="1" customHeight="1" x14ac:dyDescent="0.15">
      <c r="A109" s="10" t="s">
        <v>20</v>
      </c>
      <c r="B109" s="10" t="s">
        <v>20</v>
      </c>
      <c r="C109" s="60" t="s">
        <v>78</v>
      </c>
      <c r="D109" s="46">
        <v>5492</v>
      </c>
      <c r="E109" s="37" t="s">
        <v>103</v>
      </c>
      <c r="F109" s="46">
        <v>4</v>
      </c>
      <c r="G109" s="65">
        <v>1</v>
      </c>
      <c r="H109" s="80">
        <v>0</v>
      </c>
      <c r="I109" s="81">
        <v>8.5419999999999998</v>
      </c>
      <c r="J109" s="6"/>
      <c r="K109" s="4"/>
      <c r="L109" s="4"/>
      <c r="M109" s="4"/>
      <c r="N109" s="5"/>
      <c r="O109" s="6">
        <v>4</v>
      </c>
      <c r="P109" s="4"/>
      <c r="Q109" s="4"/>
      <c r="R109" s="4"/>
      <c r="S109" s="5"/>
      <c r="T109" s="6"/>
      <c r="U109" s="4"/>
      <c r="V109" s="4"/>
      <c r="W109" s="4"/>
      <c r="X109" s="5"/>
      <c r="Y109" s="6">
        <v>4</v>
      </c>
      <c r="Z109" s="4"/>
      <c r="AA109" s="4"/>
      <c r="AB109" s="4"/>
      <c r="AC109" s="5"/>
      <c r="AE109" s="20">
        <f t="shared" si="1"/>
        <v>8.5419999999999998</v>
      </c>
    </row>
    <row r="110" spans="1:31" ht="16" hidden="1" customHeight="1" x14ac:dyDescent="0.15">
      <c r="A110" s="10" t="s">
        <v>20</v>
      </c>
      <c r="B110" s="10" t="s">
        <v>20</v>
      </c>
      <c r="C110" s="60" t="s">
        <v>78</v>
      </c>
      <c r="D110" s="46">
        <v>5470</v>
      </c>
      <c r="E110" s="37" t="s">
        <v>104</v>
      </c>
      <c r="F110" s="46">
        <v>4</v>
      </c>
      <c r="G110" s="65">
        <v>1</v>
      </c>
      <c r="H110" s="80">
        <v>0</v>
      </c>
      <c r="I110" s="81">
        <v>23.274999999999999</v>
      </c>
      <c r="J110" s="6"/>
      <c r="K110" s="4"/>
      <c r="L110" s="4"/>
      <c r="M110" s="4"/>
      <c r="N110" s="5"/>
      <c r="O110" s="6"/>
      <c r="P110" s="4"/>
      <c r="Q110" s="4">
        <v>4</v>
      </c>
      <c r="R110" s="4"/>
      <c r="S110" s="5"/>
      <c r="T110" s="6"/>
      <c r="U110" s="4"/>
      <c r="V110" s="4"/>
      <c r="W110" s="4"/>
      <c r="X110" s="5"/>
      <c r="Y110" s="6"/>
      <c r="Z110" s="4"/>
      <c r="AA110" s="4">
        <v>4</v>
      </c>
      <c r="AB110" s="4"/>
      <c r="AC110" s="5"/>
      <c r="AE110" s="20">
        <f t="shared" si="1"/>
        <v>23.274999999999999</v>
      </c>
    </row>
    <row r="111" spans="1:31" ht="16" hidden="1" customHeight="1" x14ac:dyDescent="0.15">
      <c r="A111" s="10" t="s">
        <v>20</v>
      </c>
      <c r="B111" s="10" t="s">
        <v>20</v>
      </c>
      <c r="C111" s="60" t="s">
        <v>78</v>
      </c>
      <c r="D111" s="46">
        <v>4871</v>
      </c>
      <c r="E111" s="37" t="s">
        <v>105</v>
      </c>
      <c r="F111" s="46">
        <v>4</v>
      </c>
      <c r="G111" s="65">
        <v>1</v>
      </c>
      <c r="H111" s="80">
        <v>0</v>
      </c>
      <c r="I111" s="81">
        <v>36.130000000000003</v>
      </c>
      <c r="J111" s="6"/>
      <c r="K111" s="4"/>
      <c r="L111" s="4"/>
      <c r="M111" s="4"/>
      <c r="N111" s="5"/>
      <c r="O111" s="6"/>
      <c r="P111" s="4"/>
      <c r="Q111" s="4">
        <v>4</v>
      </c>
      <c r="R111" s="4"/>
      <c r="S111" s="5"/>
      <c r="T111" s="6"/>
      <c r="U111" s="4"/>
      <c r="V111" s="4"/>
      <c r="W111" s="4"/>
      <c r="X111" s="5"/>
      <c r="Y111" s="6"/>
      <c r="Z111" s="4"/>
      <c r="AA111" s="4">
        <v>4</v>
      </c>
      <c r="AB111" s="4"/>
      <c r="AC111" s="5"/>
      <c r="AE111" s="20">
        <f t="shared" si="1"/>
        <v>36.130000000000003</v>
      </c>
    </row>
    <row r="112" spans="1:31" ht="16" hidden="1" customHeight="1" x14ac:dyDescent="0.15">
      <c r="A112" s="33" t="s">
        <v>20</v>
      </c>
      <c r="B112" s="33" t="s">
        <v>33</v>
      </c>
      <c r="C112" s="61" t="s">
        <v>78</v>
      </c>
      <c r="D112" s="40">
        <v>4871</v>
      </c>
      <c r="E112" s="45" t="s">
        <v>105</v>
      </c>
      <c r="F112" s="40">
        <v>4</v>
      </c>
      <c r="G112" s="76">
        <v>1</v>
      </c>
      <c r="H112" s="96">
        <v>33.590000000000003</v>
      </c>
      <c r="I112" s="97">
        <v>36.01</v>
      </c>
      <c r="J112" s="26"/>
      <c r="K112" s="27"/>
      <c r="L112" s="27"/>
      <c r="M112" s="27"/>
      <c r="N112" s="28"/>
      <c r="O112" s="26"/>
      <c r="P112" s="27"/>
      <c r="Q112" s="27">
        <v>4</v>
      </c>
      <c r="R112" s="27"/>
      <c r="S112" s="28"/>
      <c r="T112" s="26"/>
      <c r="U112" s="27"/>
      <c r="V112" s="27"/>
      <c r="W112" s="27"/>
      <c r="X112" s="28"/>
      <c r="Y112" s="26"/>
      <c r="Z112" s="27"/>
      <c r="AA112" s="27">
        <v>4</v>
      </c>
      <c r="AB112" s="27"/>
      <c r="AC112" s="28"/>
      <c r="AE112" s="20">
        <f t="shared" si="1"/>
        <v>2.4199999999999946</v>
      </c>
    </row>
    <row r="113" spans="1:31" ht="16" hidden="1" customHeight="1" x14ac:dyDescent="0.15">
      <c r="A113" s="10" t="s">
        <v>20</v>
      </c>
      <c r="B113" s="10" t="s">
        <v>20</v>
      </c>
      <c r="C113" s="60" t="s">
        <v>78</v>
      </c>
      <c r="D113" s="46">
        <v>4871</v>
      </c>
      <c r="E113" s="37" t="s">
        <v>105</v>
      </c>
      <c r="F113" s="46">
        <v>4</v>
      </c>
      <c r="G113" s="65">
        <v>1</v>
      </c>
      <c r="H113" s="80">
        <v>36.01</v>
      </c>
      <c r="I113" s="81">
        <v>36.130000000000003</v>
      </c>
      <c r="J113" s="6"/>
      <c r="K113" s="4"/>
      <c r="L113" s="4"/>
      <c r="M113" s="4"/>
      <c r="N113" s="5"/>
      <c r="O113" s="6"/>
      <c r="P113" s="4"/>
      <c r="Q113" s="4">
        <v>4</v>
      </c>
      <c r="R113" s="4"/>
      <c r="S113" s="5"/>
      <c r="T113" s="6"/>
      <c r="U113" s="4"/>
      <c r="V113" s="4"/>
      <c r="W113" s="4"/>
      <c r="X113" s="5"/>
      <c r="Y113" s="6"/>
      <c r="Z113" s="4"/>
      <c r="AA113" s="4">
        <v>4</v>
      </c>
      <c r="AB113" s="4"/>
      <c r="AC113" s="5"/>
      <c r="AE113" s="20">
        <f t="shared" si="1"/>
        <v>0.12000000000000455</v>
      </c>
    </row>
    <row r="114" spans="1:31" ht="16" hidden="1" customHeight="1" x14ac:dyDescent="0.15">
      <c r="A114" s="10" t="s">
        <v>20</v>
      </c>
      <c r="B114" s="10" t="s">
        <v>20</v>
      </c>
      <c r="C114" s="60" t="s">
        <v>78</v>
      </c>
      <c r="D114" s="46">
        <v>4871</v>
      </c>
      <c r="E114" s="37" t="s">
        <v>105</v>
      </c>
      <c r="F114" s="46">
        <v>4</v>
      </c>
      <c r="G114" s="65">
        <v>2</v>
      </c>
      <c r="H114" s="80">
        <v>47.22</v>
      </c>
      <c r="I114" s="81">
        <v>49.04</v>
      </c>
      <c r="J114" s="6"/>
      <c r="K114" s="4"/>
      <c r="L114" s="4"/>
      <c r="M114" s="4"/>
      <c r="N114" s="5"/>
      <c r="O114" s="6"/>
      <c r="P114" s="4"/>
      <c r="Q114" s="4">
        <v>4</v>
      </c>
      <c r="R114" s="4"/>
      <c r="S114" s="5"/>
      <c r="T114" s="6"/>
      <c r="U114" s="4"/>
      <c r="V114" s="4"/>
      <c r="W114" s="4"/>
      <c r="X114" s="5"/>
      <c r="Y114" s="6"/>
      <c r="Z114" s="4"/>
      <c r="AA114" s="4">
        <v>4</v>
      </c>
      <c r="AB114" s="4"/>
      <c r="AC114" s="5"/>
      <c r="AE114" s="20">
        <f t="shared" si="1"/>
        <v>1.8200000000000003</v>
      </c>
    </row>
    <row r="115" spans="1:31" ht="16" hidden="1" customHeight="1" x14ac:dyDescent="0.15">
      <c r="A115" s="10" t="s">
        <v>20</v>
      </c>
      <c r="B115" s="10" t="s">
        <v>20</v>
      </c>
      <c r="C115" s="60" t="s">
        <v>78</v>
      </c>
      <c r="D115" s="46">
        <v>5471</v>
      </c>
      <c r="E115" s="37" t="s">
        <v>106</v>
      </c>
      <c r="F115" s="46">
        <v>4</v>
      </c>
      <c r="G115" s="65">
        <v>1</v>
      </c>
      <c r="H115" s="80">
        <v>0</v>
      </c>
      <c r="I115" s="81">
        <v>10.53</v>
      </c>
      <c r="J115" s="6"/>
      <c r="K115" s="4"/>
      <c r="L115" s="4"/>
      <c r="M115" s="4"/>
      <c r="N115" s="5"/>
      <c r="O115" s="6"/>
      <c r="P115" s="4"/>
      <c r="Q115" s="4">
        <v>4</v>
      </c>
      <c r="R115" s="4"/>
      <c r="S115" s="5"/>
      <c r="T115" s="6"/>
      <c r="U115" s="4"/>
      <c r="V115" s="4"/>
      <c r="W115" s="4"/>
      <c r="X115" s="5"/>
      <c r="Y115" s="6"/>
      <c r="Z115" s="4"/>
      <c r="AA115" s="4">
        <v>4</v>
      </c>
      <c r="AB115" s="4"/>
      <c r="AC115" s="5"/>
      <c r="AE115" s="20">
        <f t="shared" si="1"/>
        <v>10.53</v>
      </c>
    </row>
    <row r="116" spans="1:31" ht="16" hidden="1" customHeight="1" x14ac:dyDescent="0.15">
      <c r="A116" s="10" t="s">
        <v>20</v>
      </c>
      <c r="B116" s="10" t="s">
        <v>20</v>
      </c>
      <c r="C116" s="60" t="s">
        <v>78</v>
      </c>
      <c r="D116" s="46">
        <v>5161</v>
      </c>
      <c r="E116" s="37" t="s">
        <v>107</v>
      </c>
      <c r="F116" s="46">
        <v>4</v>
      </c>
      <c r="G116" s="65">
        <v>1</v>
      </c>
      <c r="H116" s="80">
        <v>0</v>
      </c>
      <c r="I116" s="81">
        <v>15.535</v>
      </c>
      <c r="J116" s="6">
        <v>4</v>
      </c>
      <c r="K116" s="4"/>
      <c r="L116" s="4"/>
      <c r="M116" s="4"/>
      <c r="N116" s="5"/>
      <c r="O116" s="6"/>
      <c r="P116" s="4"/>
      <c r="Q116" s="4"/>
      <c r="R116" s="4"/>
      <c r="S116" s="5"/>
      <c r="T116" s="6">
        <v>4</v>
      </c>
      <c r="U116" s="4"/>
      <c r="V116" s="4"/>
      <c r="W116" s="4"/>
      <c r="X116" s="5"/>
      <c r="Y116" s="6"/>
      <c r="Z116" s="4"/>
      <c r="AA116" s="4"/>
      <c r="AB116" s="4"/>
      <c r="AC116" s="5"/>
      <c r="AE116" s="20">
        <f t="shared" si="1"/>
        <v>15.535</v>
      </c>
    </row>
    <row r="117" spans="1:31" ht="16" hidden="1" customHeight="1" x14ac:dyDescent="0.15">
      <c r="A117" s="10" t="s">
        <v>20</v>
      </c>
      <c r="B117" s="10" t="s">
        <v>20</v>
      </c>
      <c r="C117" s="60" t="s">
        <v>78</v>
      </c>
      <c r="D117" s="46">
        <v>5466</v>
      </c>
      <c r="E117" s="37" t="s">
        <v>108</v>
      </c>
      <c r="F117" s="46">
        <v>4</v>
      </c>
      <c r="G117" s="65">
        <v>1</v>
      </c>
      <c r="H117" s="80">
        <v>0</v>
      </c>
      <c r="I117" s="81">
        <v>9.2650000000000006</v>
      </c>
      <c r="J117" s="6"/>
      <c r="K117" s="4"/>
      <c r="L117" s="4"/>
      <c r="M117" s="4">
        <v>4</v>
      </c>
      <c r="N117" s="5"/>
      <c r="O117" s="6"/>
      <c r="P117" s="4"/>
      <c r="Q117" s="4"/>
      <c r="R117" s="4"/>
      <c r="S117" s="5"/>
      <c r="T117" s="6"/>
      <c r="U117" s="4"/>
      <c r="V117" s="4"/>
      <c r="W117" s="4">
        <v>4</v>
      </c>
      <c r="X117" s="5"/>
      <c r="Y117" s="6"/>
      <c r="Z117" s="4"/>
      <c r="AA117" s="4"/>
      <c r="AB117" s="4"/>
      <c r="AC117" s="5"/>
      <c r="AE117" s="20">
        <f t="shared" si="1"/>
        <v>9.2650000000000006</v>
      </c>
    </row>
    <row r="118" spans="1:31" ht="16" hidden="1" customHeight="1" x14ac:dyDescent="0.15">
      <c r="A118" s="10" t="s">
        <v>20</v>
      </c>
      <c r="B118" s="10" t="s">
        <v>20</v>
      </c>
      <c r="C118" s="60" t="s">
        <v>78</v>
      </c>
      <c r="D118" s="46">
        <v>5585</v>
      </c>
      <c r="E118" s="37" t="s">
        <v>109</v>
      </c>
      <c r="F118" s="46">
        <v>4</v>
      </c>
      <c r="G118" s="65">
        <v>1</v>
      </c>
      <c r="H118" s="80">
        <v>0</v>
      </c>
      <c r="I118" s="81">
        <v>8.5280000000000005</v>
      </c>
      <c r="J118" s="6"/>
      <c r="K118" s="4">
        <v>4</v>
      </c>
      <c r="L118" s="4"/>
      <c r="M118" s="4"/>
      <c r="N118" s="5"/>
      <c r="O118" s="6"/>
      <c r="P118" s="4"/>
      <c r="Q118" s="4"/>
      <c r="R118" s="4"/>
      <c r="S118" s="5"/>
      <c r="T118" s="6"/>
      <c r="U118" s="4">
        <v>4</v>
      </c>
      <c r="V118" s="4"/>
      <c r="W118" s="4"/>
      <c r="X118" s="5"/>
      <c r="Y118" s="6"/>
      <c r="Z118" s="4"/>
      <c r="AA118" s="4"/>
      <c r="AB118" s="4"/>
      <c r="AC118" s="5"/>
      <c r="AE118" s="20">
        <f t="shared" si="1"/>
        <v>8.5280000000000005</v>
      </c>
    </row>
    <row r="119" spans="1:31" ht="16" hidden="1" customHeight="1" x14ac:dyDescent="0.15">
      <c r="A119" s="10" t="s">
        <v>20</v>
      </c>
      <c r="B119" s="10" t="s">
        <v>20</v>
      </c>
      <c r="C119" s="60" t="s">
        <v>78</v>
      </c>
      <c r="D119" s="46">
        <v>5585</v>
      </c>
      <c r="E119" s="37" t="s">
        <v>109</v>
      </c>
      <c r="F119" s="46">
        <v>4</v>
      </c>
      <c r="G119" s="65">
        <v>2</v>
      </c>
      <c r="H119" s="80">
        <v>8.5579999999999998</v>
      </c>
      <c r="I119" s="81">
        <v>37.414000000000001</v>
      </c>
      <c r="J119" s="6"/>
      <c r="K119" s="4">
        <v>4</v>
      </c>
      <c r="L119" s="4"/>
      <c r="M119" s="4"/>
      <c r="N119" s="5"/>
      <c r="O119" s="6"/>
      <c r="P119" s="4"/>
      <c r="Q119" s="4"/>
      <c r="R119" s="4"/>
      <c r="S119" s="5"/>
      <c r="T119" s="6"/>
      <c r="U119" s="4">
        <v>4</v>
      </c>
      <c r="V119" s="4"/>
      <c r="W119" s="4"/>
      <c r="X119" s="5"/>
      <c r="Y119" s="6"/>
      <c r="Z119" s="4"/>
      <c r="AA119" s="4"/>
      <c r="AB119" s="4"/>
      <c r="AC119" s="5"/>
      <c r="AE119" s="20">
        <f t="shared" si="1"/>
        <v>28.856000000000002</v>
      </c>
    </row>
    <row r="120" spans="1:31" ht="16" hidden="1" customHeight="1" x14ac:dyDescent="0.15">
      <c r="A120" s="10" t="s">
        <v>34</v>
      </c>
      <c r="B120" s="10" t="s">
        <v>20</v>
      </c>
      <c r="C120" s="60" t="s">
        <v>51</v>
      </c>
      <c r="D120" s="46">
        <v>5414</v>
      </c>
      <c r="E120" s="37" t="s">
        <v>110</v>
      </c>
      <c r="F120" s="46">
        <v>4</v>
      </c>
      <c r="G120" s="70">
        <v>1</v>
      </c>
      <c r="H120" s="80">
        <v>0</v>
      </c>
      <c r="I120" s="81">
        <v>8.8109999999999999</v>
      </c>
      <c r="J120" s="6"/>
      <c r="K120" s="4">
        <v>4</v>
      </c>
      <c r="L120" s="4"/>
      <c r="M120" s="4"/>
      <c r="N120" s="5"/>
      <c r="O120" s="6"/>
      <c r="P120" s="4"/>
      <c r="Q120" s="4"/>
      <c r="R120" s="4"/>
      <c r="S120" s="5"/>
      <c r="T120" s="6"/>
      <c r="U120" s="4">
        <v>4</v>
      </c>
      <c r="V120" s="4"/>
      <c r="W120" s="4"/>
      <c r="X120" s="5"/>
      <c r="Y120" s="6"/>
      <c r="Z120" s="4"/>
      <c r="AA120" s="4"/>
      <c r="AB120" s="4"/>
      <c r="AC120" s="5"/>
      <c r="AE120" s="20">
        <f t="shared" si="1"/>
        <v>8.8109999999999999</v>
      </c>
    </row>
    <row r="121" spans="1:31" ht="16" hidden="1" customHeight="1" x14ac:dyDescent="0.15">
      <c r="A121" s="10" t="s">
        <v>111</v>
      </c>
      <c r="B121" s="10" t="s">
        <v>20</v>
      </c>
      <c r="C121" s="60" t="s">
        <v>37</v>
      </c>
      <c r="D121" s="46">
        <v>5414</v>
      </c>
      <c r="E121" s="37" t="s">
        <v>110</v>
      </c>
      <c r="F121" s="46">
        <v>4</v>
      </c>
      <c r="G121" s="70">
        <v>1</v>
      </c>
      <c r="H121" s="80">
        <v>8.8109999999999999</v>
      </c>
      <c r="I121" s="81">
        <v>22.681999999999999</v>
      </c>
      <c r="J121" s="6"/>
      <c r="K121" s="4"/>
      <c r="L121" s="4"/>
      <c r="M121" s="4"/>
      <c r="N121" s="5"/>
      <c r="O121" s="6"/>
      <c r="P121" s="4"/>
      <c r="Q121" s="4"/>
      <c r="R121" s="4">
        <v>4</v>
      </c>
      <c r="S121" s="5"/>
      <c r="T121" s="6"/>
      <c r="U121" s="4"/>
      <c r="V121" s="4"/>
      <c r="W121" s="4"/>
      <c r="X121" s="5"/>
      <c r="Y121" s="6"/>
      <c r="Z121" s="4"/>
      <c r="AA121" s="4"/>
      <c r="AB121" s="4">
        <v>4</v>
      </c>
      <c r="AC121" s="5"/>
      <c r="AE121" s="20">
        <f t="shared" si="1"/>
        <v>13.870999999999999</v>
      </c>
    </row>
    <row r="122" spans="1:31" ht="16" customHeight="1" x14ac:dyDescent="0.15">
      <c r="A122" s="10" t="s">
        <v>34</v>
      </c>
      <c r="B122" s="10" t="s">
        <v>20</v>
      </c>
      <c r="C122" s="60" t="s">
        <v>21</v>
      </c>
      <c r="D122" s="46">
        <v>5414</v>
      </c>
      <c r="E122" s="37" t="s">
        <v>110</v>
      </c>
      <c r="F122" s="46">
        <v>4</v>
      </c>
      <c r="G122" s="65">
        <v>1</v>
      </c>
      <c r="H122" s="80">
        <v>22.681999999999999</v>
      </c>
      <c r="I122" s="81">
        <v>46.526000000000003</v>
      </c>
      <c r="J122" s="6"/>
      <c r="K122" s="4"/>
      <c r="L122" s="4">
        <v>4</v>
      </c>
      <c r="M122" s="4"/>
      <c r="N122" s="5"/>
      <c r="O122" s="6"/>
      <c r="P122" s="4"/>
      <c r="Q122" s="4"/>
      <c r="R122" s="4"/>
      <c r="S122" s="5"/>
      <c r="T122" s="6"/>
      <c r="U122" s="4"/>
      <c r="V122" s="4">
        <v>4</v>
      </c>
      <c r="W122" s="4"/>
      <c r="X122" s="5"/>
      <c r="Y122" s="6"/>
      <c r="Z122" s="4"/>
      <c r="AA122" s="4"/>
      <c r="AB122" s="4"/>
      <c r="AC122" s="5"/>
      <c r="AE122" s="20">
        <f>I122-H122</f>
        <v>23.844000000000005</v>
      </c>
    </row>
    <row r="123" spans="1:31" s="22" customFormat="1" ht="16" hidden="1" customHeight="1" x14ac:dyDescent="0.15">
      <c r="A123" s="10" t="s">
        <v>20</v>
      </c>
      <c r="B123" s="10" t="s">
        <v>20</v>
      </c>
      <c r="C123" s="60" t="s">
        <v>78</v>
      </c>
      <c r="D123" s="46">
        <v>5020</v>
      </c>
      <c r="E123" s="37" t="s">
        <v>112</v>
      </c>
      <c r="F123" s="46">
        <v>4</v>
      </c>
      <c r="G123" s="65">
        <v>1</v>
      </c>
      <c r="H123" s="80">
        <v>0</v>
      </c>
      <c r="I123" s="81">
        <v>15.565</v>
      </c>
      <c r="J123" s="6"/>
      <c r="K123" s="4"/>
      <c r="L123" s="4">
        <v>4</v>
      </c>
      <c r="M123" s="4"/>
      <c r="N123" s="5"/>
      <c r="O123" s="6"/>
      <c r="P123" s="4"/>
      <c r="Q123" s="4"/>
      <c r="R123" s="4"/>
      <c r="S123" s="5"/>
      <c r="T123" s="6"/>
      <c r="U123" s="4"/>
      <c r="V123" s="4">
        <v>4</v>
      </c>
      <c r="W123" s="4"/>
      <c r="X123" s="5"/>
      <c r="Y123" s="6"/>
      <c r="Z123" s="4"/>
      <c r="AA123" s="4"/>
      <c r="AB123" s="4"/>
      <c r="AC123" s="5"/>
      <c r="AE123" s="105">
        <f t="shared" ref="AE123:AE161" si="2">I123-H123</f>
        <v>15.565</v>
      </c>
    </row>
    <row r="124" spans="1:31" s="22" customFormat="1" ht="16" hidden="1" customHeight="1" x14ac:dyDescent="0.15">
      <c r="A124" s="10" t="s">
        <v>20</v>
      </c>
      <c r="B124" s="10" t="s">
        <v>20</v>
      </c>
      <c r="C124" s="60" t="s">
        <v>78</v>
      </c>
      <c r="D124" s="46">
        <v>5491</v>
      </c>
      <c r="E124" s="37" t="s">
        <v>113</v>
      </c>
      <c r="F124" s="46">
        <v>4</v>
      </c>
      <c r="G124" s="65">
        <v>1</v>
      </c>
      <c r="H124" s="80">
        <v>0</v>
      </c>
      <c r="I124" s="81">
        <v>48.97</v>
      </c>
      <c r="J124" s="6"/>
      <c r="K124" s="4"/>
      <c r="L124" s="4"/>
      <c r="M124" s="4"/>
      <c r="N124" s="5"/>
      <c r="O124" s="6">
        <v>4</v>
      </c>
      <c r="P124" s="4"/>
      <c r="Q124" s="4"/>
      <c r="R124" s="4"/>
      <c r="S124" s="5"/>
      <c r="T124" s="6"/>
      <c r="U124" s="4"/>
      <c r="V124" s="4"/>
      <c r="W124" s="4"/>
      <c r="X124" s="5"/>
      <c r="Y124" s="6">
        <v>4</v>
      </c>
      <c r="Z124" s="4"/>
      <c r="AA124" s="4"/>
      <c r="AB124" s="4"/>
      <c r="AC124" s="5"/>
      <c r="AE124" s="105">
        <f t="shared" si="2"/>
        <v>48.97</v>
      </c>
    </row>
    <row r="125" spans="1:31" s="22" customFormat="1" ht="16" hidden="1" customHeight="1" x14ac:dyDescent="0.15">
      <c r="A125" s="10" t="s">
        <v>30</v>
      </c>
      <c r="B125" s="10" t="s">
        <v>20</v>
      </c>
      <c r="C125" s="60" t="s">
        <v>31</v>
      </c>
      <c r="D125" s="46">
        <v>2570</v>
      </c>
      <c r="E125" s="37" t="s">
        <v>94</v>
      </c>
      <c r="F125" s="46">
        <v>4</v>
      </c>
      <c r="G125" s="65">
        <v>2</v>
      </c>
      <c r="H125" s="80">
        <v>152.017</v>
      </c>
      <c r="I125" s="81">
        <v>179.161</v>
      </c>
      <c r="J125" s="6">
        <v>4</v>
      </c>
      <c r="K125" s="4"/>
      <c r="L125" s="4"/>
      <c r="M125" s="4"/>
      <c r="N125" s="5"/>
      <c r="O125" s="6"/>
      <c r="P125" s="4"/>
      <c r="Q125" s="4"/>
      <c r="R125" s="4"/>
      <c r="S125" s="5"/>
      <c r="T125" s="6">
        <v>4</v>
      </c>
      <c r="U125" s="4"/>
      <c r="V125" s="4"/>
      <c r="W125" s="4"/>
      <c r="X125" s="5"/>
      <c r="Y125" s="6"/>
      <c r="Z125" s="4"/>
      <c r="AA125" s="4"/>
      <c r="AB125" s="4"/>
      <c r="AC125" s="5"/>
      <c r="AE125" s="105">
        <f t="shared" si="2"/>
        <v>27.144000000000005</v>
      </c>
    </row>
    <row r="126" spans="1:31" s="22" customFormat="1" ht="16" hidden="1" customHeight="1" x14ac:dyDescent="0.15">
      <c r="A126" s="10" t="s">
        <v>114</v>
      </c>
      <c r="B126" s="10" t="s">
        <v>20</v>
      </c>
      <c r="C126" s="60" t="s">
        <v>78</v>
      </c>
      <c r="D126" s="46">
        <v>2570</v>
      </c>
      <c r="E126" s="37" t="s">
        <v>94</v>
      </c>
      <c r="F126" s="46">
        <v>4</v>
      </c>
      <c r="G126" s="65">
        <v>2</v>
      </c>
      <c r="H126" s="80">
        <v>179.161</v>
      </c>
      <c r="I126" s="81">
        <v>225.41900000000001</v>
      </c>
      <c r="J126" s="6"/>
      <c r="K126" s="4">
        <v>4</v>
      </c>
      <c r="L126" s="4"/>
      <c r="M126" s="4"/>
      <c r="N126" s="5"/>
      <c r="O126" s="6"/>
      <c r="P126" s="4"/>
      <c r="Q126" s="4"/>
      <c r="R126" s="4"/>
      <c r="S126" s="5"/>
      <c r="T126" s="6"/>
      <c r="U126" s="4">
        <v>4</v>
      </c>
      <c r="V126" s="4"/>
      <c r="W126" s="4"/>
      <c r="X126" s="5"/>
      <c r="Y126" s="6"/>
      <c r="Z126" s="4"/>
      <c r="AA126" s="4"/>
      <c r="AB126" s="4"/>
      <c r="AC126" s="5"/>
      <c r="AE126" s="105">
        <f t="shared" si="2"/>
        <v>46.25800000000001</v>
      </c>
    </row>
    <row r="127" spans="1:31" s="22" customFormat="1" ht="16" hidden="1" customHeight="1" thickBot="1" x14ac:dyDescent="0.2">
      <c r="A127" s="10" t="s">
        <v>79</v>
      </c>
      <c r="B127" s="10" t="s">
        <v>20</v>
      </c>
      <c r="C127" s="62" t="s">
        <v>37</v>
      </c>
      <c r="D127" s="59">
        <v>2570</v>
      </c>
      <c r="E127" s="58" t="s">
        <v>94</v>
      </c>
      <c r="F127" s="59">
        <v>4</v>
      </c>
      <c r="G127" s="74">
        <v>2</v>
      </c>
      <c r="H127" s="92">
        <v>225.41900000000001</v>
      </c>
      <c r="I127" s="93">
        <v>266.85199999999998</v>
      </c>
      <c r="J127" s="9"/>
      <c r="K127" s="7"/>
      <c r="L127" s="7"/>
      <c r="M127" s="7"/>
      <c r="N127" s="8"/>
      <c r="O127" s="9"/>
      <c r="P127" s="7"/>
      <c r="Q127" s="7"/>
      <c r="R127" s="7"/>
      <c r="S127" s="8">
        <v>4</v>
      </c>
      <c r="T127" s="9"/>
      <c r="U127" s="7"/>
      <c r="V127" s="7"/>
      <c r="W127" s="7"/>
      <c r="X127" s="8"/>
      <c r="Y127" s="9"/>
      <c r="Z127" s="7"/>
      <c r="AA127" s="7"/>
      <c r="AB127" s="7"/>
      <c r="AC127" s="8">
        <v>4</v>
      </c>
      <c r="AE127" s="105">
        <f t="shared" si="2"/>
        <v>41.432999999999964</v>
      </c>
    </row>
    <row r="128" spans="1:31" s="22" customFormat="1" ht="16" hidden="1" customHeight="1" x14ac:dyDescent="0.15">
      <c r="A128" s="10" t="s">
        <v>20</v>
      </c>
      <c r="B128" s="10" t="s">
        <v>20</v>
      </c>
      <c r="C128" s="63" t="s">
        <v>78</v>
      </c>
      <c r="D128" s="57">
        <v>5403</v>
      </c>
      <c r="E128" s="56" t="s">
        <v>115</v>
      </c>
      <c r="F128" s="57">
        <v>4</v>
      </c>
      <c r="G128" s="116">
        <v>1</v>
      </c>
      <c r="H128" s="88">
        <v>0</v>
      </c>
      <c r="I128" s="89">
        <v>36.332999999999998</v>
      </c>
      <c r="J128" s="3"/>
      <c r="K128" s="1"/>
      <c r="L128" s="1">
        <v>4</v>
      </c>
      <c r="M128" s="1"/>
      <c r="N128" s="2"/>
      <c r="O128" s="3"/>
      <c r="P128" s="1"/>
      <c r="Q128" s="1"/>
      <c r="R128" s="1"/>
      <c r="S128" s="2"/>
      <c r="T128" s="3"/>
      <c r="U128" s="1"/>
      <c r="V128" s="1">
        <v>4</v>
      </c>
      <c r="W128" s="1"/>
      <c r="X128" s="2"/>
      <c r="Y128" s="3"/>
      <c r="Z128" s="1"/>
      <c r="AA128" s="1"/>
      <c r="AB128" s="1"/>
      <c r="AC128" s="2"/>
      <c r="AE128" s="105">
        <f t="shared" si="2"/>
        <v>36.332999999999998</v>
      </c>
    </row>
    <row r="129" spans="1:31" s="22" customFormat="1" ht="16" hidden="1" customHeight="1" x14ac:dyDescent="0.15">
      <c r="A129" s="10" t="s">
        <v>79</v>
      </c>
      <c r="B129" s="10" t="s">
        <v>20</v>
      </c>
      <c r="C129" s="60" t="s">
        <v>78</v>
      </c>
      <c r="D129" s="46">
        <v>5467</v>
      </c>
      <c r="E129" s="37" t="s">
        <v>116</v>
      </c>
      <c r="F129" s="46">
        <v>4</v>
      </c>
      <c r="G129" s="65">
        <v>1</v>
      </c>
      <c r="H129" s="80">
        <v>0</v>
      </c>
      <c r="I129" s="81">
        <v>28.123999999999999</v>
      </c>
      <c r="J129" s="6"/>
      <c r="K129" s="4"/>
      <c r="L129" s="4"/>
      <c r="M129" s="4"/>
      <c r="N129" s="5"/>
      <c r="O129" s="6"/>
      <c r="P129" s="4"/>
      <c r="Q129" s="4"/>
      <c r="R129" s="4"/>
      <c r="S129" s="5">
        <v>4</v>
      </c>
      <c r="T129" s="6"/>
      <c r="U129" s="4"/>
      <c r="V129" s="4"/>
      <c r="W129" s="4"/>
      <c r="X129" s="5"/>
      <c r="Y129" s="6"/>
      <c r="Z129" s="4"/>
      <c r="AA129" s="4"/>
      <c r="AB129" s="4"/>
      <c r="AC129" s="5">
        <v>4</v>
      </c>
      <c r="AE129" s="105">
        <f t="shared" si="2"/>
        <v>28.123999999999999</v>
      </c>
    </row>
    <row r="130" spans="1:31" s="22" customFormat="1" ht="16" hidden="1" customHeight="1" x14ac:dyDescent="0.15">
      <c r="A130" s="10" t="s">
        <v>30</v>
      </c>
      <c r="B130" s="10" t="s">
        <v>20</v>
      </c>
      <c r="C130" s="60" t="s">
        <v>31</v>
      </c>
      <c r="D130" s="46">
        <v>5467</v>
      </c>
      <c r="E130" s="37" t="s">
        <v>116</v>
      </c>
      <c r="F130" s="46">
        <v>4</v>
      </c>
      <c r="G130" s="65">
        <v>1</v>
      </c>
      <c r="H130" s="80">
        <v>28.123999999999999</v>
      </c>
      <c r="I130" s="81">
        <v>38.04</v>
      </c>
      <c r="J130" s="6"/>
      <c r="K130" s="4"/>
      <c r="L130" s="4"/>
      <c r="M130" s="4"/>
      <c r="N130" s="5"/>
      <c r="O130" s="6">
        <v>4</v>
      </c>
      <c r="P130" s="4"/>
      <c r="Q130" s="4"/>
      <c r="R130" s="4"/>
      <c r="S130" s="5"/>
      <c r="T130" s="6"/>
      <c r="U130" s="4"/>
      <c r="V130" s="4"/>
      <c r="W130" s="4"/>
      <c r="X130" s="5"/>
      <c r="Y130" s="6">
        <v>4</v>
      </c>
      <c r="Z130" s="4"/>
      <c r="AA130" s="4"/>
      <c r="AB130" s="4"/>
      <c r="AC130" s="5"/>
      <c r="AE130" s="105">
        <f t="shared" si="2"/>
        <v>9.9160000000000004</v>
      </c>
    </row>
    <row r="131" spans="1:31" s="22" customFormat="1" ht="16" hidden="1" customHeight="1" x14ac:dyDescent="0.15">
      <c r="A131" s="10" t="s">
        <v>74</v>
      </c>
      <c r="B131" s="10" t="s">
        <v>20</v>
      </c>
      <c r="C131" s="60" t="s">
        <v>78</v>
      </c>
      <c r="D131" s="46">
        <v>5420</v>
      </c>
      <c r="E131" s="37" t="s">
        <v>117</v>
      </c>
      <c r="F131" s="46">
        <v>4</v>
      </c>
      <c r="G131" s="65">
        <v>1</v>
      </c>
      <c r="H131" s="80">
        <v>0</v>
      </c>
      <c r="I131" s="81">
        <v>4.2750000000000004</v>
      </c>
      <c r="J131" s="6"/>
      <c r="K131" s="4"/>
      <c r="L131" s="4">
        <v>4</v>
      </c>
      <c r="M131" s="4"/>
      <c r="N131" s="5"/>
      <c r="O131" s="6"/>
      <c r="P131" s="4"/>
      <c r="Q131" s="4"/>
      <c r="R131" s="4"/>
      <c r="S131" s="5"/>
      <c r="T131" s="6"/>
      <c r="U131" s="4"/>
      <c r="V131" s="4">
        <v>4</v>
      </c>
      <c r="W131" s="4"/>
      <c r="X131" s="5"/>
      <c r="Y131" s="6"/>
      <c r="Z131" s="4"/>
      <c r="AA131" s="4"/>
      <c r="AB131" s="4"/>
      <c r="AC131" s="5"/>
      <c r="AE131" s="105">
        <f t="shared" si="2"/>
        <v>4.2750000000000004</v>
      </c>
    </row>
    <row r="132" spans="1:31" s="22" customFormat="1" ht="16" hidden="1" customHeight="1" x14ac:dyDescent="0.15">
      <c r="A132" s="32" t="s">
        <v>49</v>
      </c>
      <c r="B132" s="32" t="s">
        <v>33</v>
      </c>
      <c r="C132" s="108" t="s">
        <v>31</v>
      </c>
      <c r="D132" s="42">
        <v>3001</v>
      </c>
      <c r="E132" s="41" t="s">
        <v>118</v>
      </c>
      <c r="F132" s="42">
        <v>5</v>
      </c>
      <c r="G132" s="68">
        <v>1</v>
      </c>
      <c r="H132" s="86">
        <v>37.731999999999999</v>
      </c>
      <c r="I132" s="87">
        <v>68.209999999999994</v>
      </c>
      <c r="J132" s="23"/>
      <c r="K132" s="24"/>
      <c r="L132" s="24"/>
      <c r="M132" s="24"/>
      <c r="N132" s="25">
        <v>5</v>
      </c>
      <c r="O132" s="23"/>
      <c r="P132" s="24"/>
      <c r="Q132" s="24"/>
      <c r="R132" s="24"/>
      <c r="S132" s="25"/>
      <c r="T132" s="23"/>
      <c r="U132" s="24"/>
      <c r="V132" s="24"/>
      <c r="W132" s="24"/>
      <c r="X132" s="25"/>
      <c r="Y132" s="23"/>
      <c r="Z132" s="24"/>
      <c r="AA132" s="24"/>
      <c r="AB132" s="24"/>
      <c r="AC132" s="25"/>
      <c r="AE132" s="105">
        <f t="shared" si="2"/>
        <v>30.477999999999994</v>
      </c>
    </row>
    <row r="133" spans="1:31" s="22" customFormat="1" ht="16" hidden="1" customHeight="1" x14ac:dyDescent="0.15">
      <c r="A133" s="10" t="s">
        <v>49</v>
      </c>
      <c r="B133" s="10" t="s">
        <v>20</v>
      </c>
      <c r="C133" s="60" t="s">
        <v>31</v>
      </c>
      <c r="D133" s="46">
        <v>4010</v>
      </c>
      <c r="E133" s="37" t="s">
        <v>119</v>
      </c>
      <c r="F133" s="46">
        <v>4</v>
      </c>
      <c r="G133" s="65">
        <v>2</v>
      </c>
      <c r="H133" s="80">
        <v>30.561</v>
      </c>
      <c r="I133" s="81">
        <v>33.216999999999999</v>
      </c>
      <c r="J133" s="6"/>
      <c r="K133" s="4"/>
      <c r="L133" s="4"/>
      <c r="M133" s="4"/>
      <c r="N133" s="5"/>
      <c r="O133" s="6"/>
      <c r="P133" s="4"/>
      <c r="Q133" s="4"/>
      <c r="R133" s="4">
        <v>4</v>
      </c>
      <c r="S133" s="5"/>
      <c r="T133" s="6"/>
      <c r="U133" s="4"/>
      <c r="V133" s="4"/>
      <c r="W133" s="4"/>
      <c r="X133" s="5"/>
      <c r="Y133" s="6"/>
      <c r="Z133" s="4"/>
      <c r="AA133" s="4"/>
      <c r="AB133" s="4">
        <v>4</v>
      </c>
      <c r="AC133" s="5"/>
      <c r="AE133" s="105">
        <f t="shared" si="2"/>
        <v>2.6559999999999988</v>
      </c>
    </row>
    <row r="134" spans="1:31" s="22" customFormat="1" ht="16" hidden="1" customHeight="1" x14ac:dyDescent="0.15">
      <c r="A134" s="10" t="s">
        <v>74</v>
      </c>
      <c r="B134" s="10" t="s">
        <v>20</v>
      </c>
      <c r="C134" s="60" t="s">
        <v>31</v>
      </c>
      <c r="D134" s="46">
        <v>5476</v>
      </c>
      <c r="E134" s="37" t="s">
        <v>120</v>
      </c>
      <c r="F134" s="46">
        <v>4</v>
      </c>
      <c r="G134" s="65">
        <v>1</v>
      </c>
      <c r="H134" s="80">
        <v>0</v>
      </c>
      <c r="I134" s="81">
        <v>5.8150000000000004</v>
      </c>
      <c r="J134" s="6"/>
      <c r="K134" s="4"/>
      <c r="L134" s="4"/>
      <c r="M134" s="4"/>
      <c r="N134" s="5"/>
      <c r="O134" s="6"/>
      <c r="P134" s="4"/>
      <c r="Q134" s="4">
        <v>4</v>
      </c>
      <c r="R134" s="4"/>
      <c r="S134" s="5"/>
      <c r="T134" s="6"/>
      <c r="U134" s="4"/>
      <c r="V134" s="4"/>
      <c r="W134" s="4"/>
      <c r="X134" s="5"/>
      <c r="Y134" s="6"/>
      <c r="Z134" s="4"/>
      <c r="AA134" s="4">
        <v>4</v>
      </c>
      <c r="AB134" s="4"/>
      <c r="AC134" s="5"/>
      <c r="AE134" s="105">
        <f t="shared" si="2"/>
        <v>5.8150000000000004</v>
      </c>
    </row>
    <row r="135" spans="1:31" s="22" customFormat="1" ht="16" hidden="1" customHeight="1" x14ac:dyDescent="0.15">
      <c r="A135" s="30" t="s">
        <v>74</v>
      </c>
      <c r="B135" s="30" t="s">
        <v>20</v>
      </c>
      <c r="C135" s="102" t="s">
        <v>31</v>
      </c>
      <c r="D135" s="50">
        <v>5510</v>
      </c>
      <c r="E135" s="44" t="s">
        <v>121</v>
      </c>
      <c r="F135" s="50">
        <v>3</v>
      </c>
      <c r="G135" s="77">
        <v>1</v>
      </c>
      <c r="H135" s="94">
        <v>0</v>
      </c>
      <c r="I135" s="95">
        <v>2.41</v>
      </c>
      <c r="J135" s="11"/>
      <c r="K135" s="12">
        <v>3</v>
      </c>
      <c r="L135" s="12"/>
      <c r="M135" s="12"/>
      <c r="N135" s="13"/>
      <c r="O135" s="11"/>
      <c r="P135" s="12">
        <v>3</v>
      </c>
      <c r="Q135" s="12"/>
      <c r="R135" s="12"/>
      <c r="S135" s="13"/>
      <c r="T135" s="11"/>
      <c r="U135" s="12">
        <v>3</v>
      </c>
      <c r="V135" s="12"/>
      <c r="W135" s="12"/>
      <c r="X135" s="13"/>
      <c r="Y135" s="11"/>
      <c r="Z135" s="12">
        <v>3</v>
      </c>
      <c r="AA135" s="12"/>
      <c r="AB135" s="12"/>
      <c r="AC135" s="13"/>
      <c r="AE135" s="105">
        <f t="shared" si="2"/>
        <v>2.41</v>
      </c>
    </row>
    <row r="136" spans="1:31" s="22" customFormat="1" ht="16" hidden="1" customHeight="1" x14ac:dyDescent="0.15">
      <c r="A136" s="22" t="s">
        <v>74</v>
      </c>
      <c r="B136" s="22" t="s">
        <v>20</v>
      </c>
      <c r="C136" s="104" t="s">
        <v>31</v>
      </c>
      <c r="D136" s="47">
        <v>5748</v>
      </c>
      <c r="E136" s="38" t="s">
        <v>122</v>
      </c>
      <c r="F136" s="47">
        <v>5</v>
      </c>
      <c r="G136" s="66">
        <v>1</v>
      </c>
      <c r="H136" s="82">
        <v>0</v>
      </c>
      <c r="I136" s="83">
        <v>131.703</v>
      </c>
      <c r="J136" s="14"/>
      <c r="K136" s="15">
        <v>5</v>
      </c>
      <c r="L136" s="15"/>
      <c r="M136" s="15"/>
      <c r="N136" s="16"/>
      <c r="O136" s="14"/>
      <c r="P136" s="15"/>
      <c r="Q136" s="15"/>
      <c r="R136" s="15"/>
      <c r="S136" s="16"/>
      <c r="T136" s="14"/>
      <c r="U136" s="15"/>
      <c r="V136" s="15"/>
      <c r="W136" s="15"/>
      <c r="X136" s="16"/>
      <c r="Y136" s="14"/>
      <c r="Z136" s="15"/>
      <c r="AA136" s="15"/>
      <c r="AB136" s="15"/>
      <c r="AC136" s="16"/>
      <c r="AE136" s="105">
        <f t="shared" si="2"/>
        <v>131.703</v>
      </c>
    </row>
    <row r="137" spans="1:31" s="22" customFormat="1" ht="16" hidden="1" customHeight="1" x14ac:dyDescent="0.15">
      <c r="A137" s="10" t="s">
        <v>74</v>
      </c>
      <c r="B137" s="10" t="s">
        <v>20</v>
      </c>
      <c r="C137" s="60" t="s">
        <v>31</v>
      </c>
      <c r="D137" s="46">
        <v>2570</v>
      </c>
      <c r="E137" s="37" t="s">
        <v>94</v>
      </c>
      <c r="F137" s="46">
        <v>4</v>
      </c>
      <c r="G137" s="65">
        <v>1</v>
      </c>
      <c r="H137" s="80">
        <v>0</v>
      </c>
      <c r="I137" s="81">
        <v>135.32599999999999</v>
      </c>
      <c r="J137" s="6"/>
      <c r="K137" s="4"/>
      <c r="L137" s="4"/>
      <c r="M137" s="4"/>
      <c r="N137" s="5"/>
      <c r="O137" s="6"/>
      <c r="P137" s="4"/>
      <c r="Q137" s="4">
        <v>4</v>
      </c>
      <c r="R137" s="4"/>
      <c r="S137" s="5"/>
      <c r="T137" s="6"/>
      <c r="U137" s="4"/>
      <c r="V137" s="4"/>
      <c r="W137" s="4"/>
      <c r="X137" s="5"/>
      <c r="Y137" s="6"/>
      <c r="Z137" s="4"/>
      <c r="AA137" s="4">
        <v>4</v>
      </c>
      <c r="AB137" s="4"/>
      <c r="AC137" s="5"/>
      <c r="AE137" s="105">
        <f t="shared" si="2"/>
        <v>135.32599999999999</v>
      </c>
    </row>
    <row r="138" spans="1:31" s="22" customFormat="1" ht="16" hidden="1" customHeight="1" x14ac:dyDescent="0.15">
      <c r="A138" s="32" t="s">
        <v>49</v>
      </c>
      <c r="B138" s="32" t="s">
        <v>33</v>
      </c>
      <c r="C138" s="108" t="s">
        <v>31</v>
      </c>
      <c r="D138" s="42">
        <v>2560</v>
      </c>
      <c r="E138" s="41" t="s">
        <v>123</v>
      </c>
      <c r="F138" s="42">
        <v>5</v>
      </c>
      <c r="G138" s="68">
        <v>1</v>
      </c>
      <c r="H138" s="86">
        <v>57</v>
      </c>
      <c r="I138" s="87">
        <v>70.034000000000006</v>
      </c>
      <c r="J138" s="23"/>
      <c r="K138" s="24"/>
      <c r="L138" s="24"/>
      <c r="M138" s="24"/>
      <c r="N138" s="25"/>
      <c r="O138" s="23"/>
      <c r="P138" s="24"/>
      <c r="Q138" s="24"/>
      <c r="R138" s="24"/>
      <c r="S138" s="25"/>
      <c r="T138" s="23"/>
      <c r="U138" s="24"/>
      <c r="V138" s="24">
        <v>5</v>
      </c>
      <c r="W138" s="24"/>
      <c r="X138" s="25"/>
      <c r="Y138" s="23"/>
      <c r="Z138" s="24"/>
      <c r="AA138" s="24"/>
      <c r="AB138" s="24"/>
      <c r="AC138" s="25"/>
      <c r="AE138" s="105">
        <f t="shared" si="2"/>
        <v>13.034000000000006</v>
      </c>
    </row>
    <row r="139" spans="1:31" s="22" customFormat="1" ht="16" hidden="1" customHeight="1" x14ac:dyDescent="0.15">
      <c r="A139" s="10" t="s">
        <v>20</v>
      </c>
      <c r="B139" s="10" t="s">
        <v>20</v>
      </c>
      <c r="C139" s="60" t="s">
        <v>31</v>
      </c>
      <c r="D139" s="46">
        <v>2575</v>
      </c>
      <c r="E139" s="37" t="s">
        <v>124</v>
      </c>
      <c r="F139" s="46">
        <v>4</v>
      </c>
      <c r="G139" s="65">
        <v>1</v>
      </c>
      <c r="H139" s="80">
        <v>0</v>
      </c>
      <c r="I139" s="81">
        <v>3.7389999999999999</v>
      </c>
      <c r="J139" s="6"/>
      <c r="K139" s="4"/>
      <c r="L139" s="4"/>
      <c r="M139" s="4"/>
      <c r="N139" s="5"/>
      <c r="O139" s="6"/>
      <c r="P139" s="4"/>
      <c r="Q139" s="4">
        <v>4</v>
      </c>
      <c r="R139" s="4"/>
      <c r="S139" s="5"/>
      <c r="T139" s="6"/>
      <c r="U139" s="4"/>
      <c r="V139" s="4"/>
      <c r="W139" s="4"/>
      <c r="X139" s="5"/>
      <c r="Y139" s="6"/>
      <c r="Z139" s="4"/>
      <c r="AA139" s="4">
        <v>4</v>
      </c>
      <c r="AB139" s="4"/>
      <c r="AC139" s="5"/>
      <c r="AE139" s="105">
        <f t="shared" si="2"/>
        <v>3.7389999999999999</v>
      </c>
    </row>
    <row r="140" spans="1:31" s="22" customFormat="1" ht="16" hidden="1" customHeight="1" x14ac:dyDescent="0.15">
      <c r="A140" s="10" t="s">
        <v>20</v>
      </c>
      <c r="B140" s="10" t="s">
        <v>20</v>
      </c>
      <c r="C140" s="60" t="s">
        <v>31</v>
      </c>
      <c r="D140" s="46">
        <v>5425</v>
      </c>
      <c r="E140" s="37" t="s">
        <v>125</v>
      </c>
      <c r="F140" s="46">
        <v>4</v>
      </c>
      <c r="G140" s="65">
        <v>1</v>
      </c>
      <c r="H140" s="80">
        <v>0</v>
      </c>
      <c r="I140" s="81">
        <v>6.7549999999999999</v>
      </c>
      <c r="J140" s="6">
        <v>4</v>
      </c>
      <c r="K140" s="4"/>
      <c r="L140" s="4"/>
      <c r="M140" s="4"/>
      <c r="N140" s="5"/>
      <c r="O140" s="6"/>
      <c r="P140" s="4"/>
      <c r="Q140" s="4"/>
      <c r="R140" s="4"/>
      <c r="S140" s="5"/>
      <c r="T140" s="6">
        <v>4</v>
      </c>
      <c r="U140" s="4"/>
      <c r="V140" s="4"/>
      <c r="W140" s="4"/>
      <c r="X140" s="5"/>
      <c r="Y140" s="6"/>
      <c r="Z140" s="4"/>
      <c r="AA140" s="4"/>
      <c r="AB140" s="4"/>
      <c r="AC140" s="5"/>
      <c r="AE140" s="105">
        <f t="shared" si="2"/>
        <v>6.7549999999999999</v>
      </c>
    </row>
    <row r="141" spans="1:31" s="22" customFormat="1" ht="16" hidden="1" customHeight="1" x14ac:dyDescent="0.15">
      <c r="A141" s="22" t="s">
        <v>20</v>
      </c>
      <c r="B141" s="22" t="s">
        <v>20</v>
      </c>
      <c r="C141" s="104" t="s">
        <v>31</v>
      </c>
      <c r="D141" s="47">
        <v>3001</v>
      </c>
      <c r="E141" s="38" t="s">
        <v>118</v>
      </c>
      <c r="F141" s="47">
        <v>5</v>
      </c>
      <c r="G141" s="66">
        <v>1</v>
      </c>
      <c r="H141" s="82">
        <v>68.209999999999994</v>
      </c>
      <c r="I141" s="83">
        <v>76.48</v>
      </c>
      <c r="J141" s="14"/>
      <c r="K141" s="15"/>
      <c r="L141" s="15"/>
      <c r="M141" s="15"/>
      <c r="N141" s="16">
        <v>5</v>
      </c>
      <c r="O141" s="14"/>
      <c r="P141" s="15"/>
      <c r="Q141" s="15"/>
      <c r="R141" s="15"/>
      <c r="S141" s="16"/>
      <c r="T141" s="14"/>
      <c r="U141" s="15"/>
      <c r="V141" s="15"/>
      <c r="W141" s="15"/>
      <c r="X141" s="16"/>
      <c r="Y141" s="14"/>
      <c r="Z141" s="15"/>
      <c r="AA141" s="15"/>
      <c r="AB141" s="15"/>
      <c r="AC141" s="16"/>
      <c r="AE141" s="105">
        <f t="shared" si="2"/>
        <v>8.2700000000000102</v>
      </c>
    </row>
    <row r="142" spans="1:31" s="22" customFormat="1" ht="16" hidden="1" customHeight="1" x14ac:dyDescent="0.15">
      <c r="A142" s="10" t="s">
        <v>20</v>
      </c>
      <c r="B142" s="10" t="s">
        <v>20</v>
      </c>
      <c r="C142" s="60" t="s">
        <v>31</v>
      </c>
      <c r="D142" s="46">
        <v>4010</v>
      </c>
      <c r="E142" s="37" t="s">
        <v>119</v>
      </c>
      <c r="F142" s="46">
        <v>4</v>
      </c>
      <c r="G142" s="65">
        <v>1</v>
      </c>
      <c r="H142" s="80">
        <v>0</v>
      </c>
      <c r="I142" s="81">
        <v>30.561</v>
      </c>
      <c r="J142" s="6"/>
      <c r="K142" s="4"/>
      <c r="L142" s="4"/>
      <c r="M142" s="4"/>
      <c r="N142" s="5"/>
      <c r="O142" s="6"/>
      <c r="P142" s="4"/>
      <c r="Q142" s="4"/>
      <c r="R142" s="4">
        <v>4</v>
      </c>
      <c r="S142" s="5"/>
      <c r="T142" s="6"/>
      <c r="U142" s="4"/>
      <c r="V142" s="4"/>
      <c r="W142" s="4"/>
      <c r="X142" s="5"/>
      <c r="Y142" s="6"/>
      <c r="Z142" s="4"/>
      <c r="AA142" s="4"/>
      <c r="AB142" s="4">
        <v>4</v>
      </c>
      <c r="AC142" s="5"/>
      <c r="AE142" s="105">
        <f t="shared" si="2"/>
        <v>30.561</v>
      </c>
    </row>
    <row r="143" spans="1:31" s="22" customFormat="1" ht="16" hidden="1" customHeight="1" x14ac:dyDescent="0.15">
      <c r="A143" s="10" t="s">
        <v>20</v>
      </c>
      <c r="B143" s="10" t="s">
        <v>20</v>
      </c>
      <c r="C143" s="60" t="s">
        <v>31</v>
      </c>
      <c r="D143" s="46">
        <v>5424</v>
      </c>
      <c r="E143" s="37" t="s">
        <v>126</v>
      </c>
      <c r="F143" s="46">
        <v>4</v>
      </c>
      <c r="G143" s="65">
        <v>1</v>
      </c>
      <c r="H143" s="80">
        <v>0</v>
      </c>
      <c r="I143" s="81">
        <v>19.22</v>
      </c>
      <c r="J143" s="6">
        <v>4</v>
      </c>
      <c r="K143" s="4"/>
      <c r="L143" s="4"/>
      <c r="M143" s="4"/>
      <c r="N143" s="5"/>
      <c r="O143" s="6"/>
      <c r="P143" s="4"/>
      <c r="Q143" s="4"/>
      <c r="R143" s="4"/>
      <c r="S143" s="5"/>
      <c r="T143" s="6">
        <v>4</v>
      </c>
      <c r="U143" s="4"/>
      <c r="V143" s="4"/>
      <c r="W143" s="4"/>
      <c r="X143" s="5"/>
      <c r="Y143" s="6"/>
      <c r="Z143" s="4"/>
      <c r="AA143" s="4"/>
      <c r="AB143" s="4"/>
      <c r="AC143" s="5"/>
      <c r="AE143" s="105">
        <f t="shared" si="2"/>
        <v>19.22</v>
      </c>
    </row>
    <row r="144" spans="1:31" s="22" customFormat="1" ht="16" hidden="1" customHeight="1" x14ac:dyDescent="0.15">
      <c r="A144" s="10" t="s">
        <v>20</v>
      </c>
      <c r="B144" s="10" t="s">
        <v>20</v>
      </c>
      <c r="C144" s="60" t="s">
        <v>31</v>
      </c>
      <c r="D144" s="46">
        <v>5423</v>
      </c>
      <c r="E144" s="37" t="s">
        <v>127</v>
      </c>
      <c r="F144" s="46">
        <v>4</v>
      </c>
      <c r="G144" s="65">
        <v>1</v>
      </c>
      <c r="H144" s="80">
        <v>0</v>
      </c>
      <c r="I144" s="81">
        <v>18.03</v>
      </c>
      <c r="J144" s="6">
        <v>4</v>
      </c>
      <c r="K144" s="4"/>
      <c r="L144" s="4"/>
      <c r="M144" s="4"/>
      <c r="N144" s="5"/>
      <c r="O144" s="6"/>
      <c r="P144" s="4"/>
      <c r="Q144" s="4"/>
      <c r="R144" s="4"/>
      <c r="S144" s="5"/>
      <c r="T144" s="6">
        <v>4</v>
      </c>
      <c r="U144" s="4"/>
      <c r="V144" s="4"/>
      <c r="W144" s="4"/>
      <c r="X144" s="5"/>
      <c r="Y144" s="6"/>
      <c r="Z144" s="4"/>
      <c r="AA144" s="4"/>
      <c r="AB144" s="4"/>
      <c r="AC144" s="5"/>
      <c r="AE144" s="105">
        <f t="shared" si="2"/>
        <v>18.03</v>
      </c>
    </row>
    <row r="145" spans="1:31" s="22" customFormat="1" ht="16" hidden="1" customHeight="1" x14ac:dyDescent="0.15">
      <c r="A145" s="22" t="s">
        <v>20</v>
      </c>
      <c r="B145" s="22" t="s">
        <v>20</v>
      </c>
      <c r="C145" s="104" t="s">
        <v>31</v>
      </c>
      <c r="D145" s="47">
        <v>5487</v>
      </c>
      <c r="E145" s="38" t="s">
        <v>128</v>
      </c>
      <c r="F145" s="47">
        <v>5</v>
      </c>
      <c r="G145" s="66">
        <v>1</v>
      </c>
      <c r="H145" s="82">
        <v>0</v>
      </c>
      <c r="I145" s="83">
        <v>27.86</v>
      </c>
      <c r="J145" s="14"/>
      <c r="K145" s="15"/>
      <c r="L145" s="15"/>
      <c r="M145" s="15">
        <v>5</v>
      </c>
      <c r="N145" s="16"/>
      <c r="O145" s="14"/>
      <c r="P145" s="15"/>
      <c r="Q145" s="15"/>
      <c r="R145" s="15"/>
      <c r="S145" s="16"/>
      <c r="T145" s="14"/>
      <c r="U145" s="15"/>
      <c r="V145" s="15"/>
      <c r="W145" s="15"/>
      <c r="X145" s="16"/>
      <c r="Y145" s="14"/>
      <c r="Z145" s="15"/>
      <c r="AA145" s="15"/>
      <c r="AB145" s="15"/>
      <c r="AC145" s="16"/>
      <c r="AE145" s="105">
        <f t="shared" si="2"/>
        <v>27.86</v>
      </c>
    </row>
    <row r="146" spans="1:31" s="22" customFormat="1" ht="16" hidden="1" customHeight="1" x14ac:dyDescent="0.15">
      <c r="A146" s="22" t="s">
        <v>20</v>
      </c>
      <c r="B146" s="22" t="s">
        <v>20</v>
      </c>
      <c r="C146" s="104" t="s">
        <v>31</v>
      </c>
      <c r="D146" s="47">
        <v>4009</v>
      </c>
      <c r="E146" s="38" t="s">
        <v>129</v>
      </c>
      <c r="F146" s="47">
        <v>5</v>
      </c>
      <c r="G146" s="66">
        <v>1</v>
      </c>
      <c r="H146" s="82">
        <v>0</v>
      </c>
      <c r="I146" s="83">
        <v>22.338000000000001</v>
      </c>
      <c r="J146" s="14"/>
      <c r="K146" s="15"/>
      <c r="L146" s="15"/>
      <c r="M146" s="15"/>
      <c r="N146" s="16"/>
      <c r="O146" s="14"/>
      <c r="P146" s="15"/>
      <c r="Q146" s="15"/>
      <c r="R146" s="15"/>
      <c r="S146" s="16"/>
      <c r="T146" s="14"/>
      <c r="U146" s="15"/>
      <c r="V146" s="15">
        <v>5</v>
      </c>
      <c r="W146" s="15"/>
      <c r="X146" s="16"/>
      <c r="Y146" s="14"/>
      <c r="Z146" s="15"/>
      <c r="AA146" s="15"/>
      <c r="AB146" s="15"/>
      <c r="AC146" s="16"/>
      <c r="AE146" s="105">
        <f t="shared" si="2"/>
        <v>22.338000000000001</v>
      </c>
    </row>
    <row r="147" spans="1:31" s="22" customFormat="1" ht="16" hidden="1" customHeight="1" x14ac:dyDescent="0.15">
      <c r="A147" s="10" t="s">
        <v>20</v>
      </c>
      <c r="B147" s="10" t="s">
        <v>20</v>
      </c>
      <c r="C147" s="60" t="s">
        <v>31</v>
      </c>
      <c r="D147" s="46">
        <v>5468</v>
      </c>
      <c r="E147" s="37" t="s">
        <v>130</v>
      </c>
      <c r="F147" s="46">
        <v>4</v>
      </c>
      <c r="G147" s="65">
        <v>1</v>
      </c>
      <c r="H147" s="80">
        <v>0</v>
      </c>
      <c r="I147" s="81">
        <v>14.679</v>
      </c>
      <c r="J147" s="6"/>
      <c r="K147" s="4"/>
      <c r="L147" s="4"/>
      <c r="M147" s="4"/>
      <c r="N147" s="5"/>
      <c r="O147" s="6">
        <v>4</v>
      </c>
      <c r="P147" s="4"/>
      <c r="Q147" s="4"/>
      <c r="R147" s="4"/>
      <c r="S147" s="5"/>
      <c r="T147" s="6"/>
      <c r="U147" s="4"/>
      <c r="V147" s="4"/>
      <c r="W147" s="4"/>
      <c r="X147" s="5"/>
      <c r="Y147" s="6">
        <v>4</v>
      </c>
      <c r="Z147" s="4"/>
      <c r="AA147" s="4"/>
      <c r="AB147" s="4"/>
      <c r="AC147" s="5"/>
      <c r="AE147" s="105">
        <f t="shared" si="2"/>
        <v>14.679</v>
      </c>
    </row>
    <row r="148" spans="1:31" s="22" customFormat="1" ht="16" hidden="1" customHeight="1" x14ac:dyDescent="0.15">
      <c r="A148" s="22" t="s">
        <v>20</v>
      </c>
      <c r="B148" s="22" t="s">
        <v>20</v>
      </c>
      <c r="C148" s="104" t="s">
        <v>31</v>
      </c>
      <c r="D148" s="47">
        <v>5752</v>
      </c>
      <c r="E148" s="38" t="s">
        <v>131</v>
      </c>
      <c r="F148" s="47">
        <v>5</v>
      </c>
      <c r="G148" s="66">
        <v>1</v>
      </c>
      <c r="H148" s="82">
        <v>0</v>
      </c>
      <c r="I148" s="83">
        <v>16.916</v>
      </c>
      <c r="J148" s="14"/>
      <c r="K148" s="15"/>
      <c r="L148" s="15"/>
      <c r="M148" s="15">
        <v>4</v>
      </c>
      <c r="N148" s="16"/>
      <c r="O148" s="14"/>
      <c r="P148" s="15"/>
      <c r="Q148" s="15"/>
      <c r="R148" s="15"/>
      <c r="S148" s="16"/>
      <c r="T148" s="14"/>
      <c r="U148" s="15"/>
      <c r="V148" s="15"/>
      <c r="W148" s="15">
        <v>4</v>
      </c>
      <c r="X148" s="16"/>
      <c r="Y148" s="14"/>
      <c r="Z148" s="15"/>
      <c r="AA148" s="15"/>
      <c r="AB148" s="15"/>
      <c r="AC148" s="16"/>
      <c r="AE148" s="105">
        <f t="shared" si="2"/>
        <v>16.916</v>
      </c>
    </row>
    <row r="149" spans="1:31" s="22" customFormat="1" ht="16" hidden="1" customHeight="1" x14ac:dyDescent="0.15">
      <c r="A149" s="10" t="s">
        <v>20</v>
      </c>
      <c r="B149" s="10" t="s">
        <v>20</v>
      </c>
      <c r="C149" s="60" t="s">
        <v>31</v>
      </c>
      <c r="D149" s="46">
        <v>2553</v>
      </c>
      <c r="E149" s="37" t="s">
        <v>132</v>
      </c>
      <c r="F149" s="46">
        <v>4</v>
      </c>
      <c r="G149" s="65">
        <v>1</v>
      </c>
      <c r="H149" s="80">
        <v>0</v>
      </c>
      <c r="I149" s="81">
        <v>1.74</v>
      </c>
      <c r="J149" s="6"/>
      <c r="K149" s="4">
        <v>3</v>
      </c>
      <c r="L149" s="4"/>
      <c r="M149" s="4"/>
      <c r="N149" s="5"/>
      <c r="O149" s="6"/>
      <c r="P149" s="4">
        <v>3</v>
      </c>
      <c r="Q149" s="4"/>
      <c r="R149" s="4"/>
      <c r="S149" s="5"/>
      <c r="T149" s="6"/>
      <c r="U149" s="4">
        <v>3</v>
      </c>
      <c r="V149" s="4"/>
      <c r="W149" s="4"/>
      <c r="X149" s="5"/>
      <c r="Y149" s="6"/>
      <c r="Z149" s="4">
        <v>3</v>
      </c>
      <c r="AA149" s="4"/>
      <c r="AB149" s="4"/>
      <c r="AC149" s="5"/>
      <c r="AE149" s="105">
        <f t="shared" si="2"/>
        <v>1.74</v>
      </c>
    </row>
    <row r="150" spans="1:31" s="22" customFormat="1" ht="16" hidden="1" customHeight="1" x14ac:dyDescent="0.15">
      <c r="A150" s="10" t="s">
        <v>20</v>
      </c>
      <c r="B150" s="10" t="s">
        <v>20</v>
      </c>
      <c r="C150" s="60" t="s">
        <v>31</v>
      </c>
      <c r="D150" s="46">
        <v>5478</v>
      </c>
      <c r="E150" s="37" t="s">
        <v>133</v>
      </c>
      <c r="F150" s="46">
        <v>4</v>
      </c>
      <c r="G150" s="65">
        <v>1</v>
      </c>
      <c r="H150" s="80">
        <v>0</v>
      </c>
      <c r="I150" s="81">
        <v>7.35</v>
      </c>
      <c r="J150" s="6"/>
      <c r="K150" s="4"/>
      <c r="L150" s="4"/>
      <c r="M150" s="4"/>
      <c r="N150" s="5"/>
      <c r="O150" s="6"/>
      <c r="P150" s="4">
        <v>4</v>
      </c>
      <c r="Q150" s="4"/>
      <c r="R150" s="4"/>
      <c r="S150" s="5"/>
      <c r="T150" s="6"/>
      <c r="U150" s="4"/>
      <c r="V150" s="4"/>
      <c r="W150" s="4"/>
      <c r="X150" s="5"/>
      <c r="Y150" s="6"/>
      <c r="Z150" s="4">
        <v>4</v>
      </c>
      <c r="AA150" s="4"/>
      <c r="AB150" s="4"/>
      <c r="AC150" s="5"/>
      <c r="AE150" s="105">
        <f t="shared" si="2"/>
        <v>7.35</v>
      </c>
    </row>
    <row r="151" spans="1:31" s="22" customFormat="1" ht="16" hidden="1" customHeight="1" x14ac:dyDescent="0.15">
      <c r="A151" s="10" t="s">
        <v>20</v>
      </c>
      <c r="B151" s="10" t="s">
        <v>20</v>
      </c>
      <c r="C151" s="60" t="s">
        <v>31</v>
      </c>
      <c r="D151" s="46">
        <v>2790</v>
      </c>
      <c r="E151" s="37" t="s">
        <v>134</v>
      </c>
      <c r="F151" s="46">
        <v>4</v>
      </c>
      <c r="G151" s="65">
        <v>1</v>
      </c>
      <c r="H151" s="80">
        <v>0</v>
      </c>
      <c r="I151" s="81">
        <v>78.492000000000004</v>
      </c>
      <c r="J151" s="6"/>
      <c r="K151" s="4"/>
      <c r="L151" s="4"/>
      <c r="M151" s="4"/>
      <c r="N151" s="5"/>
      <c r="O151" s="6"/>
      <c r="P151" s="4"/>
      <c r="Q151" s="4">
        <v>4</v>
      </c>
      <c r="R151" s="4"/>
      <c r="S151" s="5"/>
      <c r="T151" s="6"/>
      <c r="U151" s="4"/>
      <c r="V151" s="4"/>
      <c r="W151" s="4"/>
      <c r="X151" s="5"/>
      <c r="Y151" s="6"/>
      <c r="Z151" s="4"/>
      <c r="AA151" s="4">
        <v>4</v>
      </c>
      <c r="AB151" s="4"/>
      <c r="AC151" s="5"/>
      <c r="AE151" s="105">
        <f t="shared" si="2"/>
        <v>78.492000000000004</v>
      </c>
    </row>
    <row r="152" spans="1:31" s="22" customFormat="1" ht="16" hidden="1" customHeight="1" x14ac:dyDescent="0.15">
      <c r="A152" s="22" t="s">
        <v>20</v>
      </c>
      <c r="B152" s="22" t="s">
        <v>20</v>
      </c>
      <c r="C152" s="104" t="s">
        <v>31</v>
      </c>
      <c r="D152" s="47">
        <v>5238</v>
      </c>
      <c r="E152" s="38" t="s">
        <v>135</v>
      </c>
      <c r="F152" s="47">
        <v>5</v>
      </c>
      <c r="G152" s="66">
        <v>1</v>
      </c>
      <c r="H152" s="82">
        <v>0</v>
      </c>
      <c r="I152" s="83">
        <v>5.1580000000000004</v>
      </c>
      <c r="J152" s="14"/>
      <c r="K152" s="15"/>
      <c r="L152" s="15"/>
      <c r="M152" s="15"/>
      <c r="N152" s="16"/>
      <c r="O152" s="14">
        <v>5</v>
      </c>
      <c r="P152" s="15"/>
      <c r="Q152" s="15"/>
      <c r="R152" s="15"/>
      <c r="S152" s="16"/>
      <c r="T152" s="14"/>
      <c r="U152" s="15"/>
      <c r="V152" s="15"/>
      <c r="W152" s="15"/>
      <c r="X152" s="16"/>
      <c r="Y152" s="14"/>
      <c r="Z152" s="15"/>
      <c r="AA152" s="15"/>
      <c r="AB152" s="15"/>
      <c r="AC152" s="16"/>
      <c r="AE152" s="105">
        <f t="shared" si="2"/>
        <v>5.1580000000000004</v>
      </c>
    </row>
    <row r="153" spans="1:31" s="22" customFormat="1" ht="16" hidden="1" customHeight="1" x14ac:dyDescent="0.15">
      <c r="A153" s="10" t="s">
        <v>20</v>
      </c>
      <c r="B153" s="10" t="s">
        <v>20</v>
      </c>
      <c r="C153" s="60" t="s">
        <v>31</v>
      </c>
      <c r="D153" s="46">
        <v>5739</v>
      </c>
      <c r="E153" s="37" t="s">
        <v>136</v>
      </c>
      <c r="F153" s="46">
        <v>4</v>
      </c>
      <c r="G153" s="65">
        <v>1</v>
      </c>
      <c r="H153" s="80">
        <v>0</v>
      </c>
      <c r="I153" s="81">
        <v>24.29</v>
      </c>
      <c r="J153" s="6"/>
      <c r="K153" s="4"/>
      <c r="L153" s="4"/>
      <c r="M153" s="4"/>
      <c r="N153" s="5"/>
      <c r="O153" s="6"/>
      <c r="P153" s="4">
        <v>4</v>
      </c>
      <c r="Q153" s="4"/>
      <c r="R153" s="4"/>
      <c r="S153" s="5"/>
      <c r="T153" s="6"/>
      <c r="U153" s="4"/>
      <c r="V153" s="4"/>
      <c r="W153" s="4"/>
      <c r="X153" s="5"/>
      <c r="Y153" s="6"/>
      <c r="Z153" s="4">
        <v>4</v>
      </c>
      <c r="AA153" s="4"/>
      <c r="AB153" s="4"/>
      <c r="AC153" s="5"/>
      <c r="AE153" s="105">
        <f t="shared" si="2"/>
        <v>24.29</v>
      </c>
    </row>
    <row r="154" spans="1:31" s="22" customFormat="1" ht="16" hidden="1" customHeight="1" x14ac:dyDescent="0.15">
      <c r="A154" s="30" t="s">
        <v>20</v>
      </c>
      <c r="B154" s="30" t="s">
        <v>20</v>
      </c>
      <c r="C154" s="102" t="s">
        <v>31</v>
      </c>
      <c r="D154" s="50">
        <v>5218</v>
      </c>
      <c r="E154" s="44" t="s">
        <v>137</v>
      </c>
      <c r="F154" s="50">
        <v>3</v>
      </c>
      <c r="G154" s="77">
        <v>1</v>
      </c>
      <c r="H154" s="94">
        <v>0</v>
      </c>
      <c r="I154" s="95">
        <v>0.59</v>
      </c>
      <c r="J154" s="11"/>
      <c r="K154" s="12">
        <v>3</v>
      </c>
      <c r="L154" s="12"/>
      <c r="M154" s="12"/>
      <c r="N154" s="13"/>
      <c r="O154" s="11"/>
      <c r="P154" s="12">
        <v>3</v>
      </c>
      <c r="Q154" s="12"/>
      <c r="R154" s="12"/>
      <c r="S154" s="13"/>
      <c r="T154" s="11"/>
      <c r="U154" s="12">
        <v>3</v>
      </c>
      <c r="V154" s="12"/>
      <c r="W154" s="12"/>
      <c r="X154" s="13"/>
      <c r="Y154" s="11"/>
      <c r="Z154" s="12">
        <v>3</v>
      </c>
      <c r="AA154" s="12"/>
      <c r="AB154" s="12"/>
      <c r="AC154" s="13"/>
      <c r="AE154" s="105">
        <f t="shared" si="2"/>
        <v>0.59</v>
      </c>
    </row>
    <row r="155" spans="1:31" s="22" customFormat="1" ht="16" hidden="1" customHeight="1" x14ac:dyDescent="0.15">
      <c r="A155" s="22" t="s">
        <v>20</v>
      </c>
      <c r="B155" s="22" t="s">
        <v>20</v>
      </c>
      <c r="C155" s="104" t="s">
        <v>31</v>
      </c>
      <c r="D155" s="47">
        <v>2560</v>
      </c>
      <c r="E155" s="38" t="s">
        <v>123</v>
      </c>
      <c r="F155" s="47">
        <v>5</v>
      </c>
      <c r="G155" s="66">
        <v>1</v>
      </c>
      <c r="H155" s="82">
        <v>70.034000000000006</v>
      </c>
      <c r="I155" s="83">
        <v>110.134</v>
      </c>
      <c r="J155" s="14"/>
      <c r="K155" s="15"/>
      <c r="L155" s="15"/>
      <c r="M155" s="15"/>
      <c r="N155" s="16"/>
      <c r="O155" s="14"/>
      <c r="P155" s="15"/>
      <c r="Q155" s="15"/>
      <c r="R155" s="15"/>
      <c r="S155" s="16"/>
      <c r="T155" s="14"/>
      <c r="U155" s="15"/>
      <c r="V155" s="15">
        <v>5</v>
      </c>
      <c r="W155" s="15"/>
      <c r="X155" s="16"/>
      <c r="Y155" s="14"/>
      <c r="Z155" s="15"/>
      <c r="AA155" s="15"/>
      <c r="AB155" s="15"/>
      <c r="AC155" s="16"/>
      <c r="AE155" s="105">
        <f t="shared" si="2"/>
        <v>40.099999999999994</v>
      </c>
    </row>
    <row r="156" spans="1:31" s="22" customFormat="1" ht="16" hidden="1" customHeight="1" x14ac:dyDescent="0.15">
      <c r="A156" s="22" t="s">
        <v>20</v>
      </c>
      <c r="B156" s="22" t="s">
        <v>20</v>
      </c>
      <c r="C156" s="104" t="s">
        <v>31</v>
      </c>
      <c r="D156" s="47">
        <v>2560</v>
      </c>
      <c r="E156" s="38" t="s">
        <v>123</v>
      </c>
      <c r="F156" s="47">
        <v>5</v>
      </c>
      <c r="G156" s="66">
        <v>2</v>
      </c>
      <c r="H156" s="82">
        <v>110.134</v>
      </c>
      <c r="I156" s="83">
        <v>162.76</v>
      </c>
      <c r="J156" s="14"/>
      <c r="K156" s="15"/>
      <c r="L156" s="15"/>
      <c r="M156" s="15"/>
      <c r="N156" s="16"/>
      <c r="O156" s="14"/>
      <c r="P156" s="15"/>
      <c r="Q156" s="15">
        <v>4</v>
      </c>
      <c r="R156" s="15"/>
      <c r="S156" s="16"/>
      <c r="T156" s="14"/>
      <c r="U156" s="15"/>
      <c r="V156" s="15"/>
      <c r="W156" s="15"/>
      <c r="X156" s="16"/>
      <c r="Y156" s="14"/>
      <c r="Z156" s="15"/>
      <c r="AA156" s="15">
        <v>4</v>
      </c>
      <c r="AB156" s="15"/>
      <c r="AC156" s="16"/>
      <c r="AE156" s="105">
        <f t="shared" si="2"/>
        <v>52.625999999999991</v>
      </c>
    </row>
    <row r="157" spans="1:31" s="22" customFormat="1" ht="16" hidden="1" customHeight="1" x14ac:dyDescent="0.15">
      <c r="A157" s="22" t="s">
        <v>20</v>
      </c>
      <c r="B157" s="22" t="s">
        <v>20</v>
      </c>
      <c r="C157" s="104" t="s">
        <v>31</v>
      </c>
      <c r="D157" s="47">
        <v>3005</v>
      </c>
      <c r="E157" s="38" t="s">
        <v>138</v>
      </c>
      <c r="F157" s="47">
        <v>5</v>
      </c>
      <c r="G157" s="66">
        <v>1</v>
      </c>
      <c r="H157" s="82">
        <v>0</v>
      </c>
      <c r="I157" s="83">
        <v>8.9</v>
      </c>
      <c r="J157" s="14"/>
      <c r="K157" s="15"/>
      <c r="L157" s="15"/>
      <c r="M157" s="15">
        <v>5</v>
      </c>
      <c r="N157" s="16"/>
      <c r="O157" s="14"/>
      <c r="P157" s="15"/>
      <c r="Q157" s="15"/>
      <c r="R157" s="15"/>
      <c r="S157" s="16"/>
      <c r="T157" s="14"/>
      <c r="U157" s="15"/>
      <c r="V157" s="15"/>
      <c r="W157" s="15"/>
      <c r="X157" s="16"/>
      <c r="Y157" s="14"/>
      <c r="Z157" s="15"/>
      <c r="AA157" s="15"/>
      <c r="AB157" s="15"/>
      <c r="AC157" s="16"/>
      <c r="AE157" s="105">
        <f t="shared" si="2"/>
        <v>8.9</v>
      </c>
    </row>
    <row r="158" spans="1:31" s="22" customFormat="1" ht="16" hidden="1" customHeight="1" x14ac:dyDescent="0.15">
      <c r="A158" s="32" t="s">
        <v>20</v>
      </c>
      <c r="B158" s="32" t="s">
        <v>33</v>
      </c>
      <c r="C158" s="108" t="s">
        <v>31</v>
      </c>
      <c r="D158" s="42">
        <v>3005</v>
      </c>
      <c r="E158" s="41" t="s">
        <v>138</v>
      </c>
      <c r="F158" s="42">
        <v>5</v>
      </c>
      <c r="G158" s="68">
        <v>1</v>
      </c>
      <c r="H158" s="86">
        <v>8.9</v>
      </c>
      <c r="I158" s="87">
        <v>16</v>
      </c>
      <c r="J158" s="23"/>
      <c r="K158" s="24"/>
      <c r="L158" s="24"/>
      <c r="M158" s="24">
        <v>5</v>
      </c>
      <c r="N158" s="25"/>
      <c r="O158" s="23"/>
      <c r="P158" s="24"/>
      <c r="Q158" s="24"/>
      <c r="R158" s="24"/>
      <c r="S158" s="25"/>
      <c r="T158" s="23"/>
      <c r="U158" s="24"/>
      <c r="V158" s="24"/>
      <c r="W158" s="24"/>
      <c r="X158" s="25"/>
      <c r="Y158" s="23"/>
      <c r="Z158" s="24"/>
      <c r="AA158" s="24"/>
      <c r="AB158" s="24"/>
      <c r="AC158" s="25"/>
      <c r="AE158" s="105">
        <f t="shared" si="2"/>
        <v>7.1</v>
      </c>
    </row>
    <row r="159" spans="1:31" s="22" customFormat="1" ht="16" hidden="1" customHeight="1" x14ac:dyDescent="0.15">
      <c r="A159" s="22" t="s">
        <v>20</v>
      </c>
      <c r="B159" s="22" t="s">
        <v>20</v>
      </c>
      <c r="C159" s="104" t="s">
        <v>31</v>
      </c>
      <c r="D159" s="47">
        <v>3005</v>
      </c>
      <c r="E159" s="38" t="s">
        <v>138</v>
      </c>
      <c r="F159" s="47">
        <v>5</v>
      </c>
      <c r="G159" s="66">
        <v>1</v>
      </c>
      <c r="H159" s="82">
        <v>16</v>
      </c>
      <c r="I159" s="83">
        <v>32.549999999999997</v>
      </c>
      <c r="J159" s="14"/>
      <c r="K159" s="15"/>
      <c r="L159" s="15"/>
      <c r="M159" s="15">
        <v>5</v>
      </c>
      <c r="N159" s="16"/>
      <c r="O159" s="14"/>
      <c r="P159" s="15"/>
      <c r="Q159" s="15"/>
      <c r="R159" s="15"/>
      <c r="S159" s="16"/>
      <c r="T159" s="14"/>
      <c r="U159" s="15"/>
      <c r="V159" s="15"/>
      <c r="W159" s="15"/>
      <c r="X159" s="16"/>
      <c r="Y159" s="14"/>
      <c r="Z159" s="15"/>
      <c r="AA159" s="15"/>
      <c r="AB159" s="15"/>
      <c r="AC159" s="16"/>
      <c r="AE159" s="105">
        <f t="shared" si="2"/>
        <v>16.549999999999997</v>
      </c>
    </row>
    <row r="160" spans="1:31" s="22" customFormat="1" ht="16" hidden="1" customHeight="1" x14ac:dyDescent="0.15">
      <c r="A160" s="10" t="s">
        <v>20</v>
      </c>
      <c r="B160" s="10" t="s">
        <v>20</v>
      </c>
      <c r="C160" s="60" t="s">
        <v>31</v>
      </c>
      <c r="D160" s="46">
        <v>5464</v>
      </c>
      <c r="E160" s="37" t="s">
        <v>139</v>
      </c>
      <c r="F160" s="46">
        <v>4</v>
      </c>
      <c r="G160" s="65">
        <v>1</v>
      </c>
      <c r="H160" s="80">
        <v>0</v>
      </c>
      <c r="I160" s="81">
        <v>19.454999999999998</v>
      </c>
      <c r="J160" s="6"/>
      <c r="K160" s="4"/>
      <c r="L160" s="4"/>
      <c r="M160" s="4"/>
      <c r="N160" s="5"/>
      <c r="O160" s="6">
        <v>4</v>
      </c>
      <c r="P160" s="4"/>
      <c r="Q160" s="4"/>
      <c r="R160" s="4"/>
      <c r="S160" s="5"/>
      <c r="T160" s="6"/>
      <c r="U160" s="4"/>
      <c r="V160" s="4"/>
      <c r="W160" s="4"/>
      <c r="X160" s="5"/>
      <c r="Y160" s="6">
        <v>4</v>
      </c>
      <c r="Z160" s="4"/>
      <c r="AA160" s="4"/>
      <c r="AB160" s="4"/>
      <c r="AC160" s="5"/>
      <c r="AE160" s="105">
        <f t="shared" si="2"/>
        <v>19.454999999999998</v>
      </c>
    </row>
    <row r="161" spans="1:31" s="22" customFormat="1" ht="16" hidden="1" customHeight="1" thickBot="1" x14ac:dyDescent="0.2">
      <c r="A161" s="10" t="s">
        <v>20</v>
      </c>
      <c r="B161" s="10" t="s">
        <v>20</v>
      </c>
      <c r="C161" s="62" t="s">
        <v>31</v>
      </c>
      <c r="D161" s="59">
        <v>5469</v>
      </c>
      <c r="E161" s="58" t="s">
        <v>140</v>
      </c>
      <c r="F161" s="59">
        <v>4</v>
      </c>
      <c r="G161" s="115">
        <v>1</v>
      </c>
      <c r="H161" s="92">
        <v>0</v>
      </c>
      <c r="I161" s="93">
        <v>5.63</v>
      </c>
      <c r="J161" s="9"/>
      <c r="K161" s="7"/>
      <c r="L161" s="7"/>
      <c r="M161" s="7"/>
      <c r="N161" s="8"/>
      <c r="O161" s="9">
        <v>4</v>
      </c>
      <c r="P161" s="7"/>
      <c r="Q161" s="7"/>
      <c r="R161" s="7"/>
      <c r="S161" s="8"/>
      <c r="T161" s="9"/>
      <c r="U161" s="7"/>
      <c r="V161" s="7"/>
      <c r="W161" s="7"/>
      <c r="X161" s="8"/>
      <c r="Y161" s="9">
        <v>4</v>
      </c>
      <c r="Z161" s="7"/>
      <c r="AA161" s="7"/>
      <c r="AB161" s="7"/>
      <c r="AC161" s="8"/>
      <c r="AE161" s="105">
        <f t="shared" si="2"/>
        <v>5.63</v>
      </c>
    </row>
    <row r="162" spans="1:31" ht="16" customHeight="1" x14ac:dyDescent="0.15">
      <c r="AE162" s="20">
        <f>SUM(AE3:AE161)</f>
        <v>3639.1910000000021</v>
      </c>
    </row>
  </sheetData>
  <autoFilter ref="A2:AC161" xr:uid="{00000000-0009-0000-0000-000000000000}">
    <filterColumn colId="2">
      <filters>
        <filter val="Ben."/>
      </filters>
    </filterColumn>
    <sortState xmlns:xlrd2="http://schemas.microsoft.com/office/spreadsheetml/2017/richdata2" ref="A3:AC161">
      <sortCondition ref="C2:C161"/>
    </sortState>
  </autoFilter>
  <mergeCells count="6">
    <mergeCell ref="C1:E1"/>
    <mergeCell ref="Y1:AC1"/>
    <mergeCell ref="H1:I1"/>
    <mergeCell ref="J1:N1"/>
    <mergeCell ref="O1:S1"/>
    <mergeCell ref="T1:X1"/>
  </mergeCells>
  <conditionalFormatting sqref="J138:AC161 F3:F1048576 F1">
    <cfRule type="cellIs" dxfId="1542" priority="3" stopIfTrue="1" operator="equal">
      <formula>5</formula>
    </cfRule>
    <cfRule type="cellIs" dxfId="1541" priority="4" stopIfTrue="1" operator="equal">
      <formula>4</formula>
    </cfRule>
    <cfRule type="cellIs" dxfId="1540" priority="5" stopIfTrue="1" operator="equal">
      <formula>3</formula>
    </cfRule>
    <cfRule type="cellIs" dxfId="1539" priority="6" stopIfTrue="1" operator="equal">
      <formula>2</formula>
    </cfRule>
  </conditionalFormatting>
  <conditionalFormatting sqref="J108:AC137">
    <cfRule type="cellIs" dxfId="1538" priority="7" stopIfTrue="1" operator="equal">
      <formula>5</formula>
    </cfRule>
    <cfRule type="cellIs" dxfId="1537" priority="8" stopIfTrue="1" operator="equal">
      <formula>4</formula>
    </cfRule>
    <cfRule type="cellIs" dxfId="1536" priority="9" stopIfTrue="1" operator="equal">
      <formula>3</formula>
    </cfRule>
    <cfRule type="cellIs" dxfId="1535" priority="10" stopIfTrue="1" operator="equal">
      <formula>2</formula>
    </cfRule>
  </conditionalFormatting>
  <conditionalFormatting sqref="J3:AC107">
    <cfRule type="cellIs" dxfId="1534" priority="11" stopIfTrue="1" operator="equal">
      <formula>5</formula>
    </cfRule>
    <cfRule type="cellIs" dxfId="1533" priority="12" stopIfTrue="1" operator="equal">
      <formula>4</formula>
    </cfRule>
    <cfRule type="cellIs" dxfId="1532" priority="13" stopIfTrue="1" operator="equal">
      <formula>3</formula>
    </cfRule>
    <cfRule type="cellIs" dxfId="1531" priority="14" stopIfTrue="1" operator="equal">
      <formula>2</formula>
    </cfRule>
  </conditionalFormatting>
  <conditionalFormatting sqref="A1:A1048576">
    <cfRule type="containsText" dxfId="1530" priority="2" operator="containsText" text="Y">
      <formula>NOT(ISERROR(SEARCH("Y",A1)))</formula>
    </cfRule>
  </conditionalFormatting>
  <conditionalFormatting sqref="B1:B1048576">
    <cfRule type="containsText" dxfId="1529" priority="1" operator="containsText" text="Y">
      <formula>NOT(ISERROR(SEARCH("Y",B1)))</formula>
    </cfRule>
  </conditionalFormatting>
  <printOptions horizontalCentered="1"/>
  <pageMargins left="0.23622047244094491" right="0.23622047244094491" top="0.23622047244094491" bottom="0.23622047244094491" header="0.31496062992125984" footer="0.31496062992125984"/>
  <pageSetup paperSize="9" scale="8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FF0F-26E6-4793-A78F-68DFF31A1C42}">
  <dimension ref="A1:AC40"/>
  <sheetViews>
    <sheetView zoomScaleNormal="100" workbookViewId="0">
      <pane xSplit="9" ySplit="5" topLeftCell="K6" activePane="bottomRight" state="frozen"/>
      <selection pane="topRight" activeCell="J1" sqref="J1"/>
      <selection pane="bottomLeft" activeCell="A6" sqref="A6"/>
      <selection pane="bottomRight" activeCell="L38" sqref="L38"/>
    </sheetView>
  </sheetViews>
  <sheetFormatPr baseColWidth="10" defaultColWidth="8.83203125" defaultRowHeight="13" x14ac:dyDescent="0.15"/>
  <cols>
    <col min="1" max="1" width="13.1640625" bestFit="1" customWidth="1"/>
    <col min="3" max="3" width="31.1640625" bestFit="1" customWidth="1"/>
    <col min="8" max="9" width="9.1640625" customWidth="1"/>
  </cols>
  <sheetData>
    <row r="1" spans="1:29" x14ac:dyDescent="0.15">
      <c r="A1" s="561" t="s">
        <v>221</v>
      </c>
      <c r="B1" s="561"/>
      <c r="C1" t="s">
        <v>228</v>
      </c>
      <c r="D1" s="545" t="s">
        <v>230</v>
      </c>
      <c r="E1" s="546"/>
      <c r="F1" s="546"/>
      <c r="G1" s="543">
        <f>COUNTIF(J32:AC32,"0.0")</f>
        <v>0</v>
      </c>
    </row>
    <row r="2" spans="1:29" ht="14" thickBot="1" x14ac:dyDescent="0.2">
      <c r="D2" s="547"/>
      <c r="E2" s="548"/>
      <c r="F2" s="548"/>
      <c r="G2" s="544"/>
    </row>
    <row r="3" spans="1:29" ht="14.25" customHeight="1" thickBot="1" x14ac:dyDescent="0.2">
      <c r="B3" s="562" t="s">
        <v>222</v>
      </c>
      <c r="C3" s="562"/>
      <c r="F3" s="452"/>
      <c r="G3" s="452"/>
      <c r="H3" s="452"/>
      <c r="I3" s="452"/>
    </row>
    <row r="4" spans="1:29" ht="21.75" customHeight="1" x14ac:dyDescent="0.15">
      <c r="B4" s="551" t="s">
        <v>166</v>
      </c>
      <c r="C4" s="552"/>
      <c r="D4" s="553" t="s">
        <v>1</v>
      </c>
      <c r="E4" s="555" t="s">
        <v>2</v>
      </c>
      <c r="F4" s="557" t="s">
        <v>3</v>
      </c>
      <c r="G4" s="558"/>
      <c r="H4" s="557" t="s">
        <v>216</v>
      </c>
      <c r="I4" s="569"/>
      <c r="J4" s="570" t="s">
        <v>4</v>
      </c>
      <c r="K4" s="564"/>
      <c r="L4" s="564"/>
      <c r="M4" s="564"/>
      <c r="N4" s="565"/>
      <c r="O4" s="563" t="s">
        <v>5</v>
      </c>
      <c r="P4" s="564"/>
      <c r="Q4" s="564"/>
      <c r="R4" s="564"/>
      <c r="S4" s="565"/>
      <c r="T4" s="563" t="s">
        <v>6</v>
      </c>
      <c r="U4" s="564"/>
      <c r="V4" s="564"/>
      <c r="W4" s="564"/>
      <c r="X4" s="565"/>
      <c r="Y4" s="563" t="s">
        <v>7</v>
      </c>
      <c r="Z4" s="564"/>
      <c r="AA4" s="564"/>
      <c r="AB4" s="564"/>
      <c r="AC4" s="565"/>
    </row>
    <row r="5" spans="1:29" ht="14" thickBot="1" x14ac:dyDescent="0.2">
      <c r="A5" s="524" t="s">
        <v>256</v>
      </c>
      <c r="B5" s="170" t="s">
        <v>11</v>
      </c>
      <c r="C5" s="172" t="s">
        <v>12</v>
      </c>
      <c r="D5" s="554"/>
      <c r="E5" s="556"/>
      <c r="F5" s="179" t="s">
        <v>13</v>
      </c>
      <c r="G5" s="180" t="s">
        <v>14</v>
      </c>
      <c r="H5" s="179" t="s">
        <v>13</v>
      </c>
      <c r="I5" s="419" t="s">
        <v>14</v>
      </c>
      <c r="J5" s="174" t="s">
        <v>15</v>
      </c>
      <c r="K5" s="172" t="s">
        <v>16</v>
      </c>
      <c r="L5" s="172" t="s">
        <v>17</v>
      </c>
      <c r="M5" s="172" t="s">
        <v>16</v>
      </c>
      <c r="N5" s="173" t="s">
        <v>18</v>
      </c>
      <c r="O5" s="171" t="s">
        <v>15</v>
      </c>
      <c r="P5" s="172" t="s">
        <v>16</v>
      </c>
      <c r="Q5" s="172" t="s">
        <v>17</v>
      </c>
      <c r="R5" s="172" t="s">
        <v>16</v>
      </c>
      <c r="S5" s="173" t="s">
        <v>18</v>
      </c>
      <c r="T5" s="171" t="s">
        <v>15</v>
      </c>
      <c r="U5" s="172" t="s">
        <v>16</v>
      </c>
      <c r="V5" s="172" t="s">
        <v>17</v>
      </c>
      <c r="W5" s="172" t="s">
        <v>16</v>
      </c>
      <c r="X5" s="173" t="s">
        <v>18</v>
      </c>
      <c r="Y5" s="171" t="s">
        <v>15</v>
      </c>
      <c r="Z5" s="172" t="s">
        <v>16</v>
      </c>
      <c r="AA5" s="172" t="s">
        <v>17</v>
      </c>
      <c r="AB5" s="172" t="s">
        <v>16</v>
      </c>
      <c r="AC5" s="173" t="s">
        <v>18</v>
      </c>
    </row>
    <row r="6" spans="1:29" x14ac:dyDescent="0.15">
      <c r="A6" s="530" t="s">
        <v>328</v>
      </c>
      <c r="B6" s="492">
        <v>5020</v>
      </c>
      <c r="C6" s="294" t="s">
        <v>112</v>
      </c>
      <c r="D6" s="493">
        <v>3</v>
      </c>
      <c r="E6" s="351">
        <v>1</v>
      </c>
      <c r="F6" s="295">
        <v>0</v>
      </c>
      <c r="G6" s="296">
        <v>14.7</v>
      </c>
      <c r="H6" s="381"/>
      <c r="I6" s="420"/>
      <c r="J6" s="433"/>
      <c r="K6" s="431"/>
      <c r="L6" s="431"/>
      <c r="M6" s="431"/>
      <c r="N6" s="432">
        <f>$G6-$F6</f>
        <v>14.7</v>
      </c>
      <c r="O6" s="433"/>
      <c r="P6" s="431"/>
      <c r="Q6" s="431"/>
      <c r="R6" s="431"/>
      <c r="S6" s="434">
        <f>$G6-$F6</f>
        <v>14.7</v>
      </c>
      <c r="T6" s="433"/>
      <c r="U6" s="431"/>
      <c r="V6" s="431"/>
      <c r="W6" s="431"/>
      <c r="X6" s="432">
        <f>$G6-$F6</f>
        <v>14.7</v>
      </c>
      <c r="Y6" s="433"/>
      <c r="Z6" s="431"/>
      <c r="AA6" s="431"/>
      <c r="AB6" s="431"/>
      <c r="AC6" s="434">
        <f>$G6-$F6</f>
        <v>14.7</v>
      </c>
    </row>
    <row r="7" spans="1:29" x14ac:dyDescent="0.15">
      <c r="A7" s="530" t="s">
        <v>329</v>
      </c>
      <c r="B7" s="488">
        <v>5161</v>
      </c>
      <c r="C7" s="273" t="s">
        <v>107</v>
      </c>
      <c r="D7" s="489">
        <v>4</v>
      </c>
      <c r="E7" s="287">
        <v>1</v>
      </c>
      <c r="F7" s="275">
        <v>0</v>
      </c>
      <c r="G7" s="276">
        <v>15.535</v>
      </c>
      <c r="H7" s="424"/>
      <c r="I7" s="425"/>
      <c r="J7" s="307">
        <f>$G7-$F7</f>
        <v>15.535</v>
      </c>
      <c r="K7" s="287"/>
      <c r="L7" s="287"/>
      <c r="M7" s="287"/>
      <c r="N7" s="287"/>
      <c r="O7" s="427"/>
      <c r="P7" s="287"/>
      <c r="Q7" s="287"/>
      <c r="R7" s="287"/>
      <c r="S7" s="426"/>
      <c r="T7" s="307">
        <f>$G7-$F7</f>
        <v>15.535</v>
      </c>
      <c r="U7" s="287"/>
      <c r="V7" s="287"/>
      <c r="W7" s="287"/>
      <c r="X7" s="287"/>
      <c r="Y7" s="427"/>
      <c r="Z7" s="287"/>
      <c r="AA7" s="287"/>
      <c r="AB7" s="287"/>
      <c r="AC7" s="426"/>
    </row>
    <row r="8" spans="1:29" x14ac:dyDescent="0.15">
      <c r="A8" s="530" t="s">
        <v>330</v>
      </c>
      <c r="B8" s="488">
        <v>5463</v>
      </c>
      <c r="C8" s="273" t="s">
        <v>32</v>
      </c>
      <c r="D8" s="489">
        <v>4</v>
      </c>
      <c r="E8" s="287">
        <v>1</v>
      </c>
      <c r="F8" s="275">
        <v>0</v>
      </c>
      <c r="G8" s="276">
        <v>16.986000000000001</v>
      </c>
      <c r="H8" s="424"/>
      <c r="I8" s="425"/>
      <c r="J8" s="427"/>
      <c r="K8" s="287"/>
      <c r="L8" s="287"/>
      <c r="M8" s="280">
        <f t="shared" ref="J8:W31" si="0">$G8-$F8</f>
        <v>16.986000000000001</v>
      </c>
      <c r="N8" s="287"/>
      <c r="O8" s="427"/>
      <c r="P8" s="287"/>
      <c r="Q8" s="287"/>
      <c r="R8" s="287"/>
      <c r="S8" s="426"/>
      <c r="T8" s="427"/>
      <c r="U8" s="287"/>
      <c r="V8" s="287"/>
      <c r="W8" s="280">
        <f t="shared" si="0"/>
        <v>16.986000000000001</v>
      </c>
      <c r="X8" s="287"/>
      <c r="Y8" s="427"/>
      <c r="Z8" s="287"/>
      <c r="AA8" s="287"/>
      <c r="AB8" s="287"/>
      <c r="AC8" s="426"/>
    </row>
    <row r="9" spans="1:29" x14ac:dyDescent="0.15">
      <c r="A9" s="530" t="s">
        <v>331</v>
      </c>
      <c r="B9" s="488">
        <v>2570</v>
      </c>
      <c r="C9" s="273" t="s">
        <v>94</v>
      </c>
      <c r="D9" s="489">
        <v>4</v>
      </c>
      <c r="E9" s="287">
        <v>2</v>
      </c>
      <c r="F9" s="275">
        <v>41</v>
      </c>
      <c r="G9" s="276">
        <v>87.36</v>
      </c>
      <c r="H9" s="424"/>
      <c r="I9" s="425"/>
      <c r="J9" s="427"/>
      <c r="K9" s="287"/>
      <c r="L9" s="287"/>
      <c r="M9" s="287"/>
      <c r="N9" s="287"/>
      <c r="O9" s="427"/>
      <c r="P9" s="280">
        <f t="shared" si="0"/>
        <v>46.36</v>
      </c>
      <c r="Q9" s="287"/>
      <c r="R9" s="287"/>
      <c r="S9" s="426"/>
      <c r="T9" s="427"/>
      <c r="U9" s="287"/>
      <c r="V9" s="287"/>
      <c r="W9" s="287"/>
      <c r="X9" s="287"/>
      <c r="Y9" s="427"/>
      <c r="Z9" s="280">
        <f t="shared" ref="T9:AC30" si="1">$G9-$F9</f>
        <v>46.36</v>
      </c>
      <c r="AA9" s="287"/>
      <c r="AB9" s="287"/>
      <c r="AC9" s="426"/>
    </row>
    <row r="10" spans="1:29" x14ac:dyDescent="0.15">
      <c r="A10" s="530" t="s">
        <v>332</v>
      </c>
      <c r="B10" s="488">
        <v>5585</v>
      </c>
      <c r="C10" s="273" t="s">
        <v>109</v>
      </c>
      <c r="D10" s="489">
        <v>4</v>
      </c>
      <c r="E10" s="428">
        <v>1</v>
      </c>
      <c r="F10" s="275">
        <v>0</v>
      </c>
      <c r="G10" s="276">
        <v>8.5</v>
      </c>
      <c r="H10" s="424"/>
      <c r="I10" s="425"/>
      <c r="J10" s="307">
        <f t="shared" si="0"/>
        <v>8.5</v>
      </c>
      <c r="K10" s="287"/>
      <c r="L10" s="287"/>
      <c r="M10" s="287"/>
      <c r="N10" s="287"/>
      <c r="O10" s="427"/>
      <c r="P10" s="287"/>
      <c r="Q10" s="287"/>
      <c r="R10" s="287"/>
      <c r="S10" s="426"/>
      <c r="T10" s="307">
        <f t="shared" si="1"/>
        <v>8.5</v>
      </c>
      <c r="U10" s="287"/>
      <c r="V10" s="287"/>
      <c r="W10" s="287"/>
      <c r="X10" s="287"/>
      <c r="Y10" s="427"/>
      <c r="Z10" s="287"/>
      <c r="AA10" s="287"/>
      <c r="AB10" s="287"/>
      <c r="AC10" s="426"/>
    </row>
    <row r="11" spans="1:29" x14ac:dyDescent="0.15">
      <c r="A11" s="530" t="s">
        <v>333</v>
      </c>
      <c r="B11" s="488">
        <v>5585</v>
      </c>
      <c r="C11" s="273" t="s">
        <v>109</v>
      </c>
      <c r="D11" s="489">
        <v>4</v>
      </c>
      <c r="E11" s="428">
        <v>2</v>
      </c>
      <c r="F11" s="275">
        <v>8.5</v>
      </c>
      <c r="G11" s="276">
        <v>37.4</v>
      </c>
      <c r="H11" s="424"/>
      <c r="I11" s="425"/>
      <c r="J11" s="307">
        <f t="shared" si="0"/>
        <v>28.9</v>
      </c>
      <c r="K11" s="287"/>
      <c r="L11" s="287"/>
      <c r="M11" s="287"/>
      <c r="N11" s="287"/>
      <c r="O11" s="427"/>
      <c r="P11" s="287"/>
      <c r="Q11" s="287"/>
      <c r="R11" s="287"/>
      <c r="S11" s="426"/>
      <c r="T11" s="307">
        <f t="shared" si="1"/>
        <v>28.9</v>
      </c>
      <c r="U11" s="287"/>
      <c r="V11" s="287"/>
      <c r="W11" s="287"/>
      <c r="X11" s="287"/>
      <c r="Y11" s="427"/>
      <c r="Z11" s="287"/>
      <c r="AA11" s="287"/>
      <c r="AB11" s="287"/>
      <c r="AC11" s="426"/>
    </row>
    <row r="12" spans="1:29" x14ac:dyDescent="0.15">
      <c r="A12" s="530" t="s">
        <v>334</v>
      </c>
      <c r="B12" s="488">
        <v>5420</v>
      </c>
      <c r="C12" s="273" t="s">
        <v>117</v>
      </c>
      <c r="D12" s="489">
        <v>4</v>
      </c>
      <c r="E12" s="287">
        <v>1</v>
      </c>
      <c r="F12" s="275">
        <v>0</v>
      </c>
      <c r="G12" s="276">
        <v>4.2750000000000004</v>
      </c>
      <c r="H12" s="424"/>
      <c r="I12" s="425"/>
      <c r="J12" s="307">
        <f t="shared" si="0"/>
        <v>4.2750000000000004</v>
      </c>
      <c r="K12" s="287"/>
      <c r="L12" s="287"/>
      <c r="M12" s="287"/>
      <c r="N12" s="287"/>
      <c r="O12" s="427"/>
      <c r="P12" s="287"/>
      <c r="Q12" s="287"/>
      <c r="R12" s="287"/>
      <c r="S12" s="426"/>
      <c r="T12" s="307">
        <f t="shared" si="1"/>
        <v>4.2750000000000004</v>
      </c>
      <c r="U12" s="287"/>
      <c r="V12" s="287"/>
      <c r="W12" s="287"/>
      <c r="X12" s="287"/>
      <c r="Y12" s="427"/>
      <c r="Z12" s="287"/>
      <c r="AA12" s="287"/>
      <c r="AB12" s="287"/>
      <c r="AC12" s="426"/>
    </row>
    <row r="13" spans="1:29" x14ac:dyDescent="0.15">
      <c r="A13" s="530" t="s">
        <v>335</v>
      </c>
      <c r="B13" s="488">
        <v>5020</v>
      </c>
      <c r="C13" s="273" t="s">
        <v>112</v>
      </c>
      <c r="D13" s="489">
        <v>4</v>
      </c>
      <c r="E13" s="287">
        <v>2</v>
      </c>
      <c r="F13" s="275">
        <v>14.7</v>
      </c>
      <c r="G13" s="276">
        <v>15.565</v>
      </c>
      <c r="H13" s="424"/>
      <c r="I13" s="425"/>
      <c r="J13" s="427"/>
      <c r="K13" s="287"/>
      <c r="L13" s="287"/>
      <c r="M13" s="287"/>
      <c r="N13" s="280">
        <f t="shared" si="0"/>
        <v>0.86500000000000021</v>
      </c>
      <c r="O13" s="427"/>
      <c r="P13" s="287"/>
      <c r="Q13" s="287"/>
      <c r="R13" s="287"/>
      <c r="S13" s="426"/>
      <c r="T13" s="427"/>
      <c r="U13" s="287"/>
      <c r="V13" s="287"/>
      <c r="W13" s="287"/>
      <c r="X13" s="280">
        <f t="shared" si="1"/>
        <v>0.86500000000000021</v>
      </c>
      <c r="Y13" s="427"/>
      <c r="Z13" s="287"/>
      <c r="AA13" s="287"/>
      <c r="AB13" s="287"/>
      <c r="AC13" s="426"/>
    </row>
    <row r="14" spans="1:29" x14ac:dyDescent="0.15">
      <c r="A14" s="530" t="s">
        <v>336</v>
      </c>
      <c r="B14" s="488">
        <v>5403</v>
      </c>
      <c r="C14" s="273" t="s">
        <v>115</v>
      </c>
      <c r="D14" s="489">
        <v>4</v>
      </c>
      <c r="E14" s="287">
        <v>1</v>
      </c>
      <c r="F14" s="275">
        <v>0</v>
      </c>
      <c r="G14" s="276">
        <v>36.332999999999998</v>
      </c>
      <c r="H14" s="424"/>
      <c r="I14" s="425"/>
      <c r="J14" s="427"/>
      <c r="K14" s="287"/>
      <c r="L14" s="287"/>
      <c r="M14" s="287"/>
      <c r="N14" s="426"/>
      <c r="O14" s="427"/>
      <c r="P14" s="280">
        <f t="shared" si="0"/>
        <v>36.332999999999998</v>
      </c>
      <c r="Q14" s="287"/>
      <c r="R14" s="287"/>
      <c r="S14" s="426"/>
      <c r="T14" s="427"/>
      <c r="U14" s="287"/>
      <c r="V14" s="287"/>
      <c r="W14" s="287"/>
      <c r="X14" s="426"/>
      <c r="Y14" s="427"/>
      <c r="Z14" s="280">
        <f t="shared" si="1"/>
        <v>36.332999999999998</v>
      </c>
      <c r="AA14" s="287"/>
      <c r="AB14" s="287"/>
      <c r="AC14" s="426"/>
    </row>
    <row r="15" spans="1:29" x14ac:dyDescent="0.15">
      <c r="A15" s="530" t="s">
        <v>337</v>
      </c>
      <c r="B15" s="488">
        <v>5524</v>
      </c>
      <c r="C15" s="273" t="s">
        <v>98</v>
      </c>
      <c r="D15" s="489">
        <v>4</v>
      </c>
      <c r="E15" s="287">
        <v>1</v>
      </c>
      <c r="F15" s="275">
        <v>0</v>
      </c>
      <c r="G15" s="276">
        <v>23.87</v>
      </c>
      <c r="H15" s="424"/>
      <c r="I15" s="425"/>
      <c r="J15" s="427"/>
      <c r="K15" s="287"/>
      <c r="L15" s="287"/>
      <c r="M15" s="280">
        <f t="shared" si="0"/>
        <v>23.87</v>
      </c>
      <c r="N15" s="426"/>
      <c r="O15" s="427"/>
      <c r="P15" s="287"/>
      <c r="Q15" s="287"/>
      <c r="R15" s="287"/>
      <c r="S15" s="426"/>
      <c r="T15" s="427"/>
      <c r="U15" s="287"/>
      <c r="V15" s="287"/>
      <c r="W15" s="280">
        <f t="shared" si="1"/>
        <v>23.87</v>
      </c>
      <c r="X15" s="426"/>
      <c r="Y15" s="427"/>
      <c r="Z15" s="287"/>
      <c r="AA15" s="287"/>
      <c r="AB15" s="287"/>
      <c r="AC15" s="426"/>
    </row>
    <row r="16" spans="1:29" x14ac:dyDescent="0.15">
      <c r="A16" s="530" t="s">
        <v>338</v>
      </c>
      <c r="B16" s="488">
        <v>5465</v>
      </c>
      <c r="C16" s="273" t="s">
        <v>100</v>
      </c>
      <c r="D16" s="489">
        <v>4</v>
      </c>
      <c r="E16" s="287">
        <v>1</v>
      </c>
      <c r="F16" s="275">
        <v>0</v>
      </c>
      <c r="G16" s="276">
        <v>15.07</v>
      </c>
      <c r="H16" s="424"/>
      <c r="I16" s="425"/>
      <c r="J16" s="427"/>
      <c r="K16" s="287"/>
      <c r="L16" s="287"/>
      <c r="M16" s="287"/>
      <c r="N16" s="426"/>
      <c r="O16" s="427"/>
      <c r="P16" s="287"/>
      <c r="Q16" s="287"/>
      <c r="R16" s="280">
        <f t="shared" si="0"/>
        <v>15.07</v>
      </c>
      <c r="S16" s="426"/>
      <c r="T16" s="427"/>
      <c r="U16" s="287"/>
      <c r="V16" s="287"/>
      <c r="W16" s="287"/>
      <c r="X16" s="426"/>
      <c r="Y16" s="427"/>
      <c r="Z16" s="287"/>
      <c r="AA16" s="287"/>
      <c r="AB16" s="280">
        <f t="shared" si="1"/>
        <v>15.07</v>
      </c>
      <c r="AC16" s="426"/>
    </row>
    <row r="17" spans="1:29" x14ac:dyDescent="0.15">
      <c r="A17" s="530" t="s">
        <v>339</v>
      </c>
      <c r="B17" s="488">
        <v>5492</v>
      </c>
      <c r="C17" s="273" t="s">
        <v>103</v>
      </c>
      <c r="D17" s="489">
        <v>4</v>
      </c>
      <c r="E17" s="287">
        <v>1</v>
      </c>
      <c r="F17" s="275">
        <v>0</v>
      </c>
      <c r="G17" s="276">
        <v>8.5419999999999998</v>
      </c>
      <c r="H17" s="424"/>
      <c r="I17" s="425"/>
      <c r="J17" s="427"/>
      <c r="K17" s="287"/>
      <c r="L17" s="287"/>
      <c r="M17" s="287"/>
      <c r="N17" s="426"/>
      <c r="O17" s="427"/>
      <c r="P17" s="287"/>
      <c r="Q17" s="287"/>
      <c r="R17" s="287"/>
      <c r="S17" s="429">
        <f t="shared" si="0"/>
        <v>8.5419999999999998</v>
      </c>
      <c r="T17" s="427"/>
      <c r="U17" s="287"/>
      <c r="V17" s="287"/>
      <c r="W17" s="287"/>
      <c r="X17" s="426"/>
      <c r="Y17" s="427"/>
      <c r="Z17" s="287"/>
      <c r="AA17" s="287"/>
      <c r="AB17" s="287"/>
      <c r="AC17" s="429">
        <f t="shared" si="1"/>
        <v>8.5419999999999998</v>
      </c>
    </row>
    <row r="18" spans="1:29" x14ac:dyDescent="0.15">
      <c r="A18" s="530" t="s">
        <v>340</v>
      </c>
      <c r="B18" s="488">
        <v>5498</v>
      </c>
      <c r="C18" s="273" t="s">
        <v>90</v>
      </c>
      <c r="D18" s="489">
        <v>4</v>
      </c>
      <c r="E18" s="287">
        <v>1</v>
      </c>
      <c r="F18" s="275">
        <v>27.61</v>
      </c>
      <c r="G18" s="276">
        <v>61.8</v>
      </c>
      <c r="H18" s="424"/>
      <c r="I18" s="425"/>
      <c r="J18" s="427"/>
      <c r="K18" s="287"/>
      <c r="L18" s="280">
        <f t="shared" si="0"/>
        <v>34.19</v>
      </c>
      <c r="M18" s="287"/>
      <c r="N18" s="426"/>
      <c r="O18" s="427"/>
      <c r="P18" s="287"/>
      <c r="Q18" s="287"/>
      <c r="R18" s="287"/>
      <c r="S18" s="426"/>
      <c r="T18" s="427"/>
      <c r="U18" s="287"/>
      <c r="V18" s="280">
        <f t="shared" si="1"/>
        <v>34.19</v>
      </c>
      <c r="W18" s="287"/>
      <c r="X18" s="426"/>
      <c r="Y18" s="427"/>
      <c r="Z18" s="287"/>
      <c r="AA18" s="287"/>
      <c r="AB18" s="287"/>
      <c r="AC18" s="426"/>
    </row>
    <row r="19" spans="1:29" x14ac:dyDescent="0.15">
      <c r="A19" s="530" t="s">
        <v>341</v>
      </c>
      <c r="B19" s="488">
        <v>5491</v>
      </c>
      <c r="C19" s="273" t="s">
        <v>113</v>
      </c>
      <c r="D19" s="489">
        <v>4</v>
      </c>
      <c r="E19" s="287">
        <v>1</v>
      </c>
      <c r="F19" s="275">
        <v>0</v>
      </c>
      <c r="G19" s="276">
        <v>48.97</v>
      </c>
      <c r="H19" s="424"/>
      <c r="I19" s="425"/>
      <c r="J19" s="427"/>
      <c r="K19" s="287"/>
      <c r="L19" s="280">
        <f t="shared" si="0"/>
        <v>48.97</v>
      </c>
      <c r="M19" s="287"/>
      <c r="N19" s="426"/>
      <c r="O19" s="427"/>
      <c r="P19" s="287"/>
      <c r="Q19" s="287"/>
      <c r="R19" s="287"/>
      <c r="S19" s="426"/>
      <c r="T19" s="427"/>
      <c r="U19" s="287"/>
      <c r="V19" s="280">
        <f t="shared" si="1"/>
        <v>48.97</v>
      </c>
      <c r="W19" s="287"/>
      <c r="X19" s="426"/>
      <c r="Y19" s="427"/>
      <c r="Z19" s="287"/>
      <c r="AA19" s="287"/>
      <c r="AB19" s="287"/>
      <c r="AC19" s="426"/>
    </row>
    <row r="20" spans="1:29" x14ac:dyDescent="0.15">
      <c r="A20" s="530" t="s">
        <v>342</v>
      </c>
      <c r="B20" s="488">
        <v>5489</v>
      </c>
      <c r="C20" s="273" t="s">
        <v>101</v>
      </c>
      <c r="D20" s="489">
        <v>4</v>
      </c>
      <c r="E20" s="287">
        <v>1</v>
      </c>
      <c r="F20" s="275">
        <v>0</v>
      </c>
      <c r="G20" s="276">
        <v>21.395</v>
      </c>
      <c r="H20" s="424"/>
      <c r="I20" s="425"/>
      <c r="J20" s="427"/>
      <c r="K20" s="287"/>
      <c r="L20" s="287"/>
      <c r="M20" s="287"/>
      <c r="N20" s="426"/>
      <c r="O20" s="427"/>
      <c r="P20" s="287"/>
      <c r="Q20" s="287"/>
      <c r="R20" s="280">
        <f t="shared" si="0"/>
        <v>21.395</v>
      </c>
      <c r="S20" s="426"/>
      <c r="T20" s="427"/>
      <c r="U20" s="287"/>
      <c r="V20" s="287"/>
      <c r="W20" s="287"/>
      <c r="X20" s="426"/>
      <c r="Y20" s="427"/>
      <c r="Z20" s="287"/>
      <c r="AA20" s="287"/>
      <c r="AB20" s="280">
        <f t="shared" si="1"/>
        <v>21.395</v>
      </c>
      <c r="AC20" s="426"/>
    </row>
    <row r="21" spans="1:29" x14ac:dyDescent="0.15">
      <c r="A21" s="530" t="s">
        <v>343</v>
      </c>
      <c r="B21" s="488">
        <v>5574</v>
      </c>
      <c r="C21" s="273" t="s">
        <v>102</v>
      </c>
      <c r="D21" s="489">
        <v>4</v>
      </c>
      <c r="E21" s="428">
        <v>1</v>
      </c>
      <c r="F21" s="275">
        <v>0</v>
      </c>
      <c r="G21" s="276">
        <v>43.9</v>
      </c>
      <c r="H21" s="424"/>
      <c r="I21" s="425"/>
      <c r="J21" s="427"/>
      <c r="K21" s="287"/>
      <c r="L21" s="287"/>
      <c r="M21" s="287"/>
      <c r="N21" s="426"/>
      <c r="O21" s="427"/>
      <c r="P21" s="287"/>
      <c r="Q21" s="287"/>
      <c r="R21" s="287"/>
      <c r="S21" s="429">
        <f t="shared" si="0"/>
        <v>43.9</v>
      </c>
      <c r="T21" s="427"/>
      <c r="U21" s="287"/>
      <c r="V21" s="287"/>
      <c r="W21" s="287"/>
      <c r="X21" s="426"/>
      <c r="Y21" s="427"/>
      <c r="Z21" s="287"/>
      <c r="AA21" s="287"/>
      <c r="AB21" s="287"/>
      <c r="AC21" s="429">
        <f t="shared" si="1"/>
        <v>43.9</v>
      </c>
    </row>
    <row r="22" spans="1:29" x14ac:dyDescent="0.15">
      <c r="A22" s="530" t="s">
        <v>344</v>
      </c>
      <c r="B22" s="488">
        <v>5475</v>
      </c>
      <c r="C22" s="273" t="s">
        <v>99</v>
      </c>
      <c r="D22" s="489">
        <v>4</v>
      </c>
      <c r="E22" s="287">
        <v>1</v>
      </c>
      <c r="F22" s="275">
        <v>0</v>
      </c>
      <c r="G22" s="276">
        <v>21.51</v>
      </c>
      <c r="H22" s="424"/>
      <c r="I22" s="425"/>
      <c r="J22" s="427"/>
      <c r="K22" s="287"/>
      <c r="L22" s="287"/>
      <c r="M22" s="287"/>
      <c r="N22" s="426"/>
      <c r="O22" s="427"/>
      <c r="P22" s="287"/>
      <c r="Q22" s="280">
        <f t="shared" si="0"/>
        <v>21.51</v>
      </c>
      <c r="R22" s="287"/>
      <c r="S22" s="426"/>
      <c r="T22" s="427"/>
      <c r="U22" s="287"/>
      <c r="V22" s="287"/>
      <c r="W22" s="287"/>
      <c r="X22" s="426"/>
      <c r="Y22" s="427"/>
      <c r="Z22" s="287"/>
      <c r="AA22" s="280">
        <f t="shared" si="1"/>
        <v>21.51</v>
      </c>
      <c r="AB22" s="287"/>
      <c r="AC22" s="426"/>
    </row>
    <row r="23" spans="1:29" x14ac:dyDescent="0.15">
      <c r="A23" s="530" t="s">
        <v>345</v>
      </c>
      <c r="B23" s="488">
        <v>5470</v>
      </c>
      <c r="C23" s="273" t="s">
        <v>104</v>
      </c>
      <c r="D23" s="489">
        <v>4</v>
      </c>
      <c r="E23" s="287">
        <v>1</v>
      </c>
      <c r="F23" s="275">
        <v>0</v>
      </c>
      <c r="G23" s="276">
        <v>23.274999999999999</v>
      </c>
      <c r="H23" s="424"/>
      <c r="I23" s="425"/>
      <c r="J23" s="427"/>
      <c r="K23" s="287"/>
      <c r="L23" s="287"/>
      <c r="M23" s="287"/>
      <c r="N23" s="426"/>
      <c r="O23" s="280">
        <f t="shared" si="0"/>
        <v>23.274999999999999</v>
      </c>
      <c r="P23" s="287"/>
      <c r="Q23" s="287"/>
      <c r="R23" s="287"/>
      <c r="S23" s="426"/>
      <c r="T23" s="427"/>
      <c r="U23" s="287"/>
      <c r="V23" s="287"/>
      <c r="W23" s="287"/>
      <c r="X23" s="426"/>
      <c r="Y23" s="280">
        <f t="shared" si="1"/>
        <v>23.274999999999999</v>
      </c>
      <c r="Z23" s="287"/>
      <c r="AA23" s="287"/>
      <c r="AB23" s="287"/>
      <c r="AC23" s="426"/>
    </row>
    <row r="24" spans="1:29" x14ac:dyDescent="0.15">
      <c r="A24" s="530" t="s">
        <v>346</v>
      </c>
      <c r="B24" s="488">
        <v>4871</v>
      </c>
      <c r="C24" s="273" t="s">
        <v>105</v>
      </c>
      <c r="D24" s="489">
        <v>4</v>
      </c>
      <c r="E24" s="287">
        <v>1</v>
      </c>
      <c r="F24" s="275">
        <v>0</v>
      </c>
      <c r="G24" s="276">
        <v>49.04</v>
      </c>
      <c r="H24" s="424"/>
      <c r="I24" s="425"/>
      <c r="J24" s="427"/>
      <c r="K24" s="287"/>
      <c r="L24" s="287"/>
      <c r="M24" s="287"/>
      <c r="N24" s="426"/>
      <c r="O24" s="287"/>
      <c r="P24" s="287"/>
      <c r="Q24" s="280">
        <f t="shared" si="0"/>
        <v>49.04</v>
      </c>
      <c r="R24" s="287"/>
      <c r="S24" s="426"/>
      <c r="T24" s="427"/>
      <c r="U24" s="287"/>
      <c r="V24" s="287"/>
      <c r="W24" s="287"/>
      <c r="X24" s="426"/>
      <c r="Y24" s="287"/>
      <c r="Z24" s="287"/>
      <c r="AA24" s="280">
        <f t="shared" si="1"/>
        <v>49.04</v>
      </c>
      <c r="AB24" s="287"/>
      <c r="AC24" s="426"/>
    </row>
    <row r="25" spans="1:29" x14ac:dyDescent="0.15">
      <c r="A25" s="530" t="s">
        <v>347</v>
      </c>
      <c r="B25" s="488">
        <v>5471</v>
      </c>
      <c r="C25" s="273" t="s">
        <v>106</v>
      </c>
      <c r="D25" s="489">
        <v>4</v>
      </c>
      <c r="E25" s="287">
        <v>1</v>
      </c>
      <c r="F25" s="275">
        <v>0</v>
      </c>
      <c r="G25" s="276">
        <v>10.53</v>
      </c>
      <c r="H25" s="424"/>
      <c r="I25" s="425"/>
      <c r="J25" s="427"/>
      <c r="K25" s="287"/>
      <c r="L25" s="287"/>
      <c r="M25" s="287"/>
      <c r="N25" s="426"/>
      <c r="O25" s="280">
        <f t="shared" si="0"/>
        <v>10.53</v>
      </c>
      <c r="P25" s="287"/>
      <c r="Q25" s="287"/>
      <c r="R25" s="287"/>
      <c r="S25" s="426"/>
      <c r="T25" s="427"/>
      <c r="U25" s="287"/>
      <c r="V25" s="287"/>
      <c r="W25" s="287"/>
      <c r="X25" s="426"/>
      <c r="Y25" s="280">
        <f t="shared" si="1"/>
        <v>10.53</v>
      </c>
      <c r="Z25" s="287"/>
      <c r="AA25" s="287"/>
      <c r="AB25" s="287"/>
      <c r="AC25" s="426"/>
    </row>
    <row r="26" spans="1:29" x14ac:dyDescent="0.15">
      <c r="A26" s="530" t="s">
        <v>348</v>
      </c>
      <c r="B26" s="488">
        <v>4005</v>
      </c>
      <c r="C26" s="273" t="s">
        <v>96</v>
      </c>
      <c r="D26" s="489">
        <v>4</v>
      </c>
      <c r="E26" s="428">
        <v>1</v>
      </c>
      <c r="F26" s="275">
        <v>0</v>
      </c>
      <c r="G26" s="276">
        <v>76.2</v>
      </c>
      <c r="H26" s="424"/>
      <c r="I26" s="425"/>
      <c r="J26" s="427"/>
      <c r="K26" s="287"/>
      <c r="L26" s="287"/>
      <c r="M26" s="287"/>
      <c r="N26" s="426"/>
      <c r="O26" s="280">
        <f t="shared" si="0"/>
        <v>76.2</v>
      </c>
      <c r="P26" s="287"/>
      <c r="Q26" s="287"/>
      <c r="R26" s="287"/>
      <c r="S26" s="426"/>
      <c r="T26" s="427"/>
      <c r="U26" s="287"/>
      <c r="V26" s="287"/>
      <c r="W26" s="287"/>
      <c r="X26" s="426"/>
      <c r="Y26" s="280">
        <f t="shared" si="1"/>
        <v>76.2</v>
      </c>
      <c r="Z26" s="287"/>
      <c r="AA26" s="287"/>
      <c r="AB26" s="287"/>
      <c r="AC26" s="426"/>
    </row>
    <row r="27" spans="1:29" x14ac:dyDescent="0.15">
      <c r="A27" s="530" t="s">
        <v>349</v>
      </c>
      <c r="B27" s="488">
        <v>4005</v>
      </c>
      <c r="C27" s="273" t="s">
        <v>96</v>
      </c>
      <c r="D27" s="489">
        <v>4</v>
      </c>
      <c r="E27" s="428">
        <v>2</v>
      </c>
      <c r="F27" s="275">
        <v>76.2</v>
      </c>
      <c r="G27" s="276">
        <v>158.80000000000001</v>
      </c>
      <c r="H27" s="424"/>
      <c r="I27" s="425"/>
      <c r="J27" s="427"/>
      <c r="K27" s="280">
        <f t="shared" si="0"/>
        <v>82.600000000000009</v>
      </c>
      <c r="L27" s="287"/>
      <c r="M27" s="287"/>
      <c r="N27" s="426"/>
      <c r="O27" s="427"/>
      <c r="P27" s="287"/>
      <c r="Q27" s="287"/>
      <c r="R27" s="287"/>
      <c r="S27" s="426"/>
      <c r="T27" s="427"/>
      <c r="U27" s="280">
        <f t="shared" si="1"/>
        <v>82.600000000000009</v>
      </c>
      <c r="V27" s="287"/>
      <c r="W27" s="287"/>
      <c r="X27" s="426"/>
      <c r="Y27" s="427"/>
      <c r="Z27" s="287"/>
      <c r="AA27" s="287"/>
      <c r="AB27" s="287"/>
      <c r="AC27" s="426"/>
    </row>
    <row r="28" spans="1:29" x14ac:dyDescent="0.15">
      <c r="A28" s="530" t="s">
        <v>350</v>
      </c>
      <c r="B28" s="494">
        <v>4005</v>
      </c>
      <c r="C28" s="410" t="s">
        <v>96</v>
      </c>
      <c r="D28" s="495">
        <v>4</v>
      </c>
      <c r="E28" s="411">
        <v>3</v>
      </c>
      <c r="F28" s="412">
        <v>158.80000000000001</v>
      </c>
      <c r="G28" s="413">
        <v>184</v>
      </c>
      <c r="H28" s="414"/>
      <c r="I28" s="421"/>
      <c r="J28" s="415"/>
      <c r="K28" s="416"/>
      <c r="L28" s="417"/>
      <c r="M28" s="417"/>
      <c r="N28" s="418"/>
      <c r="O28" s="415"/>
      <c r="P28" s="417"/>
      <c r="Q28" s="417"/>
      <c r="R28" s="417"/>
      <c r="S28" s="418"/>
      <c r="T28" s="415"/>
      <c r="U28" s="416"/>
      <c r="V28" s="417"/>
      <c r="W28" s="417"/>
      <c r="X28" s="418"/>
      <c r="Y28" s="415"/>
      <c r="Z28" s="417"/>
      <c r="AA28" s="417"/>
      <c r="AB28" s="417"/>
      <c r="AC28" s="418"/>
    </row>
    <row r="29" spans="1:29" x14ac:dyDescent="0.15">
      <c r="A29" s="530" t="s">
        <v>351</v>
      </c>
      <c r="B29" s="488">
        <v>5467</v>
      </c>
      <c r="C29" s="273" t="s">
        <v>116</v>
      </c>
      <c r="D29" s="489">
        <v>4</v>
      </c>
      <c r="E29" s="287">
        <v>1</v>
      </c>
      <c r="F29" s="275">
        <v>0</v>
      </c>
      <c r="G29" s="276">
        <v>28.123999999999999</v>
      </c>
      <c r="H29" s="424"/>
      <c r="I29" s="425"/>
      <c r="J29" s="427"/>
      <c r="K29" s="287"/>
      <c r="L29" s="287"/>
      <c r="M29" s="287"/>
      <c r="N29" s="426"/>
      <c r="O29" s="427"/>
      <c r="P29" s="287"/>
      <c r="Q29" s="287"/>
      <c r="R29" s="280">
        <f t="shared" si="0"/>
        <v>28.123999999999999</v>
      </c>
      <c r="S29" s="426"/>
      <c r="T29" s="427"/>
      <c r="U29" s="287"/>
      <c r="V29" s="287"/>
      <c r="W29" s="287"/>
      <c r="X29" s="426"/>
      <c r="Y29" s="427"/>
      <c r="Z29" s="287"/>
      <c r="AA29" s="287"/>
      <c r="AB29" s="280">
        <f t="shared" si="1"/>
        <v>28.123999999999999</v>
      </c>
      <c r="AC29" s="426"/>
    </row>
    <row r="30" spans="1:29" x14ac:dyDescent="0.15">
      <c r="A30" s="530" t="s">
        <v>352</v>
      </c>
      <c r="B30" s="488">
        <v>5461</v>
      </c>
      <c r="C30" s="273" t="s">
        <v>97</v>
      </c>
      <c r="D30" s="489">
        <v>4</v>
      </c>
      <c r="E30" s="287">
        <v>1</v>
      </c>
      <c r="F30" s="275">
        <v>0</v>
      </c>
      <c r="G30" s="276">
        <v>23.13</v>
      </c>
      <c r="H30" s="424"/>
      <c r="I30" s="425"/>
      <c r="J30" s="427"/>
      <c r="K30" s="287"/>
      <c r="L30" s="287"/>
      <c r="M30" s="280">
        <f t="shared" si="0"/>
        <v>23.13</v>
      </c>
      <c r="N30" s="426"/>
      <c r="O30" s="427"/>
      <c r="P30" s="287"/>
      <c r="Q30" s="287"/>
      <c r="R30" s="287"/>
      <c r="S30" s="426"/>
      <c r="T30" s="427"/>
      <c r="U30" s="287"/>
      <c r="V30" s="287"/>
      <c r="W30" s="280">
        <f t="shared" si="1"/>
        <v>23.13</v>
      </c>
      <c r="X30" s="426"/>
      <c r="Y30" s="427"/>
      <c r="Z30" s="287"/>
      <c r="AA30" s="287"/>
      <c r="AB30" s="287"/>
      <c r="AC30" s="426"/>
    </row>
    <row r="31" spans="1:29" ht="14" thickBot="1" x14ac:dyDescent="0.2">
      <c r="A31" s="530" t="s">
        <v>353</v>
      </c>
      <c r="B31" s="460">
        <v>5466</v>
      </c>
      <c r="C31" s="162" t="s">
        <v>108</v>
      </c>
      <c r="D31" s="461">
        <v>5</v>
      </c>
      <c r="E31" s="163">
        <v>1</v>
      </c>
      <c r="F31" s="187">
        <v>0</v>
      </c>
      <c r="G31" s="188">
        <v>9.2650000000000006</v>
      </c>
      <c r="H31" s="194"/>
      <c r="I31" s="423"/>
      <c r="J31" s="167"/>
      <c r="K31" s="163"/>
      <c r="L31" s="163"/>
      <c r="M31" s="430">
        <f t="shared" si="0"/>
        <v>9.2650000000000006</v>
      </c>
      <c r="N31" s="164"/>
      <c r="O31" s="167"/>
      <c r="P31" s="163"/>
      <c r="Q31" s="163"/>
      <c r="R31" s="163"/>
      <c r="S31" s="164"/>
      <c r="T31" s="422"/>
      <c r="U31" s="163"/>
      <c r="V31" s="163"/>
      <c r="W31" s="163"/>
      <c r="X31" s="164"/>
      <c r="Y31" s="167"/>
      <c r="Z31" s="163"/>
      <c r="AA31" s="163"/>
      <c r="AB31" s="163"/>
      <c r="AC31" s="164"/>
    </row>
    <row r="32" spans="1:29" x14ac:dyDescent="0.15">
      <c r="C32" s="550" t="s">
        <v>150</v>
      </c>
      <c r="D32" s="550"/>
      <c r="E32" s="550"/>
      <c r="F32" s="550"/>
      <c r="G32" s="550"/>
      <c r="H32" s="550"/>
      <c r="I32" s="550"/>
      <c r="J32" s="462">
        <f>SUM(J6:J31)</f>
        <v>57.21</v>
      </c>
      <c r="K32" s="462">
        <f t="shared" ref="K32:AC32" si="2">SUM(K6:K31)</f>
        <v>82.600000000000009</v>
      </c>
      <c r="L32" s="462">
        <f t="shared" si="2"/>
        <v>83.16</v>
      </c>
      <c r="M32" s="462">
        <f t="shared" si="2"/>
        <v>73.251000000000005</v>
      </c>
      <c r="N32" s="462">
        <f>SUM(N6:N31)</f>
        <v>15.565</v>
      </c>
      <c r="O32" s="462">
        <f t="shared" si="2"/>
        <v>110.005</v>
      </c>
      <c r="P32" s="462">
        <f t="shared" si="2"/>
        <v>82.692999999999998</v>
      </c>
      <c r="Q32" s="462">
        <f t="shared" si="2"/>
        <v>70.55</v>
      </c>
      <c r="R32" s="462">
        <f t="shared" si="2"/>
        <v>64.588999999999999</v>
      </c>
      <c r="S32" s="462">
        <f>SUM(S6:S31)</f>
        <v>67.141999999999996</v>
      </c>
      <c r="T32" s="462">
        <f t="shared" si="2"/>
        <v>57.21</v>
      </c>
      <c r="U32" s="462">
        <f t="shared" si="2"/>
        <v>82.600000000000009</v>
      </c>
      <c r="V32" s="462">
        <f t="shared" si="2"/>
        <v>83.16</v>
      </c>
      <c r="W32" s="462">
        <f t="shared" si="2"/>
        <v>63.986000000000004</v>
      </c>
      <c r="X32" s="462">
        <f t="shared" si="2"/>
        <v>15.565</v>
      </c>
      <c r="Y32" s="462">
        <f t="shared" si="2"/>
        <v>110.005</v>
      </c>
      <c r="Z32" s="462">
        <f t="shared" si="2"/>
        <v>82.692999999999998</v>
      </c>
      <c r="AA32" s="462">
        <f t="shared" si="2"/>
        <v>70.55</v>
      </c>
      <c r="AB32" s="462">
        <f t="shared" si="2"/>
        <v>64.588999999999999</v>
      </c>
      <c r="AC32" s="462">
        <f t="shared" si="2"/>
        <v>67.141999999999996</v>
      </c>
    </row>
    <row r="33" spans="3:29" x14ac:dyDescent="0.15">
      <c r="C33" s="549" t="s">
        <v>151</v>
      </c>
      <c r="D33" s="549"/>
      <c r="E33" s="549"/>
      <c r="F33" s="549"/>
      <c r="G33" s="549"/>
      <c r="H33" s="549"/>
      <c r="I33" s="549"/>
      <c r="J33" s="469"/>
      <c r="K33" s="469"/>
      <c r="L33" s="469"/>
      <c r="M33" s="469"/>
      <c r="N33" s="469"/>
      <c r="O33" s="469"/>
      <c r="P33" s="469"/>
      <c r="Q33" s="469"/>
      <c r="R33" s="469"/>
      <c r="S33" s="469"/>
      <c r="T33" s="469"/>
      <c r="U33" s="469"/>
      <c r="V33" s="469"/>
      <c r="W33" s="469"/>
      <c r="X33" s="469"/>
      <c r="Y33" s="469"/>
      <c r="Z33" s="469"/>
      <c r="AA33" s="469"/>
      <c r="AB33" s="469"/>
      <c r="AC33" s="469"/>
    </row>
    <row r="34" spans="3:29" x14ac:dyDescent="0.15">
      <c r="C34" s="549" t="s">
        <v>152</v>
      </c>
      <c r="D34" s="549"/>
      <c r="E34" s="549"/>
      <c r="F34" s="549"/>
      <c r="G34" s="549"/>
      <c r="H34" s="549"/>
      <c r="I34" s="549"/>
      <c r="J34" s="469"/>
      <c r="K34" s="469"/>
      <c r="L34" s="469"/>
      <c r="M34" s="469"/>
      <c r="N34" s="469"/>
      <c r="O34" s="469"/>
      <c r="P34" s="469"/>
      <c r="Q34" s="469"/>
      <c r="R34" s="469"/>
      <c r="S34" s="469"/>
      <c r="T34" s="469"/>
      <c r="U34" s="469"/>
      <c r="V34" s="469"/>
      <c r="W34" s="469"/>
      <c r="X34" s="469"/>
      <c r="Y34" s="469"/>
      <c r="Z34" s="469"/>
      <c r="AA34" s="469"/>
      <c r="AB34" s="469"/>
      <c r="AC34" s="469"/>
    </row>
    <row r="35" spans="3:29" x14ac:dyDescent="0.15">
      <c r="C35" s="549" t="s">
        <v>153</v>
      </c>
      <c r="D35" s="549"/>
      <c r="E35" s="549"/>
      <c r="F35" s="549"/>
      <c r="G35" s="549"/>
      <c r="H35" s="549"/>
      <c r="I35" s="549"/>
      <c r="J35" s="462">
        <v>8.5</v>
      </c>
      <c r="K35" s="462">
        <v>8.5</v>
      </c>
      <c r="L35" s="462">
        <v>8.5</v>
      </c>
      <c r="M35" s="462">
        <v>8.5</v>
      </c>
      <c r="N35" s="462">
        <v>8.5</v>
      </c>
      <c r="O35" s="462">
        <v>8.5</v>
      </c>
      <c r="P35" s="462">
        <v>8.5</v>
      </c>
      <c r="Q35" s="462">
        <v>8.5</v>
      </c>
      <c r="R35" s="462">
        <v>8.5</v>
      </c>
      <c r="S35" s="462">
        <v>8.5</v>
      </c>
      <c r="T35" s="462">
        <v>8.5</v>
      </c>
      <c r="U35" s="462">
        <v>8.5</v>
      </c>
      <c r="V35" s="462">
        <v>8.5</v>
      </c>
      <c r="W35" s="462">
        <v>8.5</v>
      </c>
      <c r="X35" s="462">
        <v>8.5</v>
      </c>
      <c r="Y35" s="462">
        <v>8.5</v>
      </c>
      <c r="Z35" s="462">
        <v>8.5</v>
      </c>
      <c r="AA35" s="462">
        <v>8.5</v>
      </c>
      <c r="AB35" s="462">
        <v>8.5</v>
      </c>
      <c r="AC35" s="462">
        <v>8.5</v>
      </c>
    </row>
    <row r="36" spans="3:29" x14ac:dyDescent="0.15">
      <c r="C36" s="549" t="s">
        <v>154</v>
      </c>
      <c r="D36" s="549"/>
      <c r="E36" s="549"/>
      <c r="F36" s="549"/>
      <c r="G36" s="549"/>
      <c r="H36" s="549"/>
      <c r="I36" s="549"/>
      <c r="J36" s="462">
        <v>0.25</v>
      </c>
      <c r="K36" s="462">
        <v>0.25</v>
      </c>
      <c r="L36" s="462">
        <v>0.25</v>
      </c>
      <c r="M36" s="462">
        <v>0.25</v>
      </c>
      <c r="N36" s="462">
        <v>0.25</v>
      </c>
      <c r="O36" s="462">
        <v>0.25</v>
      </c>
      <c r="P36" s="462">
        <v>0.25</v>
      </c>
      <c r="Q36" s="462">
        <v>0.25</v>
      </c>
      <c r="R36" s="462">
        <v>0.25</v>
      </c>
      <c r="S36" s="462">
        <v>0.25</v>
      </c>
      <c r="T36" s="462">
        <v>0.25</v>
      </c>
      <c r="U36" s="462">
        <v>0.25</v>
      </c>
      <c r="V36" s="462">
        <v>0.25</v>
      </c>
      <c r="W36" s="462">
        <v>0.25</v>
      </c>
      <c r="X36" s="462">
        <v>0.25</v>
      </c>
      <c r="Y36" s="462">
        <v>0.25</v>
      </c>
      <c r="Z36" s="462">
        <v>0.25</v>
      </c>
      <c r="AA36" s="462">
        <v>0.25</v>
      </c>
      <c r="AB36" s="462">
        <v>0.25</v>
      </c>
      <c r="AC36" s="462">
        <v>0.25</v>
      </c>
    </row>
    <row r="37" spans="3:29" x14ac:dyDescent="0.15">
      <c r="C37" s="549" t="s">
        <v>155</v>
      </c>
      <c r="D37" s="549"/>
      <c r="E37" s="549"/>
      <c r="F37" s="549"/>
      <c r="G37" s="549"/>
      <c r="H37" s="549"/>
      <c r="I37" s="549"/>
      <c r="J37" s="462">
        <v>0.25</v>
      </c>
      <c r="K37" s="462">
        <v>0.25</v>
      </c>
      <c r="L37" s="462">
        <v>0.25</v>
      </c>
      <c r="M37" s="462">
        <v>0.25</v>
      </c>
      <c r="N37" s="462">
        <v>0.25</v>
      </c>
      <c r="O37" s="462">
        <v>0.25</v>
      </c>
      <c r="P37" s="462">
        <v>0.25</v>
      </c>
      <c r="Q37" s="462">
        <v>0.25</v>
      </c>
      <c r="R37" s="462">
        <v>0.25</v>
      </c>
      <c r="S37" s="462">
        <v>0.25</v>
      </c>
      <c r="T37" s="462">
        <v>0.25</v>
      </c>
      <c r="U37" s="462">
        <v>0.25</v>
      </c>
      <c r="V37" s="462">
        <v>0.25</v>
      </c>
      <c r="W37" s="462">
        <v>0.25</v>
      </c>
      <c r="X37" s="462">
        <v>0.25</v>
      </c>
      <c r="Y37" s="462">
        <v>0.25</v>
      </c>
      <c r="Z37" s="462">
        <v>0.25</v>
      </c>
      <c r="AA37" s="462">
        <v>0.25</v>
      </c>
      <c r="AB37" s="462">
        <v>0.25</v>
      </c>
      <c r="AC37" s="462">
        <v>0.25</v>
      </c>
    </row>
    <row r="38" spans="3:29" x14ac:dyDescent="0.15">
      <c r="C38" s="549" t="s">
        <v>252</v>
      </c>
      <c r="D38" s="549"/>
      <c r="E38" s="549"/>
      <c r="F38" s="549"/>
      <c r="G38" s="549"/>
      <c r="H38" s="549"/>
      <c r="I38" s="549"/>
      <c r="J38" s="462">
        <v>0.75</v>
      </c>
      <c r="K38" s="462">
        <v>0.75</v>
      </c>
      <c r="L38" s="462">
        <v>0.75</v>
      </c>
      <c r="M38" s="462">
        <v>0.75</v>
      </c>
      <c r="N38" s="462">
        <v>0.75</v>
      </c>
      <c r="O38" s="462">
        <v>0.75</v>
      </c>
      <c r="P38" s="462">
        <v>0.75</v>
      </c>
      <c r="Q38" s="462">
        <v>0.75</v>
      </c>
      <c r="R38" s="462">
        <v>0.75</v>
      </c>
      <c r="S38" s="462">
        <v>0.75</v>
      </c>
      <c r="T38" s="462">
        <v>0.75</v>
      </c>
      <c r="U38" s="462">
        <v>0.75</v>
      </c>
      <c r="V38" s="462">
        <v>0.75</v>
      </c>
      <c r="W38" s="462">
        <v>0.75</v>
      </c>
      <c r="X38" s="462">
        <v>0.75</v>
      </c>
      <c r="Y38" s="462">
        <v>0.75</v>
      </c>
      <c r="Z38" s="462">
        <v>0.75</v>
      </c>
      <c r="AA38" s="462">
        <v>0.75</v>
      </c>
      <c r="AB38" s="462">
        <v>0.75</v>
      </c>
      <c r="AC38" s="462">
        <v>0.75</v>
      </c>
    </row>
    <row r="39" spans="3:29" x14ac:dyDescent="0.15">
      <c r="C39" s="549" t="s">
        <v>156</v>
      </c>
      <c r="D39" s="549"/>
      <c r="E39" s="549"/>
      <c r="F39" s="549"/>
      <c r="G39" s="549"/>
      <c r="H39" s="549"/>
      <c r="I39" s="549"/>
      <c r="J39" s="452"/>
      <c r="K39" s="452"/>
      <c r="L39" s="452"/>
      <c r="M39" s="452"/>
      <c r="N39" s="452"/>
      <c r="O39" s="452"/>
      <c r="P39" s="452"/>
      <c r="Q39" s="452"/>
      <c r="R39" s="452"/>
      <c r="S39" s="452"/>
      <c r="T39" s="452"/>
      <c r="U39" s="452"/>
      <c r="V39" s="452"/>
      <c r="W39" s="452"/>
      <c r="X39" s="452"/>
      <c r="Y39" s="452"/>
      <c r="Z39" s="452"/>
      <c r="AA39" s="452"/>
      <c r="AB39" s="452"/>
      <c r="AC39" s="452"/>
    </row>
    <row r="40" spans="3:29" x14ac:dyDescent="0.15">
      <c r="C40" s="549" t="s">
        <v>157</v>
      </c>
      <c r="D40" s="549"/>
      <c r="E40" s="549"/>
      <c r="F40" s="549"/>
      <c r="G40" s="549"/>
      <c r="H40" s="549"/>
      <c r="I40" s="549"/>
      <c r="J40" s="451">
        <f>J35-J34-J36-J37-J39-J38</f>
        <v>7.25</v>
      </c>
      <c r="K40" s="451">
        <f t="shared" ref="K40:AC40" si="3">K35-K34-K36-K37-K39-K38</f>
        <v>7.25</v>
      </c>
      <c r="L40" s="451">
        <f t="shared" si="3"/>
        <v>7.25</v>
      </c>
      <c r="M40" s="451">
        <f t="shared" si="3"/>
        <v>7.25</v>
      </c>
      <c r="N40" s="451">
        <f t="shared" si="3"/>
        <v>7.25</v>
      </c>
      <c r="O40" s="451">
        <f t="shared" si="3"/>
        <v>7.25</v>
      </c>
      <c r="P40" s="451">
        <f t="shared" si="3"/>
        <v>7.25</v>
      </c>
      <c r="Q40" s="451">
        <f t="shared" si="3"/>
        <v>7.25</v>
      </c>
      <c r="R40" s="451">
        <f t="shared" si="3"/>
        <v>7.25</v>
      </c>
      <c r="S40" s="451">
        <f t="shared" si="3"/>
        <v>7.25</v>
      </c>
      <c r="T40" s="451">
        <f t="shared" si="3"/>
        <v>7.25</v>
      </c>
      <c r="U40" s="451">
        <f t="shared" si="3"/>
        <v>7.25</v>
      </c>
      <c r="V40" s="451">
        <f t="shared" si="3"/>
        <v>7.25</v>
      </c>
      <c r="W40" s="451">
        <f t="shared" si="3"/>
        <v>7.25</v>
      </c>
      <c r="X40" s="451">
        <f t="shared" si="3"/>
        <v>7.25</v>
      </c>
      <c r="Y40" s="451">
        <f t="shared" si="3"/>
        <v>7.25</v>
      </c>
      <c r="Z40" s="451">
        <f t="shared" si="3"/>
        <v>7.25</v>
      </c>
      <c r="AA40" s="451">
        <f t="shared" si="3"/>
        <v>7.25</v>
      </c>
      <c r="AB40" s="451">
        <f t="shared" si="3"/>
        <v>7.25</v>
      </c>
      <c r="AC40" s="451">
        <f t="shared" si="3"/>
        <v>7.25</v>
      </c>
    </row>
  </sheetData>
  <mergeCells count="22">
    <mergeCell ref="C40:I40"/>
    <mergeCell ref="O4:S4"/>
    <mergeCell ref="T4:X4"/>
    <mergeCell ref="Y4:AC4"/>
    <mergeCell ref="H4:I4"/>
    <mergeCell ref="C32:I32"/>
    <mergeCell ref="C33:I33"/>
    <mergeCell ref="J4:N4"/>
    <mergeCell ref="C34:I34"/>
    <mergeCell ref="C35:I35"/>
    <mergeCell ref="C36:I36"/>
    <mergeCell ref="C37:I37"/>
    <mergeCell ref="C39:I39"/>
    <mergeCell ref="C38:I38"/>
    <mergeCell ref="A1:B1"/>
    <mergeCell ref="B4:C4"/>
    <mergeCell ref="D4:D5"/>
    <mergeCell ref="E4:E5"/>
    <mergeCell ref="F4:G4"/>
    <mergeCell ref="B3:C3"/>
    <mergeCell ref="D1:F2"/>
    <mergeCell ref="G1:G2"/>
  </mergeCells>
  <phoneticPr fontId="16" type="noConversion"/>
  <conditionalFormatting sqref="D6:D31 J6:AC31">
    <cfRule type="cellIs" dxfId="1384" priority="10" stopIfTrue="1" operator="equal">
      <formula>5</formula>
    </cfRule>
    <cfRule type="cellIs" dxfId="1383" priority="11" stopIfTrue="1" operator="equal">
      <formula>4</formula>
    </cfRule>
    <cfRule type="cellIs" dxfId="1382" priority="12" stopIfTrue="1" operator="equal">
      <formula>3</formula>
    </cfRule>
    <cfRule type="cellIs" dxfId="1381" priority="13" stopIfTrue="1" operator="equal">
      <formula>2</formula>
    </cfRule>
  </conditionalFormatting>
  <conditionalFormatting sqref="D4">
    <cfRule type="cellIs" dxfId="1380" priority="6" stopIfTrue="1" operator="equal">
      <formula>5</formula>
    </cfRule>
    <cfRule type="cellIs" dxfId="1379" priority="7" stopIfTrue="1" operator="equal">
      <formula>4</formula>
    </cfRule>
    <cfRule type="cellIs" dxfId="1378" priority="8" stopIfTrue="1" operator="equal">
      <formula>3</formula>
    </cfRule>
    <cfRule type="cellIs" dxfId="1377" priority="9" stopIfTrue="1" operator="equal">
      <formula>2</formula>
    </cfRule>
  </conditionalFormatting>
  <conditionalFormatting sqref="J32:AC32">
    <cfRule type="cellIs" dxfId="1376" priority="2" operator="equal">
      <formula>0</formula>
    </cfRule>
    <cfRule type="cellIs" dxfId="1375" priority="3" operator="greaterThan">
      <formula>120</formula>
    </cfRule>
    <cfRule type="cellIs" dxfId="1374" priority="4" operator="greaterThan">
      <formula>100</formula>
    </cfRule>
    <cfRule type="cellIs" dxfId="1373" priority="5" operator="lessThanOrEqual">
      <formula>100</formula>
    </cfRule>
  </conditionalFormatting>
  <conditionalFormatting sqref="AD6:AD31">
    <cfRule type="cellIs" dxfId="1372" priority="1" operator="equal">
      <formula>"Missing"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3A47-C18D-4B4D-994D-4325753AC620}">
  <dimension ref="A1:AC43"/>
  <sheetViews>
    <sheetView workbookViewId="0">
      <pane xSplit="9" ySplit="5" topLeftCell="J6" activePane="bottomRight" state="frozen"/>
      <selection pane="topRight" activeCell="J1" sqref="J1"/>
      <selection pane="bottomLeft" activeCell="A5" sqref="A5"/>
      <selection pane="bottomRight" activeCell="B6" sqref="B6:B34"/>
    </sheetView>
  </sheetViews>
  <sheetFormatPr baseColWidth="10" defaultColWidth="8.83203125" defaultRowHeight="13" x14ac:dyDescent="0.15"/>
  <cols>
    <col min="1" max="1" width="13.1640625" bestFit="1" customWidth="1"/>
    <col min="3" max="3" width="31.5" bestFit="1" customWidth="1"/>
    <col min="8" max="9" width="9.1640625" customWidth="1"/>
  </cols>
  <sheetData>
    <row r="1" spans="1:29" x14ac:dyDescent="0.15">
      <c r="A1" s="561" t="s">
        <v>221</v>
      </c>
      <c r="B1" s="561"/>
      <c r="C1" t="s">
        <v>229</v>
      </c>
      <c r="D1" s="545" t="s">
        <v>230</v>
      </c>
      <c r="E1" s="546"/>
      <c r="F1" s="546"/>
      <c r="G1" s="543">
        <f>COUNTIF(J35:AC35,"0.0")</f>
        <v>0</v>
      </c>
    </row>
    <row r="2" spans="1:29" ht="14" thickBot="1" x14ac:dyDescent="0.2">
      <c r="A2" s="353"/>
      <c r="B2" s="353"/>
      <c r="D2" s="547"/>
      <c r="E2" s="548"/>
      <c r="F2" s="548"/>
      <c r="G2" s="544"/>
    </row>
    <row r="3" spans="1:29" ht="14" thickBot="1" x14ac:dyDescent="0.2">
      <c r="B3" s="562" t="s">
        <v>223</v>
      </c>
      <c r="C3" s="562"/>
    </row>
    <row r="4" spans="1:29" ht="15" customHeight="1" x14ac:dyDescent="0.15">
      <c r="B4" s="551" t="s">
        <v>142</v>
      </c>
      <c r="C4" s="552"/>
      <c r="D4" s="553" t="s">
        <v>1</v>
      </c>
      <c r="E4" s="555" t="s">
        <v>2</v>
      </c>
      <c r="F4" s="557" t="s">
        <v>3</v>
      </c>
      <c r="G4" s="558"/>
      <c r="H4" s="557" t="s">
        <v>216</v>
      </c>
      <c r="I4" s="558"/>
      <c r="J4" s="563" t="s">
        <v>4</v>
      </c>
      <c r="K4" s="564"/>
      <c r="L4" s="564"/>
      <c r="M4" s="564"/>
      <c r="N4" s="565"/>
      <c r="O4" s="563" t="s">
        <v>5</v>
      </c>
      <c r="P4" s="564"/>
      <c r="Q4" s="564"/>
      <c r="R4" s="564"/>
      <c r="S4" s="565"/>
      <c r="T4" s="563" t="s">
        <v>6</v>
      </c>
      <c r="U4" s="564"/>
      <c r="V4" s="564"/>
      <c r="W4" s="564"/>
      <c r="X4" s="565"/>
      <c r="Y4" s="563" t="s">
        <v>7</v>
      </c>
      <c r="Z4" s="564"/>
      <c r="AA4" s="564"/>
      <c r="AB4" s="564"/>
      <c r="AC4" s="565"/>
    </row>
    <row r="5" spans="1:29" ht="14" thickBot="1" x14ac:dyDescent="0.2">
      <c r="A5" s="524" t="s">
        <v>256</v>
      </c>
      <c r="B5" s="170" t="s">
        <v>11</v>
      </c>
      <c r="C5" s="172" t="s">
        <v>12</v>
      </c>
      <c r="D5" s="554"/>
      <c r="E5" s="556"/>
      <c r="F5" s="179" t="s">
        <v>13</v>
      </c>
      <c r="G5" s="180" t="s">
        <v>14</v>
      </c>
      <c r="H5" s="179" t="s">
        <v>13</v>
      </c>
      <c r="I5" s="180" t="s">
        <v>14</v>
      </c>
      <c r="J5" s="171" t="s">
        <v>15</v>
      </c>
      <c r="K5" s="172" t="s">
        <v>16</v>
      </c>
      <c r="L5" s="172" t="s">
        <v>17</v>
      </c>
      <c r="M5" s="172" t="s">
        <v>16</v>
      </c>
      <c r="N5" s="173" t="s">
        <v>18</v>
      </c>
      <c r="O5" s="171" t="s">
        <v>15</v>
      </c>
      <c r="P5" s="172" t="s">
        <v>16</v>
      </c>
      <c r="Q5" s="172" t="s">
        <v>17</v>
      </c>
      <c r="R5" s="172" t="s">
        <v>16</v>
      </c>
      <c r="S5" s="173" t="s">
        <v>18</v>
      </c>
      <c r="T5" s="171" t="s">
        <v>15</v>
      </c>
      <c r="U5" s="172" t="s">
        <v>16</v>
      </c>
      <c r="V5" s="172" t="s">
        <v>17</v>
      </c>
      <c r="W5" s="172" t="s">
        <v>16</v>
      </c>
      <c r="X5" s="173" t="s">
        <v>18</v>
      </c>
      <c r="Y5" s="174" t="s">
        <v>15</v>
      </c>
      <c r="Z5" s="172" t="s">
        <v>16</v>
      </c>
      <c r="AA5" s="172" t="s">
        <v>17</v>
      </c>
      <c r="AB5" s="172" t="s">
        <v>16</v>
      </c>
      <c r="AC5" s="173" t="s">
        <v>18</v>
      </c>
    </row>
    <row r="6" spans="1:29" x14ac:dyDescent="0.15">
      <c r="A6" s="10" t="s">
        <v>354</v>
      </c>
      <c r="B6" s="463">
        <v>2570</v>
      </c>
      <c r="C6" s="154" t="s">
        <v>94</v>
      </c>
      <c r="D6" s="456">
        <v>3</v>
      </c>
      <c r="E6" s="155">
        <v>2</v>
      </c>
      <c r="F6" s="181">
        <v>0</v>
      </c>
      <c r="G6" s="182">
        <v>3.5</v>
      </c>
      <c r="H6" s="191"/>
      <c r="I6" s="191"/>
      <c r="J6" s="383"/>
      <c r="K6" s="317"/>
      <c r="L6" s="317"/>
      <c r="M6" s="317"/>
      <c r="N6" s="305">
        <f>$G6-$F6</f>
        <v>3.5</v>
      </c>
      <c r="O6" s="319"/>
      <c r="P6" s="317"/>
      <c r="Q6" s="317"/>
      <c r="R6" s="317"/>
      <c r="S6" s="305">
        <f>$G6-$F6</f>
        <v>3.5</v>
      </c>
      <c r="T6" s="384"/>
      <c r="U6" s="385"/>
      <c r="V6" s="385"/>
      <c r="W6" s="385"/>
      <c r="X6" s="386">
        <f>$G6-$F6</f>
        <v>3.5</v>
      </c>
      <c r="Y6" s="387"/>
      <c r="Z6" s="317"/>
      <c r="AA6" s="317"/>
      <c r="AB6" s="388"/>
      <c r="AC6" s="305">
        <f>$G6-$F6</f>
        <v>3.5</v>
      </c>
    </row>
    <row r="7" spans="1:29" x14ac:dyDescent="0.15">
      <c r="A7" s="530" t="s">
        <v>355</v>
      </c>
      <c r="B7" s="463">
        <v>5218</v>
      </c>
      <c r="C7" s="154" t="s">
        <v>137</v>
      </c>
      <c r="D7" s="464">
        <v>3</v>
      </c>
      <c r="E7" s="155">
        <v>1</v>
      </c>
      <c r="F7" s="181">
        <v>0</v>
      </c>
      <c r="G7" s="182">
        <v>0.72</v>
      </c>
      <c r="H7" s="191"/>
      <c r="I7" s="191"/>
      <c r="J7" s="383"/>
      <c r="K7" s="317"/>
      <c r="L7" s="317"/>
      <c r="M7" s="317"/>
      <c r="N7" s="305">
        <f>$G7-$F7</f>
        <v>0.72</v>
      </c>
      <c r="O7" s="319"/>
      <c r="P7" s="317"/>
      <c r="Q7" s="317"/>
      <c r="R7" s="317"/>
      <c r="S7" s="305">
        <f>$G7-$F7</f>
        <v>0.72</v>
      </c>
      <c r="T7" s="319"/>
      <c r="U7" s="317"/>
      <c r="V7" s="317"/>
      <c r="W7" s="317"/>
      <c r="X7" s="304">
        <f>$G7-$F7</f>
        <v>0.72</v>
      </c>
      <c r="Y7" s="387"/>
      <c r="Z7" s="317"/>
      <c r="AA7" s="317"/>
      <c r="AB7" s="388"/>
      <c r="AC7" s="305">
        <f>$G7-$F7</f>
        <v>0.72</v>
      </c>
    </row>
    <row r="8" spans="1:29" x14ac:dyDescent="0.15">
      <c r="A8" s="10" t="s">
        <v>356</v>
      </c>
      <c r="B8" s="463">
        <v>5236</v>
      </c>
      <c r="C8" s="154" t="s">
        <v>167</v>
      </c>
      <c r="D8" s="464">
        <v>3</v>
      </c>
      <c r="E8" s="155">
        <v>1</v>
      </c>
      <c r="F8" s="181">
        <v>0</v>
      </c>
      <c r="G8" s="182">
        <v>6.3</v>
      </c>
      <c r="H8" s="191"/>
      <c r="I8" s="191"/>
      <c r="J8" s="383"/>
      <c r="K8" s="317"/>
      <c r="L8" s="317"/>
      <c r="M8" s="317"/>
      <c r="N8" s="305">
        <f>$G8-$F8</f>
        <v>6.3</v>
      </c>
      <c r="O8" s="319"/>
      <c r="P8" s="317"/>
      <c r="Q8" s="317"/>
      <c r="R8" s="317"/>
      <c r="S8" s="305">
        <f>$G8-$F8</f>
        <v>6.3</v>
      </c>
      <c r="T8" s="319"/>
      <c r="U8" s="317"/>
      <c r="V8" s="317"/>
      <c r="W8" s="317"/>
      <c r="X8" s="304">
        <f>$G8-$F8</f>
        <v>6.3</v>
      </c>
      <c r="Y8" s="387"/>
      <c r="Z8" s="317"/>
      <c r="AA8" s="317"/>
      <c r="AB8" s="388"/>
      <c r="AC8" s="305">
        <f>$G8-$F8</f>
        <v>6.3</v>
      </c>
    </row>
    <row r="9" spans="1:29" x14ac:dyDescent="0.15">
      <c r="A9" s="530" t="s">
        <v>357</v>
      </c>
      <c r="B9" s="463">
        <v>5510</v>
      </c>
      <c r="C9" s="154" t="s">
        <v>121</v>
      </c>
      <c r="D9" s="464">
        <v>3</v>
      </c>
      <c r="E9" s="155">
        <v>1</v>
      </c>
      <c r="F9" s="181">
        <v>0</v>
      </c>
      <c r="G9" s="182">
        <v>2.4</v>
      </c>
      <c r="H9" s="191"/>
      <c r="I9" s="191"/>
      <c r="J9" s="383"/>
      <c r="K9" s="317"/>
      <c r="L9" s="317"/>
      <c r="M9" s="317"/>
      <c r="N9" s="305">
        <f>$G9-$F9</f>
        <v>2.4</v>
      </c>
      <c r="O9" s="319"/>
      <c r="P9" s="317"/>
      <c r="Q9" s="317"/>
      <c r="R9" s="317"/>
      <c r="S9" s="305">
        <f>$G9-$F9</f>
        <v>2.4</v>
      </c>
      <c r="T9" s="319"/>
      <c r="U9" s="317"/>
      <c r="V9" s="317"/>
      <c r="W9" s="317"/>
      <c r="X9" s="304">
        <f>$G9-$F9</f>
        <v>2.4</v>
      </c>
      <c r="Y9" s="387"/>
      <c r="Z9" s="317"/>
      <c r="AA9" s="317"/>
      <c r="AB9" s="388"/>
      <c r="AC9" s="305">
        <f>$G9-$F9</f>
        <v>2.4</v>
      </c>
    </row>
    <row r="10" spans="1:29" x14ac:dyDescent="0.15">
      <c r="A10" s="10" t="s">
        <v>358</v>
      </c>
      <c r="B10" s="455">
        <v>2560</v>
      </c>
      <c r="C10" s="156" t="s">
        <v>123</v>
      </c>
      <c r="D10" s="456">
        <v>4</v>
      </c>
      <c r="E10" s="157">
        <v>3</v>
      </c>
      <c r="F10" s="183">
        <v>110.134</v>
      </c>
      <c r="G10" s="184">
        <v>135.6</v>
      </c>
      <c r="H10" s="192"/>
      <c r="I10" s="192"/>
      <c r="J10" s="391"/>
      <c r="K10" s="389"/>
      <c r="L10" s="389"/>
      <c r="M10" s="389"/>
      <c r="N10" s="390"/>
      <c r="O10" s="391"/>
      <c r="P10" s="280">
        <f>$G10-$F10</f>
        <v>25.465999999999994</v>
      </c>
      <c r="Q10" s="389"/>
      <c r="R10" s="389"/>
      <c r="S10" s="390"/>
      <c r="T10" s="391"/>
      <c r="U10" s="389"/>
      <c r="V10" s="389"/>
      <c r="W10" s="389"/>
      <c r="X10" s="390"/>
      <c r="Y10" s="392"/>
      <c r="Z10" s="280">
        <f>$G10-$F10</f>
        <v>25.465999999999994</v>
      </c>
      <c r="AA10" s="389"/>
      <c r="AB10" s="389"/>
      <c r="AC10" s="390"/>
    </row>
    <row r="11" spans="1:29" x14ac:dyDescent="0.15">
      <c r="A11" s="530" t="s">
        <v>359</v>
      </c>
      <c r="B11" s="455">
        <v>2570</v>
      </c>
      <c r="C11" s="156" t="s">
        <v>94</v>
      </c>
      <c r="D11" s="456">
        <v>4</v>
      </c>
      <c r="E11" s="157">
        <v>1</v>
      </c>
      <c r="F11" s="183">
        <v>0</v>
      </c>
      <c r="G11" s="184">
        <v>135.32599999999999</v>
      </c>
      <c r="H11" s="404"/>
      <c r="I11" s="404"/>
      <c r="J11" s="406"/>
      <c r="K11" s="389"/>
      <c r="L11" s="389"/>
      <c r="M11" s="389"/>
      <c r="N11" s="390"/>
      <c r="O11" s="391"/>
      <c r="P11" s="389"/>
      <c r="Q11" s="280">
        <f>$G11-$F11</f>
        <v>135.32599999999999</v>
      </c>
      <c r="R11" s="389"/>
      <c r="S11" s="390"/>
      <c r="T11" s="406"/>
      <c r="U11" s="389"/>
      <c r="V11" s="389"/>
      <c r="W11" s="389"/>
      <c r="X11" s="390"/>
      <c r="Y11" s="391"/>
      <c r="Z11" s="389"/>
      <c r="AA11" s="280">
        <f>$G11-$F11</f>
        <v>135.32599999999999</v>
      </c>
      <c r="AB11" s="389"/>
      <c r="AC11" s="390"/>
    </row>
    <row r="12" spans="1:29" x14ac:dyDescent="0.15">
      <c r="A12" s="10" t="s">
        <v>360</v>
      </c>
      <c r="B12" s="455">
        <v>2570</v>
      </c>
      <c r="C12" s="156" t="s">
        <v>94</v>
      </c>
      <c r="D12" s="456">
        <v>4</v>
      </c>
      <c r="E12" s="157">
        <v>2</v>
      </c>
      <c r="F12" s="183">
        <v>14.1</v>
      </c>
      <c r="G12" s="184">
        <v>41</v>
      </c>
      <c r="H12" s="192"/>
      <c r="I12" s="192"/>
      <c r="J12" s="307">
        <f>$G12-$F12</f>
        <v>26.9</v>
      </c>
      <c r="K12" s="389"/>
      <c r="L12" s="389"/>
      <c r="M12" s="389"/>
      <c r="N12" s="390"/>
      <c r="O12" s="391"/>
      <c r="P12" s="389"/>
      <c r="Q12" s="389"/>
      <c r="R12" s="389"/>
      <c r="S12" s="390"/>
      <c r="T12" s="307">
        <f>$G12-$F12</f>
        <v>26.9</v>
      </c>
      <c r="U12" s="389"/>
      <c r="V12" s="389"/>
      <c r="W12" s="389"/>
      <c r="X12" s="390"/>
      <c r="Y12" s="392"/>
      <c r="Z12" s="389"/>
      <c r="AA12" s="389"/>
      <c r="AB12" s="389"/>
      <c r="AC12" s="390"/>
    </row>
    <row r="13" spans="1:29" x14ac:dyDescent="0.15">
      <c r="A13" s="530" t="s">
        <v>361</v>
      </c>
      <c r="B13" s="455">
        <v>2790</v>
      </c>
      <c r="C13" s="156" t="s">
        <v>134</v>
      </c>
      <c r="D13" s="456">
        <v>4</v>
      </c>
      <c r="E13" s="157">
        <v>1</v>
      </c>
      <c r="F13" s="183">
        <v>0</v>
      </c>
      <c r="G13" s="184">
        <v>78.492000000000004</v>
      </c>
      <c r="H13" s="192"/>
      <c r="I13" s="192"/>
      <c r="J13" s="391"/>
      <c r="K13" s="389"/>
      <c r="L13" s="389"/>
      <c r="M13" s="389"/>
      <c r="N13" s="390"/>
      <c r="O13" s="391"/>
      <c r="P13" s="389"/>
      <c r="Q13" s="389"/>
      <c r="R13" s="280">
        <f>$G13-$F13</f>
        <v>78.492000000000004</v>
      </c>
      <c r="S13" s="390"/>
      <c r="T13" s="391"/>
      <c r="U13" s="389"/>
      <c r="V13" s="389"/>
      <c r="W13" s="389"/>
      <c r="X13" s="390"/>
      <c r="Y13" s="392"/>
      <c r="Z13" s="389"/>
      <c r="AA13" s="389"/>
      <c r="AB13" s="280">
        <f>$G13-$F13</f>
        <v>78.492000000000004</v>
      </c>
      <c r="AC13" s="390"/>
    </row>
    <row r="14" spans="1:29" x14ac:dyDescent="0.15">
      <c r="A14" s="10" t="s">
        <v>362</v>
      </c>
      <c r="B14" s="455">
        <v>4010</v>
      </c>
      <c r="C14" s="156" t="s">
        <v>119</v>
      </c>
      <c r="D14" s="456">
        <v>4</v>
      </c>
      <c r="E14" s="178">
        <v>1</v>
      </c>
      <c r="F14" s="183">
        <v>0</v>
      </c>
      <c r="G14" s="184">
        <v>30.5</v>
      </c>
      <c r="H14" s="192"/>
      <c r="I14" s="192"/>
      <c r="J14" s="391"/>
      <c r="K14" s="389"/>
      <c r="L14" s="389"/>
      <c r="M14" s="389"/>
      <c r="N14" s="390"/>
      <c r="O14" s="391"/>
      <c r="P14" s="389"/>
      <c r="Q14" s="389"/>
      <c r="R14" s="280">
        <f>$G14-$F14</f>
        <v>30.5</v>
      </c>
      <c r="S14" s="390"/>
      <c r="T14" s="391"/>
      <c r="U14" s="389"/>
      <c r="V14" s="389"/>
      <c r="W14" s="389"/>
      <c r="X14" s="390"/>
      <c r="Y14" s="392"/>
      <c r="Z14" s="389"/>
      <c r="AA14" s="389"/>
      <c r="AB14" s="280">
        <f>$G14-$F14</f>
        <v>30.5</v>
      </c>
      <c r="AC14" s="390"/>
    </row>
    <row r="15" spans="1:29" x14ac:dyDescent="0.15">
      <c r="A15" s="530" t="s">
        <v>363</v>
      </c>
      <c r="B15" s="455">
        <v>5423</v>
      </c>
      <c r="C15" s="156" t="s">
        <v>127</v>
      </c>
      <c r="D15" s="456">
        <v>4</v>
      </c>
      <c r="E15" s="157">
        <v>1</v>
      </c>
      <c r="F15" s="183">
        <v>0</v>
      </c>
      <c r="G15" s="184">
        <v>18</v>
      </c>
      <c r="H15" s="192"/>
      <c r="I15" s="192"/>
      <c r="J15" s="307">
        <f>$G15-$F15</f>
        <v>18</v>
      </c>
      <c r="K15" s="389"/>
      <c r="L15" s="389"/>
      <c r="M15" s="389"/>
      <c r="N15" s="390"/>
      <c r="O15" s="391"/>
      <c r="P15" s="389"/>
      <c r="Q15" s="389"/>
      <c r="R15" s="389"/>
      <c r="S15" s="390"/>
      <c r="T15" s="307">
        <f>$G15-$F15</f>
        <v>18</v>
      </c>
      <c r="U15" s="389"/>
      <c r="V15" s="389"/>
      <c r="W15" s="389"/>
      <c r="X15" s="390"/>
      <c r="Y15" s="392"/>
      <c r="Z15" s="389"/>
      <c r="AA15" s="389"/>
      <c r="AB15" s="389"/>
      <c r="AC15" s="390"/>
    </row>
    <row r="16" spans="1:29" x14ac:dyDescent="0.15">
      <c r="A16" s="10" t="s">
        <v>364</v>
      </c>
      <c r="B16" s="455">
        <v>5424</v>
      </c>
      <c r="C16" s="156" t="s">
        <v>126</v>
      </c>
      <c r="D16" s="456">
        <v>4</v>
      </c>
      <c r="E16" s="157">
        <v>1</v>
      </c>
      <c r="F16" s="183">
        <v>0</v>
      </c>
      <c r="G16" s="184">
        <v>19.22</v>
      </c>
      <c r="H16" s="192"/>
      <c r="I16" s="192"/>
      <c r="J16" s="307">
        <f>$G16-$F16</f>
        <v>19.22</v>
      </c>
      <c r="K16" s="389"/>
      <c r="L16" s="389"/>
      <c r="M16" s="389"/>
      <c r="N16" s="390"/>
      <c r="O16" s="391"/>
      <c r="P16" s="389"/>
      <c r="Q16" s="389"/>
      <c r="R16" s="389"/>
      <c r="S16" s="390"/>
      <c r="T16" s="307">
        <f>$G16-$F16</f>
        <v>19.22</v>
      </c>
      <c r="U16" s="389"/>
      <c r="V16" s="389"/>
      <c r="W16" s="389"/>
      <c r="X16" s="390"/>
      <c r="Y16" s="392"/>
      <c r="Z16" s="389"/>
      <c r="AA16" s="389"/>
      <c r="AB16" s="389"/>
      <c r="AC16" s="390"/>
    </row>
    <row r="17" spans="1:29" x14ac:dyDescent="0.15">
      <c r="A17" s="530" t="s">
        <v>365</v>
      </c>
      <c r="B17" s="455">
        <v>5425</v>
      </c>
      <c r="C17" s="156" t="s">
        <v>125</v>
      </c>
      <c r="D17" s="456">
        <v>4</v>
      </c>
      <c r="E17" s="157">
        <v>1</v>
      </c>
      <c r="F17" s="183">
        <v>0</v>
      </c>
      <c r="G17" s="184">
        <v>6.7549999999999999</v>
      </c>
      <c r="H17" s="192"/>
      <c r="I17" s="192"/>
      <c r="J17" s="307">
        <f>$G17-$F17</f>
        <v>6.7549999999999999</v>
      </c>
      <c r="K17" s="389"/>
      <c r="L17" s="389"/>
      <c r="M17" s="389"/>
      <c r="N17" s="390"/>
      <c r="O17" s="391"/>
      <c r="P17" s="389"/>
      <c r="Q17" s="389"/>
      <c r="R17" s="389"/>
      <c r="S17" s="390"/>
      <c r="T17" s="307">
        <f>$G17-$F17</f>
        <v>6.7549999999999999</v>
      </c>
      <c r="U17" s="389"/>
      <c r="V17" s="389"/>
      <c r="W17" s="389"/>
      <c r="X17" s="390"/>
      <c r="Y17" s="392"/>
      <c r="Z17" s="389"/>
      <c r="AA17" s="389"/>
      <c r="AB17" s="389"/>
      <c r="AC17" s="390"/>
    </row>
    <row r="18" spans="1:29" x14ac:dyDescent="0.15">
      <c r="A18" s="10" t="s">
        <v>366</v>
      </c>
      <c r="B18" s="455">
        <v>5463</v>
      </c>
      <c r="C18" s="156" t="s">
        <v>32</v>
      </c>
      <c r="D18" s="456">
        <v>4</v>
      </c>
      <c r="E18" s="157">
        <v>1</v>
      </c>
      <c r="F18" s="183">
        <v>16.986000000000001</v>
      </c>
      <c r="G18" s="184">
        <v>38.9</v>
      </c>
      <c r="H18" s="192"/>
      <c r="I18" s="192"/>
      <c r="J18" s="455"/>
      <c r="K18" s="389"/>
      <c r="L18" s="389"/>
      <c r="M18" s="389"/>
      <c r="N18" s="390"/>
      <c r="O18" s="307">
        <f>$G18-$F18</f>
        <v>21.913999999999998</v>
      </c>
      <c r="P18" s="389"/>
      <c r="Q18" s="389"/>
      <c r="R18" s="389"/>
      <c r="S18" s="390"/>
      <c r="T18" s="455"/>
      <c r="U18" s="389"/>
      <c r="V18" s="389"/>
      <c r="W18" s="389"/>
      <c r="X18" s="390"/>
      <c r="Y18" s="393">
        <f>$G18-$F18</f>
        <v>21.913999999999998</v>
      </c>
      <c r="Z18" s="389"/>
      <c r="AA18" s="389"/>
      <c r="AB18" s="389"/>
      <c r="AC18" s="390"/>
    </row>
    <row r="19" spans="1:29" x14ac:dyDescent="0.15">
      <c r="A19" s="530" t="s">
        <v>367</v>
      </c>
      <c r="B19" s="455">
        <v>5464</v>
      </c>
      <c r="C19" s="156" t="s">
        <v>139</v>
      </c>
      <c r="D19" s="456">
        <v>4</v>
      </c>
      <c r="E19" s="157">
        <v>1</v>
      </c>
      <c r="F19" s="183">
        <v>0</v>
      </c>
      <c r="G19" s="184">
        <v>24.5</v>
      </c>
      <c r="H19" s="192"/>
      <c r="I19" s="192"/>
      <c r="J19" s="391"/>
      <c r="K19" s="389"/>
      <c r="L19" s="389"/>
      <c r="M19" s="389"/>
      <c r="N19" s="390"/>
      <c r="O19" s="307">
        <f>$G19-$F19</f>
        <v>24.5</v>
      </c>
      <c r="P19" s="389"/>
      <c r="Q19" s="389"/>
      <c r="R19" s="389"/>
      <c r="S19" s="390"/>
      <c r="T19" s="391"/>
      <c r="U19" s="389"/>
      <c r="V19" s="389"/>
      <c r="W19" s="389"/>
      <c r="X19" s="390"/>
      <c r="Y19" s="393">
        <f>$G19-$F19</f>
        <v>24.5</v>
      </c>
      <c r="Z19" s="389"/>
      <c r="AA19" s="389"/>
      <c r="AB19" s="389"/>
      <c r="AC19" s="390"/>
    </row>
    <row r="20" spans="1:29" x14ac:dyDescent="0.15">
      <c r="A20" s="10" t="s">
        <v>368</v>
      </c>
      <c r="B20" s="455">
        <v>5467</v>
      </c>
      <c r="C20" s="156" t="s">
        <v>116</v>
      </c>
      <c r="D20" s="456">
        <v>4</v>
      </c>
      <c r="E20" s="157">
        <v>1</v>
      </c>
      <c r="F20" s="183">
        <v>28.123999999999999</v>
      </c>
      <c r="G20" s="184">
        <v>38.04</v>
      </c>
      <c r="H20" s="192"/>
      <c r="I20" s="192"/>
      <c r="J20" s="391"/>
      <c r="K20" s="389"/>
      <c r="L20" s="389"/>
      <c r="M20" s="389"/>
      <c r="N20" s="390"/>
      <c r="O20" s="307">
        <f>$G20-$F20</f>
        <v>9.9160000000000004</v>
      </c>
      <c r="P20" s="406"/>
      <c r="Q20" s="389"/>
      <c r="R20" s="389"/>
      <c r="S20" s="390"/>
      <c r="T20" s="391"/>
      <c r="U20" s="389"/>
      <c r="V20" s="389"/>
      <c r="W20" s="389"/>
      <c r="X20" s="390"/>
      <c r="Y20" s="393">
        <f>$G20-$F20</f>
        <v>9.9160000000000004</v>
      </c>
      <c r="Z20" s="406"/>
      <c r="AA20" s="389"/>
      <c r="AB20" s="389"/>
      <c r="AC20" s="390"/>
    </row>
    <row r="21" spans="1:29" x14ac:dyDescent="0.15">
      <c r="A21" s="530" t="s">
        <v>369</v>
      </c>
      <c r="B21" s="455">
        <v>5468</v>
      </c>
      <c r="C21" s="156" t="s">
        <v>130</v>
      </c>
      <c r="D21" s="456">
        <v>4</v>
      </c>
      <c r="E21" s="157">
        <v>1</v>
      </c>
      <c r="F21" s="183">
        <v>0</v>
      </c>
      <c r="G21" s="184">
        <v>14.679</v>
      </c>
      <c r="H21" s="192"/>
      <c r="I21" s="192"/>
      <c r="J21" s="391"/>
      <c r="K21" s="389"/>
      <c r="L21" s="389"/>
      <c r="M21" s="389"/>
      <c r="N21" s="390"/>
      <c r="O21" s="307">
        <f>$G21-$F21</f>
        <v>14.679</v>
      </c>
      <c r="P21" s="389"/>
      <c r="Q21" s="389"/>
      <c r="R21" s="389"/>
      <c r="S21" s="390"/>
      <c r="T21" s="391"/>
      <c r="U21" s="389"/>
      <c r="V21" s="389"/>
      <c r="W21" s="389"/>
      <c r="X21" s="390"/>
      <c r="Y21" s="393">
        <f>$G21-$F21</f>
        <v>14.679</v>
      </c>
      <c r="Z21" s="389"/>
      <c r="AA21" s="389"/>
      <c r="AB21" s="389"/>
      <c r="AC21" s="390"/>
    </row>
    <row r="22" spans="1:29" x14ac:dyDescent="0.15">
      <c r="A22" s="10" t="s">
        <v>370</v>
      </c>
      <c r="B22" s="455">
        <v>5469</v>
      </c>
      <c r="C22" s="156" t="s">
        <v>140</v>
      </c>
      <c r="D22" s="456">
        <v>4</v>
      </c>
      <c r="E22" s="157">
        <v>1</v>
      </c>
      <c r="F22" s="183">
        <v>0</v>
      </c>
      <c r="G22" s="184">
        <v>5.63</v>
      </c>
      <c r="H22" s="192"/>
      <c r="I22" s="192"/>
      <c r="J22" s="391"/>
      <c r="K22" s="389"/>
      <c r="L22" s="389"/>
      <c r="M22" s="389"/>
      <c r="N22" s="390"/>
      <c r="O22" s="307">
        <f>$G22-$F22</f>
        <v>5.63</v>
      </c>
      <c r="P22" s="389"/>
      <c r="Q22" s="389"/>
      <c r="R22" s="389"/>
      <c r="S22" s="390"/>
      <c r="T22" s="391"/>
      <c r="U22" s="389"/>
      <c r="V22" s="389"/>
      <c r="W22" s="389"/>
      <c r="X22" s="390"/>
      <c r="Y22" s="393">
        <f>$G22-$F22</f>
        <v>5.63</v>
      </c>
      <c r="Z22" s="389"/>
      <c r="AA22" s="389"/>
      <c r="AB22" s="389"/>
      <c r="AC22" s="390"/>
    </row>
    <row r="23" spans="1:29" x14ac:dyDescent="0.15">
      <c r="A23" s="530" t="s">
        <v>371</v>
      </c>
      <c r="B23" s="455">
        <v>5476</v>
      </c>
      <c r="C23" s="156" t="s">
        <v>120</v>
      </c>
      <c r="D23" s="456">
        <v>4</v>
      </c>
      <c r="E23" s="157">
        <v>1</v>
      </c>
      <c r="F23" s="183">
        <v>0</v>
      </c>
      <c r="G23" s="184">
        <v>5.8150000000000004</v>
      </c>
      <c r="H23" s="192"/>
      <c r="I23" s="192"/>
      <c r="J23" s="391"/>
      <c r="K23" s="389"/>
      <c r="L23" s="280">
        <f>$G23-$F23</f>
        <v>5.8150000000000004</v>
      </c>
      <c r="M23" s="469"/>
      <c r="N23" s="390"/>
      <c r="O23" s="391"/>
      <c r="P23" s="389"/>
      <c r="Q23" s="469"/>
      <c r="R23" s="389"/>
      <c r="S23" s="390"/>
      <c r="T23" s="391"/>
      <c r="U23" s="389"/>
      <c r="V23" s="280">
        <f>$G23-$F23</f>
        <v>5.8150000000000004</v>
      </c>
      <c r="W23" s="469"/>
      <c r="X23" s="390"/>
      <c r="Y23" s="392"/>
      <c r="Z23" s="389"/>
      <c r="AA23" s="469"/>
      <c r="AB23" s="389"/>
      <c r="AC23" s="390"/>
    </row>
    <row r="24" spans="1:29" x14ac:dyDescent="0.15">
      <c r="A24" s="10" t="s">
        <v>372</v>
      </c>
      <c r="B24" s="455">
        <v>5478</v>
      </c>
      <c r="C24" s="156" t="s">
        <v>133</v>
      </c>
      <c r="D24" s="456">
        <v>4</v>
      </c>
      <c r="E24" s="157">
        <v>1</v>
      </c>
      <c r="F24" s="183">
        <v>0</v>
      </c>
      <c r="G24" s="184">
        <v>7.35</v>
      </c>
      <c r="H24" s="192"/>
      <c r="I24" s="192"/>
      <c r="J24" s="391"/>
      <c r="K24" s="389"/>
      <c r="L24" s="389"/>
      <c r="M24" s="280">
        <f>$G24-$F24</f>
        <v>7.35</v>
      </c>
      <c r="N24" s="390"/>
      <c r="O24" s="391"/>
      <c r="P24" s="456"/>
      <c r="Q24" s="389"/>
      <c r="R24" s="389"/>
      <c r="S24" s="390"/>
      <c r="T24" s="391"/>
      <c r="U24" s="389"/>
      <c r="V24" s="389"/>
      <c r="W24" s="280">
        <f>$G24-$F24</f>
        <v>7.35</v>
      </c>
      <c r="X24" s="390"/>
      <c r="Y24" s="392"/>
      <c r="Z24" s="456"/>
      <c r="AA24" s="389"/>
      <c r="AB24" s="389"/>
      <c r="AC24" s="390"/>
    </row>
    <row r="25" spans="1:29" x14ac:dyDescent="0.15">
      <c r="A25" s="530" t="s">
        <v>373</v>
      </c>
      <c r="B25" s="455">
        <v>5739</v>
      </c>
      <c r="C25" s="156" t="s">
        <v>136</v>
      </c>
      <c r="D25" s="456">
        <v>4</v>
      </c>
      <c r="E25" s="157">
        <v>1</v>
      </c>
      <c r="F25" s="183">
        <v>0</v>
      </c>
      <c r="G25" s="184">
        <v>24.29</v>
      </c>
      <c r="H25" s="192"/>
      <c r="I25" s="192"/>
      <c r="J25" s="391"/>
      <c r="K25" s="389"/>
      <c r="L25" s="389"/>
      <c r="M25" s="389"/>
      <c r="N25" s="390"/>
      <c r="O25" s="391"/>
      <c r="P25" s="280">
        <f>$G25-$F25</f>
        <v>24.29</v>
      </c>
      <c r="Q25" s="389"/>
      <c r="R25" s="389"/>
      <c r="S25" s="390"/>
      <c r="T25" s="391"/>
      <c r="U25" s="389"/>
      <c r="V25" s="389"/>
      <c r="W25" s="389"/>
      <c r="X25" s="390"/>
      <c r="Y25" s="392"/>
      <c r="Z25" s="280">
        <f>$G25-$F25</f>
        <v>24.29</v>
      </c>
      <c r="AA25" s="389"/>
      <c r="AB25" s="389"/>
      <c r="AC25" s="390"/>
    </row>
    <row r="26" spans="1:29" x14ac:dyDescent="0.15">
      <c r="A26" s="10" t="s">
        <v>374</v>
      </c>
      <c r="B26" s="458">
        <v>2560</v>
      </c>
      <c r="C26" s="158" t="s">
        <v>123</v>
      </c>
      <c r="D26" s="459">
        <v>5</v>
      </c>
      <c r="E26" s="159">
        <v>2</v>
      </c>
      <c r="F26" s="185">
        <v>57</v>
      </c>
      <c r="G26" s="186">
        <v>110.134</v>
      </c>
      <c r="H26" s="193"/>
      <c r="I26" s="193"/>
      <c r="J26" s="394"/>
      <c r="K26" s="395"/>
      <c r="L26" s="395"/>
      <c r="M26" s="395"/>
      <c r="N26" s="396"/>
      <c r="O26" s="394"/>
      <c r="P26" s="311">
        <f>$G26-$F26</f>
        <v>53.134</v>
      </c>
      <c r="Q26" s="395"/>
      <c r="R26" s="395"/>
      <c r="S26" s="396"/>
      <c r="T26" s="394"/>
      <c r="U26" s="395"/>
      <c r="V26" s="395"/>
      <c r="W26" s="398"/>
      <c r="X26" s="399"/>
      <c r="Y26" s="400"/>
      <c r="Z26" s="398"/>
      <c r="AA26" s="398"/>
      <c r="AB26" s="398"/>
      <c r="AC26" s="399"/>
    </row>
    <row r="27" spans="1:29" x14ac:dyDescent="0.15">
      <c r="A27" s="530" t="s">
        <v>375</v>
      </c>
      <c r="B27" s="458">
        <v>2560</v>
      </c>
      <c r="C27" s="158" t="s">
        <v>123</v>
      </c>
      <c r="D27" s="459">
        <v>5</v>
      </c>
      <c r="E27" s="159">
        <v>4</v>
      </c>
      <c r="F27" s="185">
        <v>135.6</v>
      </c>
      <c r="G27" s="186">
        <v>162.76</v>
      </c>
      <c r="H27" s="193"/>
      <c r="I27" s="193"/>
      <c r="J27" s="394"/>
      <c r="K27" s="395"/>
      <c r="L27" s="395"/>
      <c r="M27" s="395"/>
      <c r="N27" s="396"/>
      <c r="O27" s="394"/>
      <c r="P27" s="395"/>
      <c r="Q27" s="395"/>
      <c r="R27" s="395"/>
      <c r="S27" s="396"/>
      <c r="T27" s="394"/>
      <c r="U27" s="395"/>
      <c r="V27" s="395"/>
      <c r="W27" s="398"/>
      <c r="X27" s="399"/>
      <c r="Y27" s="400"/>
      <c r="Z27" s="311">
        <f>$G27-$F27</f>
        <v>27.159999999999997</v>
      </c>
      <c r="AA27" s="398"/>
      <c r="AB27" s="398"/>
      <c r="AC27" s="399"/>
    </row>
    <row r="28" spans="1:29" x14ac:dyDescent="0.15">
      <c r="A28" s="10" t="s">
        <v>376</v>
      </c>
      <c r="B28" s="458">
        <v>3001</v>
      </c>
      <c r="C28" s="158" t="s">
        <v>118</v>
      </c>
      <c r="D28" s="459">
        <v>5</v>
      </c>
      <c r="E28" s="159">
        <v>1</v>
      </c>
      <c r="F28" s="185">
        <v>47.1</v>
      </c>
      <c r="G28" s="186">
        <v>114.3</v>
      </c>
      <c r="H28" s="193"/>
      <c r="I28" s="193"/>
      <c r="J28" s="394"/>
      <c r="K28" s="395"/>
      <c r="L28" s="395"/>
      <c r="M28" s="395"/>
      <c r="N28" s="396"/>
      <c r="O28" s="407"/>
      <c r="P28" s="398"/>
      <c r="Q28" s="398"/>
      <c r="R28" s="398"/>
      <c r="S28" s="399"/>
      <c r="T28" s="407"/>
      <c r="U28" s="311">
        <f>$G28-$F28</f>
        <v>67.199999999999989</v>
      </c>
      <c r="V28" s="398"/>
      <c r="W28" s="398"/>
      <c r="X28" s="399"/>
      <c r="Y28" s="400"/>
      <c r="Z28" s="398"/>
      <c r="AA28" s="398"/>
      <c r="AB28" s="398"/>
      <c r="AC28" s="399"/>
    </row>
    <row r="29" spans="1:29" x14ac:dyDescent="0.15">
      <c r="A29" s="530" t="s">
        <v>377</v>
      </c>
      <c r="B29" s="458">
        <v>3005</v>
      </c>
      <c r="C29" s="158" t="s">
        <v>138</v>
      </c>
      <c r="D29" s="459">
        <v>5</v>
      </c>
      <c r="E29" s="159">
        <v>1</v>
      </c>
      <c r="F29" s="185">
        <v>0</v>
      </c>
      <c r="G29" s="186">
        <v>32.549999999999997</v>
      </c>
      <c r="H29" s="193"/>
      <c r="I29" s="193"/>
      <c r="J29" s="394"/>
      <c r="K29" s="311">
        <f>$G29-$F29</f>
        <v>32.549999999999997</v>
      </c>
      <c r="L29" s="395"/>
      <c r="M29" s="395"/>
      <c r="N29" s="396"/>
      <c r="O29" s="394"/>
      <c r="P29" s="395"/>
      <c r="Q29" s="395"/>
      <c r="R29" s="395"/>
      <c r="S29" s="396"/>
      <c r="T29" s="394"/>
      <c r="U29" s="395"/>
      <c r="V29" s="395"/>
      <c r="W29" s="395"/>
      <c r="X29" s="396"/>
      <c r="Y29" s="397"/>
      <c r="Z29" s="395"/>
      <c r="AA29" s="395"/>
      <c r="AB29" s="395"/>
      <c r="AC29" s="396"/>
    </row>
    <row r="30" spans="1:29" x14ac:dyDescent="0.15">
      <c r="A30" s="10" t="s">
        <v>378</v>
      </c>
      <c r="B30" s="458">
        <v>4009</v>
      </c>
      <c r="C30" s="158" t="s">
        <v>129</v>
      </c>
      <c r="D30" s="459">
        <v>5</v>
      </c>
      <c r="E30" s="159">
        <v>1</v>
      </c>
      <c r="F30" s="185">
        <v>0</v>
      </c>
      <c r="G30" s="186">
        <v>22.3</v>
      </c>
      <c r="H30" s="193"/>
      <c r="I30" s="193"/>
      <c r="J30" s="394"/>
      <c r="K30" s="395"/>
      <c r="L30" s="395"/>
      <c r="M30" s="395"/>
      <c r="N30" s="396"/>
      <c r="O30" s="394"/>
      <c r="P30" s="395"/>
      <c r="Q30" s="395"/>
      <c r="R30" s="395"/>
      <c r="S30" s="396"/>
      <c r="T30" s="394"/>
      <c r="U30" s="395"/>
      <c r="V30" s="395"/>
      <c r="W30" s="395"/>
      <c r="X30" s="396"/>
      <c r="Y30" s="397"/>
      <c r="Z30" s="311">
        <f>$G30-$F30</f>
        <v>22.3</v>
      </c>
      <c r="AA30" s="395"/>
      <c r="AB30" s="395"/>
      <c r="AC30" s="396"/>
    </row>
    <row r="31" spans="1:29" x14ac:dyDescent="0.15">
      <c r="A31" s="530" t="s">
        <v>379</v>
      </c>
      <c r="B31" s="458">
        <v>5238</v>
      </c>
      <c r="C31" s="158" t="s">
        <v>135</v>
      </c>
      <c r="D31" s="459">
        <v>5</v>
      </c>
      <c r="E31" s="159">
        <v>1</v>
      </c>
      <c r="F31" s="185">
        <v>0</v>
      </c>
      <c r="G31" s="186">
        <v>5.1580000000000004</v>
      </c>
      <c r="H31" s="193"/>
      <c r="I31" s="193"/>
      <c r="J31" s="394"/>
      <c r="K31" s="395"/>
      <c r="L31" s="395"/>
      <c r="M31" s="395"/>
      <c r="N31" s="396"/>
      <c r="O31" s="394"/>
      <c r="P31" s="395"/>
      <c r="Q31" s="395"/>
      <c r="R31" s="395"/>
      <c r="S31" s="396"/>
      <c r="T31" s="394"/>
      <c r="U31" s="395"/>
      <c r="V31" s="311">
        <f>$G31-$F31</f>
        <v>5.1580000000000004</v>
      </c>
      <c r="W31" s="395"/>
      <c r="X31" s="396"/>
      <c r="Y31" s="397"/>
      <c r="Z31" s="395"/>
      <c r="AA31" s="395"/>
      <c r="AB31" s="395"/>
      <c r="AC31" s="396"/>
    </row>
    <row r="32" spans="1:29" x14ac:dyDescent="0.15">
      <c r="A32" s="10" t="s">
        <v>380</v>
      </c>
      <c r="B32" s="458">
        <v>5487</v>
      </c>
      <c r="C32" s="158" t="s">
        <v>128</v>
      </c>
      <c r="D32" s="459">
        <v>5</v>
      </c>
      <c r="E32" s="159">
        <v>1</v>
      </c>
      <c r="F32" s="185">
        <v>0</v>
      </c>
      <c r="G32" s="186">
        <v>27.86</v>
      </c>
      <c r="H32" s="405"/>
      <c r="I32" s="405"/>
      <c r="J32" s="289"/>
      <c r="K32" s="321">
        <f>$G32-$F32</f>
        <v>27.86</v>
      </c>
      <c r="L32" s="290"/>
      <c r="M32" s="290"/>
      <c r="N32" s="291"/>
      <c r="O32" s="289"/>
      <c r="P32" s="290"/>
      <c r="Q32" s="290"/>
      <c r="R32" s="290"/>
      <c r="S32" s="291"/>
      <c r="T32" s="289"/>
      <c r="U32" s="290"/>
      <c r="V32" s="290"/>
      <c r="W32" s="290"/>
      <c r="X32" s="291"/>
      <c r="Y32" s="409"/>
      <c r="Z32" s="395"/>
      <c r="AA32" s="290"/>
      <c r="AB32" s="290"/>
      <c r="AC32" s="291"/>
    </row>
    <row r="33" spans="1:29" x14ac:dyDescent="0.15">
      <c r="A33" s="530" t="s">
        <v>381</v>
      </c>
      <c r="B33" s="458">
        <v>5748</v>
      </c>
      <c r="C33" s="158" t="s">
        <v>122</v>
      </c>
      <c r="D33" s="459">
        <v>5</v>
      </c>
      <c r="E33" s="159">
        <v>1</v>
      </c>
      <c r="F33" s="185">
        <v>0</v>
      </c>
      <c r="G33" s="186">
        <v>131.703</v>
      </c>
      <c r="H33" s="193"/>
      <c r="I33" s="193"/>
      <c r="J33" s="394"/>
      <c r="K33" s="395"/>
      <c r="L33" s="311">
        <f>$G33-$F33</f>
        <v>131.703</v>
      </c>
      <c r="M33" s="395"/>
      <c r="N33" s="396"/>
      <c r="O33" s="394"/>
      <c r="P33" s="395"/>
      <c r="Q33" s="395"/>
      <c r="R33" s="395"/>
      <c r="S33" s="396"/>
      <c r="T33" s="394"/>
      <c r="U33" s="395"/>
      <c r="V33" s="395"/>
      <c r="W33" s="395"/>
      <c r="X33" s="396"/>
      <c r="Y33" s="397"/>
      <c r="Z33" s="395"/>
      <c r="AA33" s="395"/>
      <c r="AB33" s="395"/>
      <c r="AC33" s="396"/>
    </row>
    <row r="34" spans="1:29" ht="14" thickBot="1" x14ac:dyDescent="0.2">
      <c r="A34" s="10" t="s">
        <v>382</v>
      </c>
      <c r="B34" s="460">
        <v>5752</v>
      </c>
      <c r="C34" s="162" t="s">
        <v>131</v>
      </c>
      <c r="D34" s="461">
        <v>5</v>
      </c>
      <c r="E34" s="163">
        <v>1</v>
      </c>
      <c r="F34" s="187">
        <v>0</v>
      </c>
      <c r="G34" s="188">
        <v>16.916</v>
      </c>
      <c r="H34" s="194"/>
      <c r="I34" s="194"/>
      <c r="J34" s="401"/>
      <c r="K34" s="402"/>
      <c r="L34" s="402"/>
      <c r="M34" s="402"/>
      <c r="N34" s="403"/>
      <c r="O34" s="401"/>
      <c r="P34" s="402"/>
      <c r="Q34" s="402"/>
      <c r="R34" s="402"/>
      <c r="S34" s="403"/>
      <c r="T34" s="401"/>
      <c r="U34" s="402"/>
      <c r="V34" s="316">
        <f>$G34-$F34</f>
        <v>16.916</v>
      </c>
      <c r="W34" s="402"/>
      <c r="X34" s="403"/>
      <c r="Y34" s="408"/>
      <c r="Z34" s="402"/>
      <c r="AA34" s="402"/>
      <c r="AB34" s="402"/>
      <c r="AC34" s="403"/>
    </row>
    <row r="35" spans="1:29" x14ac:dyDescent="0.15">
      <c r="B35" s="469"/>
      <c r="C35" s="550" t="s">
        <v>150</v>
      </c>
      <c r="D35" s="550"/>
      <c r="E35" s="550"/>
      <c r="F35" s="550"/>
      <c r="G35" s="550"/>
      <c r="H35" s="550"/>
      <c r="I35" s="550"/>
      <c r="J35" s="462">
        <f>SUM(J6:J34)</f>
        <v>70.875</v>
      </c>
      <c r="K35" s="462">
        <f t="shared" ref="K35:AB35" si="0">SUM(K6:K34)</f>
        <v>60.41</v>
      </c>
      <c r="L35" s="462">
        <f t="shared" si="0"/>
        <v>137.518</v>
      </c>
      <c r="M35" s="462">
        <f>SUM(M6:M34)</f>
        <v>7.35</v>
      </c>
      <c r="N35" s="462">
        <f>SUM(N6:N34)</f>
        <v>12.92</v>
      </c>
      <c r="O35" s="462">
        <f t="shared" si="0"/>
        <v>76.638999999999996</v>
      </c>
      <c r="P35" s="462">
        <f t="shared" si="0"/>
        <v>102.88999999999999</v>
      </c>
      <c r="Q35" s="462">
        <f t="shared" si="0"/>
        <v>135.32599999999999</v>
      </c>
      <c r="R35" s="462">
        <f t="shared" si="0"/>
        <v>108.992</v>
      </c>
      <c r="S35" s="462">
        <f>SUM(S6:S34)</f>
        <v>12.92</v>
      </c>
      <c r="T35" s="462">
        <f t="shared" si="0"/>
        <v>70.875</v>
      </c>
      <c r="U35" s="462">
        <f>SUM(U6:U34)</f>
        <v>67.199999999999989</v>
      </c>
      <c r="V35" s="462">
        <f t="shared" si="0"/>
        <v>27.889000000000003</v>
      </c>
      <c r="W35" s="462">
        <f t="shared" si="0"/>
        <v>7.35</v>
      </c>
      <c r="X35" s="462">
        <f>SUM(X6:X34)</f>
        <v>12.92</v>
      </c>
      <c r="Y35" s="462">
        <f t="shared" si="0"/>
        <v>76.638999999999996</v>
      </c>
      <c r="Z35" s="462">
        <f t="shared" si="0"/>
        <v>99.215999999999994</v>
      </c>
      <c r="AA35" s="462">
        <f t="shared" si="0"/>
        <v>135.32599999999999</v>
      </c>
      <c r="AB35" s="462">
        <f t="shared" si="0"/>
        <v>108.992</v>
      </c>
      <c r="AC35" s="462">
        <f>SUM(AC6:AC34)</f>
        <v>12.92</v>
      </c>
    </row>
    <row r="36" spans="1:29" x14ac:dyDescent="0.15">
      <c r="B36" s="469"/>
      <c r="C36" s="549" t="s">
        <v>151</v>
      </c>
      <c r="D36" s="549"/>
      <c r="E36" s="549"/>
      <c r="F36" s="549"/>
      <c r="G36" s="549"/>
      <c r="H36" s="549"/>
      <c r="I36" s="549"/>
      <c r="J36" s="469"/>
      <c r="K36" s="469"/>
      <c r="L36" s="469"/>
      <c r="M36" s="469"/>
      <c r="N36" s="469"/>
      <c r="O36" s="469"/>
      <c r="P36" s="469"/>
      <c r="Q36" s="469"/>
      <c r="R36" s="469"/>
      <c r="S36" s="469"/>
      <c r="T36" s="469"/>
      <c r="U36" s="469"/>
      <c r="V36" s="469"/>
      <c r="W36" s="469"/>
      <c r="X36" s="469"/>
      <c r="Y36" s="469"/>
      <c r="Z36" s="469"/>
      <c r="AA36" s="469"/>
      <c r="AB36" s="469"/>
      <c r="AC36" s="469"/>
    </row>
    <row r="37" spans="1:29" x14ac:dyDescent="0.15">
      <c r="B37" s="469"/>
      <c r="C37" s="549" t="s">
        <v>152</v>
      </c>
      <c r="D37" s="549"/>
      <c r="E37" s="549"/>
      <c r="F37" s="549"/>
      <c r="G37" s="549"/>
      <c r="H37" s="549"/>
      <c r="I37" s="549"/>
      <c r="J37" s="469"/>
      <c r="K37" s="469"/>
      <c r="L37" s="469"/>
      <c r="M37" s="469"/>
      <c r="N37" s="469"/>
      <c r="O37" s="469"/>
      <c r="P37" s="469"/>
      <c r="Q37" s="469"/>
      <c r="R37" s="469"/>
      <c r="S37" s="469"/>
      <c r="T37" s="469"/>
      <c r="U37" s="469"/>
      <c r="V37" s="469"/>
      <c r="W37" s="469"/>
      <c r="X37" s="469"/>
      <c r="Y37" s="469"/>
      <c r="Z37" s="469"/>
      <c r="AA37" s="469"/>
      <c r="AB37" s="469"/>
      <c r="AC37" s="469"/>
    </row>
    <row r="38" spans="1:29" x14ac:dyDescent="0.15">
      <c r="B38" s="469"/>
      <c r="C38" s="549" t="s">
        <v>153</v>
      </c>
      <c r="D38" s="549"/>
      <c r="E38" s="549"/>
      <c r="F38" s="549"/>
      <c r="G38" s="549"/>
      <c r="H38" s="549"/>
      <c r="I38" s="549"/>
      <c r="J38" s="462">
        <v>8.5</v>
      </c>
      <c r="K38" s="462">
        <v>8.5</v>
      </c>
      <c r="L38" s="462">
        <v>8.5</v>
      </c>
      <c r="M38" s="462">
        <v>8.5</v>
      </c>
      <c r="N38" s="462">
        <v>8.5</v>
      </c>
      <c r="O38" s="462">
        <v>8.5</v>
      </c>
      <c r="P38" s="462">
        <v>8.5</v>
      </c>
      <c r="Q38" s="462">
        <v>8.5</v>
      </c>
      <c r="R38" s="462">
        <v>8.5</v>
      </c>
      <c r="S38" s="462">
        <v>8.5</v>
      </c>
      <c r="T38" s="462">
        <v>8.5</v>
      </c>
      <c r="U38" s="462">
        <v>8.5</v>
      </c>
      <c r="V38" s="462">
        <v>8.5</v>
      </c>
      <c r="W38" s="462">
        <v>8.5</v>
      </c>
      <c r="X38" s="462">
        <v>8.5</v>
      </c>
      <c r="Y38" s="462">
        <v>8.5</v>
      </c>
      <c r="Z38" s="462">
        <v>8.5</v>
      </c>
      <c r="AA38" s="462">
        <v>8.5</v>
      </c>
      <c r="AB38" s="462">
        <v>8.5</v>
      </c>
      <c r="AC38" s="462">
        <v>8.5</v>
      </c>
    </row>
    <row r="39" spans="1:29" x14ac:dyDescent="0.15">
      <c r="B39" s="469"/>
      <c r="C39" s="549" t="s">
        <v>154</v>
      </c>
      <c r="D39" s="549"/>
      <c r="E39" s="549"/>
      <c r="F39" s="549"/>
      <c r="G39" s="549"/>
      <c r="H39" s="549"/>
      <c r="I39" s="549"/>
      <c r="J39" s="462">
        <v>0.25</v>
      </c>
      <c r="K39" s="462">
        <v>0.25</v>
      </c>
      <c r="L39" s="462">
        <v>0.25</v>
      </c>
      <c r="M39" s="462">
        <v>0.25</v>
      </c>
      <c r="N39" s="462">
        <v>0.25</v>
      </c>
      <c r="O39" s="462">
        <v>0.25</v>
      </c>
      <c r="P39" s="462">
        <v>0.25</v>
      </c>
      <c r="Q39" s="462">
        <v>0.25</v>
      </c>
      <c r="R39" s="462">
        <v>0.25</v>
      </c>
      <c r="S39" s="462">
        <v>0.25</v>
      </c>
      <c r="T39" s="462">
        <v>0.25</v>
      </c>
      <c r="U39" s="462">
        <v>0.25</v>
      </c>
      <c r="V39" s="462">
        <v>0.25</v>
      </c>
      <c r="W39" s="462">
        <v>0.25</v>
      </c>
      <c r="X39" s="462">
        <v>0.25</v>
      </c>
      <c r="Y39" s="462">
        <v>0.25</v>
      </c>
      <c r="Z39" s="462">
        <v>0.25</v>
      </c>
      <c r="AA39" s="462">
        <v>0.25</v>
      </c>
      <c r="AB39" s="462">
        <v>0.25</v>
      </c>
      <c r="AC39" s="462">
        <v>0.25</v>
      </c>
    </row>
    <row r="40" spans="1:29" x14ac:dyDescent="0.15">
      <c r="B40" s="469"/>
      <c r="C40" s="549" t="s">
        <v>155</v>
      </c>
      <c r="D40" s="549"/>
      <c r="E40" s="549"/>
      <c r="F40" s="549"/>
      <c r="G40" s="549"/>
      <c r="H40" s="549"/>
      <c r="I40" s="549"/>
      <c r="J40" s="462">
        <v>0.25</v>
      </c>
      <c r="K40" s="462">
        <v>0.25</v>
      </c>
      <c r="L40" s="462">
        <v>0.25</v>
      </c>
      <c r="M40" s="462">
        <v>0.25</v>
      </c>
      <c r="N40" s="462">
        <v>0.25</v>
      </c>
      <c r="O40" s="462">
        <v>0.25</v>
      </c>
      <c r="P40" s="462">
        <v>0.25</v>
      </c>
      <c r="Q40" s="462">
        <v>0.25</v>
      </c>
      <c r="R40" s="462">
        <v>0.25</v>
      </c>
      <c r="S40" s="462">
        <v>0.25</v>
      </c>
      <c r="T40" s="462">
        <v>0.25</v>
      </c>
      <c r="U40" s="462">
        <v>0.25</v>
      </c>
      <c r="V40" s="462">
        <v>0.25</v>
      </c>
      <c r="W40" s="462">
        <v>0.25</v>
      </c>
      <c r="X40" s="462">
        <v>0.25</v>
      </c>
      <c r="Y40" s="462">
        <v>0.25</v>
      </c>
      <c r="Z40" s="462">
        <v>0.25</v>
      </c>
      <c r="AA40" s="462">
        <v>0.25</v>
      </c>
      <c r="AB40" s="462">
        <v>0.25</v>
      </c>
      <c r="AC40" s="462">
        <v>0.25</v>
      </c>
    </row>
    <row r="41" spans="1:29" x14ac:dyDescent="0.15">
      <c r="C41" s="549" t="s">
        <v>252</v>
      </c>
      <c r="D41" s="549"/>
      <c r="E41" s="549"/>
      <c r="F41" s="549"/>
      <c r="G41" s="549"/>
      <c r="H41" s="549"/>
      <c r="I41" s="549"/>
      <c r="J41" s="462">
        <v>0.75</v>
      </c>
      <c r="K41" s="462">
        <v>0.75</v>
      </c>
      <c r="L41" s="462">
        <v>0.75</v>
      </c>
      <c r="M41" s="462">
        <v>0.75</v>
      </c>
      <c r="N41" s="462">
        <v>0.75</v>
      </c>
      <c r="O41" s="462">
        <v>0.75</v>
      </c>
      <c r="P41" s="462">
        <v>0.75</v>
      </c>
      <c r="Q41" s="462">
        <v>0.75</v>
      </c>
      <c r="R41" s="462">
        <v>0.75</v>
      </c>
      <c r="S41" s="462">
        <v>0.75</v>
      </c>
      <c r="T41" s="462">
        <v>0.75</v>
      </c>
      <c r="U41" s="462">
        <v>0.75</v>
      </c>
      <c r="V41" s="462">
        <v>0.75</v>
      </c>
      <c r="W41" s="462">
        <v>0.75</v>
      </c>
      <c r="X41" s="462">
        <v>0.75</v>
      </c>
      <c r="Y41" s="462">
        <v>0.75</v>
      </c>
      <c r="Z41" s="462">
        <v>0.75</v>
      </c>
      <c r="AA41" s="462">
        <v>0.75</v>
      </c>
      <c r="AB41" s="462">
        <v>0.75</v>
      </c>
      <c r="AC41" s="462">
        <v>0.75</v>
      </c>
    </row>
    <row r="42" spans="1:29" x14ac:dyDescent="0.15">
      <c r="B42" s="469"/>
      <c r="C42" s="549" t="s">
        <v>156</v>
      </c>
      <c r="D42" s="549"/>
      <c r="E42" s="549"/>
      <c r="F42" s="549"/>
      <c r="G42" s="549"/>
      <c r="H42" s="549"/>
      <c r="I42" s="549"/>
    </row>
    <row r="43" spans="1:29" x14ac:dyDescent="0.15">
      <c r="C43" s="549" t="s">
        <v>157</v>
      </c>
      <c r="D43" s="549"/>
      <c r="E43" s="549"/>
      <c r="F43" s="549"/>
      <c r="G43" s="549"/>
      <c r="H43" s="549"/>
      <c r="I43" s="549"/>
      <c r="J43" s="451">
        <f>J38-J37-J39-J40-J42-J41</f>
        <v>7.25</v>
      </c>
      <c r="K43" s="451">
        <f t="shared" ref="K43:AC43" si="1">K38-K37-K39-K40-K42-K41</f>
        <v>7.25</v>
      </c>
      <c r="L43" s="451">
        <f t="shared" si="1"/>
        <v>7.25</v>
      </c>
      <c r="M43" s="451">
        <f t="shared" si="1"/>
        <v>7.25</v>
      </c>
      <c r="N43" s="451">
        <f t="shared" si="1"/>
        <v>7.25</v>
      </c>
      <c r="O43" s="451">
        <f t="shared" si="1"/>
        <v>7.25</v>
      </c>
      <c r="P43" s="451">
        <f t="shared" si="1"/>
        <v>7.25</v>
      </c>
      <c r="Q43" s="451">
        <f t="shared" si="1"/>
        <v>7.25</v>
      </c>
      <c r="R43" s="451">
        <f t="shared" si="1"/>
        <v>7.25</v>
      </c>
      <c r="S43" s="451">
        <f t="shared" si="1"/>
        <v>7.25</v>
      </c>
      <c r="T43" s="451">
        <f t="shared" si="1"/>
        <v>7.25</v>
      </c>
      <c r="U43" s="451">
        <f t="shared" si="1"/>
        <v>7.25</v>
      </c>
      <c r="V43" s="451">
        <f t="shared" si="1"/>
        <v>7.25</v>
      </c>
      <c r="W43" s="451">
        <f t="shared" si="1"/>
        <v>7.25</v>
      </c>
      <c r="X43" s="451">
        <f t="shared" si="1"/>
        <v>7.25</v>
      </c>
      <c r="Y43" s="451">
        <f t="shared" si="1"/>
        <v>7.25</v>
      </c>
      <c r="Z43" s="451">
        <f t="shared" si="1"/>
        <v>7.25</v>
      </c>
      <c r="AA43" s="451">
        <f t="shared" si="1"/>
        <v>7.25</v>
      </c>
      <c r="AB43" s="451">
        <f t="shared" si="1"/>
        <v>7.25</v>
      </c>
      <c r="AC43" s="451">
        <f t="shared" si="1"/>
        <v>7.25</v>
      </c>
    </row>
  </sheetData>
  <sortState xmlns:xlrd2="http://schemas.microsoft.com/office/spreadsheetml/2017/richdata2" ref="A6:AC34">
    <sortCondition ref="D6:D34"/>
  </sortState>
  <mergeCells count="22">
    <mergeCell ref="C40:I40"/>
    <mergeCell ref="C42:I42"/>
    <mergeCell ref="C43:I43"/>
    <mergeCell ref="H4:I4"/>
    <mergeCell ref="C35:I35"/>
    <mergeCell ref="C36:I36"/>
    <mergeCell ref="C37:I37"/>
    <mergeCell ref="C38:I38"/>
    <mergeCell ref="C39:I39"/>
    <mergeCell ref="B4:C4"/>
    <mergeCell ref="D4:D5"/>
    <mergeCell ref="F4:G4"/>
    <mergeCell ref="C41:I41"/>
    <mergeCell ref="J4:N4"/>
    <mergeCell ref="O4:S4"/>
    <mergeCell ref="T4:X4"/>
    <mergeCell ref="Y4:AC4"/>
    <mergeCell ref="A1:B1"/>
    <mergeCell ref="E4:E5"/>
    <mergeCell ref="B3:C3"/>
    <mergeCell ref="D1:F2"/>
    <mergeCell ref="G1:G2"/>
  </mergeCells>
  <phoneticPr fontId="16" type="noConversion"/>
  <conditionalFormatting sqref="D9:D31 AB23:AC23 J21:AC22 J20:O20 AA20:AC20 Q20:Y20 J6:P6 U6 Z6 N23:P23 J23:L23 X23:Z23 R23:V23 J24:AC34 J9:AC10 J12:AC19 K11:S11 U11:AC11">
    <cfRule type="cellIs" dxfId="1371" priority="29" stopIfTrue="1" operator="equal">
      <formula>5</formula>
    </cfRule>
    <cfRule type="cellIs" dxfId="1370" priority="30" stopIfTrue="1" operator="equal">
      <formula>4</formula>
    </cfRule>
    <cfRule type="cellIs" dxfId="1369" priority="31" stopIfTrue="1" operator="equal">
      <formula>3</formula>
    </cfRule>
    <cfRule type="cellIs" dxfId="1368" priority="32" stopIfTrue="1" operator="equal">
      <formula>2</formula>
    </cfRule>
  </conditionalFormatting>
  <conditionalFormatting sqref="D33:D34 D6:D7 N7:N9 Q6:T7 S8:S9 V6:Y7 X8:X9 AA6:AC7 AC8:AC9 J7:M7 O7:P7">
    <cfRule type="cellIs" dxfId="1367" priority="21" stopIfTrue="1" operator="equal">
      <formula>5</formula>
    </cfRule>
    <cfRule type="cellIs" dxfId="1366" priority="22" stopIfTrue="1" operator="equal">
      <formula>4</formula>
    </cfRule>
    <cfRule type="cellIs" dxfId="1365" priority="23" stopIfTrue="1" operator="equal">
      <formula>3</formula>
    </cfRule>
    <cfRule type="cellIs" dxfId="1364" priority="24" stopIfTrue="1" operator="equal">
      <formula>2</formula>
    </cfRule>
  </conditionalFormatting>
  <conditionalFormatting sqref="D4">
    <cfRule type="cellIs" dxfId="1363" priority="25" stopIfTrue="1" operator="equal">
      <formula>5</formula>
    </cfRule>
    <cfRule type="cellIs" dxfId="1362" priority="26" stopIfTrue="1" operator="equal">
      <formula>4</formula>
    </cfRule>
    <cfRule type="cellIs" dxfId="1361" priority="27" stopIfTrue="1" operator="equal">
      <formula>3</formula>
    </cfRule>
    <cfRule type="cellIs" dxfId="1360" priority="28" stopIfTrue="1" operator="equal">
      <formula>2</formula>
    </cfRule>
  </conditionalFormatting>
  <conditionalFormatting sqref="D32">
    <cfRule type="cellIs" dxfId="1359" priority="17" stopIfTrue="1" operator="equal">
      <formula>5</formula>
    </cfRule>
    <cfRule type="cellIs" dxfId="1358" priority="18" stopIfTrue="1" operator="equal">
      <formula>4</formula>
    </cfRule>
    <cfRule type="cellIs" dxfId="1357" priority="19" stopIfTrue="1" operator="equal">
      <formula>3</formula>
    </cfRule>
    <cfRule type="cellIs" dxfId="1356" priority="20" stopIfTrue="1" operator="equal">
      <formula>2</formula>
    </cfRule>
  </conditionalFormatting>
  <conditionalFormatting sqref="D8 J8:AC8">
    <cfRule type="cellIs" dxfId="1355" priority="13" stopIfTrue="1" operator="equal">
      <formula>5</formula>
    </cfRule>
    <cfRule type="cellIs" dxfId="1354" priority="14" stopIfTrue="1" operator="equal">
      <formula>4</formula>
    </cfRule>
    <cfRule type="cellIs" dxfId="1353" priority="15" stopIfTrue="1" operator="equal">
      <formula>3</formula>
    </cfRule>
    <cfRule type="cellIs" dxfId="1352" priority="16" stopIfTrue="1" operator="equal">
      <formula>2</formula>
    </cfRule>
  </conditionalFormatting>
  <conditionalFormatting sqref="J35:AC35">
    <cfRule type="cellIs" dxfId="1351" priority="9" operator="equal">
      <formula>0</formula>
    </cfRule>
    <cfRule type="cellIs" dxfId="1350" priority="10" operator="greaterThan">
      <formula>120</formula>
    </cfRule>
    <cfRule type="cellIs" dxfId="1349" priority="11" operator="greaterThan">
      <formula>100</formula>
    </cfRule>
    <cfRule type="cellIs" dxfId="1348" priority="12" operator="lessThanOrEqual">
      <formula>100</formula>
    </cfRule>
  </conditionalFormatting>
  <conditionalFormatting sqref="U7">
    <cfRule type="cellIs" dxfId="1347" priority="5" stopIfTrue="1" operator="equal">
      <formula>5</formula>
    </cfRule>
    <cfRule type="cellIs" dxfId="1346" priority="6" stopIfTrue="1" operator="equal">
      <formula>4</formula>
    </cfRule>
    <cfRule type="cellIs" dxfId="1345" priority="7" stopIfTrue="1" operator="equal">
      <formula>3</formula>
    </cfRule>
    <cfRule type="cellIs" dxfId="1344" priority="8" stopIfTrue="1" operator="equal">
      <formula>2</formula>
    </cfRule>
  </conditionalFormatting>
  <conditionalFormatting sqref="Z7">
    <cfRule type="cellIs" dxfId="1343" priority="1" stopIfTrue="1" operator="equal">
      <formula>5</formula>
    </cfRule>
    <cfRule type="cellIs" dxfId="1342" priority="2" stopIfTrue="1" operator="equal">
      <formula>4</formula>
    </cfRule>
    <cfRule type="cellIs" dxfId="1341" priority="3" stopIfTrue="1" operator="equal">
      <formula>3</formula>
    </cfRule>
    <cfRule type="cellIs" dxfId="1340" priority="4" stopIfTrue="1" operator="equal">
      <formula>2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0F7D4-E6AA-4AD9-A043-9EFED46CC068}">
  <dimension ref="A1:AC29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6" sqref="B6:B20"/>
    </sheetView>
  </sheetViews>
  <sheetFormatPr baseColWidth="10" defaultColWidth="8.83203125" defaultRowHeight="13" x14ac:dyDescent="0.15"/>
  <cols>
    <col min="1" max="1" width="13.1640625" bestFit="1" customWidth="1"/>
    <col min="3" max="3" width="29" bestFit="1" customWidth="1"/>
    <col min="8" max="9" width="9.1640625" customWidth="1"/>
  </cols>
  <sheetData>
    <row r="1" spans="1:29" x14ac:dyDescent="0.15">
      <c r="A1" s="561" t="s">
        <v>221</v>
      </c>
      <c r="B1" s="561"/>
      <c r="C1" t="s">
        <v>227</v>
      </c>
      <c r="D1" s="545" t="s">
        <v>230</v>
      </c>
      <c r="E1" s="546"/>
      <c r="F1" s="546"/>
      <c r="G1" s="543">
        <f>COUNTIF(J21:AC21,"0.0")</f>
        <v>14</v>
      </c>
    </row>
    <row r="2" spans="1:29" ht="14" thickBot="1" x14ac:dyDescent="0.2">
      <c r="D2" s="547"/>
      <c r="E2" s="548"/>
      <c r="F2" s="548"/>
      <c r="G2" s="544"/>
    </row>
    <row r="3" spans="1:29" ht="14" thickBot="1" x14ac:dyDescent="0.2">
      <c r="B3" s="469"/>
      <c r="C3" s="496" t="s">
        <v>164</v>
      </c>
      <c r="D3" s="469"/>
      <c r="E3" s="469"/>
      <c r="F3" s="462"/>
      <c r="G3" s="462"/>
      <c r="H3" s="462"/>
      <c r="I3" s="462"/>
      <c r="J3" s="200" t="s">
        <v>251</v>
      </c>
      <c r="K3" s="200" t="s">
        <v>251</v>
      </c>
      <c r="L3" s="200" t="s">
        <v>251</v>
      </c>
      <c r="M3" s="469"/>
      <c r="N3" s="469"/>
      <c r="O3" s="469"/>
      <c r="P3" s="469"/>
      <c r="Q3" s="469"/>
      <c r="R3" s="469"/>
      <c r="S3" s="469"/>
      <c r="T3" s="200" t="s">
        <v>251</v>
      </c>
      <c r="U3" s="200" t="s">
        <v>251</v>
      </c>
      <c r="V3" s="200" t="s">
        <v>251</v>
      </c>
      <c r="W3" s="469"/>
      <c r="X3" s="469"/>
      <c r="Y3" s="469"/>
      <c r="Z3" s="469"/>
      <c r="AA3" s="469"/>
      <c r="AB3" s="469"/>
      <c r="AC3" s="469"/>
    </row>
    <row r="4" spans="1:29" x14ac:dyDescent="0.15">
      <c r="B4" s="551" t="s">
        <v>146</v>
      </c>
      <c r="C4" s="552"/>
      <c r="D4" s="553" t="s">
        <v>1</v>
      </c>
      <c r="E4" s="555" t="s">
        <v>2</v>
      </c>
      <c r="F4" s="557" t="s">
        <v>3</v>
      </c>
      <c r="G4" s="558"/>
      <c r="H4" s="559" t="s">
        <v>216</v>
      </c>
      <c r="I4" s="560"/>
      <c r="J4" s="571" t="s">
        <v>4</v>
      </c>
      <c r="K4" s="572"/>
      <c r="L4" s="572"/>
      <c r="M4" s="572"/>
      <c r="N4" s="573"/>
      <c r="O4" s="571" t="s">
        <v>5</v>
      </c>
      <c r="P4" s="572"/>
      <c r="Q4" s="572"/>
      <c r="R4" s="572"/>
      <c r="S4" s="573"/>
      <c r="T4" s="571" t="s">
        <v>6</v>
      </c>
      <c r="U4" s="572"/>
      <c r="V4" s="572"/>
      <c r="W4" s="572"/>
      <c r="X4" s="573"/>
      <c r="Y4" s="571" t="s">
        <v>7</v>
      </c>
      <c r="Z4" s="572"/>
      <c r="AA4" s="572"/>
      <c r="AB4" s="572"/>
      <c r="AC4" s="573"/>
    </row>
    <row r="5" spans="1:29" ht="14" thickBot="1" x14ac:dyDescent="0.2">
      <c r="A5" s="524" t="s">
        <v>256</v>
      </c>
      <c r="B5" s="204" t="s">
        <v>11</v>
      </c>
      <c r="C5" s="202" t="s">
        <v>12</v>
      </c>
      <c r="D5" s="566"/>
      <c r="E5" s="567"/>
      <c r="F5" s="205" t="s">
        <v>13</v>
      </c>
      <c r="G5" s="206" t="s">
        <v>14</v>
      </c>
      <c r="H5" s="179" t="s">
        <v>13</v>
      </c>
      <c r="I5" s="180" t="s">
        <v>14</v>
      </c>
      <c r="J5" s="201" t="s">
        <v>15</v>
      </c>
      <c r="K5" s="202" t="s">
        <v>16</v>
      </c>
      <c r="L5" s="202" t="s">
        <v>17</v>
      </c>
      <c r="M5" s="202" t="s">
        <v>16</v>
      </c>
      <c r="N5" s="203" t="s">
        <v>18</v>
      </c>
      <c r="O5" s="201" t="s">
        <v>15</v>
      </c>
      <c r="P5" s="202" t="s">
        <v>16</v>
      </c>
      <c r="Q5" s="202" t="s">
        <v>17</v>
      </c>
      <c r="R5" s="202" t="s">
        <v>16</v>
      </c>
      <c r="S5" s="203" t="s">
        <v>18</v>
      </c>
      <c r="T5" s="201" t="s">
        <v>15</v>
      </c>
      <c r="U5" s="202" t="s">
        <v>16</v>
      </c>
      <c r="V5" s="202" t="s">
        <v>17</v>
      </c>
      <c r="W5" s="202" t="s">
        <v>16</v>
      </c>
      <c r="X5" s="203" t="s">
        <v>18</v>
      </c>
      <c r="Y5" s="201" t="s">
        <v>15</v>
      </c>
      <c r="Z5" s="202" t="s">
        <v>16</v>
      </c>
      <c r="AA5" s="202" t="s">
        <v>17</v>
      </c>
      <c r="AB5" s="202" t="s">
        <v>16</v>
      </c>
      <c r="AC5" s="203" t="s">
        <v>18</v>
      </c>
    </row>
    <row r="6" spans="1:29" x14ac:dyDescent="0.15">
      <c r="A6" t="s">
        <v>383</v>
      </c>
      <c r="B6" s="497">
        <v>2020</v>
      </c>
      <c r="C6" s="222" t="s">
        <v>62</v>
      </c>
      <c r="D6" s="498">
        <v>4</v>
      </c>
      <c r="E6" s="498">
        <v>1</v>
      </c>
      <c r="F6" s="223">
        <v>0</v>
      </c>
      <c r="G6" s="224">
        <v>4.5289999999999999</v>
      </c>
      <c r="H6" s="359"/>
      <c r="I6" s="359"/>
      <c r="J6" s="219"/>
      <c r="K6" s="210"/>
      <c r="L6" s="209">
        <f>$G6-$F6</f>
        <v>4.5289999999999999</v>
      </c>
      <c r="M6" s="210"/>
      <c r="N6" s="218"/>
      <c r="O6" s="219"/>
      <c r="P6" s="210"/>
      <c r="Q6" s="210"/>
      <c r="R6" s="210"/>
      <c r="S6" s="218"/>
      <c r="T6" s="219"/>
      <c r="U6" s="210"/>
      <c r="V6" s="209">
        <f>$G6-$F6</f>
        <v>4.5289999999999999</v>
      </c>
      <c r="W6" s="210"/>
      <c r="X6" s="218"/>
      <c r="Y6" s="219"/>
      <c r="Z6" s="210"/>
      <c r="AA6" s="210"/>
      <c r="AB6" s="210"/>
      <c r="AC6" s="218"/>
    </row>
    <row r="7" spans="1:29" x14ac:dyDescent="0.15">
      <c r="A7" t="s">
        <v>384</v>
      </c>
      <c r="B7" s="499">
        <v>2300</v>
      </c>
      <c r="C7" s="207" t="s">
        <v>72</v>
      </c>
      <c r="D7" s="500">
        <v>4</v>
      </c>
      <c r="E7" s="500">
        <v>1</v>
      </c>
      <c r="F7" s="208">
        <v>68.599999999999994</v>
      </c>
      <c r="G7" s="225">
        <v>108.5</v>
      </c>
      <c r="H7" s="360"/>
      <c r="I7" s="360"/>
      <c r="J7" s="217">
        <f>$G7-$F7</f>
        <v>39.900000000000006</v>
      </c>
      <c r="K7" s="210"/>
      <c r="L7" s="210"/>
      <c r="M7" s="210"/>
      <c r="N7" s="218"/>
      <c r="O7" s="219"/>
      <c r="P7" s="210"/>
      <c r="Q7" s="210"/>
      <c r="R7" s="210"/>
      <c r="S7" s="218"/>
      <c r="T7" s="217">
        <f>$G7-$F7</f>
        <v>39.900000000000006</v>
      </c>
      <c r="U7" s="210"/>
      <c r="V7" s="210"/>
      <c r="W7" s="210"/>
      <c r="X7" s="218"/>
      <c r="Y7" s="219"/>
      <c r="Z7" s="210"/>
      <c r="AA7" s="210"/>
      <c r="AB7" s="210"/>
      <c r="AC7" s="218"/>
    </row>
    <row r="8" spans="1:29" x14ac:dyDescent="0.15">
      <c r="A8" t="s">
        <v>385</v>
      </c>
      <c r="B8" s="226">
        <v>2640</v>
      </c>
      <c r="C8" s="207" t="s">
        <v>54</v>
      </c>
      <c r="D8" s="211">
        <v>4</v>
      </c>
      <c r="E8" s="211">
        <v>2</v>
      </c>
      <c r="F8" s="208">
        <v>32.386000000000003</v>
      </c>
      <c r="G8" s="225">
        <v>57.4</v>
      </c>
      <c r="H8" s="360"/>
      <c r="I8" s="360"/>
      <c r="J8" s="219"/>
      <c r="K8" s="209">
        <f>$G8-$F8</f>
        <v>25.013999999999996</v>
      </c>
      <c r="L8" s="210"/>
      <c r="M8" s="210"/>
      <c r="N8" s="218"/>
      <c r="O8" s="219"/>
      <c r="P8" s="210"/>
      <c r="Q8" s="210"/>
      <c r="R8" s="210"/>
      <c r="S8" s="218"/>
      <c r="T8" s="219"/>
      <c r="U8" s="209">
        <f>$G8-$F8</f>
        <v>25.013999999999996</v>
      </c>
      <c r="V8" s="210"/>
      <c r="W8" s="210"/>
      <c r="X8" s="218"/>
      <c r="Y8" s="219"/>
      <c r="Z8" s="210"/>
      <c r="AA8" s="210"/>
      <c r="AB8" s="210"/>
      <c r="AC8" s="218"/>
    </row>
    <row r="9" spans="1:29" x14ac:dyDescent="0.15">
      <c r="A9" t="s">
        <v>386</v>
      </c>
      <c r="B9" s="226">
        <v>2640</v>
      </c>
      <c r="C9" s="207" t="s">
        <v>54</v>
      </c>
      <c r="D9" s="211">
        <v>4</v>
      </c>
      <c r="E9" s="211">
        <v>1</v>
      </c>
      <c r="F9" s="208">
        <v>0</v>
      </c>
      <c r="G9" s="225">
        <v>25.414000000000001</v>
      </c>
      <c r="H9" s="360"/>
      <c r="I9" s="360"/>
      <c r="J9" s="219"/>
      <c r="K9" s="210"/>
      <c r="L9" s="209">
        <f>$G9-$F9</f>
        <v>25.414000000000001</v>
      </c>
      <c r="M9" s="210"/>
      <c r="N9" s="218"/>
      <c r="O9" s="219"/>
      <c r="P9" s="210"/>
      <c r="Q9" s="210"/>
      <c r="R9" s="210"/>
      <c r="S9" s="218"/>
      <c r="T9" s="219"/>
      <c r="U9" s="210"/>
      <c r="V9" s="209">
        <f>$G9-$F9</f>
        <v>25.414000000000001</v>
      </c>
      <c r="W9" s="210"/>
      <c r="X9" s="218"/>
      <c r="Y9" s="219"/>
      <c r="Z9" s="210"/>
      <c r="AA9" s="210"/>
      <c r="AB9" s="210"/>
      <c r="AC9" s="218"/>
    </row>
    <row r="10" spans="1:29" x14ac:dyDescent="0.15">
      <c r="A10" t="s">
        <v>387</v>
      </c>
      <c r="B10" s="499">
        <v>2720</v>
      </c>
      <c r="C10" s="207" t="s">
        <v>70</v>
      </c>
      <c r="D10" s="500">
        <v>4</v>
      </c>
      <c r="E10" s="500">
        <v>3</v>
      </c>
      <c r="F10" s="208">
        <v>99.8</v>
      </c>
      <c r="G10" s="225">
        <v>136</v>
      </c>
      <c r="H10" s="360"/>
      <c r="I10" s="360"/>
      <c r="J10" s="219"/>
      <c r="K10" s="209">
        <f>$G10-$F10</f>
        <v>36.200000000000003</v>
      </c>
      <c r="L10" s="210"/>
      <c r="M10" s="210"/>
      <c r="N10" s="218"/>
      <c r="O10" s="219"/>
      <c r="P10" s="210"/>
      <c r="Q10" s="210"/>
      <c r="R10" s="210"/>
      <c r="S10" s="218"/>
      <c r="T10" s="219"/>
      <c r="U10" s="209">
        <f>$G10-$F10</f>
        <v>36.200000000000003</v>
      </c>
      <c r="V10" s="210"/>
      <c r="W10" s="210"/>
      <c r="X10" s="218"/>
      <c r="Y10" s="219"/>
      <c r="Z10" s="210"/>
      <c r="AA10" s="210"/>
      <c r="AB10" s="210"/>
      <c r="AC10" s="218"/>
    </row>
    <row r="11" spans="1:29" x14ac:dyDescent="0.15">
      <c r="A11" t="s">
        <v>388</v>
      </c>
      <c r="B11" s="499">
        <v>2720</v>
      </c>
      <c r="C11" s="207" t="s">
        <v>70</v>
      </c>
      <c r="D11" s="500">
        <v>4</v>
      </c>
      <c r="E11" s="500">
        <v>3</v>
      </c>
      <c r="F11" s="208">
        <v>77.599999999999994</v>
      </c>
      <c r="G11" s="225">
        <v>99.8</v>
      </c>
      <c r="H11" s="360"/>
      <c r="I11" s="360"/>
      <c r="J11" s="219"/>
      <c r="K11" s="209">
        <f>$G11-$F11</f>
        <v>22.200000000000003</v>
      </c>
      <c r="L11" s="210"/>
      <c r="M11" s="210"/>
      <c r="N11" s="218"/>
      <c r="O11" s="219"/>
      <c r="P11" s="210"/>
      <c r="Q11" s="210"/>
      <c r="R11" s="210"/>
      <c r="S11" s="218"/>
      <c r="T11" s="219"/>
      <c r="U11" s="209">
        <f>$G11-$F11</f>
        <v>22.200000000000003</v>
      </c>
      <c r="V11" s="210"/>
      <c r="W11" s="210"/>
      <c r="X11" s="218"/>
      <c r="Y11" s="219"/>
      <c r="Z11" s="210"/>
      <c r="AA11" s="210"/>
      <c r="AB11" s="210"/>
      <c r="AC11" s="218"/>
    </row>
    <row r="12" spans="1:29" x14ac:dyDescent="0.15">
      <c r="A12" t="s">
        <v>389</v>
      </c>
      <c r="B12" s="499">
        <v>2720</v>
      </c>
      <c r="C12" s="207" t="s">
        <v>70</v>
      </c>
      <c r="D12" s="500">
        <v>4</v>
      </c>
      <c r="E12" s="500">
        <v>4</v>
      </c>
      <c r="F12" s="208">
        <v>143</v>
      </c>
      <c r="G12" s="225">
        <v>161</v>
      </c>
      <c r="H12" s="360"/>
      <c r="I12" s="360"/>
      <c r="J12" s="219"/>
      <c r="K12" s="210"/>
      <c r="L12" s="209">
        <f>$G12-$F12</f>
        <v>18</v>
      </c>
      <c r="M12" s="210"/>
      <c r="N12" s="218"/>
      <c r="O12" s="219"/>
      <c r="P12" s="210"/>
      <c r="Q12" s="210"/>
      <c r="R12" s="210"/>
      <c r="S12" s="218"/>
      <c r="T12" s="219"/>
      <c r="U12" s="210"/>
      <c r="V12" s="209">
        <f>$G12-$F12</f>
        <v>18</v>
      </c>
      <c r="W12" s="210"/>
      <c r="X12" s="218"/>
      <c r="Y12" s="219"/>
      <c r="Z12" s="210"/>
      <c r="AA12" s="210"/>
      <c r="AB12" s="210"/>
      <c r="AC12" s="218"/>
    </row>
    <row r="13" spans="1:29" x14ac:dyDescent="0.15">
      <c r="A13" t="s">
        <v>390</v>
      </c>
      <c r="B13" s="499">
        <v>2720</v>
      </c>
      <c r="C13" s="207" t="s">
        <v>70</v>
      </c>
      <c r="D13" s="500">
        <v>4</v>
      </c>
      <c r="E13" s="500">
        <v>4</v>
      </c>
      <c r="F13" s="208">
        <v>136</v>
      </c>
      <c r="G13" s="225">
        <v>143</v>
      </c>
      <c r="H13" s="360"/>
      <c r="I13" s="360"/>
      <c r="J13" s="219"/>
      <c r="K13" s="210"/>
      <c r="L13" s="209">
        <f>$G13-$F13</f>
        <v>7</v>
      </c>
      <c r="M13" s="210"/>
      <c r="N13" s="218"/>
      <c r="O13" s="219"/>
      <c r="P13" s="210"/>
      <c r="Q13" s="210"/>
      <c r="R13" s="210"/>
      <c r="S13" s="218"/>
      <c r="T13" s="219"/>
      <c r="U13" s="210"/>
      <c r="V13" s="209">
        <f>$G13-$F13</f>
        <v>7</v>
      </c>
      <c r="W13" s="210"/>
      <c r="X13" s="218"/>
      <c r="Y13" s="219"/>
      <c r="Z13" s="210"/>
      <c r="AA13" s="210"/>
      <c r="AB13" s="210"/>
      <c r="AC13" s="218"/>
    </row>
    <row r="14" spans="1:29" x14ac:dyDescent="0.15">
      <c r="A14" t="s">
        <v>391</v>
      </c>
      <c r="B14" s="499">
        <v>4008</v>
      </c>
      <c r="C14" s="207" t="s">
        <v>64</v>
      </c>
      <c r="D14" s="500">
        <v>4</v>
      </c>
      <c r="E14" s="500">
        <v>1</v>
      </c>
      <c r="F14" s="208">
        <v>9.8000000000000007</v>
      </c>
      <c r="G14" s="225">
        <v>21.007000000000001</v>
      </c>
      <c r="H14" s="360"/>
      <c r="I14" s="360"/>
      <c r="J14" s="219"/>
      <c r="K14" s="209">
        <f>$G14-$F14</f>
        <v>11.207000000000001</v>
      </c>
      <c r="L14" s="210"/>
      <c r="M14" s="210"/>
      <c r="N14" s="218"/>
      <c r="O14" s="219"/>
      <c r="P14" s="210"/>
      <c r="Q14" s="210"/>
      <c r="R14" s="210"/>
      <c r="S14" s="218"/>
      <c r="T14" s="219"/>
      <c r="U14" s="209">
        <f>$G14-$F14</f>
        <v>11.207000000000001</v>
      </c>
      <c r="V14" s="210"/>
      <c r="W14" s="210"/>
      <c r="X14" s="218"/>
      <c r="Y14" s="219"/>
      <c r="Z14" s="210"/>
      <c r="AA14" s="210"/>
      <c r="AB14" s="210"/>
      <c r="AC14" s="218"/>
    </row>
    <row r="15" spans="1:29" x14ac:dyDescent="0.15">
      <c r="A15" t="s">
        <v>392</v>
      </c>
      <c r="B15" s="499">
        <v>4008</v>
      </c>
      <c r="C15" s="207" t="s">
        <v>64</v>
      </c>
      <c r="D15" s="500">
        <v>4</v>
      </c>
      <c r="E15" s="500">
        <v>1</v>
      </c>
      <c r="F15" s="208">
        <v>0</v>
      </c>
      <c r="G15" s="225">
        <v>9.8000000000000007</v>
      </c>
      <c r="H15" s="360"/>
      <c r="I15" s="360"/>
      <c r="J15" s="219"/>
      <c r="K15" s="209">
        <f>$G15-$F15</f>
        <v>9.8000000000000007</v>
      </c>
      <c r="L15" s="210"/>
      <c r="M15" s="210"/>
      <c r="N15" s="218"/>
      <c r="O15" s="219"/>
      <c r="P15" s="210"/>
      <c r="Q15" s="210"/>
      <c r="R15" s="216"/>
      <c r="S15" s="218"/>
      <c r="T15" s="219"/>
      <c r="U15" s="209">
        <f>$G15-$F15</f>
        <v>9.8000000000000007</v>
      </c>
      <c r="V15" s="210"/>
      <c r="W15" s="210"/>
      <c r="X15" s="218"/>
      <c r="Y15" s="219"/>
      <c r="Z15" s="210"/>
      <c r="AA15" s="210"/>
      <c r="AB15" s="216"/>
      <c r="AC15" s="218"/>
    </row>
    <row r="16" spans="1:29" x14ac:dyDescent="0.15">
      <c r="A16" t="s">
        <v>393</v>
      </c>
      <c r="B16" s="499">
        <v>4961</v>
      </c>
      <c r="C16" s="207" t="s">
        <v>71</v>
      </c>
      <c r="D16" s="500">
        <v>4</v>
      </c>
      <c r="E16" s="500">
        <v>1</v>
      </c>
      <c r="F16" s="208">
        <v>0</v>
      </c>
      <c r="G16" s="225">
        <v>10.37</v>
      </c>
      <c r="H16" s="360"/>
      <c r="I16" s="360"/>
      <c r="J16" s="219"/>
      <c r="K16" s="209">
        <f>$G16-$F16</f>
        <v>10.37</v>
      </c>
      <c r="L16" s="210"/>
      <c r="M16" s="210"/>
      <c r="N16" s="218"/>
      <c r="O16" s="219"/>
      <c r="P16" s="210"/>
      <c r="Q16" s="210"/>
      <c r="R16" s="210"/>
      <c r="S16" s="218"/>
      <c r="T16" s="219"/>
      <c r="U16" s="209">
        <f>$G16-$F16</f>
        <v>10.37</v>
      </c>
      <c r="V16" s="210"/>
      <c r="W16" s="210"/>
      <c r="X16" s="218"/>
      <c r="Y16" s="219"/>
      <c r="Z16" s="210"/>
      <c r="AA16" s="210"/>
      <c r="AB16" s="210"/>
      <c r="AC16" s="218"/>
    </row>
    <row r="17" spans="1:29" x14ac:dyDescent="0.15">
      <c r="A17" t="s">
        <v>394</v>
      </c>
      <c r="B17" s="499">
        <v>5509</v>
      </c>
      <c r="C17" s="207" t="s">
        <v>67</v>
      </c>
      <c r="D17" s="500">
        <v>4</v>
      </c>
      <c r="E17" s="500">
        <v>1</v>
      </c>
      <c r="F17" s="208">
        <v>0</v>
      </c>
      <c r="G17" s="225">
        <v>13.39</v>
      </c>
      <c r="H17" s="360"/>
      <c r="I17" s="360"/>
      <c r="J17" s="219"/>
      <c r="K17" s="210"/>
      <c r="L17" s="209">
        <f>$G17-$F17</f>
        <v>13.39</v>
      </c>
      <c r="M17" s="210"/>
      <c r="N17" s="218"/>
      <c r="O17" s="219"/>
      <c r="P17" s="210"/>
      <c r="Q17" s="210"/>
      <c r="R17" s="210"/>
      <c r="S17" s="218"/>
      <c r="T17" s="219"/>
      <c r="U17" s="210"/>
      <c r="V17" s="209">
        <f>$G17-$F17</f>
        <v>13.39</v>
      </c>
      <c r="W17" s="210"/>
      <c r="X17" s="218"/>
      <c r="Y17" s="219"/>
      <c r="Z17" s="210"/>
      <c r="AA17" s="210"/>
      <c r="AB17" s="210"/>
      <c r="AC17" s="218"/>
    </row>
    <row r="18" spans="1:29" x14ac:dyDescent="0.15">
      <c r="A18" t="s">
        <v>395</v>
      </c>
      <c r="B18" s="499">
        <v>5791</v>
      </c>
      <c r="C18" s="207" t="s">
        <v>56</v>
      </c>
      <c r="D18" s="500">
        <v>4</v>
      </c>
      <c r="E18" s="522">
        <v>1</v>
      </c>
      <c r="F18" s="208">
        <v>12.956</v>
      </c>
      <c r="G18" s="225">
        <v>23.4</v>
      </c>
      <c r="H18" s="360"/>
      <c r="I18" s="360"/>
      <c r="J18" s="217">
        <f>$G18-$F18</f>
        <v>10.443999999999999</v>
      </c>
      <c r="K18" s="210"/>
      <c r="L18" s="210"/>
      <c r="M18" s="210"/>
      <c r="N18" s="218"/>
      <c r="O18" s="219"/>
      <c r="P18" s="210"/>
      <c r="Q18" s="210"/>
      <c r="R18" s="210"/>
      <c r="S18" s="218"/>
      <c r="T18" s="217">
        <f>$G18-$F18</f>
        <v>10.443999999999999</v>
      </c>
      <c r="U18" s="210"/>
      <c r="V18" s="210"/>
      <c r="W18" s="210"/>
      <c r="X18" s="218"/>
      <c r="Y18" s="219"/>
      <c r="Z18" s="210"/>
      <c r="AA18" s="210"/>
      <c r="AB18" s="210"/>
      <c r="AC18" s="218"/>
    </row>
    <row r="19" spans="1:29" x14ac:dyDescent="0.15">
      <c r="A19" t="s">
        <v>396</v>
      </c>
      <c r="B19" s="501">
        <v>4083</v>
      </c>
      <c r="C19" s="212" t="s">
        <v>61</v>
      </c>
      <c r="D19" s="502">
        <v>5</v>
      </c>
      <c r="E19" s="502">
        <v>1</v>
      </c>
      <c r="F19" s="213">
        <v>0</v>
      </c>
      <c r="G19" s="227">
        <v>10.478</v>
      </c>
      <c r="H19" s="361"/>
      <c r="I19" s="361"/>
      <c r="J19" s="220"/>
      <c r="K19" s="215">
        <f>$G19-$F19</f>
        <v>10.478</v>
      </c>
      <c r="L19" s="214"/>
      <c r="M19" s="214"/>
      <c r="N19" s="221"/>
      <c r="O19" s="220"/>
      <c r="P19" s="214"/>
      <c r="Q19" s="214"/>
      <c r="R19" s="214"/>
      <c r="S19" s="221"/>
      <c r="T19" s="220"/>
      <c r="U19" s="214"/>
      <c r="V19" s="214"/>
      <c r="W19" s="214"/>
      <c r="X19" s="221"/>
      <c r="Y19" s="220"/>
      <c r="Z19" s="214"/>
      <c r="AA19" s="214"/>
      <c r="AB19" s="214"/>
      <c r="AC19" s="221"/>
    </row>
    <row r="20" spans="1:29" ht="14" thickBot="1" x14ac:dyDescent="0.2">
      <c r="A20" t="s">
        <v>397</v>
      </c>
      <c r="B20" s="503">
        <v>4961</v>
      </c>
      <c r="C20" s="362" t="s">
        <v>71</v>
      </c>
      <c r="D20" s="504">
        <v>5</v>
      </c>
      <c r="E20" s="504">
        <v>1</v>
      </c>
      <c r="F20" s="363">
        <v>10.37</v>
      </c>
      <c r="G20" s="364">
        <v>18.920000000000002</v>
      </c>
      <c r="H20" s="365"/>
      <c r="I20" s="365"/>
      <c r="J20" s="366"/>
      <c r="K20" s="367">
        <f>$G20-$F20</f>
        <v>8.5500000000000025</v>
      </c>
      <c r="L20" s="368"/>
      <c r="M20" s="368"/>
      <c r="N20" s="369"/>
      <c r="O20" s="366"/>
      <c r="P20" s="368"/>
      <c r="Q20" s="368"/>
      <c r="R20" s="368"/>
      <c r="S20" s="369"/>
      <c r="T20" s="366"/>
      <c r="U20" s="368"/>
      <c r="V20" s="368"/>
      <c r="W20" s="368"/>
      <c r="X20" s="369"/>
      <c r="Y20" s="366"/>
      <c r="Z20" s="368"/>
      <c r="AA20" s="368"/>
      <c r="AB20" s="368"/>
      <c r="AC20" s="369"/>
    </row>
    <row r="21" spans="1:29" x14ac:dyDescent="0.15">
      <c r="B21" s="469"/>
      <c r="C21" s="550" t="s">
        <v>150</v>
      </c>
      <c r="D21" s="550"/>
      <c r="E21" s="550"/>
      <c r="F21" s="550"/>
      <c r="G21" s="550"/>
      <c r="H21" s="550"/>
      <c r="I21" s="550"/>
      <c r="J21" s="462">
        <f>SUM(J6:J20)</f>
        <v>50.344000000000008</v>
      </c>
      <c r="K21" s="462">
        <f>SUM(K6:K20)</f>
        <v>133.81900000000002</v>
      </c>
      <c r="L21" s="462">
        <f>SUM(L6:L20)</f>
        <v>68.332999999999998</v>
      </c>
      <c r="M21" s="462">
        <f t="shared" ref="M21:AC21" si="0">SUM(M6:M20)</f>
        <v>0</v>
      </c>
      <c r="N21" s="462">
        <f t="shared" si="0"/>
        <v>0</v>
      </c>
      <c r="O21" s="462">
        <f t="shared" si="0"/>
        <v>0</v>
      </c>
      <c r="P21" s="462">
        <f t="shared" si="0"/>
        <v>0</v>
      </c>
      <c r="Q21" s="462">
        <f t="shared" si="0"/>
        <v>0</v>
      </c>
      <c r="R21" s="462">
        <f t="shared" si="0"/>
        <v>0</v>
      </c>
      <c r="S21" s="462">
        <f t="shared" si="0"/>
        <v>0</v>
      </c>
      <c r="T21" s="462">
        <f t="shared" si="0"/>
        <v>50.344000000000008</v>
      </c>
      <c r="U21" s="462">
        <f t="shared" si="0"/>
        <v>114.79100000000001</v>
      </c>
      <c r="V21" s="462">
        <f t="shared" si="0"/>
        <v>68.332999999999998</v>
      </c>
      <c r="W21" s="462">
        <f t="shared" si="0"/>
        <v>0</v>
      </c>
      <c r="X21" s="462">
        <f t="shared" si="0"/>
        <v>0</v>
      </c>
      <c r="Y21" s="462">
        <f t="shared" si="0"/>
        <v>0</v>
      </c>
      <c r="Z21" s="462">
        <f t="shared" si="0"/>
        <v>0</v>
      </c>
      <c r="AA21" s="462">
        <f t="shared" si="0"/>
        <v>0</v>
      </c>
      <c r="AB21" s="462">
        <f t="shared" si="0"/>
        <v>0</v>
      </c>
      <c r="AC21" s="462">
        <f t="shared" si="0"/>
        <v>0</v>
      </c>
    </row>
    <row r="22" spans="1:29" x14ac:dyDescent="0.15">
      <c r="B22" s="469"/>
      <c r="C22" s="549" t="s">
        <v>151</v>
      </c>
      <c r="D22" s="549"/>
      <c r="E22" s="549"/>
      <c r="F22" s="549"/>
      <c r="G22" s="549"/>
      <c r="H22" s="549"/>
      <c r="I22" s="549"/>
      <c r="J22" s="462">
        <v>103</v>
      </c>
      <c r="K22" s="462">
        <v>232</v>
      </c>
      <c r="L22" s="462">
        <v>183</v>
      </c>
      <c r="M22" s="462"/>
      <c r="N22" s="469"/>
      <c r="O22" s="469"/>
      <c r="P22" s="469"/>
      <c r="Q22" s="469"/>
      <c r="R22" s="469"/>
      <c r="S22" s="469"/>
      <c r="T22" s="462">
        <v>103</v>
      </c>
      <c r="U22" s="462">
        <f>232-(19.028*2)</f>
        <v>193.94400000000002</v>
      </c>
      <c r="V22" s="462">
        <v>183</v>
      </c>
      <c r="W22" s="469"/>
      <c r="X22" s="469"/>
      <c r="Y22" s="469"/>
      <c r="Z22" s="469"/>
      <c r="AA22" s="469"/>
      <c r="AB22" s="469"/>
      <c r="AC22" s="469"/>
    </row>
    <row r="23" spans="1:29" x14ac:dyDescent="0.15">
      <c r="B23" s="469"/>
      <c r="C23" s="549" t="s">
        <v>152</v>
      </c>
      <c r="D23" s="549"/>
      <c r="E23" s="549"/>
      <c r="F23" s="549"/>
      <c r="G23" s="549"/>
      <c r="H23" s="549"/>
      <c r="I23" s="549"/>
      <c r="J23" s="462">
        <f>1+(16/60)</f>
        <v>1.2666666666666666</v>
      </c>
      <c r="K23" s="462">
        <f>3+(10/60)</f>
        <v>3.1666666666666665</v>
      </c>
      <c r="L23" s="462">
        <f>2+(14/60)</f>
        <v>2.2333333333333334</v>
      </c>
      <c r="M23" s="462"/>
      <c r="N23" s="469"/>
      <c r="O23" s="469"/>
      <c r="P23" s="469"/>
      <c r="Q23" s="469"/>
      <c r="R23" s="469"/>
      <c r="S23" s="469"/>
      <c r="T23" s="462">
        <f>1+(16/60)</f>
        <v>1.2666666666666666</v>
      </c>
      <c r="U23" s="462">
        <f>3+(0/60)</f>
        <v>3</v>
      </c>
      <c r="V23" s="462">
        <f>2+(14/60)</f>
        <v>2.2333333333333334</v>
      </c>
      <c r="W23" s="469"/>
      <c r="X23" s="469"/>
      <c r="Y23" s="469"/>
      <c r="Z23" s="469"/>
      <c r="AA23" s="469"/>
      <c r="AB23" s="469"/>
      <c r="AC23" s="469"/>
    </row>
    <row r="24" spans="1:29" x14ac:dyDescent="0.15">
      <c r="B24" s="469"/>
      <c r="C24" s="549" t="s">
        <v>153</v>
      </c>
      <c r="D24" s="549"/>
      <c r="E24" s="549"/>
      <c r="F24" s="549"/>
      <c r="G24" s="549"/>
      <c r="H24" s="549"/>
      <c r="I24" s="549"/>
      <c r="J24" s="462">
        <v>8.5</v>
      </c>
      <c r="K24" s="462">
        <v>8.5</v>
      </c>
      <c r="L24" s="462">
        <v>8.5</v>
      </c>
      <c r="M24" s="462">
        <v>8.5</v>
      </c>
      <c r="N24" s="462">
        <v>8.5</v>
      </c>
      <c r="O24" s="462">
        <v>8.5</v>
      </c>
      <c r="P24" s="462">
        <v>8.5</v>
      </c>
      <c r="Q24" s="462">
        <v>8.5</v>
      </c>
      <c r="R24" s="462">
        <v>8.5</v>
      </c>
      <c r="S24" s="462">
        <v>8.5</v>
      </c>
      <c r="T24" s="462">
        <v>8.5</v>
      </c>
      <c r="U24" s="462">
        <v>8.5</v>
      </c>
      <c r="V24" s="462">
        <v>8.5</v>
      </c>
      <c r="W24" s="462">
        <v>8.5</v>
      </c>
      <c r="X24" s="462">
        <v>8.5</v>
      </c>
      <c r="Y24" s="462">
        <v>8.5</v>
      </c>
      <c r="Z24" s="462">
        <v>8.5</v>
      </c>
      <c r="AA24" s="462">
        <v>8.5</v>
      </c>
      <c r="AB24" s="462">
        <v>8.5</v>
      </c>
      <c r="AC24" s="462">
        <v>8.5</v>
      </c>
    </row>
    <row r="25" spans="1:29" x14ac:dyDescent="0.15">
      <c r="B25" s="469"/>
      <c r="C25" s="549" t="s">
        <v>154</v>
      </c>
      <c r="D25" s="549"/>
      <c r="E25" s="549"/>
      <c r="F25" s="549"/>
      <c r="G25" s="549"/>
      <c r="H25" s="549"/>
      <c r="I25" s="549"/>
      <c r="J25" s="462">
        <v>0.25</v>
      </c>
      <c r="K25" s="462">
        <v>0.25</v>
      </c>
      <c r="L25" s="462">
        <v>0.25</v>
      </c>
      <c r="M25" s="462">
        <v>0.25</v>
      </c>
      <c r="N25" s="462">
        <v>0.25</v>
      </c>
      <c r="O25" s="462">
        <v>0.25</v>
      </c>
      <c r="P25" s="462">
        <v>0.25</v>
      </c>
      <c r="Q25" s="462">
        <v>0.25</v>
      </c>
      <c r="R25" s="462">
        <v>0.25</v>
      </c>
      <c r="S25" s="462">
        <v>0.25</v>
      </c>
      <c r="T25" s="462">
        <v>0.25</v>
      </c>
      <c r="U25" s="462">
        <v>0.25</v>
      </c>
      <c r="V25" s="462">
        <v>0.25</v>
      </c>
      <c r="W25" s="462">
        <v>0.25</v>
      </c>
      <c r="X25" s="462">
        <v>0.25</v>
      </c>
      <c r="Y25" s="462">
        <v>0.25</v>
      </c>
      <c r="Z25" s="462">
        <v>0.25</v>
      </c>
      <c r="AA25" s="462">
        <v>0.25</v>
      </c>
      <c r="AB25" s="462">
        <v>0.25</v>
      </c>
      <c r="AC25" s="462">
        <v>0.25</v>
      </c>
    </row>
    <row r="26" spans="1:29" x14ac:dyDescent="0.15">
      <c r="B26" s="469"/>
      <c r="C26" s="549" t="s">
        <v>155</v>
      </c>
      <c r="D26" s="549"/>
      <c r="E26" s="549"/>
      <c r="F26" s="549"/>
      <c r="G26" s="549"/>
      <c r="H26" s="549"/>
      <c r="I26" s="549"/>
      <c r="J26" s="462">
        <v>0.25</v>
      </c>
      <c r="K26" s="462">
        <v>0.25</v>
      </c>
      <c r="L26" s="462">
        <v>0.25</v>
      </c>
      <c r="M26" s="462">
        <v>0.25</v>
      </c>
      <c r="N26" s="462">
        <v>0.25</v>
      </c>
      <c r="O26" s="462">
        <v>0.25</v>
      </c>
      <c r="P26" s="462">
        <v>0.25</v>
      </c>
      <c r="Q26" s="462">
        <v>0.25</v>
      </c>
      <c r="R26" s="462">
        <v>0.25</v>
      </c>
      <c r="S26" s="462">
        <v>0.25</v>
      </c>
      <c r="T26" s="462">
        <v>0.25</v>
      </c>
      <c r="U26" s="462">
        <v>0.25</v>
      </c>
      <c r="V26" s="462">
        <v>0.25</v>
      </c>
      <c r="W26" s="462">
        <v>0.25</v>
      </c>
      <c r="X26" s="462">
        <v>0.25</v>
      </c>
      <c r="Y26" s="462">
        <v>0.25</v>
      </c>
      <c r="Z26" s="462">
        <v>0.25</v>
      </c>
      <c r="AA26" s="462">
        <v>0.25</v>
      </c>
      <c r="AB26" s="462">
        <v>0.25</v>
      </c>
      <c r="AC26" s="462">
        <v>0.25</v>
      </c>
    </row>
    <row r="27" spans="1:29" x14ac:dyDescent="0.15">
      <c r="C27" s="549" t="s">
        <v>252</v>
      </c>
      <c r="D27" s="549"/>
      <c r="E27" s="549"/>
      <c r="F27" s="549"/>
      <c r="G27" s="549"/>
      <c r="H27" s="352"/>
      <c r="I27" s="352"/>
      <c r="J27" s="462">
        <v>0.75</v>
      </c>
      <c r="K27" s="462">
        <v>0.75</v>
      </c>
      <c r="L27" s="462">
        <v>0.75</v>
      </c>
      <c r="M27" s="462">
        <v>0.75</v>
      </c>
      <c r="N27" s="462">
        <v>0.75</v>
      </c>
      <c r="O27" s="462">
        <v>0.75</v>
      </c>
      <c r="P27" s="462">
        <v>0.75</v>
      </c>
      <c r="Q27" s="462">
        <v>0.75</v>
      </c>
      <c r="R27" s="462">
        <v>0.75</v>
      </c>
      <c r="S27" s="462">
        <v>0.75</v>
      </c>
      <c r="T27" s="462">
        <v>0.75</v>
      </c>
      <c r="U27" s="462">
        <v>0.75</v>
      </c>
      <c r="V27" s="462">
        <v>0.75</v>
      </c>
      <c r="W27" s="462">
        <v>0.75</v>
      </c>
      <c r="X27" s="462">
        <v>0.75</v>
      </c>
      <c r="Y27" s="462">
        <v>0.75</v>
      </c>
      <c r="Z27" s="462">
        <v>0.75</v>
      </c>
      <c r="AA27" s="462">
        <v>0.75</v>
      </c>
      <c r="AB27" s="462">
        <v>0.75</v>
      </c>
      <c r="AC27" s="462">
        <v>0.75</v>
      </c>
    </row>
    <row r="28" spans="1:29" x14ac:dyDescent="0.15">
      <c r="B28" s="469"/>
      <c r="C28" s="549" t="s">
        <v>156</v>
      </c>
      <c r="D28" s="549"/>
      <c r="E28" s="549"/>
      <c r="F28" s="549"/>
      <c r="G28" s="549"/>
      <c r="H28" s="549"/>
      <c r="I28" s="549"/>
      <c r="W28" s="469"/>
      <c r="X28" s="469"/>
      <c r="Y28" s="469"/>
      <c r="Z28" s="469"/>
      <c r="AA28" s="469"/>
      <c r="AB28" s="469"/>
      <c r="AC28" s="469"/>
    </row>
    <row r="29" spans="1:29" x14ac:dyDescent="0.15">
      <c r="C29" s="549" t="s">
        <v>157</v>
      </c>
      <c r="D29" s="549"/>
      <c r="E29" s="549"/>
      <c r="F29" s="549"/>
      <c r="G29" s="549"/>
      <c r="H29" s="549"/>
      <c r="I29" s="549"/>
      <c r="J29" s="451">
        <f>J24-J23-J25-J26-J28-J27</f>
        <v>5.9833333333333334</v>
      </c>
      <c r="K29" s="451">
        <f t="shared" ref="K29:AC29" si="1">K24-K23-K25-K26-K28-K27</f>
        <v>4.0833333333333339</v>
      </c>
      <c r="L29" s="451">
        <f t="shared" si="1"/>
        <v>5.0166666666666666</v>
      </c>
      <c r="M29" s="451">
        <f t="shared" si="1"/>
        <v>7.25</v>
      </c>
      <c r="N29" s="451">
        <f t="shared" si="1"/>
        <v>7.25</v>
      </c>
      <c r="O29" s="451">
        <f t="shared" si="1"/>
        <v>7.25</v>
      </c>
      <c r="P29" s="451">
        <f t="shared" si="1"/>
        <v>7.25</v>
      </c>
      <c r="Q29" s="451">
        <f t="shared" si="1"/>
        <v>7.25</v>
      </c>
      <c r="R29" s="451">
        <f t="shared" si="1"/>
        <v>7.25</v>
      </c>
      <c r="S29" s="451">
        <f t="shared" si="1"/>
        <v>7.25</v>
      </c>
      <c r="T29" s="451">
        <f t="shared" si="1"/>
        <v>5.9833333333333334</v>
      </c>
      <c r="U29" s="451">
        <f t="shared" si="1"/>
        <v>4.25</v>
      </c>
      <c r="V29" s="451">
        <f t="shared" si="1"/>
        <v>5.0166666666666666</v>
      </c>
      <c r="W29" s="451">
        <f t="shared" si="1"/>
        <v>7.25</v>
      </c>
      <c r="X29" s="451">
        <f t="shared" si="1"/>
        <v>7.25</v>
      </c>
      <c r="Y29" s="451">
        <f t="shared" si="1"/>
        <v>7.25</v>
      </c>
      <c r="Z29" s="451">
        <f t="shared" si="1"/>
        <v>7.25</v>
      </c>
      <c r="AA29" s="451">
        <f t="shared" si="1"/>
        <v>7.25</v>
      </c>
      <c r="AB29" s="451">
        <f t="shared" si="1"/>
        <v>7.25</v>
      </c>
      <c r="AC29" s="451">
        <f t="shared" si="1"/>
        <v>7.25</v>
      </c>
    </row>
  </sheetData>
  <sortState xmlns:xlrd2="http://schemas.microsoft.com/office/spreadsheetml/2017/richdata2" ref="B6:AC20">
    <sortCondition ref="D6:D20"/>
  </sortState>
  <mergeCells count="21">
    <mergeCell ref="C25:I25"/>
    <mergeCell ref="C26:I26"/>
    <mergeCell ref="C28:I28"/>
    <mergeCell ref="C29:I29"/>
    <mergeCell ref="H4:I4"/>
    <mergeCell ref="C21:I21"/>
    <mergeCell ref="C22:I22"/>
    <mergeCell ref="C23:I23"/>
    <mergeCell ref="C24:I24"/>
    <mergeCell ref="C27:G27"/>
    <mergeCell ref="O4:S4"/>
    <mergeCell ref="T4:X4"/>
    <mergeCell ref="Y4:AC4"/>
    <mergeCell ref="A1:B1"/>
    <mergeCell ref="B4:C4"/>
    <mergeCell ref="D4:D5"/>
    <mergeCell ref="E4:E5"/>
    <mergeCell ref="F4:G4"/>
    <mergeCell ref="J4:N4"/>
    <mergeCell ref="D1:F2"/>
    <mergeCell ref="G1:G2"/>
  </mergeCells>
  <phoneticPr fontId="16" type="noConversion"/>
  <conditionalFormatting sqref="D13 D19:D20 D6:D7 N12:S13 K12:K13 N8:P9 J8:K9 J16:L20 N15:S15 N16:Q20 S16:S20 L7:L11 J15:K16 D15:D16 W15:AC20 T15:U16 M15:M20">
    <cfRule type="cellIs" dxfId="1339" priority="333" stopIfTrue="1" operator="equal">
      <formula>5</formula>
    </cfRule>
    <cfRule type="cellIs" dxfId="1338" priority="334" stopIfTrue="1" operator="equal">
      <formula>4</formula>
    </cfRule>
    <cfRule type="cellIs" dxfId="1337" priority="335" stopIfTrue="1" operator="equal">
      <formula>3</formula>
    </cfRule>
    <cfRule type="cellIs" dxfId="1336" priority="336" stopIfTrue="1" operator="equal">
      <formula>2</formula>
    </cfRule>
  </conditionalFormatting>
  <conditionalFormatting sqref="D10:D13 J10:J13 N12:S13 N10:P11 S10:S11">
    <cfRule type="cellIs" dxfId="1335" priority="329" stopIfTrue="1" operator="equal">
      <formula>5</formula>
    </cfRule>
    <cfRule type="cellIs" dxfId="1334" priority="330" stopIfTrue="1" operator="equal">
      <formula>4</formula>
    </cfRule>
    <cfRule type="cellIs" dxfId="1333" priority="331" stopIfTrue="1" operator="equal">
      <formula>3</formula>
    </cfRule>
    <cfRule type="cellIs" dxfId="1332" priority="332" stopIfTrue="1" operator="equal">
      <formula>2</formula>
    </cfRule>
  </conditionalFormatting>
  <conditionalFormatting sqref="D17">
    <cfRule type="cellIs" dxfId="1331" priority="325" stopIfTrue="1" operator="equal">
      <formula>5</formula>
    </cfRule>
    <cfRule type="cellIs" dxfId="1330" priority="326" stopIfTrue="1" operator="equal">
      <formula>4</formula>
    </cfRule>
    <cfRule type="cellIs" dxfId="1329" priority="327" stopIfTrue="1" operator="equal">
      <formula>3</formula>
    </cfRule>
    <cfRule type="cellIs" dxfId="1328" priority="328" stopIfTrue="1" operator="equal">
      <formula>2</formula>
    </cfRule>
  </conditionalFormatting>
  <conditionalFormatting sqref="D8 S8:S9">
    <cfRule type="cellIs" dxfId="1327" priority="321" stopIfTrue="1" operator="equal">
      <formula>5</formula>
    </cfRule>
    <cfRule type="cellIs" dxfId="1326" priority="322" stopIfTrue="1" operator="equal">
      <formula>4</formula>
    </cfRule>
    <cfRule type="cellIs" dxfId="1325" priority="323" stopIfTrue="1" operator="equal">
      <formula>3</formula>
    </cfRule>
    <cfRule type="cellIs" dxfId="1324" priority="324" stopIfTrue="1" operator="equal">
      <formula>2</formula>
    </cfRule>
  </conditionalFormatting>
  <conditionalFormatting sqref="K10:K13">
    <cfRule type="cellIs" dxfId="1323" priority="317" stopIfTrue="1" operator="equal">
      <formula>5</formula>
    </cfRule>
    <cfRule type="cellIs" dxfId="1322" priority="318" stopIfTrue="1" operator="equal">
      <formula>4</formula>
    </cfRule>
    <cfRule type="cellIs" dxfId="1321" priority="319" stopIfTrue="1" operator="equal">
      <formula>3</formula>
    </cfRule>
    <cfRule type="cellIs" dxfId="1320" priority="320" stopIfTrue="1" operator="equal">
      <formula>2</formula>
    </cfRule>
  </conditionalFormatting>
  <conditionalFormatting sqref="K8:K9">
    <cfRule type="cellIs" dxfId="1319" priority="313" stopIfTrue="1" operator="equal">
      <formula>5</formula>
    </cfRule>
    <cfRule type="cellIs" dxfId="1318" priority="314" stopIfTrue="1" operator="equal">
      <formula>4</formula>
    </cfRule>
    <cfRule type="cellIs" dxfId="1317" priority="315" stopIfTrue="1" operator="equal">
      <formula>3</formula>
    </cfRule>
    <cfRule type="cellIs" dxfId="1316" priority="316" stopIfTrue="1" operator="equal">
      <formula>2</formula>
    </cfRule>
  </conditionalFormatting>
  <conditionalFormatting sqref="J13 S6:S7 K6:L6 N6:P7 K7">
    <cfRule type="cellIs" dxfId="1315" priority="305" stopIfTrue="1" operator="equal">
      <formula>5</formula>
    </cfRule>
    <cfRule type="cellIs" dxfId="1314" priority="306" stopIfTrue="1" operator="equal">
      <formula>4</formula>
    </cfRule>
    <cfRule type="cellIs" dxfId="1313" priority="307" stopIfTrue="1" operator="equal">
      <formula>3</formula>
    </cfRule>
    <cfRule type="cellIs" dxfId="1312" priority="308" stopIfTrue="1" operator="equal">
      <formula>2</formula>
    </cfRule>
  </conditionalFormatting>
  <conditionalFormatting sqref="D12:D13 J12:J13">
    <cfRule type="cellIs" dxfId="1311" priority="309" stopIfTrue="1" operator="equal">
      <formula>5</formula>
    </cfRule>
    <cfRule type="cellIs" dxfId="1310" priority="310" stopIfTrue="1" operator="equal">
      <formula>4</formula>
    </cfRule>
    <cfRule type="cellIs" dxfId="1309" priority="311" stopIfTrue="1" operator="equal">
      <formula>3</formula>
    </cfRule>
    <cfRule type="cellIs" dxfId="1308" priority="312" stopIfTrue="1" operator="equal">
      <formula>2</formula>
    </cfRule>
  </conditionalFormatting>
  <conditionalFormatting sqref="D7 S7 K7 N7:P7">
    <cfRule type="cellIs" dxfId="1307" priority="301" stopIfTrue="1" operator="equal">
      <formula>5</formula>
    </cfRule>
    <cfRule type="cellIs" dxfId="1306" priority="302" stopIfTrue="1" operator="equal">
      <formula>4</formula>
    </cfRule>
    <cfRule type="cellIs" dxfId="1305" priority="303" stopIfTrue="1" operator="equal">
      <formula>3</formula>
    </cfRule>
    <cfRule type="cellIs" dxfId="1304" priority="304" stopIfTrue="1" operator="equal">
      <formula>2</formula>
    </cfRule>
  </conditionalFormatting>
  <conditionalFormatting sqref="D9">
    <cfRule type="cellIs" dxfId="1303" priority="297" stopIfTrue="1" operator="equal">
      <formula>5</formula>
    </cfRule>
    <cfRule type="cellIs" dxfId="1302" priority="298" stopIfTrue="1" operator="equal">
      <formula>4</formula>
    </cfRule>
    <cfRule type="cellIs" dxfId="1301" priority="299" stopIfTrue="1" operator="equal">
      <formula>3</formula>
    </cfRule>
    <cfRule type="cellIs" dxfId="1300" priority="300" stopIfTrue="1" operator="equal">
      <formula>2</formula>
    </cfRule>
  </conditionalFormatting>
  <conditionalFormatting sqref="D14 J14 N14:S14">
    <cfRule type="cellIs" dxfId="1299" priority="293" stopIfTrue="1" operator="equal">
      <formula>5</formula>
    </cfRule>
    <cfRule type="cellIs" dxfId="1298" priority="294" stopIfTrue="1" operator="equal">
      <formula>4</formula>
    </cfRule>
    <cfRule type="cellIs" dxfId="1297" priority="295" stopIfTrue="1" operator="equal">
      <formula>3</formula>
    </cfRule>
    <cfRule type="cellIs" dxfId="1296" priority="296" stopIfTrue="1" operator="equal">
      <formula>2</formula>
    </cfRule>
  </conditionalFormatting>
  <conditionalFormatting sqref="K14">
    <cfRule type="cellIs" dxfId="1295" priority="289" stopIfTrue="1" operator="equal">
      <formula>5</formula>
    </cfRule>
    <cfRule type="cellIs" dxfId="1294" priority="290" stopIfTrue="1" operator="equal">
      <formula>4</formula>
    </cfRule>
    <cfRule type="cellIs" dxfId="1293" priority="291" stopIfTrue="1" operator="equal">
      <formula>3</formula>
    </cfRule>
    <cfRule type="cellIs" dxfId="1292" priority="292" stopIfTrue="1" operator="equal">
      <formula>2</formula>
    </cfRule>
  </conditionalFormatting>
  <conditionalFormatting sqref="T13 U6:X7">
    <cfRule type="cellIs" dxfId="1291" priority="229" stopIfTrue="1" operator="equal">
      <formula>5</formula>
    </cfRule>
    <cfRule type="cellIs" dxfId="1290" priority="230" stopIfTrue="1" operator="equal">
      <formula>4</formula>
    </cfRule>
    <cfRule type="cellIs" dxfId="1289" priority="231" stopIfTrue="1" operator="equal">
      <formula>3</formula>
    </cfRule>
    <cfRule type="cellIs" dxfId="1288" priority="232" stopIfTrue="1" operator="equal">
      <formula>2</formula>
    </cfRule>
  </conditionalFormatting>
  <conditionalFormatting sqref="K15">
    <cfRule type="cellIs" dxfId="1287" priority="285" stopIfTrue="1" operator="equal">
      <formula>5</formula>
    </cfRule>
    <cfRule type="cellIs" dxfId="1286" priority="286" stopIfTrue="1" operator="equal">
      <formula>4</formula>
    </cfRule>
    <cfRule type="cellIs" dxfId="1285" priority="287" stopIfTrue="1" operator="equal">
      <formula>3</formula>
    </cfRule>
    <cfRule type="cellIs" dxfId="1284" priority="288" stopIfTrue="1" operator="equal">
      <formula>2</formula>
    </cfRule>
  </conditionalFormatting>
  <conditionalFormatting sqref="D18">
    <cfRule type="cellIs" dxfId="1283" priority="281" stopIfTrue="1" operator="equal">
      <formula>5</formula>
    </cfRule>
    <cfRule type="cellIs" dxfId="1282" priority="282" stopIfTrue="1" operator="equal">
      <formula>4</formula>
    </cfRule>
    <cfRule type="cellIs" dxfId="1281" priority="283" stopIfTrue="1" operator="equal">
      <formula>3</formula>
    </cfRule>
    <cfRule type="cellIs" dxfId="1280" priority="284" stopIfTrue="1" operator="equal">
      <formula>2</formula>
    </cfRule>
  </conditionalFormatting>
  <conditionalFormatting sqref="T7">
    <cfRule type="cellIs" dxfId="1279" priority="201" stopIfTrue="1" operator="equal">
      <formula>5</formula>
    </cfRule>
    <cfRule type="cellIs" dxfId="1278" priority="202" stopIfTrue="1" operator="equal">
      <formula>4</formula>
    </cfRule>
    <cfRule type="cellIs" dxfId="1277" priority="203" stopIfTrue="1" operator="equal">
      <formula>3</formula>
    </cfRule>
    <cfRule type="cellIs" dxfId="1276" priority="204" stopIfTrue="1" operator="equal">
      <formula>2</formula>
    </cfRule>
  </conditionalFormatting>
  <conditionalFormatting sqref="J6">
    <cfRule type="cellIs" dxfId="1275" priority="277" stopIfTrue="1" operator="equal">
      <formula>5</formula>
    </cfRule>
    <cfRule type="cellIs" dxfId="1274" priority="278" stopIfTrue="1" operator="equal">
      <formula>4</formula>
    </cfRule>
    <cfRule type="cellIs" dxfId="1273" priority="279" stopIfTrue="1" operator="equal">
      <formula>3</formula>
    </cfRule>
    <cfRule type="cellIs" dxfId="1272" priority="280" stopIfTrue="1" operator="equal">
      <formula>2</formula>
    </cfRule>
  </conditionalFormatting>
  <conditionalFormatting sqref="J6">
    <cfRule type="cellIs" dxfId="1271" priority="273" stopIfTrue="1" operator="equal">
      <formula>5</formula>
    </cfRule>
    <cfRule type="cellIs" dxfId="1270" priority="274" stopIfTrue="1" operator="equal">
      <formula>4</formula>
    </cfRule>
    <cfRule type="cellIs" dxfId="1269" priority="275" stopIfTrue="1" operator="equal">
      <formula>3</formula>
    </cfRule>
    <cfRule type="cellIs" dxfId="1268" priority="276" stopIfTrue="1" operator="equal">
      <formula>2</formula>
    </cfRule>
  </conditionalFormatting>
  <conditionalFormatting sqref="J7">
    <cfRule type="cellIs" dxfId="1267" priority="269" stopIfTrue="1" operator="equal">
      <formula>5</formula>
    </cfRule>
    <cfRule type="cellIs" dxfId="1266" priority="270" stopIfTrue="1" operator="equal">
      <formula>4</formula>
    </cfRule>
    <cfRule type="cellIs" dxfId="1265" priority="271" stopIfTrue="1" operator="equal">
      <formula>3</formula>
    </cfRule>
    <cfRule type="cellIs" dxfId="1264" priority="272" stopIfTrue="1" operator="equal">
      <formula>2</formula>
    </cfRule>
  </conditionalFormatting>
  <conditionalFormatting sqref="J7">
    <cfRule type="cellIs" dxfId="1263" priority="265" stopIfTrue="1" operator="equal">
      <formula>5</formula>
    </cfRule>
    <cfRule type="cellIs" dxfId="1262" priority="266" stopIfTrue="1" operator="equal">
      <formula>4</formula>
    </cfRule>
    <cfRule type="cellIs" dxfId="1261" priority="267" stopIfTrue="1" operator="equal">
      <formula>3</formula>
    </cfRule>
    <cfRule type="cellIs" dxfId="1260" priority="268" stopIfTrue="1" operator="equal">
      <formula>2</formula>
    </cfRule>
  </conditionalFormatting>
  <conditionalFormatting sqref="L12:L13">
    <cfRule type="cellIs" dxfId="1259" priority="257" stopIfTrue="1" operator="equal">
      <formula>5</formula>
    </cfRule>
    <cfRule type="cellIs" dxfId="1258" priority="258" stopIfTrue="1" operator="equal">
      <formula>4</formula>
    </cfRule>
    <cfRule type="cellIs" dxfId="1257" priority="259" stopIfTrue="1" operator="equal">
      <formula>3</formula>
    </cfRule>
    <cfRule type="cellIs" dxfId="1256" priority="260" stopIfTrue="1" operator="equal">
      <formula>2</formula>
    </cfRule>
  </conditionalFormatting>
  <conditionalFormatting sqref="L12:L13">
    <cfRule type="cellIs" dxfId="1255" priority="253" stopIfTrue="1" operator="equal">
      <formula>5</formula>
    </cfRule>
    <cfRule type="cellIs" dxfId="1254" priority="254" stopIfTrue="1" operator="equal">
      <formula>4</formula>
    </cfRule>
    <cfRule type="cellIs" dxfId="1253" priority="255" stopIfTrue="1" operator="equal">
      <formula>3</formula>
    </cfRule>
    <cfRule type="cellIs" dxfId="1252" priority="256" stopIfTrue="1" operator="equal">
      <formula>2</formula>
    </cfRule>
  </conditionalFormatting>
  <conditionalFormatting sqref="W12:AC13 W8:X9 T8:U9 T16:U20">
    <cfRule type="cellIs" dxfId="1251" priority="249" stopIfTrue="1" operator="equal">
      <formula>5</formula>
    </cfRule>
    <cfRule type="cellIs" dxfId="1250" priority="250" stopIfTrue="1" operator="equal">
      <formula>4</formula>
    </cfRule>
    <cfRule type="cellIs" dxfId="1249" priority="251" stopIfTrue="1" operator="equal">
      <formula>3</formula>
    </cfRule>
    <cfRule type="cellIs" dxfId="1248" priority="252" stopIfTrue="1" operator="equal">
      <formula>2</formula>
    </cfRule>
  </conditionalFormatting>
  <conditionalFormatting sqref="T10:T13 W12:AC13 W10:X11">
    <cfRule type="cellIs" dxfId="1247" priority="245" stopIfTrue="1" operator="equal">
      <formula>5</formula>
    </cfRule>
    <cfRule type="cellIs" dxfId="1246" priority="246" stopIfTrue="1" operator="equal">
      <formula>4</formula>
    </cfRule>
    <cfRule type="cellIs" dxfId="1245" priority="247" stopIfTrue="1" operator="equal">
      <formula>3</formula>
    </cfRule>
    <cfRule type="cellIs" dxfId="1244" priority="248" stopIfTrue="1" operator="equal">
      <formula>2</formula>
    </cfRule>
  </conditionalFormatting>
  <conditionalFormatting sqref="U10:U11">
    <cfRule type="cellIs" dxfId="1243" priority="241" stopIfTrue="1" operator="equal">
      <formula>5</formula>
    </cfRule>
    <cfRule type="cellIs" dxfId="1242" priority="242" stopIfTrue="1" operator="equal">
      <formula>4</formula>
    </cfRule>
    <cfRule type="cellIs" dxfId="1241" priority="243" stopIfTrue="1" operator="equal">
      <formula>3</formula>
    </cfRule>
    <cfRule type="cellIs" dxfId="1240" priority="244" stopIfTrue="1" operator="equal">
      <formula>2</formula>
    </cfRule>
  </conditionalFormatting>
  <conditionalFormatting sqref="U8:U9">
    <cfRule type="cellIs" dxfId="1239" priority="237" stopIfTrue="1" operator="equal">
      <formula>5</formula>
    </cfRule>
    <cfRule type="cellIs" dxfId="1238" priority="238" stopIfTrue="1" operator="equal">
      <formula>4</formula>
    </cfRule>
    <cfRule type="cellIs" dxfId="1237" priority="239" stopIfTrue="1" operator="equal">
      <formula>3</formula>
    </cfRule>
    <cfRule type="cellIs" dxfId="1236" priority="240" stopIfTrue="1" operator="equal">
      <formula>2</formula>
    </cfRule>
  </conditionalFormatting>
  <conditionalFormatting sqref="T12:T13">
    <cfRule type="cellIs" dxfId="1235" priority="233" stopIfTrue="1" operator="equal">
      <formula>5</formula>
    </cfRule>
    <cfRule type="cellIs" dxfId="1234" priority="234" stopIfTrue="1" operator="equal">
      <formula>4</formula>
    </cfRule>
    <cfRule type="cellIs" dxfId="1233" priority="235" stopIfTrue="1" operator="equal">
      <formula>3</formula>
    </cfRule>
    <cfRule type="cellIs" dxfId="1232" priority="236" stopIfTrue="1" operator="equal">
      <formula>2</formula>
    </cfRule>
  </conditionalFormatting>
  <conditionalFormatting sqref="U7:X7">
    <cfRule type="cellIs" dxfId="1231" priority="225" stopIfTrue="1" operator="equal">
      <formula>5</formula>
    </cfRule>
    <cfRule type="cellIs" dxfId="1230" priority="226" stopIfTrue="1" operator="equal">
      <formula>4</formula>
    </cfRule>
    <cfRule type="cellIs" dxfId="1229" priority="227" stopIfTrue="1" operator="equal">
      <formula>3</formula>
    </cfRule>
    <cfRule type="cellIs" dxfId="1228" priority="228" stopIfTrue="1" operator="equal">
      <formula>2</formula>
    </cfRule>
  </conditionalFormatting>
  <conditionalFormatting sqref="T14 Y14:AC14">
    <cfRule type="cellIs" dxfId="1227" priority="221" stopIfTrue="1" operator="equal">
      <formula>5</formula>
    </cfRule>
    <cfRule type="cellIs" dxfId="1226" priority="222" stopIfTrue="1" operator="equal">
      <formula>4</formula>
    </cfRule>
    <cfRule type="cellIs" dxfId="1225" priority="223" stopIfTrue="1" operator="equal">
      <formula>3</formula>
    </cfRule>
    <cfRule type="cellIs" dxfId="1224" priority="224" stopIfTrue="1" operator="equal">
      <formula>2</formula>
    </cfRule>
  </conditionalFormatting>
  <conditionalFormatting sqref="U14">
    <cfRule type="cellIs" dxfId="1223" priority="217" stopIfTrue="1" operator="equal">
      <formula>5</formula>
    </cfRule>
    <cfRule type="cellIs" dxfId="1222" priority="218" stopIfTrue="1" operator="equal">
      <formula>4</formula>
    </cfRule>
    <cfRule type="cellIs" dxfId="1221" priority="219" stopIfTrue="1" operator="equal">
      <formula>3</formula>
    </cfRule>
    <cfRule type="cellIs" dxfId="1220" priority="220" stopIfTrue="1" operator="equal">
      <formula>2</formula>
    </cfRule>
  </conditionalFormatting>
  <conditionalFormatting sqref="U15">
    <cfRule type="cellIs" dxfId="1219" priority="213" stopIfTrue="1" operator="equal">
      <formula>5</formula>
    </cfRule>
    <cfRule type="cellIs" dxfId="1218" priority="214" stopIfTrue="1" operator="equal">
      <formula>4</formula>
    </cfRule>
    <cfRule type="cellIs" dxfId="1217" priority="215" stopIfTrue="1" operator="equal">
      <formula>3</formula>
    </cfRule>
    <cfRule type="cellIs" dxfId="1216" priority="216" stopIfTrue="1" operator="equal">
      <formula>2</formula>
    </cfRule>
  </conditionalFormatting>
  <conditionalFormatting sqref="T6">
    <cfRule type="cellIs" dxfId="1215" priority="209" stopIfTrue="1" operator="equal">
      <formula>5</formula>
    </cfRule>
    <cfRule type="cellIs" dxfId="1214" priority="210" stopIfTrue="1" operator="equal">
      <formula>4</formula>
    </cfRule>
    <cfRule type="cellIs" dxfId="1213" priority="211" stopIfTrue="1" operator="equal">
      <formula>3</formula>
    </cfRule>
    <cfRule type="cellIs" dxfId="1212" priority="212" stopIfTrue="1" operator="equal">
      <formula>2</formula>
    </cfRule>
  </conditionalFormatting>
  <conditionalFormatting sqref="T6">
    <cfRule type="cellIs" dxfId="1211" priority="205" stopIfTrue="1" operator="equal">
      <formula>5</formula>
    </cfRule>
    <cfRule type="cellIs" dxfId="1210" priority="206" stopIfTrue="1" operator="equal">
      <formula>4</formula>
    </cfRule>
    <cfRule type="cellIs" dxfId="1209" priority="207" stopIfTrue="1" operator="equal">
      <formula>3</formula>
    </cfRule>
    <cfRule type="cellIs" dxfId="1208" priority="208" stopIfTrue="1" operator="equal">
      <formula>2</formula>
    </cfRule>
  </conditionalFormatting>
  <conditionalFormatting sqref="T7">
    <cfRule type="cellIs" dxfId="1207" priority="197" stopIfTrue="1" operator="equal">
      <formula>5</formula>
    </cfRule>
    <cfRule type="cellIs" dxfId="1206" priority="198" stopIfTrue="1" operator="equal">
      <formula>4</formula>
    </cfRule>
    <cfRule type="cellIs" dxfId="1205" priority="199" stopIfTrue="1" operator="equal">
      <formula>3</formula>
    </cfRule>
    <cfRule type="cellIs" dxfId="1204" priority="200" stopIfTrue="1" operator="equal">
      <formula>2</formula>
    </cfRule>
  </conditionalFormatting>
  <conditionalFormatting sqref="V12:V13">
    <cfRule type="cellIs" dxfId="1203" priority="189" stopIfTrue="1" operator="equal">
      <formula>5</formula>
    </cfRule>
    <cfRule type="cellIs" dxfId="1202" priority="190" stopIfTrue="1" operator="equal">
      <formula>4</formula>
    </cfRule>
    <cfRule type="cellIs" dxfId="1201" priority="191" stopIfTrue="1" operator="equal">
      <formula>3</formula>
    </cfRule>
    <cfRule type="cellIs" dxfId="1200" priority="192" stopIfTrue="1" operator="equal">
      <formula>2</formula>
    </cfRule>
  </conditionalFormatting>
  <conditionalFormatting sqref="V12:V13">
    <cfRule type="cellIs" dxfId="1199" priority="185" stopIfTrue="1" operator="equal">
      <formula>5</formula>
    </cfRule>
    <cfRule type="cellIs" dxfId="1198" priority="186" stopIfTrue="1" operator="equal">
      <formula>4</formula>
    </cfRule>
    <cfRule type="cellIs" dxfId="1197" priority="187" stopIfTrue="1" operator="equal">
      <formula>3</formula>
    </cfRule>
    <cfRule type="cellIs" dxfId="1196" priority="188" stopIfTrue="1" operator="equal">
      <formula>2</formula>
    </cfRule>
  </conditionalFormatting>
  <conditionalFormatting sqref="U12:U13">
    <cfRule type="cellIs" dxfId="1195" priority="181" stopIfTrue="1" operator="equal">
      <formula>5</formula>
    </cfRule>
    <cfRule type="cellIs" dxfId="1194" priority="182" stopIfTrue="1" operator="equal">
      <formula>4</formula>
    </cfRule>
    <cfRule type="cellIs" dxfId="1193" priority="183" stopIfTrue="1" operator="equal">
      <formula>3</formula>
    </cfRule>
    <cfRule type="cellIs" dxfId="1192" priority="184" stopIfTrue="1" operator="equal">
      <formula>2</formula>
    </cfRule>
  </conditionalFormatting>
  <conditionalFormatting sqref="U12:U13">
    <cfRule type="cellIs" dxfId="1191" priority="177" stopIfTrue="1" operator="equal">
      <formula>5</formula>
    </cfRule>
    <cfRule type="cellIs" dxfId="1190" priority="178" stopIfTrue="1" operator="equal">
      <formula>4</formula>
    </cfRule>
    <cfRule type="cellIs" dxfId="1189" priority="179" stopIfTrue="1" operator="equal">
      <formula>3</formula>
    </cfRule>
    <cfRule type="cellIs" dxfId="1188" priority="180" stopIfTrue="1" operator="equal">
      <formula>2</formula>
    </cfRule>
  </conditionalFormatting>
  <conditionalFormatting sqref="Y10:Z11 AC10:AC11">
    <cfRule type="cellIs" dxfId="1187" priority="49" stopIfTrue="1" operator="equal">
      <formula>5</formula>
    </cfRule>
    <cfRule type="cellIs" dxfId="1186" priority="50" stopIfTrue="1" operator="equal">
      <formula>4</formula>
    </cfRule>
    <cfRule type="cellIs" dxfId="1185" priority="51" stopIfTrue="1" operator="equal">
      <formula>3</formula>
    </cfRule>
    <cfRule type="cellIs" dxfId="1184" priority="52" stopIfTrue="1" operator="equal">
      <formula>2</formula>
    </cfRule>
  </conditionalFormatting>
  <conditionalFormatting sqref="W14">
    <cfRule type="cellIs" dxfId="1183" priority="65" stopIfTrue="1" operator="equal">
      <formula>5</formula>
    </cfRule>
    <cfRule type="cellIs" dxfId="1182" priority="66" stopIfTrue="1" operator="equal">
      <formula>4</formula>
    </cfRule>
    <cfRule type="cellIs" dxfId="1181" priority="67" stopIfTrue="1" operator="equal">
      <formula>3</formula>
    </cfRule>
    <cfRule type="cellIs" dxfId="1180" priority="68" stopIfTrue="1" operator="equal">
      <formula>2</formula>
    </cfRule>
  </conditionalFormatting>
  <conditionalFormatting sqref="V8:V9">
    <cfRule type="cellIs" dxfId="1179" priority="61" stopIfTrue="1" operator="equal">
      <formula>5</formula>
    </cfRule>
    <cfRule type="cellIs" dxfId="1178" priority="62" stopIfTrue="1" operator="equal">
      <formula>4</formula>
    </cfRule>
    <cfRule type="cellIs" dxfId="1177" priority="63" stopIfTrue="1" operator="equal">
      <formula>3</formula>
    </cfRule>
    <cfRule type="cellIs" dxfId="1176" priority="64" stopIfTrue="1" operator="equal">
      <formula>2</formula>
    </cfRule>
  </conditionalFormatting>
  <conditionalFormatting sqref="V10:V11">
    <cfRule type="cellIs" dxfId="1175" priority="57" stopIfTrue="1" operator="equal">
      <formula>5</formula>
    </cfRule>
    <cfRule type="cellIs" dxfId="1174" priority="58" stopIfTrue="1" operator="equal">
      <formula>4</formula>
    </cfRule>
    <cfRule type="cellIs" dxfId="1173" priority="59" stopIfTrue="1" operator="equal">
      <formula>3</formula>
    </cfRule>
    <cfRule type="cellIs" dxfId="1172" priority="60" stopIfTrue="1" operator="equal">
      <formula>2</formula>
    </cfRule>
  </conditionalFormatting>
  <conditionalFormatting sqref="Y8:Z9">
    <cfRule type="cellIs" dxfId="1171" priority="53" stopIfTrue="1" operator="equal">
      <formula>5</formula>
    </cfRule>
    <cfRule type="cellIs" dxfId="1170" priority="54" stopIfTrue="1" operator="equal">
      <formula>4</formula>
    </cfRule>
    <cfRule type="cellIs" dxfId="1169" priority="55" stopIfTrue="1" operator="equal">
      <formula>3</formula>
    </cfRule>
    <cfRule type="cellIs" dxfId="1168" priority="56" stopIfTrue="1" operator="equal">
      <formula>2</formula>
    </cfRule>
  </conditionalFormatting>
  <conditionalFormatting sqref="R16:R18">
    <cfRule type="cellIs" dxfId="1167" priority="93" stopIfTrue="1" operator="equal">
      <formula>5</formula>
    </cfRule>
    <cfRule type="cellIs" dxfId="1166" priority="94" stopIfTrue="1" operator="equal">
      <formula>4</formula>
    </cfRule>
    <cfRule type="cellIs" dxfId="1165" priority="95" stopIfTrue="1" operator="equal">
      <formula>3</formula>
    </cfRule>
    <cfRule type="cellIs" dxfId="1164" priority="96" stopIfTrue="1" operator="equal">
      <formula>2</formula>
    </cfRule>
  </conditionalFormatting>
  <conditionalFormatting sqref="R17:R18">
    <cfRule type="cellIs" dxfId="1163" priority="89" stopIfTrue="1" operator="equal">
      <formula>5</formula>
    </cfRule>
    <cfRule type="cellIs" dxfId="1162" priority="90" stopIfTrue="1" operator="equal">
      <formula>4</formula>
    </cfRule>
    <cfRule type="cellIs" dxfId="1161" priority="91" stopIfTrue="1" operator="equal">
      <formula>3</formula>
    </cfRule>
    <cfRule type="cellIs" dxfId="1160" priority="92" stopIfTrue="1" operator="equal">
      <formula>2</formula>
    </cfRule>
  </conditionalFormatting>
  <conditionalFormatting sqref="V16:V20">
    <cfRule type="cellIs" dxfId="1159" priority="85" stopIfTrue="1" operator="equal">
      <formula>5</formula>
    </cfRule>
    <cfRule type="cellIs" dxfId="1158" priority="86" stopIfTrue="1" operator="equal">
      <formula>4</formula>
    </cfRule>
    <cfRule type="cellIs" dxfId="1157" priority="87" stopIfTrue="1" operator="equal">
      <formula>3</formula>
    </cfRule>
    <cfRule type="cellIs" dxfId="1156" priority="88" stopIfTrue="1" operator="equal">
      <formula>2</formula>
    </cfRule>
  </conditionalFormatting>
  <conditionalFormatting sqref="X14">
    <cfRule type="cellIs" dxfId="1155" priority="81" stopIfTrue="1" operator="equal">
      <formula>5</formula>
    </cfRule>
    <cfRule type="cellIs" dxfId="1154" priority="82" stopIfTrue="1" operator="equal">
      <formula>4</formula>
    </cfRule>
    <cfRule type="cellIs" dxfId="1153" priority="83" stopIfTrue="1" operator="equal">
      <formula>3</formula>
    </cfRule>
    <cfRule type="cellIs" dxfId="1152" priority="84" stopIfTrue="1" operator="equal">
      <formula>2</formula>
    </cfRule>
  </conditionalFormatting>
  <conditionalFormatting sqref="V14:V15">
    <cfRule type="cellIs" dxfId="1151" priority="77" stopIfTrue="1" operator="equal">
      <formula>5</formula>
    </cfRule>
    <cfRule type="cellIs" dxfId="1150" priority="78" stopIfTrue="1" operator="equal">
      <formula>4</formula>
    </cfRule>
    <cfRule type="cellIs" dxfId="1149" priority="79" stopIfTrue="1" operator="equal">
      <formula>3</formula>
    </cfRule>
    <cfRule type="cellIs" dxfId="1148" priority="80" stopIfTrue="1" operator="equal">
      <formula>2</formula>
    </cfRule>
  </conditionalFormatting>
  <conditionalFormatting sqref="V14:V15">
    <cfRule type="cellIs" dxfId="1147" priority="73" stopIfTrue="1" operator="equal">
      <formula>5</formula>
    </cfRule>
    <cfRule type="cellIs" dxfId="1146" priority="74" stopIfTrue="1" operator="equal">
      <formula>4</formula>
    </cfRule>
    <cfRule type="cellIs" dxfId="1145" priority="75" stopIfTrue="1" operator="equal">
      <formula>3</formula>
    </cfRule>
    <cfRule type="cellIs" dxfId="1144" priority="76" stopIfTrue="1" operator="equal">
      <formula>2</formula>
    </cfRule>
  </conditionalFormatting>
  <conditionalFormatting sqref="AC8:AC9">
    <cfRule type="cellIs" dxfId="1143" priority="45" stopIfTrue="1" operator="equal">
      <formula>5</formula>
    </cfRule>
    <cfRule type="cellIs" dxfId="1142" priority="46" stopIfTrue="1" operator="equal">
      <formula>4</formula>
    </cfRule>
    <cfRule type="cellIs" dxfId="1141" priority="47" stopIfTrue="1" operator="equal">
      <formula>3</formula>
    </cfRule>
    <cfRule type="cellIs" dxfId="1140" priority="48" stopIfTrue="1" operator="equal">
      <formula>2</formula>
    </cfRule>
  </conditionalFormatting>
  <conditionalFormatting sqref="AC6:AC7 Y6:Z7">
    <cfRule type="cellIs" dxfId="1139" priority="41" stopIfTrue="1" operator="equal">
      <formula>5</formula>
    </cfRule>
    <cfRule type="cellIs" dxfId="1138" priority="42" stopIfTrue="1" operator="equal">
      <formula>4</formula>
    </cfRule>
    <cfRule type="cellIs" dxfId="1137" priority="43" stopIfTrue="1" operator="equal">
      <formula>3</formula>
    </cfRule>
    <cfRule type="cellIs" dxfId="1136" priority="44" stopIfTrue="1" operator="equal">
      <formula>2</formula>
    </cfRule>
  </conditionalFormatting>
  <conditionalFormatting sqref="D4">
    <cfRule type="cellIs" dxfId="1135" priority="173" stopIfTrue="1" operator="equal">
      <formula>5</formula>
    </cfRule>
    <cfRule type="cellIs" dxfId="1134" priority="174" stopIfTrue="1" operator="equal">
      <formula>4</formula>
    </cfRule>
    <cfRule type="cellIs" dxfId="1133" priority="175" stopIfTrue="1" operator="equal">
      <formula>3</formula>
    </cfRule>
    <cfRule type="cellIs" dxfId="1132" priority="176" stopIfTrue="1" operator="equal">
      <formula>2</formula>
    </cfRule>
  </conditionalFormatting>
  <conditionalFormatting sqref="M7">
    <cfRule type="cellIs" dxfId="1131" priority="157" stopIfTrue="1" operator="equal">
      <formula>5</formula>
    </cfRule>
    <cfRule type="cellIs" dxfId="1130" priority="158" stopIfTrue="1" operator="equal">
      <formula>4</formula>
    </cfRule>
    <cfRule type="cellIs" dxfId="1129" priority="159" stopIfTrue="1" operator="equal">
      <formula>3</formula>
    </cfRule>
    <cfRule type="cellIs" dxfId="1128" priority="160" stopIfTrue="1" operator="equal">
      <formula>2</formula>
    </cfRule>
  </conditionalFormatting>
  <conditionalFormatting sqref="M12:M13 M8:M9">
    <cfRule type="cellIs" dxfId="1127" priority="169" stopIfTrue="1" operator="equal">
      <formula>5</formula>
    </cfRule>
    <cfRule type="cellIs" dxfId="1126" priority="170" stopIfTrue="1" operator="equal">
      <formula>4</formula>
    </cfRule>
    <cfRule type="cellIs" dxfId="1125" priority="171" stopIfTrue="1" operator="equal">
      <formula>3</formula>
    </cfRule>
    <cfRule type="cellIs" dxfId="1124" priority="172" stopIfTrue="1" operator="equal">
      <formula>2</formula>
    </cfRule>
  </conditionalFormatting>
  <conditionalFormatting sqref="M10:M13">
    <cfRule type="cellIs" dxfId="1123" priority="165" stopIfTrue="1" operator="equal">
      <formula>5</formula>
    </cfRule>
    <cfRule type="cellIs" dxfId="1122" priority="166" stopIfTrue="1" operator="equal">
      <formula>4</formula>
    </cfRule>
    <cfRule type="cellIs" dxfId="1121" priority="167" stopIfTrue="1" operator="equal">
      <formula>3</formula>
    </cfRule>
    <cfRule type="cellIs" dxfId="1120" priority="168" stopIfTrue="1" operator="equal">
      <formula>2</formula>
    </cfRule>
  </conditionalFormatting>
  <conditionalFormatting sqref="M6:M7">
    <cfRule type="cellIs" dxfId="1119" priority="161" stopIfTrue="1" operator="equal">
      <formula>5</formula>
    </cfRule>
    <cfRule type="cellIs" dxfId="1118" priority="162" stopIfTrue="1" operator="equal">
      <formula>4</formula>
    </cfRule>
    <cfRule type="cellIs" dxfId="1117" priority="163" stopIfTrue="1" operator="equal">
      <formula>3</formula>
    </cfRule>
    <cfRule type="cellIs" dxfId="1116" priority="164" stopIfTrue="1" operator="equal">
      <formula>2</formula>
    </cfRule>
  </conditionalFormatting>
  <conditionalFormatting sqref="L14:L15">
    <cfRule type="cellIs" dxfId="1115" priority="141" stopIfTrue="1" operator="equal">
      <formula>5</formula>
    </cfRule>
    <cfRule type="cellIs" dxfId="1114" priority="142" stopIfTrue="1" operator="equal">
      <formula>4</formula>
    </cfRule>
    <cfRule type="cellIs" dxfId="1113" priority="143" stopIfTrue="1" operator="equal">
      <formula>3</formula>
    </cfRule>
    <cfRule type="cellIs" dxfId="1112" priority="144" stopIfTrue="1" operator="equal">
      <formula>2</formula>
    </cfRule>
  </conditionalFormatting>
  <conditionalFormatting sqref="L14:L15">
    <cfRule type="cellIs" dxfId="1111" priority="145" stopIfTrue="1" operator="equal">
      <formula>5</formula>
    </cfRule>
    <cfRule type="cellIs" dxfId="1110" priority="146" stopIfTrue="1" operator="equal">
      <formula>4</formula>
    </cfRule>
    <cfRule type="cellIs" dxfId="1109" priority="147" stopIfTrue="1" operator="equal">
      <formula>3</formula>
    </cfRule>
    <cfRule type="cellIs" dxfId="1108" priority="148" stopIfTrue="1" operator="equal">
      <formula>2</formula>
    </cfRule>
  </conditionalFormatting>
  <conditionalFormatting sqref="M14">
    <cfRule type="cellIs" dxfId="1107" priority="133" stopIfTrue="1" operator="equal">
      <formula>5</formula>
    </cfRule>
    <cfRule type="cellIs" dxfId="1106" priority="134" stopIfTrue="1" operator="equal">
      <formula>4</formula>
    </cfRule>
    <cfRule type="cellIs" dxfId="1105" priority="135" stopIfTrue="1" operator="equal">
      <formula>3</formula>
    </cfRule>
    <cfRule type="cellIs" dxfId="1104" priority="136" stopIfTrue="1" operator="equal">
      <formula>2</formula>
    </cfRule>
  </conditionalFormatting>
  <conditionalFormatting sqref="Q8:Q9">
    <cfRule type="cellIs" dxfId="1103" priority="129" stopIfTrue="1" operator="equal">
      <formula>5</formula>
    </cfRule>
    <cfRule type="cellIs" dxfId="1102" priority="130" stopIfTrue="1" operator="equal">
      <formula>4</formula>
    </cfRule>
    <cfRule type="cellIs" dxfId="1101" priority="131" stopIfTrue="1" operator="equal">
      <formula>3</formula>
    </cfRule>
    <cfRule type="cellIs" dxfId="1100" priority="132" stopIfTrue="1" operator="equal">
      <formula>2</formula>
    </cfRule>
  </conditionalFormatting>
  <conditionalFormatting sqref="Q10:Q11">
    <cfRule type="cellIs" dxfId="1099" priority="125" stopIfTrue="1" operator="equal">
      <formula>5</formula>
    </cfRule>
    <cfRule type="cellIs" dxfId="1098" priority="126" stopIfTrue="1" operator="equal">
      <formula>4</formula>
    </cfRule>
    <cfRule type="cellIs" dxfId="1097" priority="127" stopIfTrue="1" operator="equal">
      <formula>3</formula>
    </cfRule>
    <cfRule type="cellIs" dxfId="1096" priority="128" stopIfTrue="1" operator="equal">
      <formula>2</formula>
    </cfRule>
  </conditionalFormatting>
  <conditionalFormatting sqref="Q6:Q7">
    <cfRule type="cellIs" dxfId="1095" priority="121" stopIfTrue="1" operator="equal">
      <formula>5</formula>
    </cfRule>
    <cfRule type="cellIs" dxfId="1094" priority="122" stopIfTrue="1" operator="equal">
      <formula>4</formula>
    </cfRule>
    <cfRule type="cellIs" dxfId="1093" priority="123" stopIfTrue="1" operator="equal">
      <formula>3</formula>
    </cfRule>
    <cfRule type="cellIs" dxfId="1092" priority="124" stopIfTrue="1" operator="equal">
      <formula>2</formula>
    </cfRule>
  </conditionalFormatting>
  <conditionalFormatting sqref="Q7">
    <cfRule type="cellIs" dxfId="1091" priority="117" stopIfTrue="1" operator="equal">
      <formula>5</formula>
    </cfRule>
    <cfRule type="cellIs" dxfId="1090" priority="118" stopIfTrue="1" operator="equal">
      <formula>4</formula>
    </cfRule>
    <cfRule type="cellIs" dxfId="1089" priority="119" stopIfTrue="1" operator="equal">
      <formula>3</formula>
    </cfRule>
    <cfRule type="cellIs" dxfId="1088" priority="120" stopIfTrue="1" operator="equal">
      <formula>2</formula>
    </cfRule>
  </conditionalFormatting>
  <conditionalFormatting sqref="R8:R9">
    <cfRule type="cellIs" dxfId="1087" priority="113" stopIfTrue="1" operator="equal">
      <formula>5</formula>
    </cfRule>
    <cfRule type="cellIs" dxfId="1086" priority="114" stopIfTrue="1" operator="equal">
      <formula>4</formula>
    </cfRule>
    <cfRule type="cellIs" dxfId="1085" priority="115" stopIfTrue="1" operator="equal">
      <formula>3</formula>
    </cfRule>
    <cfRule type="cellIs" dxfId="1084" priority="116" stopIfTrue="1" operator="equal">
      <formula>2</formula>
    </cfRule>
  </conditionalFormatting>
  <conditionalFormatting sqref="R10:R11">
    <cfRule type="cellIs" dxfId="1083" priority="109" stopIfTrue="1" operator="equal">
      <formula>5</formula>
    </cfRule>
    <cfRule type="cellIs" dxfId="1082" priority="110" stopIfTrue="1" operator="equal">
      <formula>4</formula>
    </cfRule>
    <cfRule type="cellIs" dxfId="1081" priority="111" stopIfTrue="1" operator="equal">
      <formula>3</formula>
    </cfRule>
    <cfRule type="cellIs" dxfId="1080" priority="112" stopIfTrue="1" operator="equal">
      <formula>2</formula>
    </cfRule>
  </conditionalFormatting>
  <conditionalFormatting sqref="R6:R7">
    <cfRule type="cellIs" dxfId="1079" priority="105" stopIfTrue="1" operator="equal">
      <formula>5</formula>
    </cfRule>
    <cfRule type="cellIs" dxfId="1078" priority="106" stopIfTrue="1" operator="equal">
      <formula>4</formula>
    </cfRule>
    <cfRule type="cellIs" dxfId="1077" priority="107" stopIfTrue="1" operator="equal">
      <formula>3</formula>
    </cfRule>
    <cfRule type="cellIs" dxfId="1076" priority="108" stopIfTrue="1" operator="equal">
      <formula>2</formula>
    </cfRule>
  </conditionalFormatting>
  <conditionalFormatting sqref="R7">
    <cfRule type="cellIs" dxfId="1075" priority="101" stopIfTrue="1" operator="equal">
      <formula>5</formula>
    </cfRule>
    <cfRule type="cellIs" dxfId="1074" priority="102" stopIfTrue="1" operator="equal">
      <formula>4</formula>
    </cfRule>
    <cfRule type="cellIs" dxfId="1073" priority="103" stopIfTrue="1" operator="equal">
      <formula>3</formula>
    </cfRule>
    <cfRule type="cellIs" dxfId="1072" priority="104" stopIfTrue="1" operator="equal">
      <formula>2</formula>
    </cfRule>
  </conditionalFormatting>
  <conditionalFormatting sqref="R19:R20">
    <cfRule type="cellIs" dxfId="1071" priority="97" stopIfTrue="1" operator="equal">
      <formula>5</formula>
    </cfRule>
    <cfRule type="cellIs" dxfId="1070" priority="98" stopIfTrue="1" operator="equal">
      <formula>4</formula>
    </cfRule>
    <cfRule type="cellIs" dxfId="1069" priority="99" stopIfTrue="1" operator="equal">
      <formula>3</formula>
    </cfRule>
    <cfRule type="cellIs" dxfId="1068" priority="100" stopIfTrue="1" operator="equal">
      <formula>2</formula>
    </cfRule>
  </conditionalFormatting>
  <conditionalFormatting sqref="AC7 Y7:Z7">
    <cfRule type="cellIs" dxfId="1067" priority="37" stopIfTrue="1" operator="equal">
      <formula>5</formula>
    </cfRule>
    <cfRule type="cellIs" dxfId="1066" priority="38" stopIfTrue="1" operator="equal">
      <formula>4</formula>
    </cfRule>
    <cfRule type="cellIs" dxfId="1065" priority="39" stopIfTrue="1" operator="equal">
      <formula>3</formula>
    </cfRule>
    <cfRule type="cellIs" dxfId="1064" priority="40" stopIfTrue="1" operator="equal">
      <formula>2</formula>
    </cfRule>
  </conditionalFormatting>
  <conditionalFormatting sqref="AA8:AA9">
    <cfRule type="cellIs" dxfId="1063" priority="33" stopIfTrue="1" operator="equal">
      <formula>5</formula>
    </cfRule>
    <cfRule type="cellIs" dxfId="1062" priority="34" stopIfTrue="1" operator="equal">
      <formula>4</formula>
    </cfRule>
    <cfRule type="cellIs" dxfId="1061" priority="35" stopIfTrue="1" operator="equal">
      <formula>3</formula>
    </cfRule>
    <cfRule type="cellIs" dxfId="1060" priority="36" stopIfTrue="1" operator="equal">
      <formula>2</formula>
    </cfRule>
  </conditionalFormatting>
  <conditionalFormatting sqref="AA10:AA11">
    <cfRule type="cellIs" dxfId="1059" priority="29" stopIfTrue="1" operator="equal">
      <formula>5</formula>
    </cfRule>
    <cfRule type="cellIs" dxfId="1058" priority="30" stopIfTrue="1" operator="equal">
      <formula>4</formula>
    </cfRule>
    <cfRule type="cellIs" dxfId="1057" priority="31" stopIfTrue="1" operator="equal">
      <formula>3</formula>
    </cfRule>
    <cfRule type="cellIs" dxfId="1056" priority="32" stopIfTrue="1" operator="equal">
      <formula>2</formula>
    </cfRule>
  </conditionalFormatting>
  <conditionalFormatting sqref="AA6:AA7">
    <cfRule type="cellIs" dxfId="1055" priority="25" stopIfTrue="1" operator="equal">
      <formula>5</formula>
    </cfRule>
    <cfRule type="cellIs" dxfId="1054" priority="26" stopIfTrue="1" operator="equal">
      <formula>4</formula>
    </cfRule>
    <cfRule type="cellIs" dxfId="1053" priority="27" stopIfTrue="1" operator="equal">
      <formula>3</formula>
    </cfRule>
    <cfRule type="cellIs" dxfId="1052" priority="28" stopIfTrue="1" operator="equal">
      <formula>2</formula>
    </cfRule>
  </conditionalFormatting>
  <conditionalFormatting sqref="AA7">
    <cfRule type="cellIs" dxfId="1051" priority="21" stopIfTrue="1" operator="equal">
      <formula>5</formula>
    </cfRule>
    <cfRule type="cellIs" dxfId="1050" priority="22" stopIfTrue="1" operator="equal">
      <formula>4</formula>
    </cfRule>
    <cfRule type="cellIs" dxfId="1049" priority="23" stopIfTrue="1" operator="equal">
      <formula>3</formula>
    </cfRule>
    <cfRule type="cellIs" dxfId="1048" priority="24" stopIfTrue="1" operator="equal">
      <formula>2</formula>
    </cfRule>
  </conditionalFormatting>
  <conditionalFormatting sqref="AB8:AB9">
    <cfRule type="cellIs" dxfId="1047" priority="17" stopIfTrue="1" operator="equal">
      <formula>5</formula>
    </cfRule>
    <cfRule type="cellIs" dxfId="1046" priority="18" stopIfTrue="1" operator="equal">
      <formula>4</formula>
    </cfRule>
    <cfRule type="cellIs" dxfId="1045" priority="19" stopIfTrue="1" operator="equal">
      <formula>3</formula>
    </cfRule>
    <cfRule type="cellIs" dxfId="1044" priority="20" stopIfTrue="1" operator="equal">
      <formula>2</formula>
    </cfRule>
  </conditionalFormatting>
  <conditionalFormatting sqref="AB10:AB11">
    <cfRule type="cellIs" dxfId="1043" priority="13" stopIfTrue="1" operator="equal">
      <formula>5</formula>
    </cfRule>
    <cfRule type="cellIs" dxfId="1042" priority="14" stopIfTrue="1" operator="equal">
      <formula>4</formula>
    </cfRule>
    <cfRule type="cellIs" dxfId="1041" priority="15" stopIfTrue="1" operator="equal">
      <formula>3</formula>
    </cfRule>
    <cfRule type="cellIs" dxfId="1040" priority="16" stopIfTrue="1" operator="equal">
      <formula>2</formula>
    </cfRule>
  </conditionalFormatting>
  <conditionalFormatting sqref="AB6:AB7">
    <cfRule type="cellIs" dxfId="1039" priority="9" stopIfTrue="1" operator="equal">
      <formula>5</formula>
    </cfRule>
    <cfRule type="cellIs" dxfId="1038" priority="10" stopIfTrue="1" operator="equal">
      <formula>4</formula>
    </cfRule>
    <cfRule type="cellIs" dxfId="1037" priority="11" stopIfTrue="1" operator="equal">
      <formula>3</formula>
    </cfRule>
    <cfRule type="cellIs" dxfId="1036" priority="12" stopIfTrue="1" operator="equal">
      <formula>2</formula>
    </cfRule>
  </conditionalFormatting>
  <conditionalFormatting sqref="AB7">
    <cfRule type="cellIs" dxfId="1035" priority="5" stopIfTrue="1" operator="equal">
      <formula>5</formula>
    </cfRule>
    <cfRule type="cellIs" dxfId="1034" priority="6" stopIfTrue="1" operator="equal">
      <formula>4</formula>
    </cfRule>
    <cfRule type="cellIs" dxfId="1033" priority="7" stopIfTrue="1" operator="equal">
      <formula>3</formula>
    </cfRule>
    <cfRule type="cellIs" dxfId="1032" priority="8" stopIfTrue="1" operator="equal">
      <formula>2</formula>
    </cfRule>
  </conditionalFormatting>
  <conditionalFormatting sqref="J21:AC21">
    <cfRule type="cellIs" dxfId="1031" priority="1" operator="equal">
      <formula>0</formula>
    </cfRule>
    <cfRule type="cellIs" dxfId="1030" priority="2" operator="greaterThan">
      <formula>120</formula>
    </cfRule>
    <cfRule type="cellIs" dxfId="1029" priority="3" operator="greaterThan">
      <formula>100</formula>
    </cfRule>
    <cfRule type="cellIs" dxfId="1028" priority="4" operator="lessThanOrEqual">
      <formula>100</formula>
    </cfRule>
  </conditionalFormatting>
  <hyperlinks>
    <hyperlink ref="V3" r:id="rId1" xr:uid="{E7823E96-E25E-4931-A8D7-65FA5120A6C9}"/>
    <hyperlink ref="U3" r:id="rId2" xr:uid="{2A8E1828-3A4A-4FD6-ACC5-8BCAD376A439}"/>
    <hyperlink ref="T3" r:id="rId3" xr:uid="{7AC1E906-BB70-422A-9885-531CED37B47C}"/>
    <hyperlink ref="L3" r:id="rId4" xr:uid="{36EEFA51-4301-46A0-8BD2-1E8AC7B8FB23}"/>
    <hyperlink ref="K3" r:id="rId5" xr:uid="{57BC52DA-7EAA-46C3-B013-EDCF980932D9}"/>
    <hyperlink ref="J3" r:id="rId6" xr:uid="{E2797E73-3B14-4E39-8FF9-CE42C4EDB2CD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1F47-BFB5-4FB9-8324-B4C937F039B0}">
  <dimension ref="A1:AE22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C24" sqref="C24"/>
    </sheetView>
  </sheetViews>
  <sheetFormatPr baseColWidth="10" defaultColWidth="8.83203125" defaultRowHeight="13" x14ac:dyDescent="0.15"/>
  <cols>
    <col min="1" max="1" width="13.1640625" bestFit="1" customWidth="1"/>
    <col min="3" max="3" width="38" bestFit="1" customWidth="1"/>
    <col min="8" max="9" width="9.1640625" customWidth="1"/>
  </cols>
  <sheetData>
    <row r="1" spans="1:29" x14ac:dyDescent="0.15">
      <c r="A1" s="561" t="s">
        <v>221</v>
      </c>
      <c r="B1" s="561"/>
      <c r="C1" t="s">
        <v>227</v>
      </c>
      <c r="D1" s="545" t="s">
        <v>230</v>
      </c>
      <c r="E1" s="546"/>
      <c r="F1" s="546"/>
      <c r="G1" s="543">
        <f>COUNTIF(J14:AC14,"0.0")</f>
        <v>4</v>
      </c>
    </row>
    <row r="2" spans="1:29" ht="14" thickBot="1" x14ac:dyDescent="0.2">
      <c r="D2" s="547"/>
      <c r="E2" s="548"/>
      <c r="F2" s="548"/>
      <c r="G2" s="544"/>
    </row>
    <row r="3" spans="1:29" ht="14" thickBot="1" x14ac:dyDescent="0.2">
      <c r="B3" s="33" t="s">
        <v>224</v>
      </c>
      <c r="D3" s="469"/>
      <c r="E3" s="469"/>
      <c r="F3" s="462"/>
      <c r="G3" s="462"/>
      <c r="H3" s="462"/>
      <c r="I3" s="462"/>
      <c r="J3" s="200" t="s">
        <v>148</v>
      </c>
      <c r="K3" s="200" t="s">
        <v>149</v>
      </c>
      <c r="L3" s="469"/>
      <c r="M3" s="469"/>
      <c r="N3" s="469"/>
      <c r="O3" s="469"/>
      <c r="P3" s="469"/>
      <c r="Q3" s="469"/>
      <c r="R3" s="469"/>
      <c r="S3" s="469"/>
      <c r="T3" s="469"/>
      <c r="U3" s="469"/>
      <c r="V3" s="469"/>
      <c r="W3" s="469"/>
      <c r="X3" s="469"/>
      <c r="Y3" s="469"/>
      <c r="Z3" s="469"/>
      <c r="AA3" s="469"/>
      <c r="AB3" s="469"/>
      <c r="AC3" s="469"/>
    </row>
    <row r="4" spans="1:29" ht="30.75" customHeight="1" x14ac:dyDescent="0.15">
      <c r="B4" s="551" t="s">
        <v>146</v>
      </c>
      <c r="C4" s="552"/>
      <c r="D4" s="553" t="s">
        <v>1</v>
      </c>
      <c r="E4" s="555" t="s">
        <v>2</v>
      </c>
      <c r="F4" s="557" t="s">
        <v>3</v>
      </c>
      <c r="G4" s="569"/>
      <c r="H4" s="559" t="s">
        <v>216</v>
      </c>
      <c r="I4" s="560"/>
      <c r="J4" s="568" t="s">
        <v>4</v>
      </c>
      <c r="K4" s="564"/>
      <c r="L4" s="564"/>
      <c r="M4" s="564"/>
      <c r="N4" s="565"/>
      <c r="O4" s="568" t="s">
        <v>5</v>
      </c>
      <c r="P4" s="564"/>
      <c r="Q4" s="564"/>
      <c r="R4" s="564"/>
      <c r="S4" s="565"/>
      <c r="T4" s="568" t="s">
        <v>6</v>
      </c>
      <c r="U4" s="564"/>
      <c r="V4" s="564"/>
      <c r="W4" s="564"/>
      <c r="X4" s="565"/>
      <c r="Y4" s="568" t="s">
        <v>7</v>
      </c>
      <c r="Z4" s="564"/>
      <c r="AA4" s="564"/>
      <c r="AB4" s="564"/>
      <c r="AC4" s="565"/>
    </row>
    <row r="5" spans="1:29" ht="14" thickBot="1" x14ac:dyDescent="0.2">
      <c r="A5" s="524" t="s">
        <v>256</v>
      </c>
      <c r="B5" s="204" t="s">
        <v>11</v>
      </c>
      <c r="C5" s="202" t="s">
        <v>12</v>
      </c>
      <c r="D5" s="566"/>
      <c r="E5" s="567"/>
      <c r="F5" s="205" t="s">
        <v>13</v>
      </c>
      <c r="G5" s="250" t="s">
        <v>14</v>
      </c>
      <c r="H5" s="179" t="s">
        <v>13</v>
      </c>
      <c r="I5" s="180" t="s">
        <v>14</v>
      </c>
      <c r="J5" s="201" t="s">
        <v>15</v>
      </c>
      <c r="K5" s="202" t="s">
        <v>16</v>
      </c>
      <c r="L5" s="202" t="s">
        <v>17</v>
      </c>
      <c r="M5" s="202" t="s">
        <v>16</v>
      </c>
      <c r="N5" s="203" t="s">
        <v>18</v>
      </c>
      <c r="O5" s="201" t="s">
        <v>15</v>
      </c>
      <c r="P5" s="202" t="s">
        <v>16</v>
      </c>
      <c r="Q5" s="202" t="s">
        <v>17</v>
      </c>
      <c r="R5" s="202" t="s">
        <v>16</v>
      </c>
      <c r="S5" s="203" t="s">
        <v>18</v>
      </c>
      <c r="T5" s="201" t="s">
        <v>15</v>
      </c>
      <c r="U5" s="202" t="s">
        <v>16</v>
      </c>
      <c r="V5" s="202" t="s">
        <v>17</v>
      </c>
      <c r="W5" s="202" t="s">
        <v>16</v>
      </c>
      <c r="X5" s="203" t="s">
        <v>18</v>
      </c>
      <c r="Y5" s="201" t="s">
        <v>15</v>
      </c>
      <c r="Z5" s="202" t="s">
        <v>16</v>
      </c>
      <c r="AA5" s="202" t="s">
        <v>17</v>
      </c>
      <c r="AB5" s="202" t="s">
        <v>16</v>
      </c>
      <c r="AC5" s="203" t="s">
        <v>18</v>
      </c>
    </row>
    <row r="6" spans="1:29" x14ac:dyDescent="0.15">
      <c r="A6" t="s">
        <v>398</v>
      </c>
      <c r="B6" s="505">
        <v>2640</v>
      </c>
      <c r="C6" s="228" t="s">
        <v>158</v>
      </c>
      <c r="D6" s="506">
        <v>2</v>
      </c>
      <c r="E6" s="506">
        <v>3</v>
      </c>
      <c r="F6" s="229">
        <v>100.02500000000001</v>
      </c>
      <c r="G6" s="251">
        <v>115.4</v>
      </c>
      <c r="H6" s="357"/>
      <c r="I6" s="357"/>
      <c r="J6" s="255">
        <f t="shared" ref="J6:Y13" si="0">$G6-$F6</f>
        <v>15.375</v>
      </c>
      <c r="K6" s="231"/>
      <c r="L6" s="574" t="s">
        <v>159</v>
      </c>
      <c r="M6" s="230">
        <f t="shared" si="0"/>
        <v>15.375</v>
      </c>
      <c r="N6" s="256"/>
      <c r="O6" s="255">
        <f t="shared" si="0"/>
        <v>15.375</v>
      </c>
      <c r="P6" s="231"/>
      <c r="Q6" s="574" t="s">
        <v>160</v>
      </c>
      <c r="R6" s="230">
        <f t="shared" si="0"/>
        <v>15.375</v>
      </c>
      <c r="S6" s="256"/>
      <c r="T6" s="255">
        <f t="shared" si="0"/>
        <v>15.375</v>
      </c>
      <c r="U6" s="231"/>
      <c r="V6" s="574" t="s">
        <v>160</v>
      </c>
      <c r="W6" s="230">
        <f t="shared" si="0"/>
        <v>15.375</v>
      </c>
      <c r="X6" s="256"/>
      <c r="Y6" s="255">
        <f t="shared" si="0"/>
        <v>15.375</v>
      </c>
      <c r="Z6" s="231"/>
      <c r="AA6" s="574" t="s">
        <v>160</v>
      </c>
      <c r="AB6" s="230">
        <f t="shared" ref="Y6:AC13" si="1">$G6-$F6</f>
        <v>15.375</v>
      </c>
      <c r="AC6" s="256"/>
    </row>
    <row r="7" spans="1:29" x14ac:dyDescent="0.15">
      <c r="A7" t="s">
        <v>399</v>
      </c>
      <c r="B7" s="505">
        <v>2550</v>
      </c>
      <c r="C7" s="228" t="s">
        <v>161</v>
      </c>
      <c r="D7" s="506">
        <v>2</v>
      </c>
      <c r="E7" s="507" t="s">
        <v>144</v>
      </c>
      <c r="F7" s="229">
        <v>34.200000000000003</v>
      </c>
      <c r="G7" s="251">
        <v>99</v>
      </c>
      <c r="H7" s="357"/>
      <c r="I7" s="357"/>
      <c r="J7" s="255">
        <f t="shared" si="0"/>
        <v>64.8</v>
      </c>
      <c r="K7" s="231"/>
      <c r="L7" s="574"/>
      <c r="M7" s="230">
        <f t="shared" si="0"/>
        <v>64.8</v>
      </c>
      <c r="N7" s="256"/>
      <c r="O7" s="255">
        <f t="shared" si="0"/>
        <v>64.8</v>
      </c>
      <c r="P7" s="231"/>
      <c r="Q7" s="574"/>
      <c r="R7" s="230">
        <f t="shared" si="0"/>
        <v>64.8</v>
      </c>
      <c r="S7" s="256"/>
      <c r="T7" s="255">
        <f t="shared" si="0"/>
        <v>64.8</v>
      </c>
      <c r="U7" s="231"/>
      <c r="V7" s="574"/>
      <c r="W7" s="230">
        <f t="shared" si="0"/>
        <v>64.8</v>
      </c>
      <c r="X7" s="256"/>
      <c r="Y7" s="255">
        <f t="shared" si="1"/>
        <v>64.8</v>
      </c>
      <c r="Z7" s="231"/>
      <c r="AA7" s="574"/>
      <c r="AB7" s="230">
        <f t="shared" si="1"/>
        <v>64.8</v>
      </c>
      <c r="AC7" s="256"/>
    </row>
    <row r="8" spans="1:29" x14ac:dyDescent="0.15">
      <c r="A8" t="s">
        <v>400</v>
      </c>
      <c r="B8" s="505">
        <v>2550</v>
      </c>
      <c r="C8" s="228" t="s">
        <v>162</v>
      </c>
      <c r="D8" s="506">
        <v>2</v>
      </c>
      <c r="E8" s="507" t="s">
        <v>144</v>
      </c>
      <c r="F8" s="229">
        <v>34.200000000000003</v>
      </c>
      <c r="G8" s="251">
        <v>99</v>
      </c>
      <c r="H8" s="357"/>
      <c r="I8" s="357"/>
      <c r="J8" s="255">
        <f t="shared" si="0"/>
        <v>64.8</v>
      </c>
      <c r="K8" s="231"/>
      <c r="L8" s="574"/>
      <c r="M8" s="230">
        <f t="shared" si="0"/>
        <v>64.8</v>
      </c>
      <c r="N8" s="256"/>
      <c r="O8" s="255">
        <f t="shared" si="0"/>
        <v>64.8</v>
      </c>
      <c r="P8" s="231"/>
      <c r="Q8" s="574"/>
      <c r="R8" s="230">
        <f t="shared" si="0"/>
        <v>64.8</v>
      </c>
      <c r="S8" s="256"/>
      <c r="T8" s="255">
        <f t="shared" si="0"/>
        <v>64.8</v>
      </c>
      <c r="U8" s="231"/>
      <c r="V8" s="574"/>
      <c r="W8" s="230">
        <f t="shared" si="0"/>
        <v>64.8</v>
      </c>
      <c r="X8" s="256"/>
      <c r="Y8" s="255">
        <f t="shared" si="1"/>
        <v>64.8</v>
      </c>
      <c r="Z8" s="231"/>
      <c r="AA8" s="574"/>
      <c r="AB8" s="230">
        <f t="shared" si="1"/>
        <v>64.8</v>
      </c>
      <c r="AC8" s="256"/>
    </row>
    <row r="9" spans="1:29" x14ac:dyDescent="0.15">
      <c r="A9" t="s">
        <v>401</v>
      </c>
      <c r="B9" s="505">
        <v>2640</v>
      </c>
      <c r="C9" s="228" t="s">
        <v>158</v>
      </c>
      <c r="D9" s="506">
        <v>2</v>
      </c>
      <c r="E9" s="506">
        <v>3</v>
      </c>
      <c r="F9" s="229">
        <v>100.02500000000001</v>
      </c>
      <c r="G9" s="251">
        <v>115.4</v>
      </c>
      <c r="H9" s="357"/>
      <c r="I9" s="357"/>
      <c r="J9" s="255">
        <f t="shared" si="0"/>
        <v>15.375</v>
      </c>
      <c r="K9" s="231"/>
      <c r="L9" s="574"/>
      <c r="M9" s="230">
        <f t="shared" si="0"/>
        <v>15.375</v>
      </c>
      <c r="N9" s="256"/>
      <c r="O9" s="255">
        <f t="shared" si="0"/>
        <v>15.375</v>
      </c>
      <c r="P9" s="231"/>
      <c r="Q9" s="574"/>
      <c r="R9" s="230">
        <f t="shared" si="0"/>
        <v>15.375</v>
      </c>
      <c r="S9" s="256"/>
      <c r="T9" s="255">
        <f t="shared" si="0"/>
        <v>15.375</v>
      </c>
      <c r="U9" s="231"/>
      <c r="V9" s="574"/>
      <c r="W9" s="230">
        <f t="shared" si="0"/>
        <v>15.375</v>
      </c>
      <c r="X9" s="256"/>
      <c r="Y9" s="255">
        <f t="shared" si="1"/>
        <v>15.375</v>
      </c>
      <c r="Z9" s="231"/>
      <c r="AA9" s="574"/>
      <c r="AB9" s="230">
        <f t="shared" si="1"/>
        <v>15.375</v>
      </c>
      <c r="AC9" s="256"/>
    </row>
    <row r="10" spans="1:29" x14ac:dyDescent="0.15">
      <c r="A10" t="s">
        <v>402</v>
      </c>
      <c r="B10" s="505">
        <v>2550</v>
      </c>
      <c r="C10" s="228" t="s">
        <v>162</v>
      </c>
      <c r="D10" s="506">
        <v>2</v>
      </c>
      <c r="E10" s="508">
        <v>4</v>
      </c>
      <c r="F10" s="229">
        <v>99</v>
      </c>
      <c r="G10" s="251">
        <v>144.80000000000001</v>
      </c>
      <c r="H10" s="357"/>
      <c r="I10" s="357"/>
      <c r="J10" s="257"/>
      <c r="K10" s="230">
        <f t="shared" si="0"/>
        <v>45.800000000000011</v>
      </c>
      <c r="L10" s="574"/>
      <c r="M10" s="231"/>
      <c r="N10" s="258">
        <f t="shared" si="0"/>
        <v>45.800000000000011</v>
      </c>
      <c r="O10" s="257"/>
      <c r="P10" s="230">
        <f t="shared" si="0"/>
        <v>45.800000000000011</v>
      </c>
      <c r="Q10" s="574"/>
      <c r="R10" s="231"/>
      <c r="S10" s="258">
        <f t="shared" si="0"/>
        <v>45.800000000000011</v>
      </c>
      <c r="T10" s="257"/>
      <c r="U10" s="230">
        <f t="shared" si="0"/>
        <v>45.800000000000011</v>
      </c>
      <c r="V10" s="574"/>
      <c r="W10" s="231"/>
      <c r="X10" s="258">
        <f t="shared" si="0"/>
        <v>45.800000000000011</v>
      </c>
      <c r="Y10" s="257"/>
      <c r="Z10" s="230">
        <f t="shared" si="1"/>
        <v>45.800000000000011</v>
      </c>
      <c r="AA10" s="574"/>
      <c r="AB10" s="231"/>
      <c r="AC10" s="258">
        <f t="shared" si="1"/>
        <v>45.800000000000011</v>
      </c>
    </row>
    <row r="11" spans="1:29" x14ac:dyDescent="0.15">
      <c r="A11" t="s">
        <v>403</v>
      </c>
      <c r="B11" s="505">
        <v>2550</v>
      </c>
      <c r="C11" s="228" t="s">
        <v>161</v>
      </c>
      <c r="D11" s="506">
        <v>2</v>
      </c>
      <c r="E11" s="508">
        <v>4</v>
      </c>
      <c r="F11" s="229">
        <v>99</v>
      </c>
      <c r="G11" s="251">
        <v>144.80000000000001</v>
      </c>
      <c r="H11" s="357"/>
      <c r="I11" s="357"/>
      <c r="J11" s="257"/>
      <c r="K11" s="230">
        <f t="shared" si="0"/>
        <v>45.800000000000011</v>
      </c>
      <c r="L11" s="574"/>
      <c r="M11" s="231"/>
      <c r="N11" s="258">
        <f t="shared" si="0"/>
        <v>45.800000000000011</v>
      </c>
      <c r="O11" s="257"/>
      <c r="P11" s="230">
        <f t="shared" si="0"/>
        <v>45.800000000000011</v>
      </c>
      <c r="Q11" s="574"/>
      <c r="R11" s="231"/>
      <c r="S11" s="258">
        <f t="shared" si="0"/>
        <v>45.800000000000011</v>
      </c>
      <c r="T11" s="257"/>
      <c r="U11" s="230">
        <f t="shared" si="0"/>
        <v>45.800000000000011</v>
      </c>
      <c r="V11" s="574"/>
      <c r="W11" s="231"/>
      <c r="X11" s="258">
        <f t="shared" si="0"/>
        <v>45.800000000000011</v>
      </c>
      <c r="Y11" s="257"/>
      <c r="Z11" s="230">
        <f t="shared" si="1"/>
        <v>45.800000000000011</v>
      </c>
      <c r="AA11" s="574"/>
      <c r="AB11" s="231"/>
      <c r="AC11" s="258">
        <f t="shared" si="1"/>
        <v>45.800000000000011</v>
      </c>
    </row>
    <row r="12" spans="1:29" x14ac:dyDescent="0.15">
      <c r="A12" t="s">
        <v>404</v>
      </c>
      <c r="B12" s="505">
        <v>2640</v>
      </c>
      <c r="C12" s="228" t="s">
        <v>163</v>
      </c>
      <c r="D12" s="506">
        <v>2</v>
      </c>
      <c r="E12" s="506">
        <v>3</v>
      </c>
      <c r="F12" s="229">
        <v>115.4</v>
      </c>
      <c r="G12" s="251">
        <v>159.69999999999999</v>
      </c>
      <c r="H12" s="357"/>
      <c r="I12" s="357"/>
      <c r="J12" s="257"/>
      <c r="K12" s="230">
        <f t="shared" si="0"/>
        <v>44.299999999999983</v>
      </c>
      <c r="L12" s="574"/>
      <c r="M12" s="231"/>
      <c r="N12" s="258">
        <f t="shared" si="0"/>
        <v>44.299999999999983</v>
      </c>
      <c r="O12" s="257"/>
      <c r="P12" s="230">
        <f t="shared" si="0"/>
        <v>44.299999999999983</v>
      </c>
      <c r="Q12" s="574"/>
      <c r="R12" s="231"/>
      <c r="S12" s="258">
        <f t="shared" si="0"/>
        <v>44.299999999999983</v>
      </c>
      <c r="T12" s="257"/>
      <c r="U12" s="230">
        <f t="shared" si="0"/>
        <v>44.299999999999983</v>
      </c>
      <c r="V12" s="574"/>
      <c r="W12" s="231"/>
      <c r="X12" s="258">
        <f t="shared" si="0"/>
        <v>44.299999999999983</v>
      </c>
      <c r="Y12" s="257"/>
      <c r="Z12" s="230">
        <f t="shared" si="1"/>
        <v>44.299999999999983</v>
      </c>
      <c r="AA12" s="574"/>
      <c r="AB12" s="231"/>
      <c r="AC12" s="258">
        <f t="shared" si="1"/>
        <v>44.299999999999983</v>
      </c>
    </row>
    <row r="13" spans="1:29" ht="14" thickBot="1" x14ac:dyDescent="0.2">
      <c r="A13" t="s">
        <v>405</v>
      </c>
      <c r="B13" s="509">
        <v>2640</v>
      </c>
      <c r="C13" s="252" t="s">
        <v>411</v>
      </c>
      <c r="D13" s="510">
        <v>2</v>
      </c>
      <c r="E13" s="510">
        <v>3</v>
      </c>
      <c r="F13" s="253">
        <v>115.4</v>
      </c>
      <c r="G13" s="254">
        <v>159.69999999999999</v>
      </c>
      <c r="H13" s="358"/>
      <c r="I13" s="358"/>
      <c r="J13" s="259"/>
      <c r="K13" s="260">
        <f t="shared" si="0"/>
        <v>44.299999999999983</v>
      </c>
      <c r="L13" s="575"/>
      <c r="M13" s="261"/>
      <c r="N13" s="262">
        <f t="shared" si="0"/>
        <v>44.299999999999983</v>
      </c>
      <c r="O13" s="259"/>
      <c r="P13" s="260">
        <f t="shared" si="0"/>
        <v>44.299999999999983</v>
      </c>
      <c r="Q13" s="575"/>
      <c r="R13" s="261"/>
      <c r="S13" s="262">
        <f t="shared" si="0"/>
        <v>44.299999999999983</v>
      </c>
      <c r="T13" s="259"/>
      <c r="U13" s="260">
        <f t="shared" si="0"/>
        <v>44.299999999999983</v>
      </c>
      <c r="V13" s="575"/>
      <c r="W13" s="261"/>
      <c r="X13" s="262">
        <f t="shared" si="0"/>
        <v>44.299999999999983</v>
      </c>
      <c r="Y13" s="259"/>
      <c r="Z13" s="260">
        <f t="shared" si="1"/>
        <v>44.299999999999983</v>
      </c>
      <c r="AA13" s="575"/>
      <c r="AB13" s="261"/>
      <c r="AC13" s="262">
        <f t="shared" si="1"/>
        <v>44.299999999999983</v>
      </c>
    </row>
    <row r="14" spans="1:29" x14ac:dyDescent="0.15">
      <c r="B14" s="469"/>
      <c r="C14" s="550" t="s">
        <v>150</v>
      </c>
      <c r="D14" s="550"/>
      <c r="E14" s="550"/>
      <c r="F14" s="550"/>
      <c r="G14" s="550"/>
      <c r="H14" s="550"/>
      <c r="I14" s="550"/>
      <c r="J14" s="462">
        <f t="shared" ref="J14:AC14" si="2">SUM(J6:J13)</f>
        <v>160.35</v>
      </c>
      <c r="K14" s="462">
        <f t="shared" si="2"/>
        <v>180.2</v>
      </c>
      <c r="L14" s="462">
        <f t="shared" si="2"/>
        <v>0</v>
      </c>
      <c r="M14" s="462">
        <f t="shared" si="2"/>
        <v>160.35</v>
      </c>
      <c r="N14" s="462">
        <f t="shared" si="2"/>
        <v>180.2</v>
      </c>
      <c r="O14" s="462">
        <f t="shared" si="2"/>
        <v>160.35</v>
      </c>
      <c r="P14" s="462">
        <f t="shared" si="2"/>
        <v>180.2</v>
      </c>
      <c r="Q14" s="462">
        <f t="shared" si="2"/>
        <v>0</v>
      </c>
      <c r="R14" s="462">
        <f t="shared" si="2"/>
        <v>160.35</v>
      </c>
      <c r="S14" s="462">
        <f t="shared" si="2"/>
        <v>180.2</v>
      </c>
      <c r="T14" s="462">
        <f t="shared" si="2"/>
        <v>160.35</v>
      </c>
      <c r="U14" s="462">
        <f t="shared" si="2"/>
        <v>180.2</v>
      </c>
      <c r="V14" s="462">
        <f t="shared" si="2"/>
        <v>0</v>
      </c>
      <c r="W14" s="462">
        <f t="shared" si="2"/>
        <v>160.35</v>
      </c>
      <c r="X14" s="462">
        <f t="shared" si="2"/>
        <v>180.2</v>
      </c>
      <c r="Y14" s="462">
        <f t="shared" si="2"/>
        <v>160.35</v>
      </c>
      <c r="Z14" s="462">
        <f t="shared" si="2"/>
        <v>180.2</v>
      </c>
      <c r="AA14" s="462">
        <f t="shared" si="2"/>
        <v>0</v>
      </c>
      <c r="AB14" s="462">
        <f t="shared" si="2"/>
        <v>160.35</v>
      </c>
      <c r="AC14" s="462">
        <f t="shared" si="2"/>
        <v>180.2</v>
      </c>
    </row>
    <row r="15" spans="1:29" x14ac:dyDescent="0.15">
      <c r="B15" s="469"/>
      <c r="C15" s="549" t="s">
        <v>151</v>
      </c>
      <c r="D15" s="549"/>
      <c r="E15" s="549"/>
      <c r="F15" s="549"/>
      <c r="G15" s="549"/>
      <c r="H15" s="549"/>
      <c r="I15" s="549"/>
      <c r="J15" s="469">
        <v>180</v>
      </c>
      <c r="K15" s="469">
        <v>230</v>
      </c>
      <c r="L15" s="469"/>
      <c r="M15" s="469">
        <v>180</v>
      </c>
      <c r="N15" s="469">
        <v>230</v>
      </c>
      <c r="O15" s="469">
        <v>180</v>
      </c>
      <c r="P15" s="469">
        <v>230</v>
      </c>
      <c r="Q15" s="469"/>
      <c r="R15" s="469">
        <v>180</v>
      </c>
      <c r="S15" s="469">
        <v>230</v>
      </c>
      <c r="T15" s="469">
        <v>180</v>
      </c>
      <c r="U15" s="469">
        <v>230</v>
      </c>
      <c r="V15" s="469"/>
      <c r="W15" s="469">
        <v>180</v>
      </c>
      <c r="X15" s="469">
        <v>230</v>
      </c>
      <c r="Y15" s="469">
        <v>180</v>
      </c>
      <c r="Z15" s="469">
        <v>230</v>
      </c>
      <c r="AA15" s="469"/>
      <c r="AB15" s="469">
        <v>180</v>
      </c>
      <c r="AC15" s="469">
        <v>230</v>
      </c>
    </row>
    <row r="16" spans="1:29" x14ac:dyDescent="0.15">
      <c r="B16" s="469"/>
      <c r="C16" s="549" t="s">
        <v>152</v>
      </c>
      <c r="D16" s="549"/>
      <c r="E16" s="549"/>
      <c r="F16" s="549"/>
      <c r="G16" s="549"/>
      <c r="H16" s="549"/>
      <c r="I16" s="549"/>
      <c r="J16" s="462">
        <f>1+(51/60)</f>
        <v>1.85</v>
      </c>
      <c r="K16" s="462">
        <f>2+(24/60)</f>
        <v>2.4</v>
      </c>
      <c r="L16" s="462"/>
      <c r="M16" s="462">
        <f>1+(51/60)</f>
        <v>1.85</v>
      </c>
      <c r="N16" s="462">
        <f>2+(24/60)</f>
        <v>2.4</v>
      </c>
      <c r="O16" s="462">
        <f>1+(51/60)</f>
        <v>1.85</v>
      </c>
      <c r="P16" s="462">
        <f>2+(24/60)</f>
        <v>2.4</v>
      </c>
      <c r="Q16" s="462"/>
      <c r="R16" s="462">
        <f>1+(51/60)</f>
        <v>1.85</v>
      </c>
      <c r="S16" s="462">
        <f>2+(24/60)</f>
        <v>2.4</v>
      </c>
      <c r="T16" s="462">
        <f>1+(51/60)</f>
        <v>1.85</v>
      </c>
      <c r="U16" s="462">
        <f>2+(24/60)</f>
        <v>2.4</v>
      </c>
      <c r="V16" s="462"/>
      <c r="W16" s="462">
        <f>1+(51/60)</f>
        <v>1.85</v>
      </c>
      <c r="X16" s="462">
        <f>2+(24/60)</f>
        <v>2.4</v>
      </c>
      <c r="Y16" s="462">
        <f>1+(51/60)</f>
        <v>1.85</v>
      </c>
      <c r="Z16" s="462">
        <f>2+(24/60)</f>
        <v>2.4</v>
      </c>
      <c r="AA16" s="462"/>
      <c r="AB16" s="462">
        <f>1+(51/60)</f>
        <v>1.85</v>
      </c>
      <c r="AC16" s="462">
        <f>2+(24/60)</f>
        <v>2.4</v>
      </c>
    </row>
    <row r="17" spans="2:31" x14ac:dyDescent="0.15">
      <c r="B17" s="469"/>
      <c r="C17" s="549" t="s">
        <v>153</v>
      </c>
      <c r="D17" s="549"/>
      <c r="E17" s="549"/>
      <c r="F17" s="549"/>
      <c r="G17" s="549"/>
      <c r="H17" s="549"/>
      <c r="I17" s="549"/>
      <c r="J17" s="462">
        <v>7.6</v>
      </c>
      <c r="K17" s="462">
        <v>7.6</v>
      </c>
      <c r="L17" s="462">
        <v>8.5</v>
      </c>
      <c r="M17" s="462">
        <v>8.5</v>
      </c>
      <c r="N17" s="462">
        <v>8.5</v>
      </c>
      <c r="O17" s="462">
        <v>8.5</v>
      </c>
      <c r="P17" s="462">
        <v>8.5</v>
      </c>
      <c r="Q17" s="462">
        <v>8.5</v>
      </c>
      <c r="R17" s="462">
        <v>8.5</v>
      </c>
      <c r="S17" s="462">
        <v>8.5</v>
      </c>
      <c r="T17" s="462">
        <v>8.5</v>
      </c>
      <c r="U17" s="462">
        <v>8.5</v>
      </c>
      <c r="V17" s="462">
        <v>8.5</v>
      </c>
      <c r="W17" s="462">
        <v>8.5</v>
      </c>
      <c r="X17" s="462">
        <v>8.5</v>
      </c>
      <c r="Y17" s="462">
        <v>8.5</v>
      </c>
      <c r="Z17" s="462">
        <v>8.5</v>
      </c>
      <c r="AA17" s="462">
        <v>8.5</v>
      </c>
      <c r="AB17" s="462">
        <v>8.5</v>
      </c>
      <c r="AC17" s="462">
        <v>8.5</v>
      </c>
      <c r="AD17" s="462">
        <v>8.5</v>
      </c>
      <c r="AE17" s="462">
        <v>8.5</v>
      </c>
    </row>
    <row r="18" spans="2:31" x14ac:dyDescent="0.15">
      <c r="B18" s="469"/>
      <c r="C18" s="549" t="s">
        <v>154</v>
      </c>
      <c r="D18" s="549"/>
      <c r="E18" s="549"/>
      <c r="F18" s="549"/>
      <c r="G18" s="549"/>
      <c r="H18" s="549"/>
      <c r="I18" s="549"/>
      <c r="J18" s="462">
        <v>0.25</v>
      </c>
      <c r="K18" s="462">
        <v>0.25</v>
      </c>
      <c r="L18" s="462">
        <v>0.25</v>
      </c>
      <c r="M18" s="462">
        <v>0.25</v>
      </c>
      <c r="N18" s="462">
        <v>0.25</v>
      </c>
      <c r="O18" s="462">
        <v>0.25</v>
      </c>
      <c r="P18" s="462">
        <v>0.25</v>
      </c>
      <c r="Q18" s="462">
        <v>0.25</v>
      </c>
      <c r="R18" s="462">
        <v>0.25</v>
      </c>
      <c r="S18" s="462">
        <v>0.25</v>
      </c>
      <c r="T18" s="462">
        <v>0.25</v>
      </c>
      <c r="U18" s="462">
        <v>0.25</v>
      </c>
      <c r="V18" s="462">
        <v>0.25</v>
      </c>
      <c r="W18" s="462">
        <v>0.25</v>
      </c>
      <c r="X18" s="462">
        <v>0.25</v>
      </c>
      <c r="Y18" s="462">
        <v>0.25</v>
      </c>
      <c r="Z18" s="462">
        <v>0.25</v>
      </c>
      <c r="AA18" s="462">
        <v>0.25</v>
      </c>
      <c r="AB18" s="462">
        <v>0.25</v>
      </c>
      <c r="AC18" s="462">
        <v>0.25</v>
      </c>
    </row>
    <row r="19" spans="2:31" x14ac:dyDescent="0.15">
      <c r="B19" s="469"/>
      <c r="C19" s="549" t="s">
        <v>155</v>
      </c>
      <c r="D19" s="549"/>
      <c r="E19" s="549"/>
      <c r="F19" s="549"/>
      <c r="G19" s="549"/>
      <c r="H19" s="549"/>
      <c r="I19" s="549"/>
      <c r="J19" s="462">
        <v>0.25</v>
      </c>
      <c r="K19" s="462">
        <v>0.25</v>
      </c>
      <c r="L19" s="462">
        <v>0.25</v>
      </c>
      <c r="M19" s="462">
        <v>0.25</v>
      </c>
      <c r="N19" s="462">
        <v>0.25</v>
      </c>
      <c r="O19" s="462">
        <v>0.25</v>
      </c>
      <c r="P19" s="462">
        <v>0.25</v>
      </c>
      <c r="Q19" s="462">
        <v>0.25</v>
      </c>
      <c r="R19" s="462">
        <v>0.25</v>
      </c>
      <c r="S19" s="462">
        <v>0.25</v>
      </c>
      <c r="T19" s="462">
        <v>0.25</v>
      </c>
      <c r="U19" s="462">
        <v>0.25</v>
      </c>
      <c r="V19" s="462">
        <v>0.25</v>
      </c>
      <c r="W19" s="462">
        <v>0.25</v>
      </c>
      <c r="X19" s="462">
        <v>0.25</v>
      </c>
      <c r="Y19" s="462">
        <v>0.25</v>
      </c>
      <c r="Z19" s="462">
        <v>0.25</v>
      </c>
      <c r="AA19" s="462">
        <v>0.25</v>
      </c>
      <c r="AB19" s="462">
        <v>0.25</v>
      </c>
      <c r="AC19" s="462">
        <v>0.25</v>
      </c>
    </row>
    <row r="20" spans="2:31" x14ac:dyDescent="0.15">
      <c r="C20" s="549" t="s">
        <v>252</v>
      </c>
      <c r="D20" s="549"/>
      <c r="E20" s="549"/>
      <c r="F20" s="549"/>
      <c r="G20" s="549"/>
      <c r="H20" s="352"/>
      <c r="I20" s="352"/>
      <c r="J20" s="462">
        <v>0.75</v>
      </c>
      <c r="K20" s="462">
        <v>0.75</v>
      </c>
      <c r="L20" s="462">
        <v>0.75</v>
      </c>
      <c r="M20" s="462">
        <v>0.75</v>
      </c>
      <c r="N20" s="462">
        <v>0.75</v>
      </c>
      <c r="O20" s="462">
        <v>0.75</v>
      </c>
      <c r="P20" s="462">
        <v>0.75</v>
      </c>
      <c r="Q20" s="462">
        <v>0.75</v>
      </c>
      <c r="R20" s="462">
        <v>0.75</v>
      </c>
      <c r="S20" s="462">
        <v>0.75</v>
      </c>
      <c r="T20" s="462">
        <v>0.75</v>
      </c>
      <c r="U20" s="462">
        <v>0.75</v>
      </c>
      <c r="V20" s="462">
        <v>0.75</v>
      </c>
      <c r="W20" s="462">
        <v>0.75</v>
      </c>
      <c r="X20" s="462">
        <v>0.75</v>
      </c>
      <c r="Y20" s="462">
        <v>0.75</v>
      </c>
      <c r="Z20" s="462">
        <v>0.75</v>
      </c>
      <c r="AA20" s="462">
        <v>0.75</v>
      </c>
      <c r="AB20" s="462">
        <v>0.75</v>
      </c>
      <c r="AC20" s="462">
        <v>0.75</v>
      </c>
    </row>
    <row r="21" spans="2:31" x14ac:dyDescent="0.15">
      <c r="B21" s="469"/>
      <c r="C21" s="549" t="s">
        <v>156</v>
      </c>
      <c r="D21" s="549"/>
      <c r="E21" s="549"/>
      <c r="F21" s="549"/>
      <c r="G21" s="549"/>
      <c r="H21" s="549"/>
      <c r="I21" s="549"/>
      <c r="J21" s="452"/>
      <c r="K21" s="452"/>
      <c r="L21" s="452"/>
      <c r="M21" s="452"/>
      <c r="N21" s="452"/>
      <c r="O21" s="452"/>
      <c r="P21" s="452"/>
      <c r="Q21" s="452"/>
      <c r="R21" s="452"/>
      <c r="S21" s="452"/>
      <c r="T21" s="452"/>
      <c r="U21" s="452"/>
      <c r="V21" s="452"/>
      <c r="W21" s="452"/>
      <c r="X21" s="452"/>
      <c r="Y21" s="452"/>
      <c r="Z21" s="452"/>
      <c r="AA21" s="452"/>
      <c r="AB21" s="452"/>
      <c r="AC21" s="452"/>
    </row>
    <row r="22" spans="2:31" x14ac:dyDescent="0.15">
      <c r="C22" s="549" t="s">
        <v>157</v>
      </c>
      <c r="D22" s="549"/>
      <c r="E22" s="549"/>
      <c r="F22" s="549"/>
      <c r="G22" s="549"/>
      <c r="H22" s="549"/>
      <c r="I22" s="549"/>
      <c r="J22" s="451">
        <f>J17-J16-J18-J19-J21</f>
        <v>5.25</v>
      </c>
      <c r="K22" s="451">
        <f>K17-K16-K18-K19-K21</f>
        <v>4.6999999999999993</v>
      </c>
      <c r="L22" s="451">
        <f>L17-L16-L18-L19-L21-L20</f>
        <v>7.25</v>
      </c>
      <c r="M22" s="451">
        <f t="shared" ref="M22:AE22" si="3">M17-M16-M18-M19-M21-M20</f>
        <v>5.4</v>
      </c>
      <c r="N22" s="451">
        <f t="shared" si="3"/>
        <v>4.8499999999999996</v>
      </c>
      <c r="O22" s="451">
        <f t="shared" si="3"/>
        <v>5.4</v>
      </c>
      <c r="P22" s="451">
        <f t="shared" si="3"/>
        <v>4.8499999999999996</v>
      </c>
      <c r="Q22" s="451">
        <f t="shared" si="3"/>
        <v>7.25</v>
      </c>
      <c r="R22" s="451">
        <f t="shared" si="3"/>
        <v>5.4</v>
      </c>
      <c r="S22" s="451">
        <f t="shared" si="3"/>
        <v>4.8499999999999996</v>
      </c>
      <c r="T22" s="451">
        <f t="shared" si="3"/>
        <v>5.4</v>
      </c>
      <c r="U22" s="451">
        <f t="shared" si="3"/>
        <v>4.8499999999999996</v>
      </c>
      <c r="V22" s="451">
        <f t="shared" si="3"/>
        <v>7.25</v>
      </c>
      <c r="W22" s="451">
        <f t="shared" si="3"/>
        <v>5.4</v>
      </c>
      <c r="X22" s="451">
        <f t="shared" si="3"/>
        <v>4.8499999999999996</v>
      </c>
      <c r="Y22" s="451">
        <f t="shared" si="3"/>
        <v>5.4</v>
      </c>
      <c r="Z22" s="451">
        <f t="shared" si="3"/>
        <v>4.8499999999999996</v>
      </c>
      <c r="AA22" s="451">
        <f t="shared" si="3"/>
        <v>7.25</v>
      </c>
      <c r="AB22" s="451">
        <f t="shared" si="3"/>
        <v>5.4</v>
      </c>
      <c r="AC22" s="451">
        <f t="shared" si="3"/>
        <v>4.8499999999999996</v>
      </c>
      <c r="AD22" s="451">
        <f t="shared" si="3"/>
        <v>8.5</v>
      </c>
      <c r="AE22" s="451">
        <f t="shared" si="3"/>
        <v>8.5</v>
      </c>
    </row>
  </sheetData>
  <mergeCells count="25">
    <mergeCell ref="C18:I18"/>
    <mergeCell ref="C19:I19"/>
    <mergeCell ref="C21:I21"/>
    <mergeCell ref="C22:I22"/>
    <mergeCell ref="O4:S4"/>
    <mergeCell ref="C20:G20"/>
    <mergeCell ref="H4:I4"/>
    <mergeCell ref="C14:I14"/>
    <mergeCell ref="C15:I15"/>
    <mergeCell ref="C16:I16"/>
    <mergeCell ref="C17:I17"/>
    <mergeCell ref="T4:X4"/>
    <mergeCell ref="Y4:AC4"/>
    <mergeCell ref="L6:L13"/>
    <mergeCell ref="Q6:Q13"/>
    <mergeCell ref="V6:V13"/>
    <mergeCell ref="AA6:AA13"/>
    <mergeCell ref="J4:N4"/>
    <mergeCell ref="A1:B1"/>
    <mergeCell ref="B4:C4"/>
    <mergeCell ref="D4:D5"/>
    <mergeCell ref="E4:E5"/>
    <mergeCell ref="F4:G4"/>
    <mergeCell ref="D1:F2"/>
    <mergeCell ref="G1:G2"/>
  </mergeCells>
  <phoneticPr fontId="16" type="noConversion"/>
  <conditionalFormatting sqref="J7 D7 J10:K10 D10 D12:D13 J12:K13">
    <cfRule type="cellIs" dxfId="1027" priority="645" stopIfTrue="1" operator="equal">
      <formula>5</formula>
    </cfRule>
    <cfRule type="cellIs" dxfId="1026" priority="646" stopIfTrue="1" operator="equal">
      <formula>4</formula>
    </cfRule>
    <cfRule type="cellIs" dxfId="1025" priority="647" stopIfTrue="1" operator="equal">
      <formula>3</formula>
    </cfRule>
    <cfRule type="cellIs" dxfId="1024" priority="648" stopIfTrue="1" operator="equal">
      <formula>2</formula>
    </cfRule>
  </conditionalFormatting>
  <conditionalFormatting sqref="D13 J13:K13">
    <cfRule type="cellIs" dxfId="1023" priority="641" stopIfTrue="1" operator="equal">
      <formula>5</formula>
    </cfRule>
    <cfRule type="cellIs" dxfId="1022" priority="642" stopIfTrue="1" operator="equal">
      <formula>4</formula>
    </cfRule>
    <cfRule type="cellIs" dxfId="1021" priority="643" stopIfTrue="1" operator="equal">
      <formula>3</formula>
    </cfRule>
    <cfRule type="cellIs" dxfId="1020" priority="644" stopIfTrue="1" operator="equal">
      <formula>2</formula>
    </cfRule>
  </conditionalFormatting>
  <conditionalFormatting sqref="R10">
    <cfRule type="cellIs" dxfId="1019" priority="337" stopIfTrue="1" operator="equal">
      <formula>5</formula>
    </cfRule>
    <cfRule type="cellIs" dxfId="1018" priority="338" stopIfTrue="1" operator="equal">
      <formula>4</formula>
    </cfRule>
    <cfRule type="cellIs" dxfId="1017" priority="339" stopIfTrue="1" operator="equal">
      <formula>3</formula>
    </cfRule>
    <cfRule type="cellIs" dxfId="1016" priority="340" stopIfTrue="1" operator="equal">
      <formula>2</formula>
    </cfRule>
  </conditionalFormatting>
  <conditionalFormatting sqref="R11">
    <cfRule type="cellIs" dxfId="1015" priority="353" stopIfTrue="1" operator="equal">
      <formula>5</formula>
    </cfRule>
    <cfRule type="cellIs" dxfId="1014" priority="354" stopIfTrue="1" operator="equal">
      <formula>4</formula>
    </cfRule>
    <cfRule type="cellIs" dxfId="1013" priority="355" stopIfTrue="1" operator="equal">
      <formula>3</formula>
    </cfRule>
    <cfRule type="cellIs" dxfId="1012" priority="356" stopIfTrue="1" operator="equal">
      <formula>2</formula>
    </cfRule>
  </conditionalFormatting>
  <conditionalFormatting sqref="K7">
    <cfRule type="cellIs" dxfId="1011" priority="637" stopIfTrue="1" operator="equal">
      <formula>5</formula>
    </cfRule>
    <cfRule type="cellIs" dxfId="1010" priority="638" stopIfTrue="1" operator="equal">
      <formula>4</formula>
    </cfRule>
    <cfRule type="cellIs" dxfId="1009" priority="639" stopIfTrue="1" operator="equal">
      <formula>3</formula>
    </cfRule>
    <cfRule type="cellIs" dxfId="1008" priority="640" stopIfTrue="1" operator="equal">
      <formula>2</formula>
    </cfRule>
  </conditionalFormatting>
  <conditionalFormatting sqref="K7">
    <cfRule type="cellIs" dxfId="1007" priority="633" stopIfTrue="1" operator="equal">
      <formula>5</formula>
    </cfRule>
    <cfRule type="cellIs" dxfId="1006" priority="634" stopIfTrue="1" operator="equal">
      <formula>4</formula>
    </cfRule>
    <cfRule type="cellIs" dxfId="1005" priority="635" stopIfTrue="1" operator="equal">
      <formula>3</formula>
    </cfRule>
    <cfRule type="cellIs" dxfId="1004" priority="636" stopIfTrue="1" operator="equal">
      <formula>2</formula>
    </cfRule>
  </conditionalFormatting>
  <conditionalFormatting sqref="J10">
    <cfRule type="cellIs" dxfId="1003" priority="629" stopIfTrue="1" operator="equal">
      <formula>5</formula>
    </cfRule>
    <cfRule type="cellIs" dxfId="1002" priority="630" stopIfTrue="1" operator="equal">
      <formula>4</formula>
    </cfRule>
    <cfRule type="cellIs" dxfId="1001" priority="631" stopIfTrue="1" operator="equal">
      <formula>3</formula>
    </cfRule>
    <cfRule type="cellIs" dxfId="1000" priority="632" stopIfTrue="1" operator="equal">
      <formula>2</formula>
    </cfRule>
  </conditionalFormatting>
  <conditionalFormatting sqref="P6">
    <cfRule type="cellIs" dxfId="999" priority="449" stopIfTrue="1" operator="equal">
      <formula>5</formula>
    </cfRule>
    <cfRule type="cellIs" dxfId="998" priority="450" stopIfTrue="1" operator="equal">
      <formula>4</formula>
    </cfRule>
    <cfRule type="cellIs" dxfId="997" priority="451" stopIfTrue="1" operator="equal">
      <formula>3</formula>
    </cfRule>
    <cfRule type="cellIs" dxfId="996" priority="452" stopIfTrue="1" operator="equal">
      <formula>2</formula>
    </cfRule>
  </conditionalFormatting>
  <conditionalFormatting sqref="P8">
    <cfRule type="cellIs" dxfId="995" priority="461" stopIfTrue="1" operator="equal">
      <formula>5</formula>
    </cfRule>
    <cfRule type="cellIs" dxfId="994" priority="462" stopIfTrue="1" operator="equal">
      <formula>4</formula>
    </cfRule>
    <cfRule type="cellIs" dxfId="993" priority="463" stopIfTrue="1" operator="equal">
      <formula>3</formula>
    </cfRule>
    <cfRule type="cellIs" dxfId="992" priority="464" stopIfTrue="1" operator="equal">
      <formula>2</formula>
    </cfRule>
  </conditionalFormatting>
  <conditionalFormatting sqref="P8">
    <cfRule type="cellIs" dxfId="991" priority="457" stopIfTrue="1" operator="equal">
      <formula>5</formula>
    </cfRule>
    <cfRule type="cellIs" dxfId="990" priority="458" stopIfTrue="1" operator="equal">
      <formula>4</formula>
    </cfRule>
    <cfRule type="cellIs" dxfId="989" priority="459" stopIfTrue="1" operator="equal">
      <formula>3</formula>
    </cfRule>
    <cfRule type="cellIs" dxfId="988" priority="460" stopIfTrue="1" operator="equal">
      <formula>2</formula>
    </cfRule>
  </conditionalFormatting>
  <conditionalFormatting sqref="D9 J9">
    <cfRule type="cellIs" dxfId="987" priority="601" stopIfTrue="1" operator="equal">
      <formula>5</formula>
    </cfRule>
    <cfRule type="cellIs" dxfId="986" priority="602" stopIfTrue="1" operator="equal">
      <formula>4</formula>
    </cfRule>
    <cfRule type="cellIs" dxfId="985" priority="603" stopIfTrue="1" operator="equal">
      <formula>3</formula>
    </cfRule>
    <cfRule type="cellIs" dxfId="984" priority="604" stopIfTrue="1" operator="equal">
      <formula>2</formula>
    </cfRule>
  </conditionalFormatting>
  <conditionalFormatting sqref="J11:K11 D11">
    <cfRule type="cellIs" dxfId="983" priority="589" stopIfTrue="1" operator="equal">
      <formula>5</formula>
    </cfRule>
    <cfRule type="cellIs" dxfId="982" priority="590" stopIfTrue="1" operator="equal">
      <formula>4</formula>
    </cfRule>
    <cfRule type="cellIs" dxfId="981" priority="591" stopIfTrue="1" operator="equal">
      <formula>3</formula>
    </cfRule>
    <cfRule type="cellIs" dxfId="980" priority="592" stopIfTrue="1" operator="equal">
      <formula>2</formula>
    </cfRule>
  </conditionalFormatting>
  <conditionalFormatting sqref="J8 D8">
    <cfRule type="cellIs" dxfId="979" priority="625" stopIfTrue="1" operator="equal">
      <formula>5</formula>
    </cfRule>
    <cfRule type="cellIs" dxfId="978" priority="626" stopIfTrue="1" operator="equal">
      <formula>4</formula>
    </cfRule>
    <cfRule type="cellIs" dxfId="977" priority="627" stopIfTrue="1" operator="equal">
      <formula>3</formula>
    </cfRule>
    <cfRule type="cellIs" dxfId="976" priority="628" stopIfTrue="1" operator="equal">
      <formula>2</formula>
    </cfRule>
  </conditionalFormatting>
  <conditionalFormatting sqref="AC13">
    <cfRule type="cellIs" dxfId="975" priority="105" stopIfTrue="1" operator="equal">
      <formula>5</formula>
    </cfRule>
    <cfRule type="cellIs" dxfId="974" priority="106" stopIfTrue="1" operator="equal">
      <formula>4</formula>
    </cfRule>
    <cfRule type="cellIs" dxfId="973" priority="107" stopIfTrue="1" operator="equal">
      <formula>3</formula>
    </cfRule>
    <cfRule type="cellIs" dxfId="972" priority="108" stopIfTrue="1" operator="equal">
      <formula>2</formula>
    </cfRule>
  </conditionalFormatting>
  <conditionalFormatting sqref="K8">
    <cfRule type="cellIs" dxfId="971" priority="621" stopIfTrue="1" operator="equal">
      <formula>5</formula>
    </cfRule>
    <cfRule type="cellIs" dxfId="970" priority="622" stopIfTrue="1" operator="equal">
      <formula>4</formula>
    </cfRule>
    <cfRule type="cellIs" dxfId="969" priority="623" stopIfTrue="1" operator="equal">
      <formula>3</formula>
    </cfRule>
    <cfRule type="cellIs" dxfId="968" priority="624" stopIfTrue="1" operator="equal">
      <formula>2</formula>
    </cfRule>
  </conditionalFormatting>
  <conditionalFormatting sqref="K8">
    <cfRule type="cellIs" dxfId="967" priority="617" stopIfTrue="1" operator="equal">
      <formula>5</formula>
    </cfRule>
    <cfRule type="cellIs" dxfId="966" priority="618" stopIfTrue="1" operator="equal">
      <formula>4</formula>
    </cfRule>
    <cfRule type="cellIs" dxfId="965" priority="619" stopIfTrue="1" operator="equal">
      <formula>3</formula>
    </cfRule>
    <cfRule type="cellIs" dxfId="964" priority="620" stopIfTrue="1" operator="equal">
      <formula>2</formula>
    </cfRule>
  </conditionalFormatting>
  <conditionalFormatting sqref="O11">
    <cfRule type="cellIs" dxfId="963" priority="425" stopIfTrue="1" operator="equal">
      <formula>5</formula>
    </cfRule>
    <cfRule type="cellIs" dxfId="962" priority="426" stopIfTrue="1" operator="equal">
      <formula>4</formula>
    </cfRule>
    <cfRule type="cellIs" dxfId="961" priority="427" stopIfTrue="1" operator="equal">
      <formula>3</formula>
    </cfRule>
    <cfRule type="cellIs" dxfId="960" priority="428" stopIfTrue="1" operator="equal">
      <formula>2</formula>
    </cfRule>
  </conditionalFormatting>
  <conditionalFormatting sqref="O11:P11">
    <cfRule type="cellIs" dxfId="959" priority="429" stopIfTrue="1" operator="equal">
      <formula>5</formula>
    </cfRule>
    <cfRule type="cellIs" dxfId="958" priority="430" stopIfTrue="1" operator="equal">
      <formula>4</formula>
    </cfRule>
    <cfRule type="cellIs" dxfId="957" priority="431" stopIfTrue="1" operator="equal">
      <formula>3</formula>
    </cfRule>
    <cfRule type="cellIs" dxfId="956" priority="432" stopIfTrue="1" operator="equal">
      <formula>2</formula>
    </cfRule>
  </conditionalFormatting>
  <conditionalFormatting sqref="W7 X10 X12:X13">
    <cfRule type="cellIs" dxfId="955" priority="261" stopIfTrue="1" operator="equal">
      <formula>5</formula>
    </cfRule>
    <cfRule type="cellIs" dxfId="954" priority="262" stopIfTrue="1" operator="equal">
      <formula>4</formula>
    </cfRule>
    <cfRule type="cellIs" dxfId="953" priority="263" stopIfTrue="1" operator="equal">
      <formula>3</formula>
    </cfRule>
    <cfRule type="cellIs" dxfId="952" priority="264" stopIfTrue="1" operator="equal">
      <formula>2</formula>
    </cfRule>
  </conditionalFormatting>
  <conditionalFormatting sqref="X7">
    <cfRule type="cellIs" dxfId="951" priority="249" stopIfTrue="1" operator="equal">
      <formula>5</formula>
    </cfRule>
    <cfRule type="cellIs" dxfId="950" priority="250" stopIfTrue="1" operator="equal">
      <formula>4</formula>
    </cfRule>
    <cfRule type="cellIs" dxfId="949" priority="251" stopIfTrue="1" operator="equal">
      <formula>3</formula>
    </cfRule>
    <cfRule type="cellIs" dxfId="948" priority="252" stopIfTrue="1" operator="equal">
      <formula>2</formula>
    </cfRule>
  </conditionalFormatting>
  <conditionalFormatting sqref="X13">
    <cfRule type="cellIs" dxfId="947" priority="257" stopIfTrue="1" operator="equal">
      <formula>5</formula>
    </cfRule>
    <cfRule type="cellIs" dxfId="946" priority="258" stopIfTrue="1" operator="equal">
      <formula>4</formula>
    </cfRule>
    <cfRule type="cellIs" dxfId="945" priority="259" stopIfTrue="1" operator="equal">
      <formula>3</formula>
    </cfRule>
    <cfRule type="cellIs" dxfId="944" priority="260" stopIfTrue="1" operator="equal">
      <formula>2</formula>
    </cfRule>
  </conditionalFormatting>
  <conditionalFormatting sqref="X7">
    <cfRule type="cellIs" dxfId="943" priority="253" stopIfTrue="1" operator="equal">
      <formula>5</formula>
    </cfRule>
    <cfRule type="cellIs" dxfId="942" priority="254" stopIfTrue="1" operator="equal">
      <formula>4</formula>
    </cfRule>
    <cfRule type="cellIs" dxfId="941" priority="255" stopIfTrue="1" operator="equal">
      <formula>3</formula>
    </cfRule>
    <cfRule type="cellIs" dxfId="940" priority="256" stopIfTrue="1" operator="equal">
      <formula>2</formula>
    </cfRule>
  </conditionalFormatting>
  <conditionalFormatting sqref="R11">
    <cfRule type="cellIs" dxfId="939" priority="357" stopIfTrue="1" operator="equal">
      <formula>5</formula>
    </cfRule>
    <cfRule type="cellIs" dxfId="938" priority="358" stopIfTrue="1" operator="equal">
      <formula>4</formula>
    </cfRule>
    <cfRule type="cellIs" dxfId="937" priority="359" stopIfTrue="1" operator="equal">
      <formula>3</formula>
    </cfRule>
    <cfRule type="cellIs" dxfId="936" priority="360" stopIfTrue="1" operator="equal">
      <formula>2</formula>
    </cfRule>
  </conditionalFormatting>
  <conditionalFormatting sqref="R13">
    <cfRule type="cellIs" dxfId="935" priority="333" stopIfTrue="1" operator="equal">
      <formula>5</formula>
    </cfRule>
    <cfRule type="cellIs" dxfId="934" priority="334" stopIfTrue="1" operator="equal">
      <formula>4</formula>
    </cfRule>
    <cfRule type="cellIs" dxfId="933" priority="335" stopIfTrue="1" operator="equal">
      <formula>3</formula>
    </cfRule>
    <cfRule type="cellIs" dxfId="932" priority="336" stopIfTrue="1" operator="equal">
      <formula>2</formula>
    </cfRule>
  </conditionalFormatting>
  <conditionalFormatting sqref="R13">
    <cfRule type="cellIs" dxfId="931" priority="329" stopIfTrue="1" operator="equal">
      <formula>5</formula>
    </cfRule>
    <cfRule type="cellIs" dxfId="930" priority="330" stopIfTrue="1" operator="equal">
      <formula>4</formula>
    </cfRule>
    <cfRule type="cellIs" dxfId="929" priority="331" stopIfTrue="1" operator="equal">
      <formula>3</formula>
    </cfRule>
    <cfRule type="cellIs" dxfId="928" priority="332" stopIfTrue="1" operator="equal">
      <formula>2</formula>
    </cfRule>
  </conditionalFormatting>
  <conditionalFormatting sqref="S13">
    <cfRule type="cellIs" dxfId="927" priority="417" stopIfTrue="1" operator="equal">
      <formula>5</formula>
    </cfRule>
    <cfRule type="cellIs" dxfId="926" priority="418" stopIfTrue="1" operator="equal">
      <formula>4</formula>
    </cfRule>
    <cfRule type="cellIs" dxfId="925" priority="419" stopIfTrue="1" operator="equal">
      <formula>3</formula>
    </cfRule>
    <cfRule type="cellIs" dxfId="924" priority="420" stopIfTrue="1" operator="equal">
      <formula>2</formula>
    </cfRule>
  </conditionalFormatting>
  <conditionalFormatting sqref="R7 S10 S12:S13">
    <cfRule type="cellIs" dxfId="923" priority="421" stopIfTrue="1" operator="equal">
      <formula>5</formula>
    </cfRule>
    <cfRule type="cellIs" dxfId="922" priority="422" stopIfTrue="1" operator="equal">
      <formula>4</formula>
    </cfRule>
    <cfRule type="cellIs" dxfId="921" priority="423" stopIfTrue="1" operator="equal">
      <formula>3</formula>
    </cfRule>
    <cfRule type="cellIs" dxfId="920" priority="424" stopIfTrue="1" operator="equal">
      <formula>2</formula>
    </cfRule>
  </conditionalFormatting>
  <conditionalFormatting sqref="D6 J6">
    <cfRule type="cellIs" dxfId="919" priority="613" stopIfTrue="1" operator="equal">
      <formula>5</formula>
    </cfRule>
    <cfRule type="cellIs" dxfId="918" priority="614" stopIfTrue="1" operator="equal">
      <formula>4</formula>
    </cfRule>
    <cfRule type="cellIs" dxfId="917" priority="615" stopIfTrue="1" operator="equal">
      <formula>3</formula>
    </cfRule>
    <cfRule type="cellIs" dxfId="916" priority="616" stopIfTrue="1" operator="equal">
      <formula>2</formula>
    </cfRule>
  </conditionalFormatting>
  <conditionalFormatting sqref="S8">
    <cfRule type="cellIs" dxfId="915" priority="401" stopIfTrue="1" operator="equal">
      <formula>5</formula>
    </cfRule>
    <cfRule type="cellIs" dxfId="914" priority="402" stopIfTrue="1" operator="equal">
      <formula>4</formula>
    </cfRule>
    <cfRule type="cellIs" dxfId="913" priority="403" stopIfTrue="1" operator="equal">
      <formula>3</formula>
    </cfRule>
    <cfRule type="cellIs" dxfId="912" priority="404" stopIfTrue="1" operator="equal">
      <formula>2</formula>
    </cfRule>
  </conditionalFormatting>
  <conditionalFormatting sqref="X11">
    <cfRule type="cellIs" dxfId="911" priority="209" stopIfTrue="1" operator="equal">
      <formula>5</formula>
    </cfRule>
    <cfRule type="cellIs" dxfId="910" priority="210" stopIfTrue="1" operator="equal">
      <formula>4</formula>
    </cfRule>
    <cfRule type="cellIs" dxfId="909" priority="211" stopIfTrue="1" operator="equal">
      <formula>3</formula>
    </cfRule>
    <cfRule type="cellIs" dxfId="908" priority="212" stopIfTrue="1" operator="equal">
      <formula>2</formula>
    </cfRule>
  </conditionalFormatting>
  <conditionalFormatting sqref="Z7">
    <cfRule type="cellIs" dxfId="907" priority="165" stopIfTrue="1" operator="equal">
      <formula>5</formula>
    </cfRule>
    <cfRule type="cellIs" dxfId="906" priority="166" stopIfTrue="1" operator="equal">
      <formula>4</formula>
    </cfRule>
    <cfRule type="cellIs" dxfId="905" priority="167" stopIfTrue="1" operator="equal">
      <formula>3</formula>
    </cfRule>
    <cfRule type="cellIs" dxfId="904" priority="168" stopIfTrue="1" operator="equal">
      <formula>2</formula>
    </cfRule>
  </conditionalFormatting>
  <conditionalFormatting sqref="K6">
    <cfRule type="cellIs" dxfId="903" priority="609" stopIfTrue="1" operator="equal">
      <formula>5</formula>
    </cfRule>
    <cfRule type="cellIs" dxfId="902" priority="610" stopIfTrue="1" operator="equal">
      <formula>4</formula>
    </cfRule>
    <cfRule type="cellIs" dxfId="901" priority="611" stopIfTrue="1" operator="equal">
      <formula>3</formula>
    </cfRule>
    <cfRule type="cellIs" dxfId="900" priority="612" stopIfTrue="1" operator="equal">
      <formula>2</formula>
    </cfRule>
  </conditionalFormatting>
  <conditionalFormatting sqref="K6">
    <cfRule type="cellIs" dxfId="899" priority="605" stopIfTrue="1" operator="equal">
      <formula>5</formula>
    </cfRule>
    <cfRule type="cellIs" dxfId="898" priority="606" stopIfTrue="1" operator="equal">
      <formula>4</formula>
    </cfRule>
    <cfRule type="cellIs" dxfId="897" priority="607" stopIfTrue="1" operator="equal">
      <formula>3</formula>
    </cfRule>
    <cfRule type="cellIs" dxfId="896" priority="608" stopIfTrue="1" operator="equal">
      <formula>2</formula>
    </cfRule>
  </conditionalFormatting>
  <conditionalFormatting sqref="K9">
    <cfRule type="cellIs" dxfId="895" priority="593" stopIfTrue="1" operator="equal">
      <formula>5</formula>
    </cfRule>
    <cfRule type="cellIs" dxfId="894" priority="594" stopIfTrue="1" operator="equal">
      <formula>4</formula>
    </cfRule>
    <cfRule type="cellIs" dxfId="893" priority="595" stopIfTrue="1" operator="equal">
      <formula>3</formula>
    </cfRule>
    <cfRule type="cellIs" dxfId="892" priority="596" stopIfTrue="1" operator="equal">
      <formula>2</formula>
    </cfRule>
  </conditionalFormatting>
  <conditionalFormatting sqref="S9">
    <cfRule type="cellIs" dxfId="891" priority="377" stopIfTrue="1" operator="equal">
      <formula>5</formula>
    </cfRule>
    <cfRule type="cellIs" dxfId="890" priority="378" stopIfTrue="1" operator="equal">
      <formula>4</formula>
    </cfRule>
    <cfRule type="cellIs" dxfId="889" priority="379" stopIfTrue="1" operator="equal">
      <formula>3</formula>
    </cfRule>
    <cfRule type="cellIs" dxfId="888" priority="380" stopIfTrue="1" operator="equal">
      <formula>2</formula>
    </cfRule>
  </conditionalFormatting>
  <conditionalFormatting sqref="AB12">
    <cfRule type="cellIs" dxfId="887" priority="45" stopIfTrue="1" operator="equal">
      <formula>5</formula>
    </cfRule>
    <cfRule type="cellIs" dxfId="886" priority="46" stopIfTrue="1" operator="equal">
      <formula>4</formula>
    </cfRule>
    <cfRule type="cellIs" dxfId="885" priority="47" stopIfTrue="1" operator="equal">
      <formula>3</formula>
    </cfRule>
    <cfRule type="cellIs" dxfId="884" priority="48" stopIfTrue="1" operator="equal">
      <formula>2</formula>
    </cfRule>
  </conditionalFormatting>
  <conditionalFormatting sqref="T10">
    <cfRule type="cellIs" dxfId="883" priority="309" stopIfTrue="1" operator="equal">
      <formula>5</formula>
    </cfRule>
    <cfRule type="cellIs" dxfId="882" priority="310" stopIfTrue="1" operator="equal">
      <formula>4</formula>
    </cfRule>
    <cfRule type="cellIs" dxfId="881" priority="311" stopIfTrue="1" operator="equal">
      <formula>3</formula>
    </cfRule>
    <cfRule type="cellIs" dxfId="880" priority="312" stopIfTrue="1" operator="equal">
      <formula>2</formula>
    </cfRule>
  </conditionalFormatting>
  <conditionalFormatting sqref="K9">
    <cfRule type="cellIs" dxfId="879" priority="597" stopIfTrue="1" operator="equal">
      <formula>5</formula>
    </cfRule>
    <cfRule type="cellIs" dxfId="878" priority="598" stopIfTrue="1" operator="equal">
      <formula>4</formula>
    </cfRule>
    <cfRule type="cellIs" dxfId="877" priority="599" stopIfTrue="1" operator="equal">
      <formula>3</formula>
    </cfRule>
    <cfRule type="cellIs" dxfId="876" priority="600" stopIfTrue="1" operator="equal">
      <formula>2</formula>
    </cfRule>
  </conditionalFormatting>
  <conditionalFormatting sqref="J11">
    <cfRule type="cellIs" dxfId="875" priority="585" stopIfTrue="1" operator="equal">
      <formula>5</formula>
    </cfRule>
    <cfRule type="cellIs" dxfId="874" priority="586" stopIfTrue="1" operator="equal">
      <formula>4</formula>
    </cfRule>
    <cfRule type="cellIs" dxfId="873" priority="587" stopIfTrue="1" operator="equal">
      <formula>3</formula>
    </cfRule>
    <cfRule type="cellIs" dxfId="872" priority="588" stopIfTrue="1" operator="equal">
      <formula>2</formula>
    </cfRule>
  </conditionalFormatting>
  <conditionalFormatting sqref="O13:P13">
    <cfRule type="cellIs" dxfId="871" priority="481" stopIfTrue="1" operator="equal">
      <formula>5</formula>
    </cfRule>
    <cfRule type="cellIs" dxfId="870" priority="482" stopIfTrue="1" operator="equal">
      <formula>4</formula>
    </cfRule>
    <cfRule type="cellIs" dxfId="869" priority="483" stopIfTrue="1" operator="equal">
      <formula>3</formula>
    </cfRule>
    <cfRule type="cellIs" dxfId="868" priority="484" stopIfTrue="1" operator="equal">
      <formula>2</formula>
    </cfRule>
  </conditionalFormatting>
  <conditionalFormatting sqref="P7">
    <cfRule type="cellIs" dxfId="867" priority="477" stopIfTrue="1" operator="equal">
      <formula>5</formula>
    </cfRule>
    <cfRule type="cellIs" dxfId="866" priority="478" stopIfTrue="1" operator="equal">
      <formula>4</formula>
    </cfRule>
    <cfRule type="cellIs" dxfId="865" priority="479" stopIfTrue="1" operator="equal">
      <formula>3</formula>
    </cfRule>
    <cfRule type="cellIs" dxfId="864" priority="480" stopIfTrue="1" operator="equal">
      <formula>2</formula>
    </cfRule>
  </conditionalFormatting>
  <conditionalFormatting sqref="P7">
    <cfRule type="cellIs" dxfId="863" priority="473" stopIfTrue="1" operator="equal">
      <formula>5</formula>
    </cfRule>
    <cfRule type="cellIs" dxfId="862" priority="474" stopIfTrue="1" operator="equal">
      <formula>4</formula>
    </cfRule>
    <cfRule type="cellIs" dxfId="861" priority="475" stopIfTrue="1" operator="equal">
      <formula>3</formula>
    </cfRule>
    <cfRule type="cellIs" dxfId="860" priority="476" stopIfTrue="1" operator="equal">
      <formula>2</formula>
    </cfRule>
  </conditionalFormatting>
  <conditionalFormatting sqref="M7 N10 N12:N13">
    <cfRule type="cellIs" dxfId="859" priority="581" stopIfTrue="1" operator="equal">
      <formula>5</formula>
    </cfRule>
    <cfRule type="cellIs" dxfId="858" priority="582" stopIfTrue="1" operator="equal">
      <formula>4</formula>
    </cfRule>
    <cfRule type="cellIs" dxfId="857" priority="583" stopIfTrue="1" operator="equal">
      <formula>3</formula>
    </cfRule>
    <cfRule type="cellIs" dxfId="856" priority="584" stopIfTrue="1" operator="equal">
      <formula>2</formula>
    </cfRule>
  </conditionalFormatting>
  <conditionalFormatting sqref="N13">
    <cfRule type="cellIs" dxfId="855" priority="577" stopIfTrue="1" operator="equal">
      <formula>5</formula>
    </cfRule>
    <cfRule type="cellIs" dxfId="854" priority="578" stopIfTrue="1" operator="equal">
      <formula>4</formula>
    </cfRule>
    <cfRule type="cellIs" dxfId="853" priority="579" stopIfTrue="1" operator="equal">
      <formula>3</formula>
    </cfRule>
    <cfRule type="cellIs" dxfId="852" priority="580" stopIfTrue="1" operator="equal">
      <formula>2</formula>
    </cfRule>
  </conditionalFormatting>
  <conditionalFormatting sqref="N7">
    <cfRule type="cellIs" dxfId="851" priority="573" stopIfTrue="1" operator="equal">
      <formula>5</formula>
    </cfRule>
    <cfRule type="cellIs" dxfId="850" priority="574" stopIfTrue="1" operator="equal">
      <formula>4</formula>
    </cfRule>
    <cfRule type="cellIs" dxfId="849" priority="575" stopIfTrue="1" operator="equal">
      <formula>3</formula>
    </cfRule>
    <cfRule type="cellIs" dxfId="848" priority="576" stopIfTrue="1" operator="equal">
      <formula>2</formula>
    </cfRule>
  </conditionalFormatting>
  <conditionalFormatting sqref="N7">
    <cfRule type="cellIs" dxfId="847" priority="569" stopIfTrue="1" operator="equal">
      <formula>5</formula>
    </cfRule>
    <cfRule type="cellIs" dxfId="846" priority="570" stopIfTrue="1" operator="equal">
      <formula>4</formula>
    </cfRule>
    <cfRule type="cellIs" dxfId="845" priority="571" stopIfTrue="1" operator="equal">
      <formula>3</formula>
    </cfRule>
    <cfRule type="cellIs" dxfId="844" priority="572" stopIfTrue="1" operator="equal">
      <formula>2</formula>
    </cfRule>
  </conditionalFormatting>
  <conditionalFormatting sqref="Z6">
    <cfRule type="cellIs" dxfId="843" priority="133" stopIfTrue="1" operator="equal">
      <formula>5</formula>
    </cfRule>
    <cfRule type="cellIs" dxfId="842" priority="134" stopIfTrue="1" operator="equal">
      <formula>4</formula>
    </cfRule>
    <cfRule type="cellIs" dxfId="841" priority="135" stopIfTrue="1" operator="equal">
      <formula>3</formula>
    </cfRule>
    <cfRule type="cellIs" dxfId="840" priority="136" stopIfTrue="1" operator="equal">
      <formula>2</formula>
    </cfRule>
  </conditionalFormatting>
  <conditionalFormatting sqref="M8">
    <cfRule type="cellIs" dxfId="839" priority="565" stopIfTrue="1" operator="equal">
      <formula>5</formula>
    </cfRule>
    <cfRule type="cellIs" dxfId="838" priority="566" stopIfTrue="1" operator="equal">
      <formula>4</formula>
    </cfRule>
    <cfRule type="cellIs" dxfId="837" priority="567" stopIfTrue="1" operator="equal">
      <formula>3</formula>
    </cfRule>
    <cfRule type="cellIs" dxfId="836" priority="568" stopIfTrue="1" operator="equal">
      <formula>2</formula>
    </cfRule>
  </conditionalFormatting>
  <conditionalFormatting sqref="N8">
    <cfRule type="cellIs" dxfId="835" priority="561" stopIfTrue="1" operator="equal">
      <formula>5</formula>
    </cfRule>
    <cfRule type="cellIs" dxfId="834" priority="562" stopIfTrue="1" operator="equal">
      <formula>4</formula>
    </cfRule>
    <cfRule type="cellIs" dxfId="833" priority="563" stopIfTrue="1" operator="equal">
      <formula>3</formula>
    </cfRule>
    <cfRule type="cellIs" dxfId="832" priority="564" stopIfTrue="1" operator="equal">
      <formula>2</formula>
    </cfRule>
  </conditionalFormatting>
  <conditionalFormatting sqref="N8">
    <cfRule type="cellIs" dxfId="831" priority="557" stopIfTrue="1" operator="equal">
      <formula>5</formula>
    </cfRule>
    <cfRule type="cellIs" dxfId="830" priority="558" stopIfTrue="1" operator="equal">
      <formula>4</formula>
    </cfRule>
    <cfRule type="cellIs" dxfId="829" priority="559" stopIfTrue="1" operator="equal">
      <formula>3</formula>
    </cfRule>
    <cfRule type="cellIs" dxfId="828" priority="560" stopIfTrue="1" operator="equal">
      <formula>2</formula>
    </cfRule>
  </conditionalFormatting>
  <conditionalFormatting sqref="M6">
    <cfRule type="cellIs" dxfId="827" priority="553" stopIfTrue="1" operator="equal">
      <formula>5</formula>
    </cfRule>
    <cfRule type="cellIs" dxfId="826" priority="554" stopIfTrue="1" operator="equal">
      <formula>4</formula>
    </cfRule>
    <cfRule type="cellIs" dxfId="825" priority="555" stopIfTrue="1" operator="equal">
      <formula>3</formula>
    </cfRule>
    <cfRule type="cellIs" dxfId="824" priority="556" stopIfTrue="1" operator="equal">
      <formula>2</formula>
    </cfRule>
  </conditionalFormatting>
  <conditionalFormatting sqref="N6">
    <cfRule type="cellIs" dxfId="823" priority="549" stopIfTrue="1" operator="equal">
      <formula>5</formula>
    </cfRule>
    <cfRule type="cellIs" dxfId="822" priority="550" stopIfTrue="1" operator="equal">
      <formula>4</formula>
    </cfRule>
    <cfRule type="cellIs" dxfId="821" priority="551" stopIfTrue="1" operator="equal">
      <formula>3</formula>
    </cfRule>
    <cfRule type="cellIs" dxfId="820" priority="552" stopIfTrue="1" operator="equal">
      <formula>2</formula>
    </cfRule>
  </conditionalFormatting>
  <conditionalFormatting sqref="N6">
    <cfRule type="cellIs" dxfId="819" priority="545" stopIfTrue="1" operator="equal">
      <formula>5</formula>
    </cfRule>
    <cfRule type="cellIs" dxfId="818" priority="546" stopIfTrue="1" operator="equal">
      <formula>4</formula>
    </cfRule>
    <cfRule type="cellIs" dxfId="817" priority="547" stopIfTrue="1" operator="equal">
      <formula>3</formula>
    </cfRule>
    <cfRule type="cellIs" dxfId="816" priority="548" stopIfTrue="1" operator="equal">
      <formula>2</formula>
    </cfRule>
  </conditionalFormatting>
  <conditionalFormatting sqref="M9">
    <cfRule type="cellIs" dxfId="815" priority="541" stopIfTrue="1" operator="equal">
      <formula>5</formula>
    </cfRule>
    <cfRule type="cellIs" dxfId="814" priority="542" stopIfTrue="1" operator="equal">
      <formula>4</formula>
    </cfRule>
    <cfRule type="cellIs" dxfId="813" priority="543" stopIfTrue="1" operator="equal">
      <formula>3</formula>
    </cfRule>
    <cfRule type="cellIs" dxfId="812" priority="544" stopIfTrue="1" operator="equal">
      <formula>2</formula>
    </cfRule>
  </conditionalFormatting>
  <conditionalFormatting sqref="N9">
    <cfRule type="cellIs" dxfId="811" priority="537" stopIfTrue="1" operator="equal">
      <formula>5</formula>
    </cfRule>
    <cfRule type="cellIs" dxfId="810" priority="538" stopIfTrue="1" operator="equal">
      <formula>4</formula>
    </cfRule>
    <cfRule type="cellIs" dxfId="809" priority="539" stopIfTrue="1" operator="equal">
      <formula>3</formula>
    </cfRule>
    <cfRule type="cellIs" dxfId="808" priority="540" stopIfTrue="1" operator="equal">
      <formula>2</formula>
    </cfRule>
  </conditionalFormatting>
  <conditionalFormatting sqref="N9">
    <cfRule type="cellIs" dxfId="807" priority="533" stopIfTrue="1" operator="equal">
      <formula>5</formula>
    </cfRule>
    <cfRule type="cellIs" dxfId="806" priority="534" stopIfTrue="1" operator="equal">
      <formula>4</formula>
    </cfRule>
    <cfRule type="cellIs" dxfId="805" priority="535" stopIfTrue="1" operator="equal">
      <formula>3</formula>
    </cfRule>
    <cfRule type="cellIs" dxfId="804" priority="536" stopIfTrue="1" operator="equal">
      <formula>2</formula>
    </cfRule>
  </conditionalFormatting>
  <conditionalFormatting sqref="N11">
    <cfRule type="cellIs" dxfId="803" priority="529" stopIfTrue="1" operator="equal">
      <formula>5</formula>
    </cfRule>
    <cfRule type="cellIs" dxfId="802" priority="530" stopIfTrue="1" operator="equal">
      <formula>4</formula>
    </cfRule>
    <cfRule type="cellIs" dxfId="801" priority="531" stopIfTrue="1" operator="equal">
      <formula>3</formula>
    </cfRule>
    <cfRule type="cellIs" dxfId="800" priority="532" stopIfTrue="1" operator="equal">
      <formula>2</formula>
    </cfRule>
  </conditionalFormatting>
  <conditionalFormatting sqref="AC8">
    <cfRule type="cellIs" dxfId="799" priority="89" stopIfTrue="1" operator="equal">
      <formula>5</formula>
    </cfRule>
    <cfRule type="cellIs" dxfId="798" priority="90" stopIfTrue="1" operator="equal">
      <formula>4</formula>
    </cfRule>
    <cfRule type="cellIs" dxfId="797" priority="91" stopIfTrue="1" operator="equal">
      <formula>3</formula>
    </cfRule>
    <cfRule type="cellIs" dxfId="796" priority="92" stopIfTrue="1" operator="equal">
      <formula>2</formula>
    </cfRule>
  </conditionalFormatting>
  <conditionalFormatting sqref="AB11">
    <cfRule type="cellIs" dxfId="795" priority="53" stopIfTrue="1" operator="equal">
      <formula>5</formula>
    </cfRule>
    <cfRule type="cellIs" dxfId="794" priority="54" stopIfTrue="1" operator="equal">
      <formula>4</formula>
    </cfRule>
    <cfRule type="cellIs" dxfId="793" priority="55" stopIfTrue="1" operator="equal">
      <formula>3</formula>
    </cfRule>
    <cfRule type="cellIs" dxfId="792" priority="56" stopIfTrue="1" operator="equal">
      <formula>2</formula>
    </cfRule>
  </conditionalFormatting>
  <conditionalFormatting sqref="AB11">
    <cfRule type="cellIs" dxfId="791" priority="49" stopIfTrue="1" operator="equal">
      <formula>5</formula>
    </cfRule>
    <cfRule type="cellIs" dxfId="790" priority="50" stopIfTrue="1" operator="equal">
      <formula>4</formula>
    </cfRule>
    <cfRule type="cellIs" dxfId="789" priority="51" stopIfTrue="1" operator="equal">
      <formula>3</formula>
    </cfRule>
    <cfRule type="cellIs" dxfId="788" priority="52" stopIfTrue="1" operator="equal">
      <formula>2</formula>
    </cfRule>
  </conditionalFormatting>
  <conditionalFormatting sqref="L6">
    <cfRule type="cellIs" dxfId="787" priority="525" stopIfTrue="1" operator="equal">
      <formula>5</formula>
    </cfRule>
    <cfRule type="cellIs" dxfId="786" priority="526" stopIfTrue="1" operator="equal">
      <formula>4</formula>
    </cfRule>
    <cfRule type="cellIs" dxfId="785" priority="527" stopIfTrue="1" operator="equal">
      <formula>3</formula>
    </cfRule>
    <cfRule type="cellIs" dxfId="784" priority="528" stopIfTrue="1" operator="equal">
      <formula>2</formula>
    </cfRule>
  </conditionalFormatting>
  <conditionalFormatting sqref="L6">
    <cfRule type="cellIs" dxfId="783" priority="521" stopIfTrue="1" operator="equal">
      <formula>5</formula>
    </cfRule>
    <cfRule type="cellIs" dxfId="782" priority="522" stopIfTrue="1" operator="equal">
      <formula>4</formula>
    </cfRule>
    <cfRule type="cellIs" dxfId="781" priority="523" stopIfTrue="1" operator="equal">
      <formula>3</formula>
    </cfRule>
    <cfRule type="cellIs" dxfId="780" priority="524" stopIfTrue="1" operator="equal">
      <formula>2</formula>
    </cfRule>
  </conditionalFormatting>
  <conditionalFormatting sqref="M11">
    <cfRule type="cellIs" dxfId="779" priority="517" stopIfTrue="1" operator="equal">
      <formula>5</formula>
    </cfRule>
    <cfRule type="cellIs" dxfId="778" priority="518" stopIfTrue="1" operator="equal">
      <formula>4</formula>
    </cfRule>
    <cfRule type="cellIs" dxfId="777" priority="519" stopIfTrue="1" operator="equal">
      <formula>3</formula>
    </cfRule>
    <cfRule type="cellIs" dxfId="776" priority="520" stopIfTrue="1" operator="equal">
      <formula>2</formula>
    </cfRule>
  </conditionalFormatting>
  <conditionalFormatting sqref="M11">
    <cfRule type="cellIs" dxfId="775" priority="513" stopIfTrue="1" operator="equal">
      <formula>5</formula>
    </cfRule>
    <cfRule type="cellIs" dxfId="774" priority="514" stopIfTrue="1" operator="equal">
      <formula>4</formula>
    </cfRule>
    <cfRule type="cellIs" dxfId="773" priority="515" stopIfTrue="1" operator="equal">
      <formula>3</formula>
    </cfRule>
    <cfRule type="cellIs" dxfId="772" priority="516" stopIfTrue="1" operator="equal">
      <formula>2</formula>
    </cfRule>
  </conditionalFormatting>
  <conditionalFormatting sqref="M12">
    <cfRule type="cellIs" dxfId="771" priority="509" stopIfTrue="1" operator="equal">
      <formula>5</formula>
    </cfRule>
    <cfRule type="cellIs" dxfId="770" priority="510" stopIfTrue="1" operator="equal">
      <formula>4</formula>
    </cfRule>
    <cfRule type="cellIs" dxfId="769" priority="511" stopIfTrue="1" operator="equal">
      <formula>3</formula>
    </cfRule>
    <cfRule type="cellIs" dxfId="768" priority="512" stopIfTrue="1" operator="equal">
      <formula>2</formula>
    </cfRule>
  </conditionalFormatting>
  <conditionalFormatting sqref="M12">
    <cfRule type="cellIs" dxfId="767" priority="505" stopIfTrue="1" operator="equal">
      <formula>5</formula>
    </cfRule>
    <cfRule type="cellIs" dxfId="766" priority="506" stopIfTrue="1" operator="equal">
      <formula>4</formula>
    </cfRule>
    <cfRule type="cellIs" dxfId="765" priority="507" stopIfTrue="1" operator="equal">
      <formula>3</formula>
    </cfRule>
    <cfRule type="cellIs" dxfId="764" priority="508" stopIfTrue="1" operator="equal">
      <formula>2</formula>
    </cfRule>
  </conditionalFormatting>
  <conditionalFormatting sqref="M10">
    <cfRule type="cellIs" dxfId="763" priority="501" stopIfTrue="1" operator="equal">
      <formula>5</formula>
    </cfRule>
    <cfRule type="cellIs" dxfId="762" priority="502" stopIfTrue="1" operator="equal">
      <formula>4</formula>
    </cfRule>
    <cfRule type="cellIs" dxfId="761" priority="503" stopIfTrue="1" operator="equal">
      <formula>3</formula>
    </cfRule>
    <cfRule type="cellIs" dxfId="760" priority="504" stopIfTrue="1" operator="equal">
      <formula>2</formula>
    </cfRule>
  </conditionalFormatting>
  <conditionalFormatting sqref="M10">
    <cfRule type="cellIs" dxfId="759" priority="497" stopIfTrue="1" operator="equal">
      <formula>5</formula>
    </cfRule>
    <cfRule type="cellIs" dxfId="758" priority="498" stopIfTrue="1" operator="equal">
      <formula>4</formula>
    </cfRule>
    <cfRule type="cellIs" dxfId="757" priority="499" stopIfTrue="1" operator="equal">
      <formula>3</formula>
    </cfRule>
    <cfRule type="cellIs" dxfId="756" priority="500" stopIfTrue="1" operator="equal">
      <formula>2</formula>
    </cfRule>
  </conditionalFormatting>
  <conditionalFormatting sqref="M13">
    <cfRule type="cellIs" dxfId="755" priority="493" stopIfTrue="1" operator="equal">
      <formula>5</formula>
    </cfRule>
    <cfRule type="cellIs" dxfId="754" priority="494" stopIfTrue="1" operator="equal">
      <formula>4</formula>
    </cfRule>
    <cfRule type="cellIs" dxfId="753" priority="495" stopIfTrue="1" operator="equal">
      <formula>3</formula>
    </cfRule>
    <cfRule type="cellIs" dxfId="752" priority="496" stopIfTrue="1" operator="equal">
      <formula>2</formula>
    </cfRule>
  </conditionalFormatting>
  <conditionalFormatting sqref="M13">
    <cfRule type="cellIs" dxfId="751" priority="489" stopIfTrue="1" operator="equal">
      <formula>5</formula>
    </cfRule>
    <cfRule type="cellIs" dxfId="750" priority="490" stopIfTrue="1" operator="equal">
      <formula>4</formula>
    </cfRule>
    <cfRule type="cellIs" dxfId="749" priority="491" stopIfTrue="1" operator="equal">
      <formula>3</formula>
    </cfRule>
    <cfRule type="cellIs" dxfId="748" priority="492" stopIfTrue="1" operator="equal">
      <formula>2</formula>
    </cfRule>
  </conditionalFormatting>
  <conditionalFormatting sqref="U9">
    <cfRule type="cellIs" dxfId="747" priority="277" stopIfTrue="1" operator="equal">
      <formula>5</formula>
    </cfRule>
    <cfRule type="cellIs" dxfId="746" priority="278" stopIfTrue="1" operator="equal">
      <formula>4</formula>
    </cfRule>
    <cfRule type="cellIs" dxfId="745" priority="279" stopIfTrue="1" operator="equal">
      <formula>3</formula>
    </cfRule>
    <cfRule type="cellIs" dxfId="744" priority="280" stopIfTrue="1" operator="equal">
      <formula>2</formula>
    </cfRule>
  </conditionalFormatting>
  <conditionalFormatting sqref="U9">
    <cfRule type="cellIs" dxfId="743" priority="273" stopIfTrue="1" operator="equal">
      <formula>5</formula>
    </cfRule>
    <cfRule type="cellIs" dxfId="742" priority="274" stopIfTrue="1" operator="equal">
      <formula>4</formula>
    </cfRule>
    <cfRule type="cellIs" dxfId="741" priority="275" stopIfTrue="1" operator="equal">
      <formula>3</formula>
    </cfRule>
    <cfRule type="cellIs" dxfId="740" priority="276" stopIfTrue="1" operator="equal">
      <formula>2</formula>
    </cfRule>
  </conditionalFormatting>
  <conditionalFormatting sqref="T11:U11">
    <cfRule type="cellIs" dxfId="739" priority="269" stopIfTrue="1" operator="equal">
      <formula>5</formula>
    </cfRule>
    <cfRule type="cellIs" dxfId="738" priority="270" stopIfTrue="1" operator="equal">
      <formula>4</formula>
    </cfRule>
    <cfRule type="cellIs" dxfId="737" priority="271" stopIfTrue="1" operator="equal">
      <formula>3</formula>
    </cfRule>
    <cfRule type="cellIs" dxfId="736" priority="272" stopIfTrue="1" operator="equal">
      <formula>2</formula>
    </cfRule>
  </conditionalFormatting>
  <conditionalFormatting sqref="T11">
    <cfRule type="cellIs" dxfId="735" priority="265" stopIfTrue="1" operator="equal">
      <formula>5</formula>
    </cfRule>
    <cfRule type="cellIs" dxfId="734" priority="266" stopIfTrue="1" operator="equal">
      <formula>4</formula>
    </cfRule>
    <cfRule type="cellIs" dxfId="733" priority="267" stopIfTrue="1" operator="equal">
      <formula>3</formula>
    </cfRule>
    <cfRule type="cellIs" dxfId="732" priority="268" stopIfTrue="1" operator="equal">
      <formula>2</formula>
    </cfRule>
  </conditionalFormatting>
  <conditionalFormatting sqref="W8">
    <cfRule type="cellIs" dxfId="731" priority="245" stopIfTrue="1" operator="equal">
      <formula>5</formula>
    </cfRule>
    <cfRule type="cellIs" dxfId="730" priority="246" stopIfTrue="1" operator="equal">
      <formula>4</formula>
    </cfRule>
    <cfRule type="cellIs" dxfId="729" priority="247" stopIfTrue="1" operator="equal">
      <formula>3</formula>
    </cfRule>
    <cfRule type="cellIs" dxfId="728" priority="248" stopIfTrue="1" operator="equal">
      <formula>2</formula>
    </cfRule>
  </conditionalFormatting>
  <conditionalFormatting sqref="X8">
    <cfRule type="cellIs" dxfId="727" priority="241" stopIfTrue="1" operator="equal">
      <formula>5</formula>
    </cfRule>
    <cfRule type="cellIs" dxfId="726" priority="242" stopIfTrue="1" operator="equal">
      <formula>4</formula>
    </cfRule>
    <cfRule type="cellIs" dxfId="725" priority="243" stopIfTrue="1" operator="equal">
      <formula>3</formula>
    </cfRule>
    <cfRule type="cellIs" dxfId="724" priority="244" stopIfTrue="1" operator="equal">
      <formula>2</formula>
    </cfRule>
  </conditionalFormatting>
  <conditionalFormatting sqref="X8">
    <cfRule type="cellIs" dxfId="723" priority="237" stopIfTrue="1" operator="equal">
      <formula>5</formula>
    </cfRule>
    <cfRule type="cellIs" dxfId="722" priority="238" stopIfTrue="1" operator="equal">
      <formula>4</formula>
    </cfRule>
    <cfRule type="cellIs" dxfId="721" priority="239" stopIfTrue="1" operator="equal">
      <formula>3</formula>
    </cfRule>
    <cfRule type="cellIs" dxfId="720" priority="240" stopIfTrue="1" operator="equal">
      <formula>2</formula>
    </cfRule>
  </conditionalFormatting>
  <conditionalFormatting sqref="W6">
    <cfRule type="cellIs" dxfId="719" priority="233" stopIfTrue="1" operator="equal">
      <formula>5</formula>
    </cfRule>
    <cfRule type="cellIs" dxfId="718" priority="234" stopIfTrue="1" operator="equal">
      <formula>4</formula>
    </cfRule>
    <cfRule type="cellIs" dxfId="717" priority="235" stopIfTrue="1" operator="equal">
      <formula>3</formula>
    </cfRule>
    <cfRule type="cellIs" dxfId="716" priority="236" stopIfTrue="1" operator="equal">
      <formula>2</formula>
    </cfRule>
  </conditionalFormatting>
  <conditionalFormatting sqref="X6">
    <cfRule type="cellIs" dxfId="715" priority="229" stopIfTrue="1" operator="equal">
      <formula>5</formula>
    </cfRule>
    <cfRule type="cellIs" dxfId="714" priority="230" stopIfTrue="1" operator="equal">
      <formula>4</formula>
    </cfRule>
    <cfRule type="cellIs" dxfId="713" priority="231" stopIfTrue="1" operator="equal">
      <formula>3</formula>
    </cfRule>
    <cfRule type="cellIs" dxfId="712" priority="232" stopIfTrue="1" operator="equal">
      <formula>2</formula>
    </cfRule>
  </conditionalFormatting>
  <conditionalFormatting sqref="X6">
    <cfRule type="cellIs" dxfId="711" priority="225" stopIfTrue="1" operator="equal">
      <formula>5</formula>
    </cfRule>
    <cfRule type="cellIs" dxfId="710" priority="226" stopIfTrue="1" operator="equal">
      <formula>4</formula>
    </cfRule>
    <cfRule type="cellIs" dxfId="709" priority="227" stopIfTrue="1" operator="equal">
      <formula>3</formula>
    </cfRule>
    <cfRule type="cellIs" dxfId="708" priority="228" stopIfTrue="1" operator="equal">
      <formula>2</formula>
    </cfRule>
  </conditionalFormatting>
  <conditionalFormatting sqref="W9">
    <cfRule type="cellIs" dxfId="707" priority="221" stopIfTrue="1" operator="equal">
      <formula>5</formula>
    </cfRule>
    <cfRule type="cellIs" dxfId="706" priority="222" stopIfTrue="1" operator="equal">
      <formula>4</formula>
    </cfRule>
    <cfRule type="cellIs" dxfId="705" priority="223" stopIfTrue="1" operator="equal">
      <formula>3</formula>
    </cfRule>
    <cfRule type="cellIs" dxfId="704" priority="224" stopIfTrue="1" operator="equal">
      <formula>2</formula>
    </cfRule>
  </conditionalFormatting>
  <conditionalFormatting sqref="X9">
    <cfRule type="cellIs" dxfId="703" priority="217" stopIfTrue="1" operator="equal">
      <formula>5</formula>
    </cfRule>
    <cfRule type="cellIs" dxfId="702" priority="218" stopIfTrue="1" operator="equal">
      <formula>4</formula>
    </cfRule>
    <cfRule type="cellIs" dxfId="701" priority="219" stopIfTrue="1" operator="equal">
      <formula>3</formula>
    </cfRule>
    <cfRule type="cellIs" dxfId="700" priority="220" stopIfTrue="1" operator="equal">
      <formula>2</formula>
    </cfRule>
  </conditionalFormatting>
  <conditionalFormatting sqref="X9">
    <cfRule type="cellIs" dxfId="699" priority="213" stopIfTrue="1" operator="equal">
      <formula>5</formula>
    </cfRule>
    <cfRule type="cellIs" dxfId="698" priority="214" stopIfTrue="1" operator="equal">
      <formula>4</formula>
    </cfRule>
    <cfRule type="cellIs" dxfId="697" priority="215" stopIfTrue="1" operator="equal">
      <formula>3</formula>
    </cfRule>
    <cfRule type="cellIs" dxfId="696" priority="216" stopIfTrue="1" operator="equal">
      <formula>2</formula>
    </cfRule>
  </conditionalFormatting>
  <conditionalFormatting sqref="AB12">
    <cfRule type="cellIs" dxfId="695" priority="41" stopIfTrue="1" operator="equal">
      <formula>5</formula>
    </cfRule>
    <cfRule type="cellIs" dxfId="694" priority="42" stopIfTrue="1" operator="equal">
      <formula>4</formula>
    </cfRule>
    <cfRule type="cellIs" dxfId="693" priority="43" stopIfTrue="1" operator="equal">
      <formula>3</formula>
    </cfRule>
    <cfRule type="cellIs" dxfId="692" priority="44" stopIfTrue="1" operator="equal">
      <formula>2</formula>
    </cfRule>
  </conditionalFormatting>
  <conditionalFormatting sqref="AB10">
    <cfRule type="cellIs" dxfId="691" priority="37" stopIfTrue="1" operator="equal">
      <formula>5</formula>
    </cfRule>
    <cfRule type="cellIs" dxfId="690" priority="38" stopIfTrue="1" operator="equal">
      <formula>4</formula>
    </cfRule>
    <cfRule type="cellIs" dxfId="689" priority="39" stopIfTrue="1" operator="equal">
      <formula>3</formula>
    </cfRule>
    <cfRule type="cellIs" dxfId="688" priority="40" stopIfTrue="1" operator="equal">
      <formula>2</formula>
    </cfRule>
  </conditionalFormatting>
  <conditionalFormatting sqref="AB10">
    <cfRule type="cellIs" dxfId="687" priority="33" stopIfTrue="1" operator="equal">
      <formula>5</formula>
    </cfRule>
    <cfRule type="cellIs" dxfId="686" priority="34" stopIfTrue="1" operator="equal">
      <formula>4</formula>
    </cfRule>
    <cfRule type="cellIs" dxfId="685" priority="35" stopIfTrue="1" operator="equal">
      <formula>3</formula>
    </cfRule>
    <cfRule type="cellIs" dxfId="684" priority="36" stopIfTrue="1" operator="equal">
      <formula>2</formula>
    </cfRule>
  </conditionalFormatting>
  <conditionalFormatting sqref="AB13">
    <cfRule type="cellIs" dxfId="683" priority="29" stopIfTrue="1" operator="equal">
      <formula>5</formula>
    </cfRule>
    <cfRule type="cellIs" dxfId="682" priority="30" stopIfTrue="1" operator="equal">
      <formula>4</formula>
    </cfRule>
    <cfRule type="cellIs" dxfId="681" priority="31" stopIfTrue="1" operator="equal">
      <formula>3</formula>
    </cfRule>
    <cfRule type="cellIs" dxfId="680" priority="32" stopIfTrue="1" operator="equal">
      <formula>2</formula>
    </cfRule>
  </conditionalFormatting>
  <conditionalFormatting sqref="W11">
    <cfRule type="cellIs" dxfId="679" priority="205" stopIfTrue="1" operator="equal">
      <formula>5</formula>
    </cfRule>
    <cfRule type="cellIs" dxfId="678" priority="206" stopIfTrue="1" operator="equal">
      <formula>4</formula>
    </cfRule>
    <cfRule type="cellIs" dxfId="677" priority="207" stopIfTrue="1" operator="equal">
      <formula>3</formula>
    </cfRule>
    <cfRule type="cellIs" dxfId="676" priority="208" stopIfTrue="1" operator="equal">
      <formula>2</formula>
    </cfRule>
  </conditionalFormatting>
  <conditionalFormatting sqref="W11">
    <cfRule type="cellIs" dxfId="675" priority="201" stopIfTrue="1" operator="equal">
      <formula>5</formula>
    </cfRule>
    <cfRule type="cellIs" dxfId="674" priority="202" stopIfTrue="1" operator="equal">
      <formula>4</formula>
    </cfRule>
    <cfRule type="cellIs" dxfId="673" priority="203" stopIfTrue="1" operator="equal">
      <formula>3</formula>
    </cfRule>
    <cfRule type="cellIs" dxfId="672" priority="204" stopIfTrue="1" operator="equal">
      <formula>2</formula>
    </cfRule>
  </conditionalFormatting>
  <conditionalFormatting sqref="W10">
    <cfRule type="cellIs" dxfId="671" priority="185" stopIfTrue="1" operator="equal">
      <formula>5</formula>
    </cfRule>
    <cfRule type="cellIs" dxfId="670" priority="186" stopIfTrue="1" operator="equal">
      <formula>4</formula>
    </cfRule>
    <cfRule type="cellIs" dxfId="669" priority="187" stopIfTrue="1" operator="equal">
      <formula>3</formula>
    </cfRule>
    <cfRule type="cellIs" dxfId="668" priority="188" stopIfTrue="1" operator="equal">
      <formula>2</formula>
    </cfRule>
  </conditionalFormatting>
  <conditionalFormatting sqref="T7 T10:U10 T12:U13">
    <cfRule type="cellIs" dxfId="667" priority="325" stopIfTrue="1" operator="equal">
      <formula>5</formula>
    </cfRule>
    <cfRule type="cellIs" dxfId="666" priority="326" stopIfTrue="1" operator="equal">
      <formula>4</formula>
    </cfRule>
    <cfRule type="cellIs" dxfId="665" priority="327" stopIfTrue="1" operator="equal">
      <formula>3</formula>
    </cfRule>
    <cfRule type="cellIs" dxfId="664" priority="328" stopIfTrue="1" operator="equal">
      <formula>2</formula>
    </cfRule>
  </conditionalFormatting>
  <conditionalFormatting sqref="R12">
    <cfRule type="cellIs" dxfId="663" priority="349" stopIfTrue="1" operator="equal">
      <formula>5</formula>
    </cfRule>
    <cfRule type="cellIs" dxfId="662" priority="350" stopIfTrue="1" operator="equal">
      <formula>4</formula>
    </cfRule>
    <cfRule type="cellIs" dxfId="661" priority="351" stopIfTrue="1" operator="equal">
      <formula>3</formula>
    </cfRule>
    <cfRule type="cellIs" dxfId="660" priority="352" stopIfTrue="1" operator="equal">
      <formula>2</formula>
    </cfRule>
  </conditionalFormatting>
  <conditionalFormatting sqref="R12">
    <cfRule type="cellIs" dxfId="659" priority="345" stopIfTrue="1" operator="equal">
      <formula>5</formula>
    </cfRule>
    <cfRule type="cellIs" dxfId="658" priority="346" stopIfTrue="1" operator="equal">
      <formula>4</formula>
    </cfRule>
    <cfRule type="cellIs" dxfId="657" priority="347" stopIfTrue="1" operator="equal">
      <formula>3</formula>
    </cfRule>
    <cfRule type="cellIs" dxfId="656" priority="348" stopIfTrue="1" operator="equal">
      <formula>2</formula>
    </cfRule>
  </conditionalFormatting>
  <conditionalFormatting sqref="R10">
    <cfRule type="cellIs" dxfId="655" priority="341" stopIfTrue="1" operator="equal">
      <formula>5</formula>
    </cfRule>
    <cfRule type="cellIs" dxfId="654" priority="342" stopIfTrue="1" operator="equal">
      <formula>4</formula>
    </cfRule>
    <cfRule type="cellIs" dxfId="653" priority="343" stopIfTrue="1" operator="equal">
      <formula>3</formula>
    </cfRule>
    <cfRule type="cellIs" dxfId="652" priority="344" stopIfTrue="1" operator="equal">
      <formula>2</formula>
    </cfRule>
  </conditionalFormatting>
  <conditionalFormatting sqref="Y13:Z13">
    <cfRule type="cellIs" dxfId="651" priority="169" stopIfTrue="1" operator="equal">
      <formula>5</formula>
    </cfRule>
    <cfRule type="cellIs" dxfId="650" priority="170" stopIfTrue="1" operator="equal">
      <formula>4</formula>
    </cfRule>
    <cfRule type="cellIs" dxfId="649" priority="171" stopIfTrue="1" operator="equal">
      <formula>3</formula>
    </cfRule>
    <cfRule type="cellIs" dxfId="648" priority="172" stopIfTrue="1" operator="equal">
      <formula>2</formula>
    </cfRule>
  </conditionalFormatting>
  <conditionalFormatting sqref="Z7">
    <cfRule type="cellIs" dxfId="647" priority="161" stopIfTrue="1" operator="equal">
      <formula>5</formula>
    </cfRule>
    <cfRule type="cellIs" dxfId="646" priority="162" stopIfTrue="1" operator="equal">
      <formula>4</formula>
    </cfRule>
    <cfRule type="cellIs" dxfId="645" priority="163" stopIfTrue="1" operator="equal">
      <formula>3</formula>
    </cfRule>
    <cfRule type="cellIs" dxfId="644" priority="164" stopIfTrue="1" operator="equal">
      <formula>2</formula>
    </cfRule>
  </conditionalFormatting>
  <conditionalFormatting sqref="Y10">
    <cfRule type="cellIs" dxfId="643" priority="157" stopIfTrue="1" operator="equal">
      <formula>5</formula>
    </cfRule>
    <cfRule type="cellIs" dxfId="642" priority="158" stopIfTrue="1" operator="equal">
      <formula>4</formula>
    </cfRule>
    <cfRule type="cellIs" dxfId="641" priority="159" stopIfTrue="1" operator="equal">
      <formula>3</formula>
    </cfRule>
    <cfRule type="cellIs" dxfId="640" priority="160" stopIfTrue="1" operator="equal">
      <formula>2</formula>
    </cfRule>
  </conditionalFormatting>
  <conditionalFormatting sqref="T13:U13">
    <cfRule type="cellIs" dxfId="639" priority="321" stopIfTrue="1" operator="equal">
      <formula>5</formula>
    </cfRule>
    <cfRule type="cellIs" dxfId="638" priority="322" stopIfTrue="1" operator="equal">
      <formula>4</formula>
    </cfRule>
    <cfRule type="cellIs" dxfId="637" priority="323" stopIfTrue="1" operator="equal">
      <formula>3</formula>
    </cfRule>
    <cfRule type="cellIs" dxfId="636" priority="324" stopIfTrue="1" operator="equal">
      <formula>2</formula>
    </cfRule>
  </conditionalFormatting>
  <conditionalFormatting sqref="U7">
    <cfRule type="cellIs" dxfId="635" priority="317" stopIfTrue="1" operator="equal">
      <formula>5</formula>
    </cfRule>
    <cfRule type="cellIs" dxfId="634" priority="318" stopIfTrue="1" operator="equal">
      <formula>4</formula>
    </cfRule>
    <cfRule type="cellIs" dxfId="633" priority="319" stopIfTrue="1" operator="equal">
      <formula>3</formula>
    </cfRule>
    <cfRule type="cellIs" dxfId="632" priority="320" stopIfTrue="1" operator="equal">
      <formula>2</formula>
    </cfRule>
  </conditionalFormatting>
  <conditionalFormatting sqref="U7">
    <cfRule type="cellIs" dxfId="631" priority="313" stopIfTrue="1" operator="equal">
      <formula>5</formula>
    </cfRule>
    <cfRule type="cellIs" dxfId="630" priority="314" stopIfTrue="1" operator="equal">
      <formula>4</formula>
    </cfRule>
    <cfRule type="cellIs" dxfId="629" priority="315" stopIfTrue="1" operator="equal">
      <formula>3</formula>
    </cfRule>
    <cfRule type="cellIs" dxfId="628" priority="316" stopIfTrue="1" operator="equal">
      <formula>2</formula>
    </cfRule>
  </conditionalFormatting>
  <conditionalFormatting sqref="T8">
    <cfRule type="cellIs" dxfId="627" priority="305" stopIfTrue="1" operator="equal">
      <formula>5</formula>
    </cfRule>
    <cfRule type="cellIs" dxfId="626" priority="306" stopIfTrue="1" operator="equal">
      <formula>4</formula>
    </cfRule>
    <cfRule type="cellIs" dxfId="625" priority="307" stopIfTrue="1" operator="equal">
      <formula>3</formula>
    </cfRule>
    <cfRule type="cellIs" dxfId="624" priority="308" stopIfTrue="1" operator="equal">
      <formula>2</formula>
    </cfRule>
  </conditionalFormatting>
  <conditionalFormatting sqref="U8">
    <cfRule type="cellIs" dxfId="623" priority="301" stopIfTrue="1" operator="equal">
      <formula>5</formula>
    </cfRule>
    <cfRule type="cellIs" dxfId="622" priority="302" stopIfTrue="1" operator="equal">
      <formula>4</formula>
    </cfRule>
    <cfRule type="cellIs" dxfId="621" priority="303" stopIfTrue="1" operator="equal">
      <formula>3</formula>
    </cfRule>
    <cfRule type="cellIs" dxfId="620" priority="304" stopIfTrue="1" operator="equal">
      <formula>2</formula>
    </cfRule>
  </conditionalFormatting>
  <conditionalFormatting sqref="U8">
    <cfRule type="cellIs" dxfId="619" priority="297" stopIfTrue="1" operator="equal">
      <formula>5</formula>
    </cfRule>
    <cfRule type="cellIs" dxfId="618" priority="298" stopIfTrue="1" operator="equal">
      <formula>4</formula>
    </cfRule>
    <cfRule type="cellIs" dxfId="617" priority="299" stopIfTrue="1" operator="equal">
      <formula>3</formula>
    </cfRule>
    <cfRule type="cellIs" dxfId="616" priority="300" stopIfTrue="1" operator="equal">
      <formula>2</formula>
    </cfRule>
  </conditionalFormatting>
  <conditionalFormatting sqref="T6">
    <cfRule type="cellIs" dxfId="615" priority="293" stopIfTrue="1" operator="equal">
      <formula>5</formula>
    </cfRule>
    <cfRule type="cellIs" dxfId="614" priority="294" stopIfTrue="1" operator="equal">
      <formula>4</formula>
    </cfRule>
    <cfRule type="cellIs" dxfId="613" priority="295" stopIfTrue="1" operator="equal">
      <formula>3</formula>
    </cfRule>
    <cfRule type="cellIs" dxfId="612" priority="296" stopIfTrue="1" operator="equal">
      <formula>2</formula>
    </cfRule>
  </conditionalFormatting>
  <conditionalFormatting sqref="U6">
    <cfRule type="cellIs" dxfId="611" priority="289" stopIfTrue="1" operator="equal">
      <formula>5</formula>
    </cfRule>
    <cfRule type="cellIs" dxfId="610" priority="290" stopIfTrue="1" operator="equal">
      <formula>4</formula>
    </cfRule>
    <cfRule type="cellIs" dxfId="609" priority="291" stopIfTrue="1" operator="equal">
      <formula>3</formula>
    </cfRule>
    <cfRule type="cellIs" dxfId="608" priority="292" stopIfTrue="1" operator="equal">
      <formula>2</formula>
    </cfRule>
  </conditionalFormatting>
  <conditionalFormatting sqref="U6">
    <cfRule type="cellIs" dxfId="607" priority="285" stopIfTrue="1" operator="equal">
      <formula>5</formula>
    </cfRule>
    <cfRule type="cellIs" dxfId="606" priority="286" stopIfTrue="1" operator="equal">
      <formula>4</formula>
    </cfRule>
    <cfRule type="cellIs" dxfId="605" priority="287" stopIfTrue="1" operator="equal">
      <formula>3</formula>
    </cfRule>
    <cfRule type="cellIs" dxfId="604" priority="288" stopIfTrue="1" operator="equal">
      <formula>2</formula>
    </cfRule>
  </conditionalFormatting>
  <conditionalFormatting sqref="T9">
    <cfRule type="cellIs" dxfId="603" priority="281" stopIfTrue="1" operator="equal">
      <formula>5</formula>
    </cfRule>
    <cfRule type="cellIs" dxfId="602" priority="282" stopIfTrue="1" operator="equal">
      <formula>4</formula>
    </cfRule>
    <cfRule type="cellIs" dxfId="601" priority="283" stopIfTrue="1" operator="equal">
      <formula>3</formula>
    </cfRule>
    <cfRule type="cellIs" dxfId="600" priority="284" stopIfTrue="1" operator="equal">
      <formula>2</formula>
    </cfRule>
  </conditionalFormatting>
  <conditionalFormatting sqref="S8">
    <cfRule type="cellIs" dxfId="599" priority="397" stopIfTrue="1" operator="equal">
      <formula>5</formula>
    </cfRule>
    <cfRule type="cellIs" dxfId="598" priority="398" stopIfTrue="1" operator="equal">
      <formula>4</formula>
    </cfRule>
    <cfRule type="cellIs" dxfId="597" priority="399" stopIfTrue="1" operator="equal">
      <formula>3</formula>
    </cfRule>
    <cfRule type="cellIs" dxfId="596" priority="400" stopIfTrue="1" operator="equal">
      <formula>2</formula>
    </cfRule>
  </conditionalFormatting>
  <conditionalFormatting sqref="R6">
    <cfRule type="cellIs" dxfId="595" priority="393" stopIfTrue="1" operator="equal">
      <formula>5</formula>
    </cfRule>
    <cfRule type="cellIs" dxfId="594" priority="394" stopIfTrue="1" operator="equal">
      <formula>4</formula>
    </cfRule>
    <cfRule type="cellIs" dxfId="593" priority="395" stopIfTrue="1" operator="equal">
      <formula>3</formula>
    </cfRule>
    <cfRule type="cellIs" dxfId="592" priority="396" stopIfTrue="1" operator="equal">
      <formula>2</formula>
    </cfRule>
  </conditionalFormatting>
  <conditionalFormatting sqref="S6">
    <cfRule type="cellIs" dxfId="591" priority="389" stopIfTrue="1" operator="equal">
      <formula>5</formula>
    </cfRule>
    <cfRule type="cellIs" dxfId="590" priority="390" stopIfTrue="1" operator="equal">
      <formula>4</formula>
    </cfRule>
    <cfRule type="cellIs" dxfId="589" priority="391" stopIfTrue="1" operator="equal">
      <formula>3</formula>
    </cfRule>
    <cfRule type="cellIs" dxfId="588" priority="392" stopIfTrue="1" operator="equal">
      <formula>2</formula>
    </cfRule>
  </conditionalFormatting>
  <conditionalFormatting sqref="S6">
    <cfRule type="cellIs" dxfId="587" priority="385" stopIfTrue="1" operator="equal">
      <formula>5</formula>
    </cfRule>
    <cfRule type="cellIs" dxfId="586" priority="386" stopIfTrue="1" operator="equal">
      <formula>4</formula>
    </cfRule>
    <cfRule type="cellIs" dxfId="585" priority="387" stopIfTrue="1" operator="equal">
      <formula>3</formula>
    </cfRule>
    <cfRule type="cellIs" dxfId="584" priority="388" stopIfTrue="1" operator="equal">
      <formula>2</formula>
    </cfRule>
  </conditionalFormatting>
  <conditionalFormatting sqref="R9">
    <cfRule type="cellIs" dxfId="583" priority="381" stopIfTrue="1" operator="equal">
      <formula>5</formula>
    </cfRule>
    <cfRule type="cellIs" dxfId="582" priority="382" stopIfTrue="1" operator="equal">
      <formula>4</formula>
    </cfRule>
    <cfRule type="cellIs" dxfId="581" priority="383" stopIfTrue="1" operator="equal">
      <formula>3</formula>
    </cfRule>
    <cfRule type="cellIs" dxfId="580" priority="384" stopIfTrue="1" operator="equal">
      <formula>2</formula>
    </cfRule>
  </conditionalFormatting>
  <conditionalFormatting sqref="S9">
    <cfRule type="cellIs" dxfId="579" priority="373" stopIfTrue="1" operator="equal">
      <formula>5</formula>
    </cfRule>
    <cfRule type="cellIs" dxfId="578" priority="374" stopIfTrue="1" operator="equal">
      <formula>4</formula>
    </cfRule>
    <cfRule type="cellIs" dxfId="577" priority="375" stopIfTrue="1" operator="equal">
      <formula>3</formula>
    </cfRule>
    <cfRule type="cellIs" dxfId="576" priority="376" stopIfTrue="1" operator="equal">
      <formula>2</formula>
    </cfRule>
  </conditionalFormatting>
  <conditionalFormatting sqref="S11">
    <cfRule type="cellIs" dxfId="575" priority="369" stopIfTrue="1" operator="equal">
      <formula>5</formula>
    </cfRule>
    <cfRule type="cellIs" dxfId="574" priority="370" stopIfTrue="1" operator="equal">
      <formula>4</formula>
    </cfRule>
    <cfRule type="cellIs" dxfId="573" priority="371" stopIfTrue="1" operator="equal">
      <formula>3</formula>
    </cfRule>
    <cfRule type="cellIs" dxfId="572" priority="372" stopIfTrue="1" operator="equal">
      <formula>2</formula>
    </cfRule>
  </conditionalFormatting>
  <conditionalFormatting sqref="W12">
    <cfRule type="cellIs" dxfId="571" priority="197" stopIfTrue="1" operator="equal">
      <formula>5</formula>
    </cfRule>
    <cfRule type="cellIs" dxfId="570" priority="198" stopIfTrue="1" operator="equal">
      <formula>4</formula>
    </cfRule>
    <cfRule type="cellIs" dxfId="569" priority="199" stopIfTrue="1" operator="equal">
      <formula>3</formula>
    </cfRule>
    <cfRule type="cellIs" dxfId="568" priority="200" stopIfTrue="1" operator="equal">
      <formula>2</formula>
    </cfRule>
  </conditionalFormatting>
  <conditionalFormatting sqref="W12">
    <cfRule type="cellIs" dxfId="567" priority="193" stopIfTrue="1" operator="equal">
      <formula>5</formula>
    </cfRule>
    <cfRule type="cellIs" dxfId="566" priority="194" stopIfTrue="1" operator="equal">
      <formula>4</formula>
    </cfRule>
    <cfRule type="cellIs" dxfId="565" priority="195" stopIfTrue="1" operator="equal">
      <formula>3</formula>
    </cfRule>
    <cfRule type="cellIs" dxfId="564" priority="196" stopIfTrue="1" operator="equal">
      <formula>2</formula>
    </cfRule>
  </conditionalFormatting>
  <conditionalFormatting sqref="Q6">
    <cfRule type="cellIs" dxfId="563" priority="365" stopIfTrue="1" operator="equal">
      <formula>5</formula>
    </cfRule>
    <cfRule type="cellIs" dxfId="562" priority="366" stopIfTrue="1" operator="equal">
      <formula>4</formula>
    </cfRule>
    <cfRule type="cellIs" dxfId="561" priority="367" stopIfTrue="1" operator="equal">
      <formula>3</formula>
    </cfRule>
    <cfRule type="cellIs" dxfId="560" priority="368" stopIfTrue="1" operator="equal">
      <formula>2</formula>
    </cfRule>
  </conditionalFormatting>
  <conditionalFormatting sqref="W10">
    <cfRule type="cellIs" dxfId="559" priority="189" stopIfTrue="1" operator="equal">
      <formula>5</formula>
    </cfRule>
    <cfRule type="cellIs" dxfId="558" priority="190" stopIfTrue="1" operator="equal">
      <formula>4</formula>
    </cfRule>
    <cfRule type="cellIs" dxfId="557" priority="191" stopIfTrue="1" operator="equal">
      <formula>3</formula>
    </cfRule>
    <cfRule type="cellIs" dxfId="556" priority="192" stopIfTrue="1" operator="equal">
      <formula>2</formula>
    </cfRule>
  </conditionalFormatting>
  <conditionalFormatting sqref="Q6">
    <cfRule type="cellIs" dxfId="555" priority="361" stopIfTrue="1" operator="equal">
      <formula>5</formula>
    </cfRule>
    <cfRule type="cellIs" dxfId="554" priority="362" stopIfTrue="1" operator="equal">
      <formula>4</formula>
    </cfRule>
    <cfRule type="cellIs" dxfId="553" priority="363" stopIfTrue="1" operator="equal">
      <formula>3</formula>
    </cfRule>
    <cfRule type="cellIs" dxfId="552" priority="364" stopIfTrue="1" operator="equal">
      <formula>2</formula>
    </cfRule>
  </conditionalFormatting>
  <conditionalFormatting sqref="W13">
    <cfRule type="cellIs" dxfId="551" priority="181" stopIfTrue="1" operator="equal">
      <formula>5</formula>
    </cfRule>
    <cfRule type="cellIs" dxfId="550" priority="182" stopIfTrue="1" operator="equal">
      <formula>4</formula>
    </cfRule>
    <cfRule type="cellIs" dxfId="549" priority="183" stopIfTrue="1" operator="equal">
      <formula>3</formula>
    </cfRule>
    <cfRule type="cellIs" dxfId="548" priority="184" stopIfTrue="1" operator="equal">
      <formula>2</formula>
    </cfRule>
  </conditionalFormatting>
  <conditionalFormatting sqref="W13">
    <cfRule type="cellIs" dxfId="547" priority="177" stopIfTrue="1" operator="equal">
      <formula>5</formula>
    </cfRule>
    <cfRule type="cellIs" dxfId="546" priority="178" stopIfTrue="1" operator="equal">
      <formula>4</formula>
    </cfRule>
    <cfRule type="cellIs" dxfId="545" priority="179" stopIfTrue="1" operator="equal">
      <formula>3</formula>
    </cfRule>
    <cfRule type="cellIs" dxfId="544" priority="180" stopIfTrue="1" operator="equal">
      <formula>2</formula>
    </cfRule>
  </conditionalFormatting>
  <conditionalFormatting sqref="Y7 Y10:Z10 Y12:Z13">
    <cfRule type="cellIs" dxfId="543" priority="173" stopIfTrue="1" operator="equal">
      <formula>5</formula>
    </cfRule>
    <cfRule type="cellIs" dxfId="542" priority="174" stopIfTrue="1" operator="equal">
      <formula>4</formula>
    </cfRule>
    <cfRule type="cellIs" dxfId="541" priority="175" stopIfTrue="1" operator="equal">
      <formula>3</formula>
    </cfRule>
    <cfRule type="cellIs" dxfId="540" priority="176" stopIfTrue="1" operator="equal">
      <formula>2</formula>
    </cfRule>
  </conditionalFormatting>
  <conditionalFormatting sqref="O7 O10:P10 O12:P13">
    <cfRule type="cellIs" dxfId="539" priority="485" stopIfTrue="1" operator="equal">
      <formula>5</formula>
    </cfRule>
    <cfRule type="cellIs" dxfId="538" priority="486" stopIfTrue="1" operator="equal">
      <formula>4</formula>
    </cfRule>
    <cfRule type="cellIs" dxfId="537" priority="487" stopIfTrue="1" operator="equal">
      <formula>3</formula>
    </cfRule>
    <cfRule type="cellIs" dxfId="536" priority="488" stopIfTrue="1" operator="equal">
      <formula>2</formula>
    </cfRule>
  </conditionalFormatting>
  <conditionalFormatting sqref="O10">
    <cfRule type="cellIs" dxfId="535" priority="469" stopIfTrue="1" operator="equal">
      <formula>5</formula>
    </cfRule>
    <cfRule type="cellIs" dxfId="534" priority="470" stopIfTrue="1" operator="equal">
      <formula>4</formula>
    </cfRule>
    <cfRule type="cellIs" dxfId="533" priority="471" stopIfTrue="1" operator="equal">
      <formula>3</formula>
    </cfRule>
    <cfRule type="cellIs" dxfId="532" priority="472" stopIfTrue="1" operator="equal">
      <formula>2</formula>
    </cfRule>
  </conditionalFormatting>
  <conditionalFormatting sqref="O8">
    <cfRule type="cellIs" dxfId="531" priority="465" stopIfTrue="1" operator="equal">
      <formula>5</formula>
    </cfRule>
    <cfRule type="cellIs" dxfId="530" priority="466" stopIfTrue="1" operator="equal">
      <formula>4</formula>
    </cfRule>
    <cfRule type="cellIs" dxfId="529" priority="467" stopIfTrue="1" operator="equal">
      <formula>3</formula>
    </cfRule>
    <cfRule type="cellIs" dxfId="528" priority="468" stopIfTrue="1" operator="equal">
      <formula>2</formula>
    </cfRule>
  </conditionalFormatting>
  <conditionalFormatting sqref="O6">
    <cfRule type="cellIs" dxfId="527" priority="453" stopIfTrue="1" operator="equal">
      <formula>5</formula>
    </cfRule>
    <cfRule type="cellIs" dxfId="526" priority="454" stopIfTrue="1" operator="equal">
      <formula>4</formula>
    </cfRule>
    <cfRule type="cellIs" dxfId="525" priority="455" stopIfTrue="1" operator="equal">
      <formula>3</formula>
    </cfRule>
    <cfRule type="cellIs" dxfId="524" priority="456" stopIfTrue="1" operator="equal">
      <formula>2</formula>
    </cfRule>
  </conditionalFormatting>
  <conditionalFormatting sqref="P6">
    <cfRule type="cellIs" dxfId="523" priority="445" stopIfTrue="1" operator="equal">
      <formula>5</formula>
    </cfRule>
    <cfRule type="cellIs" dxfId="522" priority="446" stopIfTrue="1" operator="equal">
      <formula>4</formula>
    </cfRule>
    <cfRule type="cellIs" dxfId="521" priority="447" stopIfTrue="1" operator="equal">
      <formula>3</formula>
    </cfRule>
    <cfRule type="cellIs" dxfId="520" priority="448" stopIfTrue="1" operator="equal">
      <formula>2</formula>
    </cfRule>
  </conditionalFormatting>
  <conditionalFormatting sqref="O9">
    <cfRule type="cellIs" dxfId="519" priority="441" stopIfTrue="1" operator="equal">
      <formula>5</formula>
    </cfRule>
    <cfRule type="cellIs" dxfId="518" priority="442" stopIfTrue="1" operator="equal">
      <formula>4</formula>
    </cfRule>
    <cfRule type="cellIs" dxfId="517" priority="443" stopIfTrue="1" operator="equal">
      <formula>3</formula>
    </cfRule>
    <cfRule type="cellIs" dxfId="516" priority="444" stopIfTrue="1" operator="equal">
      <formula>2</formula>
    </cfRule>
  </conditionalFormatting>
  <conditionalFormatting sqref="P9">
    <cfRule type="cellIs" dxfId="515" priority="437" stopIfTrue="1" operator="equal">
      <formula>5</formula>
    </cfRule>
    <cfRule type="cellIs" dxfId="514" priority="438" stopIfTrue="1" operator="equal">
      <formula>4</formula>
    </cfRule>
    <cfRule type="cellIs" dxfId="513" priority="439" stopIfTrue="1" operator="equal">
      <formula>3</formula>
    </cfRule>
    <cfRule type="cellIs" dxfId="512" priority="440" stopIfTrue="1" operator="equal">
      <formula>2</formula>
    </cfRule>
  </conditionalFormatting>
  <conditionalFormatting sqref="P9">
    <cfRule type="cellIs" dxfId="511" priority="433" stopIfTrue="1" operator="equal">
      <formula>5</formula>
    </cfRule>
    <cfRule type="cellIs" dxfId="510" priority="434" stopIfTrue="1" operator="equal">
      <formula>4</formula>
    </cfRule>
    <cfRule type="cellIs" dxfId="509" priority="435" stopIfTrue="1" operator="equal">
      <formula>3</formula>
    </cfRule>
    <cfRule type="cellIs" dxfId="508" priority="436" stopIfTrue="1" operator="equal">
      <formula>2</formula>
    </cfRule>
  </conditionalFormatting>
  <conditionalFormatting sqref="S7">
    <cfRule type="cellIs" dxfId="507" priority="413" stopIfTrue="1" operator="equal">
      <formula>5</formula>
    </cfRule>
    <cfRule type="cellIs" dxfId="506" priority="414" stopIfTrue="1" operator="equal">
      <formula>4</formula>
    </cfRule>
    <cfRule type="cellIs" dxfId="505" priority="415" stopIfTrue="1" operator="equal">
      <formula>3</formula>
    </cfRule>
    <cfRule type="cellIs" dxfId="504" priority="416" stopIfTrue="1" operator="equal">
      <formula>2</formula>
    </cfRule>
  </conditionalFormatting>
  <conditionalFormatting sqref="S7">
    <cfRule type="cellIs" dxfId="503" priority="409" stopIfTrue="1" operator="equal">
      <formula>5</formula>
    </cfRule>
    <cfRule type="cellIs" dxfId="502" priority="410" stopIfTrue="1" operator="equal">
      <formula>4</formula>
    </cfRule>
    <cfRule type="cellIs" dxfId="501" priority="411" stopIfTrue="1" operator="equal">
      <formula>3</formula>
    </cfRule>
    <cfRule type="cellIs" dxfId="500" priority="412" stopIfTrue="1" operator="equal">
      <formula>2</formula>
    </cfRule>
  </conditionalFormatting>
  <conditionalFormatting sqref="R8">
    <cfRule type="cellIs" dxfId="499" priority="405" stopIfTrue="1" operator="equal">
      <formula>5</formula>
    </cfRule>
    <cfRule type="cellIs" dxfId="498" priority="406" stopIfTrue="1" operator="equal">
      <formula>4</formula>
    </cfRule>
    <cfRule type="cellIs" dxfId="497" priority="407" stopIfTrue="1" operator="equal">
      <formula>3</formula>
    </cfRule>
    <cfRule type="cellIs" dxfId="496" priority="408" stopIfTrue="1" operator="equal">
      <formula>2</formula>
    </cfRule>
  </conditionalFormatting>
  <conditionalFormatting sqref="AB13">
    <cfRule type="cellIs" dxfId="495" priority="25" stopIfTrue="1" operator="equal">
      <formula>5</formula>
    </cfRule>
    <cfRule type="cellIs" dxfId="494" priority="26" stopIfTrue="1" operator="equal">
      <formula>4</formula>
    </cfRule>
    <cfRule type="cellIs" dxfId="493" priority="27" stopIfTrue="1" operator="equal">
      <formula>3</formula>
    </cfRule>
    <cfRule type="cellIs" dxfId="492" priority="28" stopIfTrue="1" operator="equal">
      <formula>2</formula>
    </cfRule>
  </conditionalFormatting>
  <conditionalFormatting sqref="Y8">
    <cfRule type="cellIs" dxfId="491" priority="153" stopIfTrue="1" operator="equal">
      <formula>5</formula>
    </cfRule>
    <cfRule type="cellIs" dxfId="490" priority="154" stopIfTrue="1" operator="equal">
      <formula>4</formula>
    </cfRule>
    <cfRule type="cellIs" dxfId="489" priority="155" stopIfTrue="1" operator="equal">
      <formula>3</formula>
    </cfRule>
    <cfRule type="cellIs" dxfId="488" priority="156" stopIfTrue="1" operator="equal">
      <formula>2</formula>
    </cfRule>
  </conditionalFormatting>
  <conditionalFormatting sqref="Z8">
    <cfRule type="cellIs" dxfId="487" priority="149" stopIfTrue="1" operator="equal">
      <formula>5</formula>
    </cfRule>
    <cfRule type="cellIs" dxfId="486" priority="150" stopIfTrue="1" operator="equal">
      <formula>4</formula>
    </cfRule>
    <cfRule type="cellIs" dxfId="485" priority="151" stopIfTrue="1" operator="equal">
      <formula>3</formula>
    </cfRule>
    <cfRule type="cellIs" dxfId="484" priority="152" stopIfTrue="1" operator="equal">
      <formula>2</formula>
    </cfRule>
  </conditionalFormatting>
  <conditionalFormatting sqref="Z8">
    <cfRule type="cellIs" dxfId="483" priority="145" stopIfTrue="1" operator="equal">
      <formula>5</formula>
    </cfRule>
    <cfRule type="cellIs" dxfId="482" priority="146" stopIfTrue="1" operator="equal">
      <formula>4</formula>
    </cfRule>
    <cfRule type="cellIs" dxfId="481" priority="147" stopIfTrue="1" operator="equal">
      <formula>3</formula>
    </cfRule>
    <cfRule type="cellIs" dxfId="480" priority="148" stopIfTrue="1" operator="equal">
      <formula>2</formula>
    </cfRule>
  </conditionalFormatting>
  <conditionalFormatting sqref="Y6">
    <cfRule type="cellIs" dxfId="479" priority="141" stopIfTrue="1" operator="equal">
      <formula>5</formula>
    </cfRule>
    <cfRule type="cellIs" dxfId="478" priority="142" stopIfTrue="1" operator="equal">
      <formula>4</formula>
    </cfRule>
    <cfRule type="cellIs" dxfId="477" priority="143" stopIfTrue="1" operator="equal">
      <formula>3</formula>
    </cfRule>
    <cfRule type="cellIs" dxfId="476" priority="144" stopIfTrue="1" operator="equal">
      <formula>2</formula>
    </cfRule>
  </conditionalFormatting>
  <conditionalFormatting sqref="Z6">
    <cfRule type="cellIs" dxfId="475" priority="137" stopIfTrue="1" operator="equal">
      <formula>5</formula>
    </cfRule>
    <cfRule type="cellIs" dxfId="474" priority="138" stopIfTrue="1" operator="equal">
      <formula>4</formula>
    </cfRule>
    <cfRule type="cellIs" dxfId="473" priority="139" stopIfTrue="1" operator="equal">
      <formula>3</formula>
    </cfRule>
    <cfRule type="cellIs" dxfId="472" priority="140" stopIfTrue="1" operator="equal">
      <formula>2</formula>
    </cfRule>
  </conditionalFormatting>
  <conditionalFormatting sqref="Y9">
    <cfRule type="cellIs" dxfId="471" priority="129" stopIfTrue="1" operator="equal">
      <formula>5</formula>
    </cfRule>
    <cfRule type="cellIs" dxfId="470" priority="130" stopIfTrue="1" operator="equal">
      <formula>4</formula>
    </cfRule>
    <cfRule type="cellIs" dxfId="469" priority="131" stopIfTrue="1" operator="equal">
      <formula>3</formula>
    </cfRule>
    <cfRule type="cellIs" dxfId="468" priority="132" stopIfTrue="1" operator="equal">
      <formula>2</formula>
    </cfRule>
  </conditionalFormatting>
  <conditionalFormatting sqref="Z9">
    <cfRule type="cellIs" dxfId="467" priority="125" stopIfTrue="1" operator="equal">
      <formula>5</formula>
    </cfRule>
    <cfRule type="cellIs" dxfId="466" priority="126" stopIfTrue="1" operator="equal">
      <formula>4</formula>
    </cfRule>
    <cfRule type="cellIs" dxfId="465" priority="127" stopIfTrue="1" operator="equal">
      <formula>3</formula>
    </cfRule>
    <cfRule type="cellIs" dxfId="464" priority="128" stopIfTrue="1" operator="equal">
      <formula>2</formula>
    </cfRule>
  </conditionalFormatting>
  <conditionalFormatting sqref="Z9">
    <cfRule type="cellIs" dxfId="463" priority="121" stopIfTrue="1" operator="equal">
      <formula>5</formula>
    </cfRule>
    <cfRule type="cellIs" dxfId="462" priority="122" stopIfTrue="1" operator="equal">
      <formula>4</formula>
    </cfRule>
    <cfRule type="cellIs" dxfId="461" priority="123" stopIfTrue="1" operator="equal">
      <formula>3</formula>
    </cfRule>
    <cfRule type="cellIs" dxfId="460" priority="124" stopIfTrue="1" operator="equal">
      <formula>2</formula>
    </cfRule>
  </conditionalFormatting>
  <conditionalFormatting sqref="Y11:Z11">
    <cfRule type="cellIs" dxfId="459" priority="117" stopIfTrue="1" operator="equal">
      <formula>5</formula>
    </cfRule>
    <cfRule type="cellIs" dxfId="458" priority="118" stopIfTrue="1" operator="equal">
      <formula>4</formula>
    </cfRule>
    <cfRule type="cellIs" dxfId="457" priority="119" stopIfTrue="1" operator="equal">
      <formula>3</formula>
    </cfRule>
    <cfRule type="cellIs" dxfId="456" priority="120" stopIfTrue="1" operator="equal">
      <formula>2</formula>
    </cfRule>
  </conditionalFormatting>
  <conditionalFormatting sqref="Y11">
    <cfRule type="cellIs" dxfId="455" priority="113" stopIfTrue="1" operator="equal">
      <formula>5</formula>
    </cfRule>
    <cfRule type="cellIs" dxfId="454" priority="114" stopIfTrue="1" operator="equal">
      <formula>4</formula>
    </cfRule>
    <cfRule type="cellIs" dxfId="453" priority="115" stopIfTrue="1" operator="equal">
      <formula>3</formula>
    </cfRule>
    <cfRule type="cellIs" dxfId="452" priority="116" stopIfTrue="1" operator="equal">
      <formula>2</formula>
    </cfRule>
  </conditionalFormatting>
  <conditionalFormatting sqref="AB7 AC10 AC12:AC13">
    <cfRule type="cellIs" dxfId="451" priority="109" stopIfTrue="1" operator="equal">
      <formula>5</formula>
    </cfRule>
    <cfRule type="cellIs" dxfId="450" priority="110" stopIfTrue="1" operator="equal">
      <formula>4</formula>
    </cfRule>
    <cfRule type="cellIs" dxfId="449" priority="111" stopIfTrue="1" operator="equal">
      <formula>3</formula>
    </cfRule>
    <cfRule type="cellIs" dxfId="448" priority="112" stopIfTrue="1" operator="equal">
      <formula>2</formula>
    </cfRule>
  </conditionalFormatting>
  <conditionalFormatting sqref="AC7">
    <cfRule type="cellIs" dxfId="447" priority="101" stopIfTrue="1" operator="equal">
      <formula>5</formula>
    </cfRule>
    <cfRule type="cellIs" dxfId="446" priority="102" stopIfTrue="1" operator="equal">
      <formula>4</formula>
    </cfRule>
    <cfRule type="cellIs" dxfId="445" priority="103" stopIfTrue="1" operator="equal">
      <formula>3</formula>
    </cfRule>
    <cfRule type="cellIs" dxfId="444" priority="104" stopIfTrue="1" operator="equal">
      <formula>2</formula>
    </cfRule>
  </conditionalFormatting>
  <conditionalFormatting sqref="AC7">
    <cfRule type="cellIs" dxfId="443" priority="97" stopIfTrue="1" operator="equal">
      <formula>5</formula>
    </cfRule>
    <cfRule type="cellIs" dxfId="442" priority="98" stopIfTrue="1" operator="equal">
      <formula>4</formula>
    </cfRule>
    <cfRule type="cellIs" dxfId="441" priority="99" stopIfTrue="1" operator="equal">
      <formula>3</formula>
    </cfRule>
    <cfRule type="cellIs" dxfId="440" priority="100" stopIfTrue="1" operator="equal">
      <formula>2</formula>
    </cfRule>
  </conditionalFormatting>
  <conditionalFormatting sqref="AB8">
    <cfRule type="cellIs" dxfId="439" priority="93" stopIfTrue="1" operator="equal">
      <formula>5</formula>
    </cfRule>
    <cfRule type="cellIs" dxfId="438" priority="94" stopIfTrue="1" operator="equal">
      <formula>4</formula>
    </cfRule>
    <cfRule type="cellIs" dxfId="437" priority="95" stopIfTrue="1" operator="equal">
      <formula>3</formula>
    </cfRule>
    <cfRule type="cellIs" dxfId="436" priority="96" stopIfTrue="1" operator="equal">
      <formula>2</formula>
    </cfRule>
  </conditionalFormatting>
  <conditionalFormatting sqref="AC8">
    <cfRule type="cellIs" dxfId="435" priority="85" stopIfTrue="1" operator="equal">
      <formula>5</formula>
    </cfRule>
    <cfRule type="cellIs" dxfId="434" priority="86" stopIfTrue="1" operator="equal">
      <formula>4</formula>
    </cfRule>
    <cfRule type="cellIs" dxfId="433" priority="87" stopIfTrue="1" operator="equal">
      <formula>3</formula>
    </cfRule>
    <cfRule type="cellIs" dxfId="432" priority="88" stopIfTrue="1" operator="equal">
      <formula>2</formula>
    </cfRule>
  </conditionalFormatting>
  <conditionalFormatting sqref="AB6">
    <cfRule type="cellIs" dxfId="431" priority="81" stopIfTrue="1" operator="equal">
      <formula>5</formula>
    </cfRule>
    <cfRule type="cellIs" dxfId="430" priority="82" stopIfTrue="1" operator="equal">
      <formula>4</formula>
    </cfRule>
    <cfRule type="cellIs" dxfId="429" priority="83" stopIfTrue="1" operator="equal">
      <formula>3</formula>
    </cfRule>
    <cfRule type="cellIs" dxfId="428" priority="84" stopIfTrue="1" operator="equal">
      <formula>2</formula>
    </cfRule>
  </conditionalFormatting>
  <conditionalFormatting sqref="AC6">
    <cfRule type="cellIs" dxfId="427" priority="77" stopIfTrue="1" operator="equal">
      <formula>5</formula>
    </cfRule>
    <cfRule type="cellIs" dxfId="426" priority="78" stopIfTrue="1" operator="equal">
      <formula>4</formula>
    </cfRule>
    <cfRule type="cellIs" dxfId="425" priority="79" stopIfTrue="1" operator="equal">
      <formula>3</formula>
    </cfRule>
    <cfRule type="cellIs" dxfId="424" priority="80" stopIfTrue="1" operator="equal">
      <formula>2</formula>
    </cfRule>
  </conditionalFormatting>
  <conditionalFormatting sqref="AC6">
    <cfRule type="cellIs" dxfId="423" priority="73" stopIfTrue="1" operator="equal">
      <formula>5</formula>
    </cfRule>
    <cfRule type="cellIs" dxfId="422" priority="74" stopIfTrue="1" operator="equal">
      <formula>4</formula>
    </cfRule>
    <cfRule type="cellIs" dxfId="421" priority="75" stopIfTrue="1" operator="equal">
      <formula>3</formula>
    </cfRule>
    <cfRule type="cellIs" dxfId="420" priority="76" stopIfTrue="1" operator="equal">
      <formula>2</formula>
    </cfRule>
  </conditionalFormatting>
  <conditionalFormatting sqref="AB9">
    <cfRule type="cellIs" dxfId="419" priority="69" stopIfTrue="1" operator="equal">
      <formula>5</formula>
    </cfRule>
    <cfRule type="cellIs" dxfId="418" priority="70" stopIfTrue="1" operator="equal">
      <formula>4</formula>
    </cfRule>
    <cfRule type="cellIs" dxfId="417" priority="71" stopIfTrue="1" operator="equal">
      <formula>3</formula>
    </cfRule>
    <cfRule type="cellIs" dxfId="416" priority="72" stopIfTrue="1" operator="equal">
      <formula>2</formula>
    </cfRule>
  </conditionalFormatting>
  <conditionalFormatting sqref="AC9">
    <cfRule type="cellIs" dxfId="415" priority="65" stopIfTrue="1" operator="equal">
      <formula>5</formula>
    </cfRule>
    <cfRule type="cellIs" dxfId="414" priority="66" stopIfTrue="1" operator="equal">
      <formula>4</formula>
    </cfRule>
    <cfRule type="cellIs" dxfId="413" priority="67" stopIfTrue="1" operator="equal">
      <formula>3</formula>
    </cfRule>
    <cfRule type="cellIs" dxfId="412" priority="68" stopIfTrue="1" operator="equal">
      <formula>2</formula>
    </cfRule>
  </conditionalFormatting>
  <conditionalFormatting sqref="AC9">
    <cfRule type="cellIs" dxfId="411" priority="61" stopIfTrue="1" operator="equal">
      <formula>5</formula>
    </cfRule>
    <cfRule type="cellIs" dxfId="410" priority="62" stopIfTrue="1" operator="equal">
      <formula>4</formula>
    </cfRule>
    <cfRule type="cellIs" dxfId="409" priority="63" stopIfTrue="1" operator="equal">
      <formula>3</formula>
    </cfRule>
    <cfRule type="cellIs" dxfId="408" priority="64" stopIfTrue="1" operator="equal">
      <formula>2</formula>
    </cfRule>
  </conditionalFormatting>
  <conditionalFormatting sqref="AC11">
    <cfRule type="cellIs" dxfId="407" priority="57" stopIfTrue="1" operator="equal">
      <formula>5</formula>
    </cfRule>
    <cfRule type="cellIs" dxfId="406" priority="58" stopIfTrue="1" operator="equal">
      <formula>4</formula>
    </cfRule>
    <cfRule type="cellIs" dxfId="405" priority="59" stopIfTrue="1" operator="equal">
      <formula>3</formula>
    </cfRule>
    <cfRule type="cellIs" dxfId="404" priority="60" stopIfTrue="1" operator="equal">
      <formula>2</formula>
    </cfRule>
  </conditionalFormatting>
  <conditionalFormatting sqref="D4">
    <cfRule type="cellIs" dxfId="403" priority="21" stopIfTrue="1" operator="equal">
      <formula>5</formula>
    </cfRule>
    <cfRule type="cellIs" dxfId="402" priority="22" stopIfTrue="1" operator="equal">
      <formula>4</formula>
    </cfRule>
    <cfRule type="cellIs" dxfId="401" priority="23" stopIfTrue="1" operator="equal">
      <formula>3</formula>
    </cfRule>
    <cfRule type="cellIs" dxfId="400" priority="24" stopIfTrue="1" operator="equal">
      <formula>2</formula>
    </cfRule>
  </conditionalFormatting>
  <conditionalFormatting sqref="V6">
    <cfRule type="cellIs" dxfId="399" priority="17" stopIfTrue="1" operator="equal">
      <formula>5</formula>
    </cfRule>
    <cfRule type="cellIs" dxfId="398" priority="18" stopIfTrue="1" operator="equal">
      <formula>4</formula>
    </cfRule>
    <cfRule type="cellIs" dxfId="397" priority="19" stopIfTrue="1" operator="equal">
      <formula>3</formula>
    </cfRule>
    <cfRule type="cellIs" dxfId="396" priority="20" stopIfTrue="1" operator="equal">
      <formula>2</formula>
    </cfRule>
  </conditionalFormatting>
  <conditionalFormatting sqref="V6">
    <cfRule type="cellIs" dxfId="395" priority="13" stopIfTrue="1" operator="equal">
      <formula>5</formula>
    </cfRule>
    <cfRule type="cellIs" dxfId="394" priority="14" stopIfTrue="1" operator="equal">
      <formula>4</formula>
    </cfRule>
    <cfRule type="cellIs" dxfId="393" priority="15" stopIfTrue="1" operator="equal">
      <formula>3</formula>
    </cfRule>
    <cfRule type="cellIs" dxfId="392" priority="16" stopIfTrue="1" operator="equal">
      <formula>2</formula>
    </cfRule>
  </conditionalFormatting>
  <conditionalFormatting sqref="AA6">
    <cfRule type="cellIs" dxfId="391" priority="9" stopIfTrue="1" operator="equal">
      <formula>5</formula>
    </cfRule>
    <cfRule type="cellIs" dxfId="390" priority="10" stopIfTrue="1" operator="equal">
      <formula>4</formula>
    </cfRule>
    <cfRule type="cellIs" dxfId="389" priority="11" stopIfTrue="1" operator="equal">
      <formula>3</formula>
    </cfRule>
    <cfRule type="cellIs" dxfId="388" priority="12" stopIfTrue="1" operator="equal">
      <formula>2</formula>
    </cfRule>
  </conditionalFormatting>
  <conditionalFormatting sqref="AA6">
    <cfRule type="cellIs" dxfId="387" priority="5" stopIfTrue="1" operator="equal">
      <formula>5</formula>
    </cfRule>
    <cfRule type="cellIs" dxfId="386" priority="6" stopIfTrue="1" operator="equal">
      <formula>4</formula>
    </cfRule>
    <cfRule type="cellIs" dxfId="385" priority="7" stopIfTrue="1" operator="equal">
      <formula>3</formula>
    </cfRule>
    <cfRule type="cellIs" dxfId="384" priority="8" stopIfTrue="1" operator="equal">
      <formula>2</formula>
    </cfRule>
  </conditionalFormatting>
  <conditionalFormatting sqref="J14:AC14">
    <cfRule type="cellIs" dxfId="383" priority="1" operator="equal">
      <formula>0</formula>
    </cfRule>
    <cfRule type="cellIs" dxfId="382" priority="2" operator="greaterThan">
      <formula>120</formula>
    </cfRule>
    <cfRule type="cellIs" dxfId="381" priority="3" operator="greaterThan">
      <formula>100</formula>
    </cfRule>
    <cfRule type="cellIs" dxfId="380" priority="4" operator="lessThanOrEqual">
      <formula>100</formula>
    </cfRule>
  </conditionalFormatting>
  <hyperlinks>
    <hyperlink ref="J3" r:id="rId1" xr:uid="{500C3EA8-7AC7-481F-A85A-82C859AA0A42}"/>
    <hyperlink ref="K3" r:id="rId2" xr:uid="{824B4AC3-1B3F-43CD-AE75-A629FA73D38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1BDD2-0DBE-43DE-BFC2-3D86032B4F5F}">
  <dimension ref="A1:AD19"/>
  <sheetViews>
    <sheetView workbookViewId="0">
      <pane xSplit="10" ySplit="5" topLeftCell="K6" activePane="bottomRight" state="frozen"/>
      <selection pane="topRight" activeCell="J1" sqref="J1"/>
      <selection pane="bottomLeft" activeCell="A6" sqref="A6"/>
      <selection pane="bottomRight" activeCell="H6" sqref="H6:H10"/>
    </sheetView>
  </sheetViews>
  <sheetFormatPr baseColWidth="10" defaultColWidth="8.83203125" defaultRowHeight="13" x14ac:dyDescent="0.15"/>
  <cols>
    <col min="1" max="1" width="13.1640625" bestFit="1" customWidth="1"/>
    <col min="3" max="3" width="28.5" bestFit="1" customWidth="1"/>
    <col min="9" max="10" width="9.1640625" customWidth="1"/>
  </cols>
  <sheetData>
    <row r="1" spans="1:30" x14ac:dyDescent="0.15">
      <c r="A1" s="561" t="s">
        <v>221</v>
      </c>
      <c r="B1" s="561"/>
      <c r="C1" t="s">
        <v>228</v>
      </c>
      <c r="D1" s="545" t="s">
        <v>230</v>
      </c>
      <c r="E1" s="546"/>
      <c r="F1" s="546"/>
      <c r="G1" s="546"/>
      <c r="H1" s="543">
        <f>COUNTIF(K11:AD11,"0.0")</f>
        <v>4</v>
      </c>
    </row>
    <row r="2" spans="1:30" ht="14" thickBot="1" x14ac:dyDescent="0.2">
      <c r="D2" s="547"/>
      <c r="E2" s="548"/>
      <c r="F2" s="548"/>
      <c r="G2" s="548"/>
      <c r="H2" s="544"/>
    </row>
    <row r="3" spans="1:30" ht="14" thickBot="1" x14ac:dyDescent="0.2">
      <c r="B3" s="33" t="s">
        <v>225</v>
      </c>
      <c r="D3" s="469"/>
      <c r="E3" s="469"/>
      <c r="F3" s="469"/>
      <c r="G3" s="462"/>
      <c r="H3" s="462"/>
      <c r="I3" s="462"/>
      <c r="J3" s="462"/>
      <c r="K3" s="200"/>
      <c r="L3" s="200"/>
      <c r="M3" s="469"/>
      <c r="N3" s="469"/>
      <c r="O3" s="469"/>
      <c r="P3" s="469"/>
      <c r="Q3" s="469"/>
      <c r="R3" s="469"/>
      <c r="S3" s="469"/>
      <c r="T3" s="469"/>
      <c r="U3" s="469"/>
      <c r="V3" s="469"/>
      <c r="W3" s="469"/>
      <c r="X3" s="469"/>
      <c r="Y3" s="469"/>
      <c r="Z3" s="469"/>
      <c r="AA3" s="469"/>
      <c r="AB3" s="469"/>
      <c r="AC3" s="469"/>
      <c r="AD3" s="469"/>
    </row>
    <row r="4" spans="1:30" ht="23.25" customHeight="1" x14ac:dyDescent="0.15">
      <c r="B4" s="551" t="s">
        <v>146</v>
      </c>
      <c r="C4" s="552"/>
      <c r="D4" s="553" t="s">
        <v>1</v>
      </c>
      <c r="E4" s="555" t="s">
        <v>2</v>
      </c>
      <c r="F4" s="555" t="s">
        <v>253</v>
      </c>
      <c r="G4" s="557" t="s">
        <v>3</v>
      </c>
      <c r="H4" s="569"/>
      <c r="I4" s="559" t="s">
        <v>216</v>
      </c>
      <c r="J4" s="560"/>
      <c r="K4" s="568" t="s">
        <v>4</v>
      </c>
      <c r="L4" s="564"/>
      <c r="M4" s="564"/>
      <c r="N4" s="564"/>
      <c r="O4" s="565"/>
      <c r="P4" s="568" t="s">
        <v>5</v>
      </c>
      <c r="Q4" s="564"/>
      <c r="R4" s="564"/>
      <c r="S4" s="564"/>
      <c r="T4" s="565"/>
      <c r="U4" s="568" t="s">
        <v>6</v>
      </c>
      <c r="V4" s="564"/>
      <c r="W4" s="564"/>
      <c r="X4" s="564"/>
      <c r="Y4" s="565"/>
      <c r="Z4" s="568" t="s">
        <v>7</v>
      </c>
      <c r="AA4" s="564"/>
      <c r="AB4" s="564"/>
      <c r="AC4" s="564"/>
      <c r="AD4" s="565"/>
    </row>
    <row r="5" spans="1:30" ht="14" thickBot="1" x14ac:dyDescent="0.2">
      <c r="A5" s="524" t="s">
        <v>256</v>
      </c>
      <c r="B5" s="204" t="s">
        <v>11</v>
      </c>
      <c r="C5" s="202" t="s">
        <v>12</v>
      </c>
      <c r="D5" s="566"/>
      <c r="E5" s="567"/>
      <c r="F5" s="556"/>
      <c r="G5" s="205" t="s">
        <v>13</v>
      </c>
      <c r="H5" s="250" t="s">
        <v>14</v>
      </c>
      <c r="I5" s="179" t="s">
        <v>13</v>
      </c>
      <c r="J5" s="180" t="s">
        <v>14</v>
      </c>
      <c r="K5" s="201" t="s">
        <v>15</v>
      </c>
      <c r="L5" s="202" t="s">
        <v>16</v>
      </c>
      <c r="M5" s="202" t="s">
        <v>17</v>
      </c>
      <c r="N5" s="202" t="s">
        <v>16</v>
      </c>
      <c r="O5" s="203" t="s">
        <v>18</v>
      </c>
      <c r="P5" s="201" t="s">
        <v>15</v>
      </c>
      <c r="Q5" s="202" t="s">
        <v>16</v>
      </c>
      <c r="R5" s="202" t="s">
        <v>17</v>
      </c>
      <c r="S5" s="202" t="s">
        <v>16</v>
      </c>
      <c r="T5" s="203" t="s">
        <v>18</v>
      </c>
      <c r="U5" s="201" t="s">
        <v>15</v>
      </c>
      <c r="V5" s="202" t="s">
        <v>16</v>
      </c>
      <c r="W5" s="202" t="s">
        <v>17</v>
      </c>
      <c r="X5" s="202" t="s">
        <v>16</v>
      </c>
      <c r="Y5" s="203" t="s">
        <v>18</v>
      </c>
      <c r="Z5" s="201" t="s">
        <v>15</v>
      </c>
      <c r="AA5" s="202" t="s">
        <v>16</v>
      </c>
      <c r="AB5" s="202" t="s">
        <v>17</v>
      </c>
      <c r="AC5" s="202" t="s">
        <v>16</v>
      </c>
      <c r="AD5" s="203" t="s">
        <v>18</v>
      </c>
    </row>
    <row r="6" spans="1:30" x14ac:dyDescent="0.15">
      <c r="A6" t="s">
        <v>406</v>
      </c>
      <c r="B6" s="511">
        <v>2550</v>
      </c>
      <c r="C6" s="348" t="s">
        <v>162</v>
      </c>
      <c r="D6" s="512">
        <v>2</v>
      </c>
      <c r="E6" s="513">
        <v>5</v>
      </c>
      <c r="F6" s="513" t="s">
        <v>18</v>
      </c>
      <c r="G6" s="340">
        <v>239</v>
      </c>
      <c r="H6" s="341">
        <v>307.5</v>
      </c>
      <c r="I6" s="382"/>
      <c r="J6" s="382"/>
      <c r="K6" s="342">
        <f t="shared" ref="K6:Y10" si="0">$H6-$G6</f>
        <v>68.5</v>
      </c>
      <c r="L6" s="343"/>
      <c r="M6" s="576" t="s">
        <v>220</v>
      </c>
      <c r="N6" s="344">
        <f t="shared" si="0"/>
        <v>68.5</v>
      </c>
      <c r="O6" s="345"/>
      <c r="P6" s="342">
        <f t="shared" si="0"/>
        <v>68.5</v>
      </c>
      <c r="Q6" s="343"/>
      <c r="R6" s="576" t="s">
        <v>220</v>
      </c>
      <c r="S6" s="344">
        <f t="shared" si="0"/>
        <v>68.5</v>
      </c>
      <c r="T6" s="345"/>
      <c r="U6" s="342">
        <f t="shared" si="0"/>
        <v>68.5</v>
      </c>
      <c r="V6" s="343"/>
      <c r="W6" s="576" t="s">
        <v>220</v>
      </c>
      <c r="X6" s="344">
        <f t="shared" si="0"/>
        <v>68.5</v>
      </c>
      <c r="Y6" s="345"/>
      <c r="Z6" s="342">
        <f t="shared" ref="Z6:AD10" si="1">$H6-$G6</f>
        <v>68.5</v>
      </c>
      <c r="AA6" s="343"/>
      <c r="AB6" s="576" t="s">
        <v>220</v>
      </c>
      <c r="AC6" s="344">
        <f t="shared" si="1"/>
        <v>68.5</v>
      </c>
      <c r="AD6" s="345"/>
    </row>
    <row r="7" spans="1:30" x14ac:dyDescent="0.15">
      <c r="A7" t="s">
        <v>407</v>
      </c>
      <c r="B7" s="505">
        <v>2550</v>
      </c>
      <c r="C7" s="169" t="s">
        <v>161</v>
      </c>
      <c r="D7" s="506">
        <v>2</v>
      </c>
      <c r="E7" s="514" t="s">
        <v>219</v>
      </c>
      <c r="F7" s="514" t="s">
        <v>254</v>
      </c>
      <c r="G7" s="229">
        <v>307.5</v>
      </c>
      <c r="H7" s="251">
        <v>219</v>
      </c>
      <c r="I7" s="357"/>
      <c r="J7" s="357"/>
      <c r="K7" s="346">
        <f>$G7-$H7</f>
        <v>88.5</v>
      </c>
      <c r="L7" s="231"/>
      <c r="M7" s="574"/>
      <c r="N7" s="230">
        <f>$G7-$H7</f>
        <v>88.5</v>
      </c>
      <c r="O7" s="256"/>
      <c r="P7" s="346">
        <f>$G7-$H7</f>
        <v>88.5</v>
      </c>
      <c r="Q7" s="231"/>
      <c r="R7" s="574"/>
      <c r="S7" s="230">
        <f>$G7-$H7</f>
        <v>88.5</v>
      </c>
      <c r="T7" s="256"/>
      <c r="U7" s="346">
        <f>$G7-$H7</f>
        <v>88.5</v>
      </c>
      <c r="V7" s="231"/>
      <c r="W7" s="574"/>
      <c r="X7" s="230">
        <f>$G7-$H7</f>
        <v>88.5</v>
      </c>
      <c r="Y7" s="256"/>
      <c r="Z7" s="346">
        <f>$G7-$H7</f>
        <v>88.5</v>
      </c>
      <c r="AA7" s="231"/>
      <c r="AB7" s="574"/>
      <c r="AC7" s="230">
        <f>$G7-$H7</f>
        <v>88.5</v>
      </c>
      <c r="AD7" s="256"/>
    </row>
    <row r="8" spans="1:30" x14ac:dyDescent="0.15">
      <c r="A8" t="s">
        <v>408</v>
      </c>
      <c r="B8" s="505">
        <v>2550</v>
      </c>
      <c r="C8" s="169" t="s">
        <v>162</v>
      </c>
      <c r="D8" s="506">
        <v>2</v>
      </c>
      <c r="E8" s="514" t="s">
        <v>143</v>
      </c>
      <c r="F8" s="514" t="s">
        <v>18</v>
      </c>
      <c r="G8" s="229">
        <v>219</v>
      </c>
      <c r="H8" s="251">
        <v>239</v>
      </c>
      <c r="I8" s="357"/>
      <c r="J8" s="357"/>
      <c r="K8" s="346">
        <f>$H8-$G8</f>
        <v>20</v>
      </c>
      <c r="L8" s="231"/>
      <c r="M8" s="574"/>
      <c r="N8" s="347">
        <f>$H8-$G8</f>
        <v>20</v>
      </c>
      <c r="O8" s="256"/>
      <c r="P8" s="346">
        <f>$H8-$G8</f>
        <v>20</v>
      </c>
      <c r="Q8" s="231"/>
      <c r="R8" s="574"/>
      <c r="S8" s="347">
        <f>$H8-$G8</f>
        <v>20</v>
      </c>
      <c r="T8" s="256"/>
      <c r="U8" s="346">
        <f>$H8-$G8</f>
        <v>20</v>
      </c>
      <c r="V8" s="231"/>
      <c r="W8" s="574"/>
      <c r="X8" s="347">
        <f>$H8-$G8</f>
        <v>20</v>
      </c>
      <c r="Y8" s="256"/>
      <c r="Z8" s="346">
        <f>$H8-$G8</f>
        <v>20</v>
      </c>
      <c r="AA8" s="231"/>
      <c r="AB8" s="574"/>
      <c r="AC8" s="347">
        <f>$H8-$G8</f>
        <v>20</v>
      </c>
      <c r="AD8" s="256"/>
    </row>
    <row r="9" spans="1:30" x14ac:dyDescent="0.15">
      <c r="A9" t="s">
        <v>409</v>
      </c>
      <c r="B9" s="505">
        <v>2550</v>
      </c>
      <c r="C9" s="169" t="s">
        <v>161</v>
      </c>
      <c r="D9" s="506">
        <v>2</v>
      </c>
      <c r="E9" s="514">
        <v>4</v>
      </c>
      <c r="F9" s="514" t="s">
        <v>254</v>
      </c>
      <c r="G9" s="229">
        <v>219</v>
      </c>
      <c r="H9" s="251">
        <v>144.80000000000001</v>
      </c>
      <c r="I9" s="357"/>
      <c r="J9" s="357"/>
      <c r="K9" s="257"/>
      <c r="L9" s="347">
        <f>$G9-$H9</f>
        <v>74.199999999999989</v>
      </c>
      <c r="M9" s="574"/>
      <c r="N9" s="231"/>
      <c r="O9" s="347">
        <f>$G9-$H9</f>
        <v>74.199999999999989</v>
      </c>
      <c r="P9" s="257"/>
      <c r="Q9" s="347">
        <f>$G9-$H9</f>
        <v>74.199999999999989</v>
      </c>
      <c r="R9" s="574"/>
      <c r="S9" s="231"/>
      <c r="T9" s="347">
        <f>$G9-$H9</f>
        <v>74.199999999999989</v>
      </c>
      <c r="U9" s="257"/>
      <c r="V9" s="347">
        <f>$G9-$H9</f>
        <v>74.199999999999989</v>
      </c>
      <c r="W9" s="574"/>
      <c r="X9" s="231"/>
      <c r="Y9" s="347">
        <f>$G9-$H9</f>
        <v>74.199999999999989</v>
      </c>
      <c r="Z9" s="257"/>
      <c r="AA9" s="347">
        <f>$G9-$H9</f>
        <v>74.199999999999989</v>
      </c>
      <c r="AB9" s="574"/>
      <c r="AC9" s="231"/>
      <c r="AD9" s="349">
        <f>$G9-$H9</f>
        <v>74.199999999999989</v>
      </c>
    </row>
    <row r="10" spans="1:30" ht="14" thickBot="1" x14ac:dyDescent="0.2">
      <c r="A10" t="s">
        <v>410</v>
      </c>
      <c r="B10" s="509">
        <v>2550</v>
      </c>
      <c r="C10" s="350" t="s">
        <v>162</v>
      </c>
      <c r="D10" s="510">
        <v>2</v>
      </c>
      <c r="E10" s="515">
        <v>4</v>
      </c>
      <c r="F10" s="515" t="s">
        <v>18</v>
      </c>
      <c r="G10" s="253">
        <v>144.80000000000001</v>
      </c>
      <c r="H10" s="254">
        <v>219</v>
      </c>
      <c r="I10" s="358"/>
      <c r="J10" s="358"/>
      <c r="K10" s="259"/>
      <c r="L10" s="260">
        <f t="shared" si="0"/>
        <v>74.199999999999989</v>
      </c>
      <c r="M10" s="575"/>
      <c r="N10" s="261"/>
      <c r="O10" s="262">
        <f t="shared" si="0"/>
        <v>74.199999999999989</v>
      </c>
      <c r="P10" s="259"/>
      <c r="Q10" s="260">
        <f t="shared" si="0"/>
        <v>74.199999999999989</v>
      </c>
      <c r="R10" s="575"/>
      <c r="S10" s="261"/>
      <c r="T10" s="262">
        <f t="shared" si="0"/>
        <v>74.199999999999989</v>
      </c>
      <c r="U10" s="259"/>
      <c r="V10" s="260">
        <f t="shared" si="0"/>
        <v>74.199999999999989</v>
      </c>
      <c r="W10" s="575"/>
      <c r="X10" s="261"/>
      <c r="Y10" s="262">
        <f t="shared" si="0"/>
        <v>74.199999999999989</v>
      </c>
      <c r="Z10" s="259"/>
      <c r="AA10" s="260">
        <f t="shared" si="1"/>
        <v>74.199999999999989</v>
      </c>
      <c r="AB10" s="575"/>
      <c r="AC10" s="261"/>
      <c r="AD10" s="262">
        <f t="shared" si="1"/>
        <v>74.199999999999989</v>
      </c>
    </row>
    <row r="11" spans="1:30" x14ac:dyDescent="0.15">
      <c r="B11" s="469"/>
      <c r="C11" s="550" t="s">
        <v>150</v>
      </c>
      <c r="D11" s="550"/>
      <c r="E11" s="550"/>
      <c r="F11" s="550"/>
      <c r="G11" s="550"/>
      <c r="H11" s="550"/>
      <c r="I11" s="550"/>
      <c r="J11" s="550"/>
      <c r="K11" s="462">
        <f t="shared" ref="K11:AD11" si="2">SUM(K6:K10)</f>
        <v>177</v>
      </c>
      <c r="L11" s="462">
        <f t="shared" si="2"/>
        <v>148.39999999999998</v>
      </c>
      <c r="M11" s="462">
        <f t="shared" si="2"/>
        <v>0</v>
      </c>
      <c r="N11" s="462">
        <f t="shared" si="2"/>
        <v>177</v>
      </c>
      <c r="O11" s="462">
        <f t="shared" si="2"/>
        <v>148.39999999999998</v>
      </c>
      <c r="P11" s="462">
        <f t="shared" si="2"/>
        <v>177</v>
      </c>
      <c r="Q11" s="462">
        <f t="shared" si="2"/>
        <v>148.39999999999998</v>
      </c>
      <c r="R11" s="462">
        <f t="shared" si="2"/>
        <v>0</v>
      </c>
      <c r="S11" s="462">
        <f t="shared" si="2"/>
        <v>177</v>
      </c>
      <c r="T11" s="462">
        <f t="shared" si="2"/>
        <v>148.39999999999998</v>
      </c>
      <c r="U11" s="462">
        <f t="shared" si="2"/>
        <v>177</v>
      </c>
      <c r="V11" s="462">
        <f t="shared" si="2"/>
        <v>148.39999999999998</v>
      </c>
      <c r="W11" s="462">
        <f t="shared" si="2"/>
        <v>0</v>
      </c>
      <c r="X11" s="462">
        <f t="shared" si="2"/>
        <v>177</v>
      </c>
      <c r="Y11" s="462">
        <f t="shared" si="2"/>
        <v>148.39999999999998</v>
      </c>
      <c r="Z11" s="462">
        <f t="shared" si="2"/>
        <v>177</v>
      </c>
      <c r="AA11" s="462">
        <f t="shared" si="2"/>
        <v>148.39999999999998</v>
      </c>
      <c r="AB11" s="462">
        <f t="shared" si="2"/>
        <v>0</v>
      </c>
      <c r="AC11" s="462">
        <f t="shared" si="2"/>
        <v>177</v>
      </c>
      <c r="AD11" s="462">
        <f t="shared" si="2"/>
        <v>148.39999999999998</v>
      </c>
    </row>
    <row r="12" spans="1:30" x14ac:dyDescent="0.15">
      <c r="B12" s="469"/>
      <c r="C12" s="549" t="s">
        <v>151</v>
      </c>
      <c r="D12" s="549"/>
      <c r="E12" s="549"/>
      <c r="F12" s="549"/>
      <c r="G12" s="549"/>
      <c r="H12" s="549"/>
      <c r="I12" s="549"/>
      <c r="J12" s="549"/>
      <c r="K12" s="469"/>
      <c r="L12" s="469"/>
      <c r="M12" s="469"/>
      <c r="N12" s="469"/>
      <c r="O12" s="469"/>
      <c r="P12" s="469"/>
      <c r="Q12" s="469"/>
      <c r="R12" s="469"/>
      <c r="S12" s="469"/>
      <c r="T12" s="469"/>
      <c r="U12" s="469"/>
      <c r="V12" s="469"/>
      <c r="W12" s="469"/>
      <c r="X12" s="469"/>
      <c r="Y12" s="469"/>
      <c r="Z12" s="469"/>
      <c r="AA12" s="469"/>
      <c r="AB12" s="469"/>
      <c r="AC12" s="469"/>
      <c r="AD12" s="469"/>
    </row>
    <row r="13" spans="1:30" x14ac:dyDescent="0.15">
      <c r="B13" s="469"/>
      <c r="C13" s="549" t="s">
        <v>152</v>
      </c>
      <c r="D13" s="549"/>
      <c r="E13" s="549"/>
      <c r="F13" s="549"/>
      <c r="G13" s="549"/>
      <c r="H13" s="549"/>
      <c r="I13" s="549"/>
      <c r="J13" s="549"/>
      <c r="K13" s="469"/>
      <c r="L13" s="469"/>
      <c r="M13" s="469"/>
      <c r="N13" s="469"/>
      <c r="O13" s="469"/>
      <c r="P13" s="469"/>
      <c r="Q13" s="469"/>
      <c r="R13" s="469"/>
      <c r="S13" s="469"/>
      <c r="T13" s="469"/>
      <c r="U13" s="469"/>
      <c r="V13" s="469"/>
      <c r="W13" s="469"/>
      <c r="X13" s="469"/>
      <c r="Y13" s="469"/>
      <c r="Z13" s="469"/>
      <c r="AA13" s="469"/>
      <c r="AB13" s="469"/>
      <c r="AC13" s="469"/>
      <c r="AD13" s="469"/>
    </row>
    <row r="14" spans="1:30" x14ac:dyDescent="0.15">
      <c r="B14" s="469"/>
      <c r="C14" s="549" t="s">
        <v>153</v>
      </c>
      <c r="D14" s="549"/>
      <c r="E14" s="549"/>
      <c r="F14" s="549"/>
      <c r="G14" s="549"/>
      <c r="H14" s="549"/>
      <c r="I14" s="549"/>
      <c r="J14" s="549"/>
      <c r="K14" s="462">
        <v>8.5</v>
      </c>
      <c r="L14" s="462">
        <v>8.5</v>
      </c>
      <c r="M14" s="462">
        <v>8.5</v>
      </c>
      <c r="N14" s="462">
        <v>8.5</v>
      </c>
      <c r="O14" s="462">
        <v>8.5</v>
      </c>
      <c r="P14" s="462">
        <v>8.5</v>
      </c>
      <c r="Q14" s="462">
        <v>8.5</v>
      </c>
      <c r="R14" s="462">
        <v>8.5</v>
      </c>
      <c r="S14" s="462">
        <v>8.5</v>
      </c>
      <c r="T14" s="462">
        <v>8.5</v>
      </c>
      <c r="U14" s="462">
        <v>8.5</v>
      </c>
      <c r="V14" s="462">
        <v>8.5</v>
      </c>
      <c r="W14" s="462">
        <v>8.5</v>
      </c>
      <c r="X14" s="462">
        <v>8.5</v>
      </c>
      <c r="Y14" s="462">
        <v>8.5</v>
      </c>
      <c r="Z14" s="462">
        <v>8.5</v>
      </c>
      <c r="AA14" s="462">
        <v>8.5</v>
      </c>
      <c r="AB14" s="462">
        <v>8.5</v>
      </c>
      <c r="AC14" s="462">
        <v>8.5</v>
      </c>
      <c r="AD14" s="462">
        <v>8.5</v>
      </c>
    </row>
    <row r="15" spans="1:30" x14ac:dyDescent="0.15">
      <c r="B15" s="469"/>
      <c r="C15" s="549" t="s">
        <v>154</v>
      </c>
      <c r="D15" s="549"/>
      <c r="E15" s="549"/>
      <c r="F15" s="549"/>
      <c r="G15" s="549"/>
      <c r="H15" s="549"/>
      <c r="I15" s="549"/>
      <c r="J15" s="549"/>
      <c r="K15" s="462">
        <v>0.25</v>
      </c>
      <c r="L15" s="462">
        <v>0.25</v>
      </c>
      <c r="M15" s="462">
        <v>0.25</v>
      </c>
      <c r="N15" s="462">
        <v>0.25</v>
      </c>
      <c r="O15" s="462">
        <v>0.25</v>
      </c>
      <c r="P15" s="462">
        <v>0.25</v>
      </c>
      <c r="Q15" s="462">
        <v>0.25</v>
      </c>
      <c r="R15" s="462">
        <v>0.25</v>
      </c>
      <c r="S15" s="462">
        <v>0.25</v>
      </c>
      <c r="T15" s="462">
        <v>0.25</v>
      </c>
      <c r="U15" s="462">
        <v>0.25</v>
      </c>
      <c r="V15" s="462">
        <v>0.25</v>
      </c>
      <c r="W15" s="462">
        <v>0.25</v>
      </c>
      <c r="X15" s="462">
        <v>0.25</v>
      </c>
      <c r="Y15" s="462">
        <v>0.25</v>
      </c>
      <c r="Z15" s="462">
        <v>0.25</v>
      </c>
      <c r="AA15" s="462">
        <v>0.25</v>
      </c>
      <c r="AB15" s="462">
        <v>0.25</v>
      </c>
      <c r="AC15" s="462">
        <v>0.25</v>
      </c>
      <c r="AD15" s="462">
        <v>0.25</v>
      </c>
    </row>
    <row r="16" spans="1:30" x14ac:dyDescent="0.15">
      <c r="B16" s="469"/>
      <c r="C16" s="549" t="s">
        <v>155</v>
      </c>
      <c r="D16" s="549"/>
      <c r="E16" s="549"/>
      <c r="F16" s="549"/>
      <c r="G16" s="549"/>
      <c r="H16" s="549"/>
      <c r="I16" s="549"/>
      <c r="J16" s="549"/>
      <c r="K16" s="462">
        <v>0.25</v>
      </c>
      <c r="L16" s="462">
        <v>0.25</v>
      </c>
      <c r="M16" s="462">
        <v>0.25</v>
      </c>
      <c r="N16" s="462">
        <v>0.25</v>
      </c>
      <c r="O16" s="462">
        <v>0.25</v>
      </c>
      <c r="P16" s="462">
        <v>0.25</v>
      </c>
      <c r="Q16" s="462">
        <v>0.25</v>
      </c>
      <c r="R16" s="462">
        <v>0.25</v>
      </c>
      <c r="S16" s="462">
        <v>0.25</v>
      </c>
      <c r="T16" s="462">
        <v>0.25</v>
      </c>
      <c r="U16" s="462">
        <v>0.25</v>
      </c>
      <c r="V16" s="462">
        <v>0.25</v>
      </c>
      <c r="W16" s="462">
        <v>0.25</v>
      </c>
      <c r="X16" s="462">
        <v>0.25</v>
      </c>
      <c r="Y16" s="462">
        <v>0.25</v>
      </c>
      <c r="Z16" s="462">
        <v>0.25</v>
      </c>
      <c r="AA16" s="462">
        <v>0.25</v>
      </c>
      <c r="AB16" s="462">
        <v>0.25</v>
      </c>
      <c r="AC16" s="462">
        <v>0.25</v>
      </c>
      <c r="AD16" s="462">
        <v>0.25</v>
      </c>
    </row>
    <row r="17" spans="2:30" x14ac:dyDescent="0.15">
      <c r="C17" s="549" t="s">
        <v>252</v>
      </c>
      <c r="D17" s="549"/>
      <c r="E17" s="549"/>
      <c r="F17" s="549"/>
      <c r="G17" s="549"/>
      <c r="H17" s="549"/>
      <c r="I17" s="352"/>
      <c r="J17" s="352"/>
      <c r="K17" s="462">
        <v>0.75</v>
      </c>
      <c r="L17" s="462">
        <v>0.75</v>
      </c>
      <c r="M17" s="462">
        <v>0.75</v>
      </c>
      <c r="N17" s="462">
        <v>0.75</v>
      </c>
      <c r="O17" s="462">
        <v>0.75</v>
      </c>
      <c r="P17" s="462">
        <v>0.75</v>
      </c>
      <c r="Q17" s="462">
        <v>0.75</v>
      </c>
      <c r="R17" s="462">
        <v>0.75</v>
      </c>
      <c r="S17" s="462">
        <v>0.75</v>
      </c>
      <c r="T17" s="462">
        <v>0.75</v>
      </c>
      <c r="U17" s="462">
        <v>0.75</v>
      </c>
      <c r="V17" s="462">
        <v>0.75</v>
      </c>
      <c r="W17" s="462">
        <v>0.75</v>
      </c>
      <c r="X17" s="462">
        <v>0.75</v>
      </c>
      <c r="Y17" s="462">
        <v>0.75</v>
      </c>
      <c r="Z17" s="462">
        <v>0.75</v>
      </c>
      <c r="AA17" s="462">
        <v>0.75</v>
      </c>
      <c r="AB17" s="462">
        <v>0.75</v>
      </c>
      <c r="AC17" s="462">
        <v>0.75</v>
      </c>
      <c r="AD17" s="462">
        <v>0.75</v>
      </c>
    </row>
    <row r="18" spans="2:30" x14ac:dyDescent="0.15">
      <c r="B18" s="469"/>
      <c r="C18" s="549" t="s">
        <v>156</v>
      </c>
      <c r="D18" s="549"/>
      <c r="E18" s="549"/>
      <c r="F18" s="549"/>
      <c r="G18" s="549"/>
      <c r="H18" s="549"/>
      <c r="I18" s="549"/>
      <c r="J18" s="549"/>
      <c r="K18" s="452"/>
      <c r="L18" s="452"/>
      <c r="M18" s="452"/>
      <c r="N18" s="452"/>
      <c r="O18" s="452"/>
      <c r="P18" s="452"/>
      <c r="Q18" s="452"/>
      <c r="R18" s="452"/>
      <c r="S18" s="452"/>
      <c r="T18" s="452"/>
      <c r="U18" s="452"/>
      <c r="V18" s="452"/>
      <c r="W18" s="452"/>
      <c r="X18" s="452"/>
      <c r="Y18" s="452"/>
      <c r="Z18" s="452"/>
      <c r="AA18" s="452"/>
      <c r="AB18" s="452"/>
      <c r="AC18" s="452"/>
      <c r="AD18" s="452"/>
    </row>
    <row r="19" spans="2:30" x14ac:dyDescent="0.15">
      <c r="C19" s="549" t="s">
        <v>157</v>
      </c>
      <c r="D19" s="549"/>
      <c r="E19" s="549"/>
      <c r="F19" s="549"/>
      <c r="G19" s="549"/>
      <c r="H19" s="549"/>
      <c r="I19" s="549"/>
      <c r="J19" s="549"/>
      <c r="K19" s="451">
        <f>K14-K13-K15-K16-K18-K17</f>
        <v>7.25</v>
      </c>
      <c r="L19" s="451">
        <f t="shared" ref="L19:AD19" si="3">L14-L13-L15-L16-L18-L17</f>
        <v>7.25</v>
      </c>
      <c r="M19" s="451">
        <f t="shared" si="3"/>
        <v>7.25</v>
      </c>
      <c r="N19" s="451">
        <f t="shared" si="3"/>
        <v>7.25</v>
      </c>
      <c r="O19" s="451">
        <f t="shared" si="3"/>
        <v>7.25</v>
      </c>
      <c r="P19" s="451">
        <f t="shared" si="3"/>
        <v>7.25</v>
      </c>
      <c r="Q19" s="451">
        <f t="shared" si="3"/>
        <v>7.25</v>
      </c>
      <c r="R19" s="451">
        <f t="shared" si="3"/>
        <v>7.25</v>
      </c>
      <c r="S19" s="451">
        <f t="shared" si="3"/>
        <v>7.25</v>
      </c>
      <c r="T19" s="451">
        <f t="shared" si="3"/>
        <v>7.25</v>
      </c>
      <c r="U19" s="451">
        <f t="shared" si="3"/>
        <v>7.25</v>
      </c>
      <c r="V19" s="451">
        <f t="shared" si="3"/>
        <v>7.25</v>
      </c>
      <c r="W19" s="451">
        <f t="shared" si="3"/>
        <v>7.25</v>
      </c>
      <c r="X19" s="451">
        <f t="shared" si="3"/>
        <v>7.25</v>
      </c>
      <c r="Y19" s="451">
        <f t="shared" si="3"/>
        <v>7.25</v>
      </c>
      <c r="Z19" s="451">
        <f t="shared" si="3"/>
        <v>7.25</v>
      </c>
      <c r="AA19" s="451">
        <f t="shared" si="3"/>
        <v>7.25</v>
      </c>
      <c r="AB19" s="451">
        <f t="shared" si="3"/>
        <v>7.25</v>
      </c>
      <c r="AC19" s="451">
        <f t="shared" si="3"/>
        <v>7.25</v>
      </c>
      <c r="AD19" s="451">
        <f t="shared" si="3"/>
        <v>7.25</v>
      </c>
    </row>
  </sheetData>
  <mergeCells count="26">
    <mergeCell ref="C18:J18"/>
    <mergeCell ref="C19:J19"/>
    <mergeCell ref="C11:J11"/>
    <mergeCell ref="C12:J12"/>
    <mergeCell ref="C13:J13"/>
    <mergeCell ref="C14:J14"/>
    <mergeCell ref="C15:J15"/>
    <mergeCell ref="C16:J16"/>
    <mergeCell ref="P4:T4"/>
    <mergeCell ref="U4:Y4"/>
    <mergeCell ref="Z4:AD4"/>
    <mergeCell ref="M6:M10"/>
    <mergeCell ref="R6:R10"/>
    <mergeCell ref="W6:W10"/>
    <mergeCell ref="AB6:AB10"/>
    <mergeCell ref="K4:O4"/>
    <mergeCell ref="I4:J4"/>
    <mergeCell ref="D1:G2"/>
    <mergeCell ref="H1:H2"/>
    <mergeCell ref="C17:H17"/>
    <mergeCell ref="A1:B1"/>
    <mergeCell ref="B4:C4"/>
    <mergeCell ref="D4:D5"/>
    <mergeCell ref="E4:E5"/>
    <mergeCell ref="G4:H4"/>
    <mergeCell ref="F4:F5"/>
  </mergeCells>
  <phoneticPr fontId="16" type="noConversion"/>
  <conditionalFormatting sqref="K6 D6 K9:L9 D9">
    <cfRule type="cellIs" dxfId="379" priority="377" stopIfTrue="1" operator="equal">
      <formula>5</formula>
    </cfRule>
    <cfRule type="cellIs" dxfId="378" priority="378" stopIfTrue="1" operator="equal">
      <formula>4</formula>
    </cfRule>
    <cfRule type="cellIs" dxfId="377" priority="379" stopIfTrue="1" operator="equal">
      <formula>3</formula>
    </cfRule>
    <cfRule type="cellIs" dxfId="376" priority="380" stopIfTrue="1" operator="equal">
      <formula>2</formula>
    </cfRule>
  </conditionalFormatting>
  <conditionalFormatting sqref="S9">
    <cfRule type="cellIs" dxfId="375" priority="221" stopIfTrue="1" operator="equal">
      <formula>5</formula>
    </cfRule>
    <cfRule type="cellIs" dxfId="374" priority="222" stopIfTrue="1" operator="equal">
      <formula>4</formula>
    </cfRule>
    <cfRule type="cellIs" dxfId="373" priority="223" stopIfTrue="1" operator="equal">
      <formula>3</formula>
    </cfRule>
    <cfRule type="cellIs" dxfId="372" priority="224" stopIfTrue="1" operator="equal">
      <formula>2</formula>
    </cfRule>
  </conditionalFormatting>
  <conditionalFormatting sqref="S10">
    <cfRule type="cellIs" dxfId="371" priority="229" stopIfTrue="1" operator="equal">
      <formula>5</formula>
    </cfRule>
    <cfRule type="cellIs" dxfId="370" priority="230" stopIfTrue="1" operator="equal">
      <formula>4</formula>
    </cfRule>
    <cfRule type="cellIs" dxfId="369" priority="231" stopIfTrue="1" operator="equal">
      <formula>3</formula>
    </cfRule>
    <cfRule type="cellIs" dxfId="368" priority="232" stopIfTrue="1" operator="equal">
      <formula>2</formula>
    </cfRule>
  </conditionalFormatting>
  <conditionalFormatting sqref="L6">
    <cfRule type="cellIs" dxfId="367" priority="373" stopIfTrue="1" operator="equal">
      <formula>5</formula>
    </cfRule>
    <cfRule type="cellIs" dxfId="366" priority="374" stopIfTrue="1" operator="equal">
      <formula>4</formula>
    </cfRule>
    <cfRule type="cellIs" dxfId="365" priority="375" stopIfTrue="1" operator="equal">
      <formula>3</formula>
    </cfRule>
    <cfRule type="cellIs" dxfId="364" priority="376" stopIfTrue="1" operator="equal">
      <formula>2</formula>
    </cfRule>
  </conditionalFormatting>
  <conditionalFormatting sqref="L6">
    <cfRule type="cellIs" dxfId="363" priority="369" stopIfTrue="1" operator="equal">
      <formula>5</formula>
    </cfRule>
    <cfRule type="cellIs" dxfId="362" priority="370" stopIfTrue="1" operator="equal">
      <formula>4</formula>
    </cfRule>
    <cfRule type="cellIs" dxfId="361" priority="371" stopIfTrue="1" operator="equal">
      <formula>3</formula>
    </cfRule>
    <cfRule type="cellIs" dxfId="360" priority="372" stopIfTrue="1" operator="equal">
      <formula>2</formula>
    </cfRule>
  </conditionalFormatting>
  <conditionalFormatting sqref="K9">
    <cfRule type="cellIs" dxfId="359" priority="365" stopIfTrue="1" operator="equal">
      <formula>5</formula>
    </cfRule>
    <cfRule type="cellIs" dxfId="358" priority="366" stopIfTrue="1" operator="equal">
      <formula>4</formula>
    </cfRule>
    <cfRule type="cellIs" dxfId="357" priority="367" stopIfTrue="1" operator="equal">
      <formula>3</formula>
    </cfRule>
    <cfRule type="cellIs" dxfId="356" priority="368" stopIfTrue="1" operator="equal">
      <formula>2</formula>
    </cfRule>
  </conditionalFormatting>
  <conditionalFormatting sqref="Q7:Q8">
    <cfRule type="cellIs" dxfId="355" priority="277" stopIfTrue="1" operator="equal">
      <formula>5</formula>
    </cfRule>
    <cfRule type="cellIs" dxfId="354" priority="278" stopIfTrue="1" operator="equal">
      <formula>4</formula>
    </cfRule>
    <cfRule type="cellIs" dxfId="353" priority="279" stopIfTrue="1" operator="equal">
      <formula>3</formula>
    </cfRule>
    <cfRule type="cellIs" dxfId="352" priority="280" stopIfTrue="1" operator="equal">
      <formula>2</formula>
    </cfRule>
  </conditionalFormatting>
  <conditionalFormatting sqref="Q7:Q8">
    <cfRule type="cellIs" dxfId="351" priority="273" stopIfTrue="1" operator="equal">
      <formula>5</formula>
    </cfRule>
    <cfRule type="cellIs" dxfId="350" priority="274" stopIfTrue="1" operator="equal">
      <formula>4</formula>
    </cfRule>
    <cfRule type="cellIs" dxfId="349" priority="275" stopIfTrue="1" operator="equal">
      <formula>3</formula>
    </cfRule>
    <cfRule type="cellIs" dxfId="348" priority="276" stopIfTrue="1" operator="equal">
      <formula>2</formula>
    </cfRule>
  </conditionalFormatting>
  <conditionalFormatting sqref="K10:L10 D10">
    <cfRule type="cellIs" dxfId="347" priority="349" stopIfTrue="1" operator="equal">
      <formula>5</formula>
    </cfRule>
    <cfRule type="cellIs" dxfId="346" priority="350" stopIfTrue="1" operator="equal">
      <formula>4</formula>
    </cfRule>
    <cfRule type="cellIs" dxfId="345" priority="351" stopIfTrue="1" operator="equal">
      <formula>3</formula>
    </cfRule>
    <cfRule type="cellIs" dxfId="344" priority="352" stopIfTrue="1" operator="equal">
      <formula>2</formula>
    </cfRule>
  </conditionalFormatting>
  <conditionalFormatting sqref="K7:K8 D7:D8">
    <cfRule type="cellIs" dxfId="343" priority="361" stopIfTrue="1" operator="equal">
      <formula>5</formula>
    </cfRule>
    <cfRule type="cellIs" dxfId="342" priority="362" stopIfTrue="1" operator="equal">
      <formula>4</formula>
    </cfRule>
    <cfRule type="cellIs" dxfId="341" priority="363" stopIfTrue="1" operator="equal">
      <formula>3</formula>
    </cfRule>
    <cfRule type="cellIs" dxfId="340" priority="364" stopIfTrue="1" operator="equal">
      <formula>2</formula>
    </cfRule>
  </conditionalFormatting>
  <conditionalFormatting sqref="L7:L8">
    <cfRule type="cellIs" dxfId="339" priority="357" stopIfTrue="1" operator="equal">
      <formula>5</formula>
    </cfRule>
    <cfRule type="cellIs" dxfId="338" priority="358" stopIfTrue="1" operator="equal">
      <formula>4</formula>
    </cfRule>
    <cfRule type="cellIs" dxfId="337" priority="359" stopIfTrue="1" operator="equal">
      <formula>3</formula>
    </cfRule>
    <cfRule type="cellIs" dxfId="336" priority="360" stopIfTrue="1" operator="equal">
      <formula>2</formula>
    </cfRule>
  </conditionalFormatting>
  <conditionalFormatting sqref="L7:L8">
    <cfRule type="cellIs" dxfId="335" priority="353" stopIfTrue="1" operator="equal">
      <formula>5</formula>
    </cfRule>
    <cfRule type="cellIs" dxfId="334" priority="354" stopIfTrue="1" operator="equal">
      <formula>4</formula>
    </cfRule>
    <cfRule type="cellIs" dxfId="333" priority="355" stopIfTrue="1" operator="equal">
      <formula>3</formula>
    </cfRule>
    <cfRule type="cellIs" dxfId="332" priority="356" stopIfTrue="1" operator="equal">
      <formula>2</formula>
    </cfRule>
  </conditionalFormatting>
  <conditionalFormatting sqref="P10">
    <cfRule type="cellIs" dxfId="331" priority="265" stopIfTrue="1" operator="equal">
      <formula>5</formula>
    </cfRule>
    <cfRule type="cellIs" dxfId="330" priority="266" stopIfTrue="1" operator="equal">
      <formula>4</formula>
    </cfRule>
    <cfRule type="cellIs" dxfId="329" priority="267" stopIfTrue="1" operator="equal">
      <formula>3</formula>
    </cfRule>
    <cfRule type="cellIs" dxfId="328" priority="268" stopIfTrue="1" operator="equal">
      <formula>2</formula>
    </cfRule>
  </conditionalFormatting>
  <conditionalFormatting sqref="P10:Q10">
    <cfRule type="cellIs" dxfId="327" priority="269" stopIfTrue="1" operator="equal">
      <formula>5</formula>
    </cfRule>
    <cfRule type="cellIs" dxfId="326" priority="270" stopIfTrue="1" operator="equal">
      <formula>4</formula>
    </cfRule>
    <cfRule type="cellIs" dxfId="325" priority="271" stopIfTrue="1" operator="equal">
      <formula>3</formula>
    </cfRule>
    <cfRule type="cellIs" dxfId="324" priority="272" stopIfTrue="1" operator="equal">
      <formula>2</formula>
    </cfRule>
  </conditionalFormatting>
  <conditionalFormatting sqref="X6">
    <cfRule type="cellIs" dxfId="323" priority="181" stopIfTrue="1" operator="equal">
      <formula>5</formula>
    </cfRule>
    <cfRule type="cellIs" dxfId="322" priority="182" stopIfTrue="1" operator="equal">
      <formula>4</formula>
    </cfRule>
    <cfRule type="cellIs" dxfId="321" priority="183" stopIfTrue="1" operator="equal">
      <formula>3</formula>
    </cfRule>
    <cfRule type="cellIs" dxfId="320" priority="184" stopIfTrue="1" operator="equal">
      <formula>2</formula>
    </cfRule>
  </conditionalFormatting>
  <conditionalFormatting sqref="Y6">
    <cfRule type="cellIs" dxfId="319" priority="173" stopIfTrue="1" operator="equal">
      <formula>5</formula>
    </cfRule>
    <cfRule type="cellIs" dxfId="318" priority="174" stopIfTrue="1" operator="equal">
      <formula>4</formula>
    </cfRule>
    <cfRule type="cellIs" dxfId="317" priority="175" stopIfTrue="1" operator="equal">
      <formula>3</formula>
    </cfRule>
    <cfRule type="cellIs" dxfId="316" priority="176" stopIfTrue="1" operator="equal">
      <formula>2</formula>
    </cfRule>
  </conditionalFormatting>
  <conditionalFormatting sqref="Y6">
    <cfRule type="cellIs" dxfId="315" priority="177" stopIfTrue="1" operator="equal">
      <formula>5</formula>
    </cfRule>
    <cfRule type="cellIs" dxfId="314" priority="178" stopIfTrue="1" operator="equal">
      <formula>4</formula>
    </cfRule>
    <cfRule type="cellIs" dxfId="313" priority="179" stopIfTrue="1" operator="equal">
      <formula>3</formula>
    </cfRule>
    <cfRule type="cellIs" dxfId="312" priority="180" stopIfTrue="1" operator="equal">
      <formula>2</formula>
    </cfRule>
  </conditionalFormatting>
  <conditionalFormatting sqref="S10">
    <cfRule type="cellIs" dxfId="311" priority="233" stopIfTrue="1" operator="equal">
      <formula>5</formula>
    </cfRule>
    <cfRule type="cellIs" dxfId="310" priority="234" stopIfTrue="1" operator="equal">
      <formula>4</formula>
    </cfRule>
    <cfRule type="cellIs" dxfId="309" priority="235" stopIfTrue="1" operator="equal">
      <formula>3</formula>
    </cfRule>
    <cfRule type="cellIs" dxfId="308" priority="236" stopIfTrue="1" operator="equal">
      <formula>2</formula>
    </cfRule>
  </conditionalFormatting>
  <conditionalFormatting sqref="S6">
    <cfRule type="cellIs" dxfId="307" priority="261" stopIfTrue="1" operator="equal">
      <formula>5</formula>
    </cfRule>
    <cfRule type="cellIs" dxfId="306" priority="262" stopIfTrue="1" operator="equal">
      <formula>4</formula>
    </cfRule>
    <cfRule type="cellIs" dxfId="305" priority="263" stopIfTrue="1" operator="equal">
      <formula>3</formula>
    </cfRule>
    <cfRule type="cellIs" dxfId="304" priority="264" stopIfTrue="1" operator="equal">
      <formula>2</formula>
    </cfRule>
  </conditionalFormatting>
  <conditionalFormatting sqref="T7:T8">
    <cfRule type="cellIs" dxfId="303" priority="245" stopIfTrue="1" operator="equal">
      <formula>5</formula>
    </cfRule>
    <cfRule type="cellIs" dxfId="302" priority="246" stopIfTrue="1" operator="equal">
      <formula>4</formula>
    </cfRule>
    <cfRule type="cellIs" dxfId="301" priority="247" stopIfTrue="1" operator="equal">
      <formula>3</formula>
    </cfRule>
    <cfRule type="cellIs" dxfId="300" priority="248" stopIfTrue="1" operator="equal">
      <formula>2</formula>
    </cfRule>
  </conditionalFormatting>
  <conditionalFormatting sqref="Y10">
    <cfRule type="cellIs" dxfId="299" priority="157" stopIfTrue="1" operator="equal">
      <formula>5</formula>
    </cfRule>
    <cfRule type="cellIs" dxfId="298" priority="158" stopIfTrue="1" operator="equal">
      <formula>4</formula>
    </cfRule>
    <cfRule type="cellIs" dxfId="297" priority="159" stopIfTrue="1" operator="equal">
      <formula>3</formula>
    </cfRule>
    <cfRule type="cellIs" dxfId="296" priority="160" stopIfTrue="1" operator="equal">
      <formula>2</formula>
    </cfRule>
  </conditionalFormatting>
  <conditionalFormatting sqref="AA6">
    <cfRule type="cellIs" dxfId="295" priority="133" stopIfTrue="1" operator="equal">
      <formula>5</formula>
    </cfRule>
    <cfRule type="cellIs" dxfId="294" priority="134" stopIfTrue="1" operator="equal">
      <formula>4</formula>
    </cfRule>
    <cfRule type="cellIs" dxfId="293" priority="135" stopIfTrue="1" operator="equal">
      <formula>3</formula>
    </cfRule>
    <cfRule type="cellIs" dxfId="292" priority="136" stopIfTrue="1" operator="equal">
      <formula>2</formula>
    </cfRule>
  </conditionalFormatting>
  <conditionalFormatting sqref="U9">
    <cfRule type="cellIs" dxfId="291" priority="205" stopIfTrue="1" operator="equal">
      <formula>5</formula>
    </cfRule>
    <cfRule type="cellIs" dxfId="290" priority="206" stopIfTrue="1" operator="equal">
      <formula>4</formula>
    </cfRule>
    <cfRule type="cellIs" dxfId="289" priority="207" stopIfTrue="1" operator="equal">
      <formula>3</formula>
    </cfRule>
    <cfRule type="cellIs" dxfId="288" priority="208" stopIfTrue="1" operator="equal">
      <formula>2</formula>
    </cfRule>
  </conditionalFormatting>
  <conditionalFormatting sqref="K10">
    <cfRule type="cellIs" dxfId="287" priority="345" stopIfTrue="1" operator="equal">
      <formula>5</formula>
    </cfRule>
    <cfRule type="cellIs" dxfId="286" priority="346" stopIfTrue="1" operator="equal">
      <formula>4</formula>
    </cfRule>
    <cfRule type="cellIs" dxfId="285" priority="347" stopIfTrue="1" operator="equal">
      <formula>3</formula>
    </cfRule>
    <cfRule type="cellIs" dxfId="284" priority="348" stopIfTrue="1" operator="equal">
      <formula>2</formula>
    </cfRule>
  </conditionalFormatting>
  <conditionalFormatting sqref="Q6">
    <cfRule type="cellIs" dxfId="283" priority="293" stopIfTrue="1" operator="equal">
      <formula>5</formula>
    </cfRule>
    <cfRule type="cellIs" dxfId="282" priority="294" stopIfTrue="1" operator="equal">
      <formula>4</formula>
    </cfRule>
    <cfRule type="cellIs" dxfId="281" priority="295" stopIfTrue="1" operator="equal">
      <formula>3</formula>
    </cfRule>
    <cfRule type="cellIs" dxfId="280" priority="296" stopIfTrue="1" operator="equal">
      <formula>2</formula>
    </cfRule>
  </conditionalFormatting>
  <conditionalFormatting sqref="Q6">
    <cfRule type="cellIs" dxfId="279" priority="289" stopIfTrue="1" operator="equal">
      <formula>5</formula>
    </cfRule>
    <cfRule type="cellIs" dxfId="278" priority="290" stopIfTrue="1" operator="equal">
      <formula>4</formula>
    </cfRule>
    <cfRule type="cellIs" dxfId="277" priority="291" stopIfTrue="1" operator="equal">
      <formula>3</formula>
    </cfRule>
    <cfRule type="cellIs" dxfId="276" priority="292" stopIfTrue="1" operator="equal">
      <formula>2</formula>
    </cfRule>
  </conditionalFormatting>
  <conditionalFormatting sqref="N6">
    <cfRule type="cellIs" dxfId="275" priority="341" stopIfTrue="1" operator="equal">
      <formula>5</formula>
    </cfRule>
    <cfRule type="cellIs" dxfId="274" priority="342" stopIfTrue="1" operator="equal">
      <formula>4</formula>
    </cfRule>
    <cfRule type="cellIs" dxfId="273" priority="343" stopIfTrue="1" operator="equal">
      <formula>3</formula>
    </cfRule>
    <cfRule type="cellIs" dxfId="272" priority="344" stopIfTrue="1" operator="equal">
      <formula>2</formula>
    </cfRule>
  </conditionalFormatting>
  <conditionalFormatting sqref="O6">
    <cfRule type="cellIs" dxfId="271" priority="337" stopIfTrue="1" operator="equal">
      <formula>5</formula>
    </cfRule>
    <cfRule type="cellIs" dxfId="270" priority="338" stopIfTrue="1" operator="equal">
      <formula>4</formula>
    </cfRule>
    <cfRule type="cellIs" dxfId="269" priority="339" stopIfTrue="1" operator="equal">
      <formula>3</formula>
    </cfRule>
    <cfRule type="cellIs" dxfId="268" priority="340" stopIfTrue="1" operator="equal">
      <formula>2</formula>
    </cfRule>
  </conditionalFormatting>
  <conditionalFormatting sqref="O6">
    <cfRule type="cellIs" dxfId="267" priority="333" stopIfTrue="1" operator="equal">
      <formula>5</formula>
    </cfRule>
    <cfRule type="cellIs" dxfId="266" priority="334" stopIfTrue="1" operator="equal">
      <formula>4</formula>
    </cfRule>
    <cfRule type="cellIs" dxfId="265" priority="335" stopIfTrue="1" operator="equal">
      <formula>3</formula>
    </cfRule>
    <cfRule type="cellIs" dxfId="264" priority="336" stopIfTrue="1" operator="equal">
      <formula>2</formula>
    </cfRule>
  </conditionalFormatting>
  <conditionalFormatting sqref="N8">
    <cfRule type="cellIs" dxfId="263" priority="329" stopIfTrue="1" operator="equal">
      <formula>5</formula>
    </cfRule>
    <cfRule type="cellIs" dxfId="262" priority="330" stopIfTrue="1" operator="equal">
      <formula>4</formula>
    </cfRule>
    <cfRule type="cellIs" dxfId="261" priority="331" stopIfTrue="1" operator="equal">
      <formula>3</formula>
    </cfRule>
    <cfRule type="cellIs" dxfId="260" priority="332" stopIfTrue="1" operator="equal">
      <formula>2</formula>
    </cfRule>
  </conditionalFormatting>
  <conditionalFormatting sqref="O7:O8">
    <cfRule type="cellIs" dxfId="259" priority="325" stopIfTrue="1" operator="equal">
      <formula>5</formula>
    </cfRule>
    <cfRule type="cellIs" dxfId="258" priority="326" stopIfTrue="1" operator="equal">
      <formula>4</formula>
    </cfRule>
    <cfRule type="cellIs" dxfId="257" priority="327" stopIfTrue="1" operator="equal">
      <formula>3</formula>
    </cfRule>
    <cfRule type="cellIs" dxfId="256" priority="328" stopIfTrue="1" operator="equal">
      <formula>2</formula>
    </cfRule>
  </conditionalFormatting>
  <conditionalFormatting sqref="O7:O8">
    <cfRule type="cellIs" dxfId="255" priority="321" stopIfTrue="1" operator="equal">
      <formula>5</formula>
    </cfRule>
    <cfRule type="cellIs" dxfId="254" priority="322" stopIfTrue="1" operator="equal">
      <formula>4</formula>
    </cfRule>
    <cfRule type="cellIs" dxfId="253" priority="323" stopIfTrue="1" operator="equal">
      <formula>3</formula>
    </cfRule>
    <cfRule type="cellIs" dxfId="252" priority="324" stopIfTrue="1" operator="equal">
      <formula>2</formula>
    </cfRule>
  </conditionalFormatting>
  <conditionalFormatting sqref="O10">
    <cfRule type="cellIs" dxfId="251" priority="317" stopIfTrue="1" operator="equal">
      <formula>5</formula>
    </cfRule>
    <cfRule type="cellIs" dxfId="250" priority="318" stopIfTrue="1" operator="equal">
      <formula>4</formula>
    </cfRule>
    <cfRule type="cellIs" dxfId="249" priority="319" stopIfTrue="1" operator="equal">
      <formula>3</formula>
    </cfRule>
    <cfRule type="cellIs" dxfId="248" priority="320" stopIfTrue="1" operator="equal">
      <formula>2</formula>
    </cfRule>
  </conditionalFormatting>
  <conditionalFormatting sqref="AD7:AD8">
    <cfRule type="cellIs" dxfId="247" priority="85" stopIfTrue="1" operator="equal">
      <formula>5</formula>
    </cfRule>
    <cfRule type="cellIs" dxfId="246" priority="86" stopIfTrue="1" operator="equal">
      <formula>4</formula>
    </cfRule>
    <cfRule type="cellIs" dxfId="245" priority="87" stopIfTrue="1" operator="equal">
      <formula>3</formula>
    </cfRule>
    <cfRule type="cellIs" dxfId="244" priority="88" stopIfTrue="1" operator="equal">
      <formula>2</formula>
    </cfRule>
  </conditionalFormatting>
  <conditionalFormatting sqref="AC10">
    <cfRule type="cellIs" dxfId="243" priority="73" stopIfTrue="1" operator="equal">
      <formula>5</formula>
    </cfRule>
    <cfRule type="cellIs" dxfId="242" priority="74" stopIfTrue="1" operator="equal">
      <formula>4</formula>
    </cfRule>
    <cfRule type="cellIs" dxfId="241" priority="75" stopIfTrue="1" operator="equal">
      <formula>3</formula>
    </cfRule>
    <cfRule type="cellIs" dxfId="240" priority="76" stopIfTrue="1" operator="equal">
      <formula>2</formula>
    </cfRule>
  </conditionalFormatting>
  <conditionalFormatting sqref="AC10">
    <cfRule type="cellIs" dxfId="239" priority="69" stopIfTrue="1" operator="equal">
      <formula>5</formula>
    </cfRule>
    <cfRule type="cellIs" dxfId="238" priority="70" stopIfTrue="1" operator="equal">
      <formula>4</formula>
    </cfRule>
    <cfRule type="cellIs" dxfId="237" priority="71" stopIfTrue="1" operator="equal">
      <formula>3</formula>
    </cfRule>
    <cfRule type="cellIs" dxfId="236" priority="72" stopIfTrue="1" operator="equal">
      <formula>2</formula>
    </cfRule>
  </conditionalFormatting>
  <conditionalFormatting sqref="N10">
    <cfRule type="cellIs" dxfId="235" priority="313" stopIfTrue="1" operator="equal">
      <formula>5</formula>
    </cfRule>
    <cfRule type="cellIs" dxfId="234" priority="314" stopIfTrue="1" operator="equal">
      <formula>4</formula>
    </cfRule>
    <cfRule type="cellIs" dxfId="233" priority="315" stopIfTrue="1" operator="equal">
      <formula>3</formula>
    </cfRule>
    <cfRule type="cellIs" dxfId="232" priority="316" stopIfTrue="1" operator="equal">
      <formula>2</formula>
    </cfRule>
  </conditionalFormatting>
  <conditionalFormatting sqref="N10">
    <cfRule type="cellIs" dxfId="231" priority="309" stopIfTrue="1" operator="equal">
      <formula>5</formula>
    </cfRule>
    <cfRule type="cellIs" dxfId="230" priority="310" stopIfTrue="1" operator="equal">
      <formula>4</formula>
    </cfRule>
    <cfRule type="cellIs" dxfId="229" priority="311" stopIfTrue="1" operator="equal">
      <formula>3</formula>
    </cfRule>
    <cfRule type="cellIs" dxfId="228" priority="312" stopIfTrue="1" operator="equal">
      <formula>2</formula>
    </cfRule>
  </conditionalFormatting>
  <conditionalFormatting sqref="N9">
    <cfRule type="cellIs" dxfId="227" priority="305" stopIfTrue="1" operator="equal">
      <formula>5</formula>
    </cfRule>
    <cfRule type="cellIs" dxfId="226" priority="306" stopIfTrue="1" operator="equal">
      <formula>4</formula>
    </cfRule>
    <cfRule type="cellIs" dxfId="225" priority="307" stopIfTrue="1" operator="equal">
      <formula>3</formula>
    </cfRule>
    <cfRule type="cellIs" dxfId="224" priority="308" stopIfTrue="1" operator="equal">
      <formula>2</formula>
    </cfRule>
  </conditionalFormatting>
  <conditionalFormatting sqref="N9">
    <cfRule type="cellIs" dxfId="223" priority="301" stopIfTrue="1" operator="equal">
      <formula>5</formula>
    </cfRule>
    <cfRule type="cellIs" dxfId="222" priority="302" stopIfTrue="1" operator="equal">
      <formula>4</formula>
    </cfRule>
    <cfRule type="cellIs" dxfId="221" priority="303" stopIfTrue="1" operator="equal">
      <formula>3</formula>
    </cfRule>
    <cfRule type="cellIs" dxfId="220" priority="304" stopIfTrue="1" operator="equal">
      <formula>2</formula>
    </cfRule>
  </conditionalFormatting>
  <conditionalFormatting sqref="U10:V10">
    <cfRule type="cellIs" dxfId="219" priority="189" stopIfTrue="1" operator="equal">
      <formula>5</formula>
    </cfRule>
    <cfRule type="cellIs" dxfId="218" priority="190" stopIfTrue="1" operator="equal">
      <formula>4</formula>
    </cfRule>
    <cfRule type="cellIs" dxfId="217" priority="191" stopIfTrue="1" operator="equal">
      <formula>3</formula>
    </cfRule>
    <cfRule type="cellIs" dxfId="216" priority="192" stopIfTrue="1" operator="equal">
      <formula>2</formula>
    </cfRule>
  </conditionalFormatting>
  <conditionalFormatting sqref="U10">
    <cfRule type="cellIs" dxfId="215" priority="185" stopIfTrue="1" operator="equal">
      <formula>5</formula>
    </cfRule>
    <cfRule type="cellIs" dxfId="214" priority="186" stopIfTrue="1" operator="equal">
      <formula>4</formula>
    </cfRule>
    <cfRule type="cellIs" dxfId="213" priority="187" stopIfTrue="1" operator="equal">
      <formula>3</formula>
    </cfRule>
    <cfRule type="cellIs" dxfId="212" priority="188" stopIfTrue="1" operator="equal">
      <formula>2</formula>
    </cfRule>
  </conditionalFormatting>
  <conditionalFormatting sqref="X7:X8">
    <cfRule type="cellIs" dxfId="211" priority="169" stopIfTrue="1" operator="equal">
      <formula>5</formula>
    </cfRule>
    <cfRule type="cellIs" dxfId="210" priority="170" stopIfTrue="1" operator="equal">
      <formula>4</formula>
    </cfRule>
    <cfRule type="cellIs" dxfId="209" priority="171" stopIfTrue="1" operator="equal">
      <formula>3</formula>
    </cfRule>
    <cfRule type="cellIs" dxfId="208" priority="172" stopIfTrue="1" operator="equal">
      <formula>2</formula>
    </cfRule>
  </conditionalFormatting>
  <conditionalFormatting sqref="Y7:Y8">
    <cfRule type="cellIs" dxfId="207" priority="165" stopIfTrue="1" operator="equal">
      <formula>5</formula>
    </cfRule>
    <cfRule type="cellIs" dxfId="206" priority="166" stopIfTrue="1" operator="equal">
      <formula>4</formula>
    </cfRule>
    <cfRule type="cellIs" dxfId="205" priority="167" stopIfTrue="1" operator="equal">
      <formula>3</formula>
    </cfRule>
    <cfRule type="cellIs" dxfId="204" priority="168" stopIfTrue="1" operator="equal">
      <formula>2</formula>
    </cfRule>
  </conditionalFormatting>
  <conditionalFormatting sqref="Y7:Y8">
    <cfRule type="cellIs" dxfId="203" priority="161" stopIfTrue="1" operator="equal">
      <formula>5</formula>
    </cfRule>
    <cfRule type="cellIs" dxfId="202" priority="162" stopIfTrue="1" operator="equal">
      <formula>4</formula>
    </cfRule>
    <cfRule type="cellIs" dxfId="201" priority="163" stopIfTrue="1" operator="equal">
      <formula>3</formula>
    </cfRule>
    <cfRule type="cellIs" dxfId="200" priority="164" stopIfTrue="1" operator="equal">
      <formula>2</formula>
    </cfRule>
  </conditionalFormatting>
  <conditionalFormatting sqref="AC9">
    <cfRule type="cellIs" dxfId="199" priority="65" stopIfTrue="1" operator="equal">
      <formula>5</formula>
    </cfRule>
    <cfRule type="cellIs" dxfId="198" priority="66" stopIfTrue="1" operator="equal">
      <formula>4</formula>
    </cfRule>
    <cfRule type="cellIs" dxfId="197" priority="67" stopIfTrue="1" operator="equal">
      <formula>3</formula>
    </cfRule>
    <cfRule type="cellIs" dxfId="196" priority="68" stopIfTrue="1" operator="equal">
      <formula>2</formula>
    </cfRule>
  </conditionalFormatting>
  <conditionalFormatting sqref="AC9">
    <cfRule type="cellIs" dxfId="195" priority="61" stopIfTrue="1" operator="equal">
      <formula>5</formula>
    </cfRule>
    <cfRule type="cellIs" dxfId="194" priority="62" stopIfTrue="1" operator="equal">
      <formula>4</formula>
    </cfRule>
    <cfRule type="cellIs" dxfId="193" priority="63" stopIfTrue="1" operator="equal">
      <formula>3</formula>
    </cfRule>
    <cfRule type="cellIs" dxfId="192" priority="64" stopIfTrue="1" operator="equal">
      <formula>2</formula>
    </cfRule>
  </conditionalFormatting>
  <conditionalFormatting sqref="X10">
    <cfRule type="cellIs" dxfId="191" priority="153" stopIfTrue="1" operator="equal">
      <formula>5</formula>
    </cfRule>
    <cfRule type="cellIs" dxfId="190" priority="154" stopIfTrue="1" operator="equal">
      <formula>4</formula>
    </cfRule>
    <cfRule type="cellIs" dxfId="189" priority="155" stopIfTrue="1" operator="equal">
      <formula>3</formula>
    </cfRule>
    <cfRule type="cellIs" dxfId="188" priority="156" stopIfTrue="1" operator="equal">
      <formula>2</formula>
    </cfRule>
  </conditionalFormatting>
  <conditionalFormatting sqref="X10">
    <cfRule type="cellIs" dxfId="187" priority="149" stopIfTrue="1" operator="equal">
      <formula>5</formula>
    </cfRule>
    <cfRule type="cellIs" dxfId="186" priority="150" stopIfTrue="1" operator="equal">
      <formula>4</formula>
    </cfRule>
    <cfRule type="cellIs" dxfId="185" priority="151" stopIfTrue="1" operator="equal">
      <formula>3</formula>
    </cfRule>
    <cfRule type="cellIs" dxfId="184" priority="152" stopIfTrue="1" operator="equal">
      <formula>2</formula>
    </cfRule>
  </conditionalFormatting>
  <conditionalFormatting sqref="X9">
    <cfRule type="cellIs" dxfId="183" priority="141" stopIfTrue="1" operator="equal">
      <formula>5</formula>
    </cfRule>
    <cfRule type="cellIs" dxfId="182" priority="142" stopIfTrue="1" operator="equal">
      <formula>4</formula>
    </cfRule>
    <cfRule type="cellIs" dxfId="181" priority="143" stopIfTrue="1" operator="equal">
      <formula>3</formula>
    </cfRule>
    <cfRule type="cellIs" dxfId="180" priority="144" stopIfTrue="1" operator="equal">
      <formula>2</formula>
    </cfRule>
  </conditionalFormatting>
  <conditionalFormatting sqref="U6 U9">
    <cfRule type="cellIs" dxfId="179" priority="217" stopIfTrue="1" operator="equal">
      <formula>5</formula>
    </cfRule>
    <cfRule type="cellIs" dxfId="178" priority="218" stopIfTrue="1" operator="equal">
      <formula>4</formula>
    </cfRule>
    <cfRule type="cellIs" dxfId="177" priority="219" stopIfTrue="1" operator="equal">
      <formula>3</formula>
    </cfRule>
    <cfRule type="cellIs" dxfId="176" priority="220" stopIfTrue="1" operator="equal">
      <formula>2</formula>
    </cfRule>
  </conditionalFormatting>
  <conditionalFormatting sqref="S9">
    <cfRule type="cellIs" dxfId="175" priority="225" stopIfTrue="1" operator="equal">
      <formula>5</formula>
    </cfRule>
    <cfRule type="cellIs" dxfId="174" priority="226" stopIfTrue="1" operator="equal">
      <formula>4</formula>
    </cfRule>
    <cfRule type="cellIs" dxfId="173" priority="227" stopIfTrue="1" operator="equal">
      <formula>3</formula>
    </cfRule>
    <cfRule type="cellIs" dxfId="172" priority="228" stopIfTrue="1" operator="equal">
      <formula>2</formula>
    </cfRule>
  </conditionalFormatting>
  <conditionalFormatting sqref="AA6">
    <cfRule type="cellIs" dxfId="171" priority="129" stopIfTrue="1" operator="equal">
      <formula>5</formula>
    </cfRule>
    <cfRule type="cellIs" dxfId="170" priority="130" stopIfTrue="1" operator="equal">
      <formula>4</formula>
    </cfRule>
    <cfRule type="cellIs" dxfId="169" priority="131" stopIfTrue="1" operator="equal">
      <formula>3</formula>
    </cfRule>
    <cfRule type="cellIs" dxfId="168" priority="132" stopIfTrue="1" operator="equal">
      <formula>2</formula>
    </cfRule>
  </conditionalFormatting>
  <conditionalFormatting sqref="Z9">
    <cfRule type="cellIs" dxfId="167" priority="125" stopIfTrue="1" operator="equal">
      <formula>5</formula>
    </cfRule>
    <cfRule type="cellIs" dxfId="166" priority="126" stopIfTrue="1" operator="equal">
      <formula>4</formula>
    </cfRule>
    <cfRule type="cellIs" dxfId="165" priority="127" stopIfTrue="1" operator="equal">
      <formula>3</formula>
    </cfRule>
    <cfRule type="cellIs" dxfId="164" priority="128" stopIfTrue="1" operator="equal">
      <formula>2</formula>
    </cfRule>
  </conditionalFormatting>
  <conditionalFormatting sqref="V6">
    <cfRule type="cellIs" dxfId="163" priority="213" stopIfTrue="1" operator="equal">
      <formula>5</formula>
    </cfRule>
    <cfRule type="cellIs" dxfId="162" priority="214" stopIfTrue="1" operator="equal">
      <formula>4</formula>
    </cfRule>
    <cfRule type="cellIs" dxfId="161" priority="215" stopIfTrue="1" operator="equal">
      <formula>3</formula>
    </cfRule>
    <cfRule type="cellIs" dxfId="160" priority="216" stopIfTrue="1" operator="equal">
      <formula>2</formula>
    </cfRule>
  </conditionalFormatting>
  <conditionalFormatting sqref="V6">
    <cfRule type="cellIs" dxfId="159" priority="209" stopIfTrue="1" operator="equal">
      <formula>5</formula>
    </cfRule>
    <cfRule type="cellIs" dxfId="158" priority="210" stopIfTrue="1" operator="equal">
      <formula>4</formula>
    </cfRule>
    <cfRule type="cellIs" dxfId="157" priority="211" stopIfTrue="1" operator="equal">
      <formula>3</formula>
    </cfRule>
    <cfRule type="cellIs" dxfId="156" priority="212" stopIfTrue="1" operator="equal">
      <formula>2</formula>
    </cfRule>
  </conditionalFormatting>
  <conditionalFormatting sqref="U8">
    <cfRule type="cellIs" dxfId="155" priority="201" stopIfTrue="1" operator="equal">
      <formula>5</formula>
    </cfRule>
    <cfRule type="cellIs" dxfId="154" priority="202" stopIfTrue="1" operator="equal">
      <formula>4</formula>
    </cfRule>
    <cfRule type="cellIs" dxfId="153" priority="203" stopIfTrue="1" operator="equal">
      <formula>3</formula>
    </cfRule>
    <cfRule type="cellIs" dxfId="152" priority="204" stopIfTrue="1" operator="equal">
      <formula>2</formula>
    </cfRule>
  </conditionalFormatting>
  <conditionalFormatting sqref="V7:V8">
    <cfRule type="cellIs" dxfId="151" priority="197" stopIfTrue="1" operator="equal">
      <formula>5</formula>
    </cfRule>
    <cfRule type="cellIs" dxfId="150" priority="198" stopIfTrue="1" operator="equal">
      <formula>4</formula>
    </cfRule>
    <cfRule type="cellIs" dxfId="149" priority="199" stopIfTrue="1" operator="equal">
      <formula>3</formula>
    </cfRule>
    <cfRule type="cellIs" dxfId="148" priority="200" stopIfTrue="1" operator="equal">
      <formula>2</formula>
    </cfRule>
  </conditionalFormatting>
  <conditionalFormatting sqref="V7:V8">
    <cfRule type="cellIs" dxfId="147" priority="193" stopIfTrue="1" operator="equal">
      <formula>5</formula>
    </cfRule>
    <cfRule type="cellIs" dxfId="146" priority="194" stopIfTrue="1" operator="equal">
      <formula>4</formula>
    </cfRule>
    <cfRule type="cellIs" dxfId="145" priority="195" stopIfTrue="1" operator="equal">
      <formula>3</formula>
    </cfRule>
    <cfRule type="cellIs" dxfId="144" priority="196" stopIfTrue="1" operator="equal">
      <formula>2</formula>
    </cfRule>
  </conditionalFormatting>
  <conditionalFormatting sqref="T7:T8">
    <cfRule type="cellIs" dxfId="143" priority="241" stopIfTrue="1" operator="equal">
      <formula>5</formula>
    </cfRule>
    <cfRule type="cellIs" dxfId="142" priority="242" stopIfTrue="1" operator="equal">
      <formula>4</formula>
    </cfRule>
    <cfRule type="cellIs" dxfId="141" priority="243" stopIfTrue="1" operator="equal">
      <formula>3</formula>
    </cfRule>
    <cfRule type="cellIs" dxfId="140" priority="244" stopIfTrue="1" operator="equal">
      <formula>2</formula>
    </cfRule>
  </conditionalFormatting>
  <conditionalFormatting sqref="T10">
    <cfRule type="cellIs" dxfId="139" priority="237" stopIfTrue="1" operator="equal">
      <formula>5</formula>
    </cfRule>
    <cfRule type="cellIs" dxfId="138" priority="238" stopIfTrue="1" operator="equal">
      <formula>4</formula>
    </cfRule>
    <cfRule type="cellIs" dxfId="137" priority="239" stopIfTrue="1" operator="equal">
      <formula>3</formula>
    </cfRule>
    <cfRule type="cellIs" dxfId="136" priority="240" stopIfTrue="1" operator="equal">
      <formula>2</formula>
    </cfRule>
  </conditionalFormatting>
  <conditionalFormatting sqref="X9">
    <cfRule type="cellIs" dxfId="135" priority="145" stopIfTrue="1" operator="equal">
      <formula>5</formula>
    </cfRule>
    <cfRule type="cellIs" dxfId="134" priority="146" stopIfTrue="1" operator="equal">
      <formula>4</formula>
    </cfRule>
    <cfRule type="cellIs" dxfId="133" priority="147" stopIfTrue="1" operator="equal">
      <formula>3</formula>
    </cfRule>
    <cfRule type="cellIs" dxfId="132" priority="148" stopIfTrue="1" operator="equal">
      <formula>2</formula>
    </cfRule>
  </conditionalFormatting>
  <conditionalFormatting sqref="Z6 Z9">
    <cfRule type="cellIs" dxfId="131" priority="137" stopIfTrue="1" operator="equal">
      <formula>5</formula>
    </cfRule>
    <cfRule type="cellIs" dxfId="130" priority="138" stopIfTrue="1" operator="equal">
      <formula>4</formula>
    </cfRule>
    <cfRule type="cellIs" dxfId="129" priority="139" stopIfTrue="1" operator="equal">
      <formula>3</formula>
    </cfRule>
    <cfRule type="cellIs" dxfId="128" priority="140" stopIfTrue="1" operator="equal">
      <formula>2</formula>
    </cfRule>
  </conditionalFormatting>
  <conditionalFormatting sqref="P6 P9">
    <cfRule type="cellIs" dxfId="127" priority="297" stopIfTrue="1" operator="equal">
      <formula>5</formula>
    </cfRule>
    <cfRule type="cellIs" dxfId="126" priority="298" stopIfTrue="1" operator="equal">
      <formula>4</formula>
    </cfRule>
    <cfRule type="cellIs" dxfId="125" priority="299" stopIfTrue="1" operator="equal">
      <formula>3</formula>
    </cfRule>
    <cfRule type="cellIs" dxfId="124" priority="300" stopIfTrue="1" operator="equal">
      <formula>2</formula>
    </cfRule>
  </conditionalFormatting>
  <conditionalFormatting sqref="P9">
    <cfRule type="cellIs" dxfId="123" priority="285" stopIfTrue="1" operator="equal">
      <formula>5</formula>
    </cfRule>
    <cfRule type="cellIs" dxfId="122" priority="286" stopIfTrue="1" operator="equal">
      <formula>4</formula>
    </cfRule>
    <cfRule type="cellIs" dxfId="121" priority="287" stopIfTrue="1" operator="equal">
      <formula>3</formula>
    </cfRule>
    <cfRule type="cellIs" dxfId="120" priority="288" stopIfTrue="1" operator="equal">
      <formula>2</formula>
    </cfRule>
  </conditionalFormatting>
  <conditionalFormatting sqref="P8">
    <cfRule type="cellIs" dxfId="119" priority="281" stopIfTrue="1" operator="equal">
      <formula>5</formula>
    </cfRule>
    <cfRule type="cellIs" dxfId="118" priority="282" stopIfTrue="1" operator="equal">
      <formula>4</formula>
    </cfRule>
    <cfRule type="cellIs" dxfId="117" priority="283" stopIfTrue="1" operator="equal">
      <formula>3</formula>
    </cfRule>
    <cfRule type="cellIs" dxfId="116" priority="284" stopIfTrue="1" operator="equal">
      <formula>2</formula>
    </cfRule>
  </conditionalFormatting>
  <conditionalFormatting sqref="T6">
    <cfRule type="cellIs" dxfId="115" priority="257" stopIfTrue="1" operator="equal">
      <formula>5</formula>
    </cfRule>
    <cfRule type="cellIs" dxfId="114" priority="258" stopIfTrue="1" operator="equal">
      <formula>4</formula>
    </cfRule>
    <cfRule type="cellIs" dxfId="113" priority="259" stopIfTrue="1" operator="equal">
      <formula>3</formula>
    </cfRule>
    <cfRule type="cellIs" dxfId="112" priority="260" stopIfTrue="1" operator="equal">
      <formula>2</formula>
    </cfRule>
  </conditionalFormatting>
  <conditionalFormatting sqref="T6">
    <cfRule type="cellIs" dxfId="111" priority="253" stopIfTrue="1" operator="equal">
      <formula>5</formula>
    </cfRule>
    <cfRule type="cellIs" dxfId="110" priority="254" stopIfTrue="1" operator="equal">
      <formula>4</formula>
    </cfRule>
    <cfRule type="cellIs" dxfId="109" priority="255" stopIfTrue="1" operator="equal">
      <formula>3</formula>
    </cfRule>
    <cfRule type="cellIs" dxfId="108" priority="256" stopIfTrue="1" operator="equal">
      <formula>2</formula>
    </cfRule>
  </conditionalFormatting>
  <conditionalFormatting sqref="S8">
    <cfRule type="cellIs" dxfId="107" priority="249" stopIfTrue="1" operator="equal">
      <formula>5</formula>
    </cfRule>
    <cfRule type="cellIs" dxfId="106" priority="250" stopIfTrue="1" operator="equal">
      <formula>4</formula>
    </cfRule>
    <cfRule type="cellIs" dxfId="105" priority="251" stopIfTrue="1" operator="equal">
      <formula>3</formula>
    </cfRule>
    <cfRule type="cellIs" dxfId="104" priority="252" stopIfTrue="1" operator="equal">
      <formula>2</formula>
    </cfRule>
  </conditionalFormatting>
  <conditionalFormatting sqref="Z8">
    <cfRule type="cellIs" dxfId="103" priority="121" stopIfTrue="1" operator="equal">
      <formula>5</formula>
    </cfRule>
    <cfRule type="cellIs" dxfId="102" priority="122" stopIfTrue="1" operator="equal">
      <formula>4</formula>
    </cfRule>
    <cfRule type="cellIs" dxfId="101" priority="123" stopIfTrue="1" operator="equal">
      <formula>3</formula>
    </cfRule>
    <cfRule type="cellIs" dxfId="100" priority="124" stopIfTrue="1" operator="equal">
      <formula>2</formula>
    </cfRule>
  </conditionalFormatting>
  <conditionalFormatting sqref="AA7:AA8">
    <cfRule type="cellIs" dxfId="99" priority="117" stopIfTrue="1" operator="equal">
      <formula>5</formula>
    </cfRule>
    <cfRule type="cellIs" dxfId="98" priority="118" stopIfTrue="1" operator="equal">
      <formula>4</formula>
    </cfRule>
    <cfRule type="cellIs" dxfId="97" priority="119" stopIfTrue="1" operator="equal">
      <formula>3</formula>
    </cfRule>
    <cfRule type="cellIs" dxfId="96" priority="120" stopIfTrue="1" operator="equal">
      <formula>2</formula>
    </cfRule>
  </conditionalFormatting>
  <conditionalFormatting sqref="AA7:AA8">
    <cfRule type="cellIs" dxfId="95" priority="113" stopIfTrue="1" operator="equal">
      <formula>5</formula>
    </cfRule>
    <cfRule type="cellIs" dxfId="94" priority="114" stopIfTrue="1" operator="equal">
      <formula>4</formula>
    </cfRule>
    <cfRule type="cellIs" dxfId="93" priority="115" stopIfTrue="1" operator="equal">
      <formula>3</formula>
    </cfRule>
    <cfRule type="cellIs" dxfId="92" priority="116" stopIfTrue="1" operator="equal">
      <formula>2</formula>
    </cfRule>
  </conditionalFormatting>
  <conditionalFormatting sqref="Z10:AA10">
    <cfRule type="cellIs" dxfId="91" priority="109" stopIfTrue="1" operator="equal">
      <formula>5</formula>
    </cfRule>
    <cfRule type="cellIs" dxfId="90" priority="110" stopIfTrue="1" operator="equal">
      <formula>4</formula>
    </cfRule>
    <cfRule type="cellIs" dxfId="89" priority="111" stopIfTrue="1" operator="equal">
      <formula>3</formula>
    </cfRule>
    <cfRule type="cellIs" dxfId="88" priority="112" stopIfTrue="1" operator="equal">
      <formula>2</formula>
    </cfRule>
  </conditionalFormatting>
  <conditionalFormatting sqref="Z10">
    <cfRule type="cellIs" dxfId="87" priority="105" stopIfTrue="1" operator="equal">
      <formula>5</formula>
    </cfRule>
    <cfRule type="cellIs" dxfId="86" priority="106" stopIfTrue="1" operator="equal">
      <formula>4</formula>
    </cfRule>
    <cfRule type="cellIs" dxfId="85" priority="107" stopIfTrue="1" operator="equal">
      <formula>3</formula>
    </cfRule>
    <cfRule type="cellIs" dxfId="84" priority="108" stopIfTrue="1" operator="equal">
      <formula>2</formula>
    </cfRule>
  </conditionalFormatting>
  <conditionalFormatting sqref="AC6">
    <cfRule type="cellIs" dxfId="83" priority="101" stopIfTrue="1" operator="equal">
      <formula>5</formula>
    </cfRule>
    <cfRule type="cellIs" dxfId="82" priority="102" stopIfTrue="1" operator="equal">
      <formula>4</formula>
    </cfRule>
    <cfRule type="cellIs" dxfId="81" priority="103" stopIfTrue="1" operator="equal">
      <formula>3</formula>
    </cfRule>
    <cfRule type="cellIs" dxfId="80" priority="104" stopIfTrue="1" operator="equal">
      <formula>2</formula>
    </cfRule>
  </conditionalFormatting>
  <conditionalFormatting sqref="AD6">
    <cfRule type="cellIs" dxfId="79" priority="97" stopIfTrue="1" operator="equal">
      <formula>5</formula>
    </cfRule>
    <cfRule type="cellIs" dxfId="78" priority="98" stopIfTrue="1" operator="equal">
      <formula>4</formula>
    </cfRule>
    <cfRule type="cellIs" dxfId="77" priority="99" stopIfTrue="1" operator="equal">
      <formula>3</formula>
    </cfRule>
    <cfRule type="cellIs" dxfId="76" priority="100" stopIfTrue="1" operator="equal">
      <formula>2</formula>
    </cfRule>
  </conditionalFormatting>
  <conditionalFormatting sqref="AD6">
    <cfRule type="cellIs" dxfId="75" priority="93" stopIfTrue="1" operator="equal">
      <formula>5</formula>
    </cfRule>
    <cfRule type="cellIs" dxfId="74" priority="94" stopIfTrue="1" operator="equal">
      <formula>4</formula>
    </cfRule>
    <cfRule type="cellIs" dxfId="73" priority="95" stopIfTrue="1" operator="equal">
      <formula>3</formula>
    </cfRule>
    <cfRule type="cellIs" dxfId="72" priority="96" stopIfTrue="1" operator="equal">
      <formula>2</formula>
    </cfRule>
  </conditionalFormatting>
  <conditionalFormatting sqref="AC8">
    <cfRule type="cellIs" dxfId="71" priority="89" stopIfTrue="1" operator="equal">
      <formula>5</formula>
    </cfRule>
    <cfRule type="cellIs" dxfId="70" priority="90" stopIfTrue="1" operator="equal">
      <formula>4</formula>
    </cfRule>
    <cfRule type="cellIs" dxfId="69" priority="91" stopIfTrue="1" operator="equal">
      <formula>3</formula>
    </cfRule>
    <cfRule type="cellIs" dxfId="68" priority="92" stopIfTrue="1" operator="equal">
      <formula>2</formula>
    </cfRule>
  </conditionalFormatting>
  <conditionalFormatting sqref="AD7:AD8">
    <cfRule type="cellIs" dxfId="67" priority="81" stopIfTrue="1" operator="equal">
      <formula>5</formula>
    </cfRule>
    <cfRule type="cellIs" dxfId="66" priority="82" stopIfTrue="1" operator="equal">
      <formula>4</formula>
    </cfRule>
    <cfRule type="cellIs" dxfId="65" priority="83" stopIfTrue="1" operator="equal">
      <formula>3</formula>
    </cfRule>
    <cfRule type="cellIs" dxfId="64" priority="84" stopIfTrue="1" operator="equal">
      <formula>2</formula>
    </cfRule>
  </conditionalFormatting>
  <conditionalFormatting sqref="AD10">
    <cfRule type="cellIs" dxfId="63" priority="77" stopIfTrue="1" operator="equal">
      <formula>5</formula>
    </cfRule>
    <cfRule type="cellIs" dxfId="62" priority="78" stopIfTrue="1" operator="equal">
      <formula>4</formula>
    </cfRule>
    <cfRule type="cellIs" dxfId="61" priority="79" stopIfTrue="1" operator="equal">
      <formula>3</formula>
    </cfRule>
    <cfRule type="cellIs" dxfId="60" priority="80" stopIfTrue="1" operator="equal">
      <formula>2</formula>
    </cfRule>
  </conditionalFormatting>
  <conditionalFormatting sqref="D4">
    <cfRule type="cellIs" dxfId="59" priority="57" stopIfTrue="1" operator="equal">
      <formula>5</formula>
    </cfRule>
    <cfRule type="cellIs" dxfId="58" priority="58" stopIfTrue="1" operator="equal">
      <formula>4</formula>
    </cfRule>
    <cfRule type="cellIs" dxfId="57" priority="59" stopIfTrue="1" operator="equal">
      <formula>3</formula>
    </cfRule>
    <cfRule type="cellIs" dxfId="56" priority="60" stopIfTrue="1" operator="equal">
      <formula>2</formula>
    </cfRule>
  </conditionalFormatting>
  <conditionalFormatting sqref="K11:AD11">
    <cfRule type="cellIs" dxfId="55" priority="53" operator="equal">
      <formula>0</formula>
    </cfRule>
    <cfRule type="cellIs" dxfId="54" priority="54" operator="greaterThan">
      <formula>120</formula>
    </cfRule>
    <cfRule type="cellIs" dxfId="53" priority="55" operator="greaterThan">
      <formula>100</formula>
    </cfRule>
    <cfRule type="cellIs" dxfId="52" priority="56" operator="lessThanOrEqual">
      <formula>100</formula>
    </cfRule>
  </conditionalFormatting>
  <conditionalFormatting sqref="P7">
    <cfRule type="cellIs" dxfId="51" priority="49" stopIfTrue="1" operator="equal">
      <formula>5</formula>
    </cfRule>
    <cfRule type="cellIs" dxfId="50" priority="50" stopIfTrue="1" operator="equal">
      <formula>4</formula>
    </cfRule>
    <cfRule type="cellIs" dxfId="49" priority="51" stopIfTrue="1" operator="equal">
      <formula>3</formula>
    </cfRule>
    <cfRule type="cellIs" dxfId="48" priority="52" stopIfTrue="1" operator="equal">
      <formula>2</formula>
    </cfRule>
  </conditionalFormatting>
  <conditionalFormatting sqref="U7">
    <cfRule type="cellIs" dxfId="47" priority="45" stopIfTrue="1" operator="equal">
      <formula>5</formula>
    </cfRule>
    <cfRule type="cellIs" dxfId="46" priority="46" stopIfTrue="1" operator="equal">
      <formula>4</formula>
    </cfRule>
    <cfRule type="cellIs" dxfId="45" priority="47" stopIfTrue="1" operator="equal">
      <formula>3</formula>
    </cfRule>
    <cfRule type="cellIs" dxfId="44" priority="48" stopIfTrue="1" operator="equal">
      <formula>2</formula>
    </cfRule>
  </conditionalFormatting>
  <conditionalFormatting sqref="Z7">
    <cfRule type="cellIs" dxfId="43" priority="41" stopIfTrue="1" operator="equal">
      <formula>5</formula>
    </cfRule>
    <cfRule type="cellIs" dxfId="42" priority="42" stopIfTrue="1" operator="equal">
      <formula>4</formula>
    </cfRule>
    <cfRule type="cellIs" dxfId="41" priority="43" stopIfTrue="1" operator="equal">
      <formula>3</formula>
    </cfRule>
    <cfRule type="cellIs" dxfId="40" priority="44" stopIfTrue="1" operator="equal">
      <formula>2</formula>
    </cfRule>
  </conditionalFormatting>
  <conditionalFormatting sqref="O9">
    <cfRule type="cellIs" dxfId="39" priority="37" stopIfTrue="1" operator="equal">
      <formula>5</formula>
    </cfRule>
    <cfRule type="cellIs" dxfId="38" priority="38" stopIfTrue="1" operator="equal">
      <formula>4</formula>
    </cfRule>
    <cfRule type="cellIs" dxfId="37" priority="39" stopIfTrue="1" operator="equal">
      <formula>3</formula>
    </cfRule>
    <cfRule type="cellIs" dxfId="36" priority="40" stopIfTrue="1" operator="equal">
      <formula>2</formula>
    </cfRule>
  </conditionalFormatting>
  <conditionalFormatting sqref="Q9">
    <cfRule type="cellIs" dxfId="35" priority="33" stopIfTrue="1" operator="equal">
      <formula>5</formula>
    </cfRule>
    <cfRule type="cellIs" dxfId="34" priority="34" stopIfTrue="1" operator="equal">
      <formula>4</formula>
    </cfRule>
    <cfRule type="cellIs" dxfId="33" priority="35" stopIfTrue="1" operator="equal">
      <formula>3</formula>
    </cfRule>
    <cfRule type="cellIs" dxfId="32" priority="36" stopIfTrue="1" operator="equal">
      <formula>2</formula>
    </cfRule>
  </conditionalFormatting>
  <conditionalFormatting sqref="T9">
    <cfRule type="cellIs" dxfId="31" priority="29" stopIfTrue="1" operator="equal">
      <formula>5</formula>
    </cfRule>
    <cfRule type="cellIs" dxfId="30" priority="30" stopIfTrue="1" operator="equal">
      <formula>4</formula>
    </cfRule>
    <cfRule type="cellIs" dxfId="29" priority="31" stopIfTrue="1" operator="equal">
      <formula>3</formula>
    </cfRule>
    <cfRule type="cellIs" dxfId="28" priority="32" stopIfTrue="1" operator="equal">
      <formula>2</formula>
    </cfRule>
  </conditionalFormatting>
  <conditionalFormatting sqref="V9">
    <cfRule type="cellIs" dxfId="27" priority="25" stopIfTrue="1" operator="equal">
      <formula>5</formula>
    </cfRule>
    <cfRule type="cellIs" dxfId="26" priority="26" stopIfTrue="1" operator="equal">
      <formula>4</formula>
    </cfRule>
    <cfRule type="cellIs" dxfId="25" priority="27" stopIfTrue="1" operator="equal">
      <formula>3</formula>
    </cfRule>
    <cfRule type="cellIs" dxfId="24" priority="28" stopIfTrue="1" operator="equal">
      <formula>2</formula>
    </cfRule>
  </conditionalFormatting>
  <conditionalFormatting sqref="Y9">
    <cfRule type="cellIs" dxfId="23" priority="21" stopIfTrue="1" operator="equal">
      <formula>5</formula>
    </cfRule>
    <cfRule type="cellIs" dxfId="22" priority="22" stopIfTrue="1" operator="equal">
      <formula>4</formula>
    </cfRule>
    <cfRule type="cellIs" dxfId="21" priority="23" stopIfTrue="1" operator="equal">
      <formula>3</formula>
    </cfRule>
    <cfRule type="cellIs" dxfId="20" priority="24" stopIfTrue="1" operator="equal">
      <formula>2</formula>
    </cfRule>
  </conditionalFormatting>
  <conditionalFormatting sqref="AA9">
    <cfRule type="cellIs" dxfId="19" priority="17" stopIfTrue="1" operator="equal">
      <formula>5</formula>
    </cfRule>
    <cfRule type="cellIs" dxfId="18" priority="18" stopIfTrue="1" operator="equal">
      <formula>4</formula>
    </cfRule>
    <cfRule type="cellIs" dxfId="17" priority="19" stopIfTrue="1" operator="equal">
      <formula>3</formula>
    </cfRule>
    <cfRule type="cellIs" dxfId="16" priority="20" stopIfTrue="1" operator="equal">
      <formula>2</formula>
    </cfRule>
  </conditionalFormatting>
  <conditionalFormatting sqref="AD9">
    <cfRule type="cellIs" dxfId="15" priority="13" stopIfTrue="1" operator="equal">
      <formula>5</formula>
    </cfRule>
    <cfRule type="cellIs" dxfId="14" priority="14" stopIfTrue="1" operator="equal">
      <formula>4</formula>
    </cfRule>
    <cfRule type="cellIs" dxfId="13" priority="15" stopIfTrue="1" operator="equal">
      <formula>3</formula>
    </cfRule>
    <cfRule type="cellIs" dxfId="12" priority="16" stopIfTrue="1" operator="equal">
      <formula>2</formula>
    </cfRule>
  </conditionalFormatting>
  <conditionalFormatting sqref="AC7">
    <cfRule type="cellIs" dxfId="11" priority="9" stopIfTrue="1" operator="equal">
      <formula>5</formula>
    </cfRule>
    <cfRule type="cellIs" dxfId="10" priority="10" stopIfTrue="1" operator="equal">
      <formula>4</formula>
    </cfRule>
    <cfRule type="cellIs" dxfId="9" priority="11" stopIfTrue="1" operator="equal">
      <formula>3</formula>
    </cfRule>
    <cfRule type="cellIs" dxfId="8" priority="12" stopIfTrue="1" operator="equal">
      <formula>2</formula>
    </cfRule>
  </conditionalFormatting>
  <conditionalFormatting sqref="S7">
    <cfRule type="cellIs" dxfId="7" priority="5" stopIfTrue="1" operator="equal">
      <formula>5</formula>
    </cfRule>
    <cfRule type="cellIs" dxfId="6" priority="6" stopIfTrue="1" operator="equal">
      <formula>4</formula>
    </cfRule>
    <cfRule type="cellIs" dxfId="5" priority="7" stopIfTrue="1" operator="equal">
      <formula>3</formula>
    </cfRule>
    <cfRule type="cellIs" dxfId="4" priority="8" stopIfTrue="1" operator="equal">
      <formula>2</formula>
    </cfRule>
  </conditionalFormatting>
  <conditionalFormatting sqref="N7">
    <cfRule type="cellIs" dxfId="3" priority="1" stopIfTrue="1" operator="equal">
      <formula>5</formula>
    </cfRule>
    <cfRule type="cellIs" dxfId="2" priority="2" stopIfTrue="1" operator="equal">
      <formula>4</formula>
    </cfRule>
    <cfRule type="cellIs" dxfId="1" priority="3" stopIfTrue="1" operator="equal">
      <formula>3</formula>
    </cfRule>
    <cfRule type="cellIs" dxfId="0" priority="4" stopIfTrue="1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AA141"/>
  <sheetViews>
    <sheetView zoomScaleNormal="100" workbookViewId="0">
      <selection activeCell="AA73" sqref="A1:AA73"/>
    </sheetView>
  </sheetViews>
  <sheetFormatPr baseColWidth="10" defaultColWidth="9.1640625" defaultRowHeight="16" customHeight="1" x14ac:dyDescent="0.15"/>
  <cols>
    <col min="1" max="1" width="5.5" style="51" customWidth="1"/>
    <col min="2" max="2" width="5.33203125" style="51" customWidth="1"/>
    <col min="3" max="3" width="31.5" style="52" customWidth="1"/>
    <col min="4" max="5" width="4.33203125" style="51" customWidth="1"/>
    <col min="6" max="7" width="6.6640625" style="53" customWidth="1"/>
    <col min="8" max="27" width="4.33203125" style="51" customWidth="1"/>
    <col min="28" max="28" width="9.1640625" style="10" customWidth="1"/>
    <col min="29" max="16384" width="9.1640625" style="10"/>
  </cols>
  <sheetData>
    <row r="1" spans="1:27" ht="17.25" customHeight="1" thickBot="1" x14ac:dyDescent="0.2">
      <c r="A1" s="535" t="s">
        <v>0</v>
      </c>
      <c r="B1" s="536"/>
      <c r="C1" s="537"/>
      <c r="D1" s="98" t="s">
        <v>1</v>
      </c>
      <c r="E1" s="99" t="s">
        <v>2</v>
      </c>
      <c r="F1" s="541" t="s">
        <v>3</v>
      </c>
      <c r="G1" s="542"/>
      <c r="H1" s="538" t="s">
        <v>4</v>
      </c>
      <c r="I1" s="539"/>
      <c r="J1" s="539"/>
      <c r="K1" s="539"/>
      <c r="L1" s="540"/>
      <c r="M1" s="538" t="s">
        <v>5</v>
      </c>
      <c r="N1" s="539"/>
      <c r="O1" s="539"/>
      <c r="P1" s="539"/>
      <c r="Q1" s="540"/>
      <c r="R1" s="538" t="s">
        <v>6</v>
      </c>
      <c r="S1" s="539"/>
      <c r="T1" s="539"/>
      <c r="U1" s="539"/>
      <c r="V1" s="540"/>
      <c r="W1" s="538" t="s">
        <v>7</v>
      </c>
      <c r="X1" s="539"/>
      <c r="Y1" s="539"/>
      <c r="Z1" s="539"/>
      <c r="AA1" s="540"/>
    </row>
    <row r="2" spans="1:27" ht="16" customHeight="1" x14ac:dyDescent="0.15">
      <c r="A2" s="54" t="s">
        <v>10</v>
      </c>
      <c r="B2" s="34" t="s">
        <v>11</v>
      </c>
      <c r="C2" s="35" t="s">
        <v>12</v>
      </c>
      <c r="D2" s="98" t="s">
        <v>1</v>
      </c>
      <c r="E2" s="99" t="s">
        <v>2</v>
      </c>
      <c r="F2" s="78" t="s">
        <v>13</v>
      </c>
      <c r="G2" s="79" t="s">
        <v>14</v>
      </c>
      <c r="H2" s="64" t="s">
        <v>15</v>
      </c>
      <c r="I2" s="36" t="s">
        <v>16</v>
      </c>
      <c r="J2" s="36" t="s">
        <v>17</v>
      </c>
      <c r="K2" s="36" t="s">
        <v>16</v>
      </c>
      <c r="L2" s="55" t="s">
        <v>18</v>
      </c>
      <c r="M2" s="64" t="s">
        <v>15</v>
      </c>
      <c r="N2" s="36" t="s">
        <v>16</v>
      </c>
      <c r="O2" s="36" t="s">
        <v>17</v>
      </c>
      <c r="P2" s="36" t="s">
        <v>16</v>
      </c>
      <c r="Q2" s="55" t="s">
        <v>18</v>
      </c>
      <c r="R2" s="64" t="s">
        <v>15</v>
      </c>
      <c r="S2" s="36" t="s">
        <v>16</v>
      </c>
      <c r="T2" s="36" t="s">
        <v>17</v>
      </c>
      <c r="U2" s="36" t="s">
        <v>16</v>
      </c>
      <c r="V2" s="55" t="s">
        <v>18</v>
      </c>
      <c r="W2" s="64" t="s">
        <v>15</v>
      </c>
      <c r="X2" s="36" t="s">
        <v>16</v>
      </c>
      <c r="Y2" s="36" t="s">
        <v>17</v>
      </c>
      <c r="Z2" s="36" t="s">
        <v>16</v>
      </c>
      <c r="AA2" s="55" t="s">
        <v>18</v>
      </c>
    </row>
    <row r="3" spans="1:27" s="29" customFormat="1" ht="16" customHeight="1" x14ac:dyDescent="0.15">
      <c r="A3" s="106" t="s">
        <v>21</v>
      </c>
      <c r="B3" s="48">
        <v>2550</v>
      </c>
      <c r="C3" s="39" t="s">
        <v>57</v>
      </c>
      <c r="D3" s="48">
        <v>2</v>
      </c>
      <c r="E3" s="67">
        <v>4</v>
      </c>
      <c r="F3" s="84">
        <v>133.18700000000001</v>
      </c>
      <c r="G3" s="85">
        <v>207.48699999999999</v>
      </c>
      <c r="H3" s="17"/>
      <c r="I3" s="18">
        <v>2</v>
      </c>
      <c r="J3" s="18"/>
      <c r="K3" s="18"/>
      <c r="L3" s="19">
        <v>2</v>
      </c>
      <c r="M3" s="17"/>
      <c r="N3" s="18">
        <v>2</v>
      </c>
      <c r="O3" s="18"/>
      <c r="P3" s="18"/>
      <c r="Q3" s="19">
        <v>2</v>
      </c>
      <c r="R3" s="17"/>
      <c r="S3" s="18">
        <v>2</v>
      </c>
      <c r="T3" s="18"/>
      <c r="U3" s="18"/>
      <c r="V3" s="19">
        <v>2</v>
      </c>
      <c r="W3" s="17"/>
      <c r="X3" s="18">
        <v>2</v>
      </c>
      <c r="Y3" s="18"/>
      <c r="Z3" s="18"/>
      <c r="AA3" s="19">
        <v>2</v>
      </c>
    </row>
    <row r="4" spans="1:27" s="29" customFormat="1" ht="16" customHeight="1" x14ac:dyDescent="0.15">
      <c r="A4" s="102" t="s">
        <v>21</v>
      </c>
      <c r="B4" s="50">
        <v>2590</v>
      </c>
      <c r="C4" s="44" t="s">
        <v>41</v>
      </c>
      <c r="D4" s="50">
        <v>3</v>
      </c>
      <c r="E4" s="77">
        <v>5</v>
      </c>
      <c r="F4" s="94">
        <v>357.09399999999999</v>
      </c>
      <c r="G4" s="95">
        <v>388.85899999999998</v>
      </c>
      <c r="H4" s="11"/>
      <c r="I4" s="12"/>
      <c r="J4" s="12">
        <v>3</v>
      </c>
      <c r="K4" s="12"/>
      <c r="L4" s="13"/>
      <c r="M4" s="11"/>
      <c r="N4" s="12"/>
      <c r="O4" s="12">
        <v>3</v>
      </c>
      <c r="P4" s="12"/>
      <c r="Q4" s="13"/>
      <c r="R4" s="11"/>
      <c r="S4" s="12"/>
      <c r="T4" s="12">
        <v>3</v>
      </c>
      <c r="V4" s="13"/>
      <c r="W4" s="11"/>
      <c r="X4" s="12"/>
      <c r="Y4" s="12">
        <v>3</v>
      </c>
      <c r="AA4" s="13"/>
    </row>
    <row r="5" spans="1:27" s="29" customFormat="1" ht="16" hidden="1" customHeight="1" x14ac:dyDescent="0.15">
      <c r="A5" s="106" t="s">
        <v>51</v>
      </c>
      <c r="B5" s="48">
        <v>2640</v>
      </c>
      <c r="C5" s="39" t="s">
        <v>59</v>
      </c>
      <c r="D5" s="48">
        <v>2</v>
      </c>
      <c r="E5" s="72">
        <v>3</v>
      </c>
      <c r="F5" s="84">
        <v>100.02500000000001</v>
      </c>
      <c r="G5" s="85">
        <v>148.00800000000001</v>
      </c>
      <c r="H5" s="17">
        <v>2</v>
      </c>
      <c r="I5" s="18"/>
      <c r="J5" s="18"/>
      <c r="K5" s="18"/>
      <c r="L5" s="19">
        <v>2</v>
      </c>
      <c r="M5" s="17">
        <v>2</v>
      </c>
      <c r="N5" s="18"/>
      <c r="O5" s="18"/>
      <c r="P5" s="18"/>
      <c r="Q5" s="19">
        <v>2</v>
      </c>
      <c r="R5" s="17">
        <v>2</v>
      </c>
      <c r="S5" s="18"/>
      <c r="T5" s="18"/>
      <c r="U5" s="18"/>
      <c r="V5" s="19">
        <v>2</v>
      </c>
      <c r="W5" s="17">
        <v>2</v>
      </c>
      <c r="X5" s="18"/>
      <c r="Y5" s="18"/>
      <c r="Z5" s="18"/>
      <c r="AA5" s="19">
        <v>2</v>
      </c>
    </row>
    <row r="6" spans="1:27" s="29" customFormat="1" ht="16" hidden="1" customHeight="1" x14ac:dyDescent="0.15">
      <c r="A6" s="106" t="s">
        <v>51</v>
      </c>
      <c r="B6" s="48">
        <v>2550</v>
      </c>
      <c r="C6" s="39" t="s">
        <v>57</v>
      </c>
      <c r="D6" s="48">
        <v>2</v>
      </c>
      <c r="E6" s="72">
        <v>2</v>
      </c>
      <c r="F6" s="84">
        <v>22.507000000000001</v>
      </c>
      <c r="G6" s="85">
        <v>30.577000000000002</v>
      </c>
      <c r="H6" s="17">
        <v>2</v>
      </c>
      <c r="I6" s="18"/>
      <c r="J6" s="18"/>
      <c r="K6" s="18"/>
      <c r="L6" s="19">
        <v>2</v>
      </c>
      <c r="M6" s="17">
        <v>2</v>
      </c>
      <c r="N6" s="18"/>
      <c r="O6" s="18"/>
      <c r="P6" s="18"/>
      <c r="Q6" s="19">
        <v>2</v>
      </c>
      <c r="R6" s="17">
        <v>2</v>
      </c>
      <c r="S6" s="18"/>
      <c r="T6" s="18"/>
      <c r="U6" s="18"/>
      <c r="V6" s="19">
        <v>2</v>
      </c>
      <c r="W6" s="17">
        <v>2</v>
      </c>
      <c r="X6" s="18"/>
      <c r="Y6" s="18"/>
      <c r="Z6" s="18"/>
      <c r="AA6" s="19">
        <v>2</v>
      </c>
    </row>
    <row r="7" spans="1:27" s="29" customFormat="1" ht="16" hidden="1" customHeight="1" x14ac:dyDescent="0.15">
      <c r="A7" s="106" t="s">
        <v>51</v>
      </c>
      <c r="B7" s="48">
        <v>2550</v>
      </c>
      <c r="C7" s="39" t="s">
        <v>57</v>
      </c>
      <c r="D7" s="48">
        <v>2</v>
      </c>
      <c r="E7" s="72">
        <v>3</v>
      </c>
      <c r="F7" s="84">
        <v>30.577000000000002</v>
      </c>
      <c r="G7" s="85">
        <v>88.236999999999995</v>
      </c>
      <c r="H7" s="17">
        <v>2</v>
      </c>
      <c r="I7" s="18"/>
      <c r="J7" s="18"/>
      <c r="K7" s="18"/>
      <c r="L7" s="19">
        <v>2</v>
      </c>
      <c r="M7" s="17">
        <v>2</v>
      </c>
      <c r="N7" s="18"/>
      <c r="O7" s="18"/>
      <c r="P7" s="18"/>
      <c r="Q7" s="19">
        <v>2</v>
      </c>
      <c r="R7" s="17">
        <v>2</v>
      </c>
      <c r="S7" s="18"/>
      <c r="T7" s="18"/>
      <c r="U7" s="18"/>
      <c r="V7" s="19">
        <v>2</v>
      </c>
      <c r="W7" s="17">
        <v>2</v>
      </c>
      <c r="X7" s="18"/>
      <c r="Y7" s="18"/>
      <c r="Z7" s="18"/>
      <c r="AA7" s="19">
        <v>2</v>
      </c>
    </row>
    <row r="8" spans="1:27" s="29" customFormat="1" ht="16" hidden="1" customHeight="1" x14ac:dyDescent="0.15">
      <c r="A8" s="106" t="s">
        <v>51</v>
      </c>
      <c r="B8" s="48">
        <v>2550</v>
      </c>
      <c r="C8" s="39" t="s">
        <v>57</v>
      </c>
      <c r="D8" s="48">
        <v>2</v>
      </c>
      <c r="E8" s="72">
        <v>4</v>
      </c>
      <c r="F8" s="84">
        <v>88.236999999999995</v>
      </c>
      <c r="G8" s="85">
        <v>133.18700000000001</v>
      </c>
      <c r="H8" s="17">
        <v>2</v>
      </c>
      <c r="I8" s="18"/>
      <c r="J8" s="18"/>
      <c r="K8" s="18"/>
      <c r="L8" s="19">
        <v>2</v>
      </c>
      <c r="M8" s="17">
        <v>2</v>
      </c>
      <c r="N8" s="18"/>
      <c r="O8" s="18"/>
      <c r="P8" s="18"/>
      <c r="Q8" s="19">
        <v>2</v>
      </c>
      <c r="R8" s="17">
        <v>2</v>
      </c>
      <c r="S8" s="18"/>
      <c r="T8" s="18"/>
      <c r="U8" s="18"/>
      <c r="V8" s="19">
        <v>2</v>
      </c>
      <c r="W8" s="17">
        <v>2</v>
      </c>
      <c r="X8" s="18"/>
      <c r="Y8" s="18"/>
      <c r="Z8" s="18"/>
      <c r="AA8" s="19">
        <v>2</v>
      </c>
    </row>
    <row r="9" spans="1:27" s="29" customFormat="1" ht="16" hidden="1" customHeight="1" x14ac:dyDescent="0.15">
      <c r="A9" s="106" t="s">
        <v>37</v>
      </c>
      <c r="B9" s="48">
        <v>2640</v>
      </c>
      <c r="C9" s="39" t="s">
        <v>59</v>
      </c>
      <c r="D9" s="48">
        <v>2</v>
      </c>
      <c r="E9" s="72">
        <v>3</v>
      </c>
      <c r="F9" s="84">
        <v>148.00800000000001</v>
      </c>
      <c r="G9" s="85">
        <v>159.69999999999999</v>
      </c>
      <c r="H9" s="17"/>
      <c r="I9" s="18">
        <v>2</v>
      </c>
      <c r="J9" s="18"/>
      <c r="K9" s="18"/>
      <c r="L9" s="19">
        <v>2</v>
      </c>
      <c r="M9" s="17"/>
      <c r="N9" s="18">
        <v>2</v>
      </c>
      <c r="O9" s="18"/>
      <c r="P9" s="18"/>
      <c r="Q9" s="19">
        <v>2</v>
      </c>
      <c r="R9" s="17"/>
      <c r="S9" s="18">
        <v>2</v>
      </c>
      <c r="T9" s="18"/>
      <c r="U9" s="18"/>
      <c r="V9" s="19">
        <v>2</v>
      </c>
      <c r="W9" s="17"/>
      <c r="X9" s="18">
        <v>2</v>
      </c>
      <c r="Y9" s="18"/>
      <c r="Z9" s="18"/>
      <c r="AA9" s="19">
        <v>2</v>
      </c>
    </row>
    <row r="10" spans="1:27" s="29" customFormat="1" ht="16" hidden="1" customHeight="1" x14ac:dyDescent="0.15">
      <c r="A10" s="102" t="s">
        <v>37</v>
      </c>
      <c r="B10" s="50">
        <v>2590</v>
      </c>
      <c r="C10" s="44" t="s">
        <v>41</v>
      </c>
      <c r="D10" s="50">
        <v>3</v>
      </c>
      <c r="E10" s="75">
        <v>4</v>
      </c>
      <c r="F10" s="94">
        <v>293.91199999999998</v>
      </c>
      <c r="G10" s="95">
        <v>327.863</v>
      </c>
      <c r="H10" s="11"/>
      <c r="I10" s="12">
        <v>3</v>
      </c>
      <c r="J10" s="12"/>
      <c r="K10" s="12"/>
      <c r="L10" s="13"/>
      <c r="M10" s="11"/>
      <c r="N10" s="12">
        <v>3</v>
      </c>
      <c r="O10" s="12"/>
      <c r="P10" s="12"/>
      <c r="Q10" s="13"/>
      <c r="R10" s="11"/>
      <c r="S10" s="12">
        <v>3</v>
      </c>
      <c r="T10" s="12"/>
      <c r="U10" s="12"/>
      <c r="V10" s="13"/>
      <c r="W10" s="11"/>
      <c r="X10" s="12">
        <v>3</v>
      </c>
      <c r="Y10" s="12"/>
      <c r="Z10" s="12"/>
      <c r="AA10" s="13"/>
    </row>
    <row r="11" spans="1:27" s="30" customFormat="1" ht="16" hidden="1" customHeight="1" x14ac:dyDescent="0.15">
      <c r="A11" s="102" t="s">
        <v>37</v>
      </c>
      <c r="B11" s="50">
        <v>2590</v>
      </c>
      <c r="C11" s="44" t="s">
        <v>41</v>
      </c>
      <c r="D11" s="50">
        <v>3</v>
      </c>
      <c r="E11" s="75">
        <v>5</v>
      </c>
      <c r="F11" s="94">
        <v>327.83300000000003</v>
      </c>
      <c r="G11" s="95">
        <v>357.09399999999999</v>
      </c>
      <c r="H11" s="11"/>
      <c r="I11" s="12">
        <v>3</v>
      </c>
      <c r="J11" s="12"/>
      <c r="K11" s="12"/>
      <c r="L11" s="13"/>
      <c r="M11" s="11"/>
      <c r="N11" s="12">
        <v>3</v>
      </c>
      <c r="O11" s="12"/>
      <c r="P11" s="12"/>
      <c r="Q11" s="13"/>
      <c r="R11" s="11"/>
      <c r="S11" s="12">
        <v>3</v>
      </c>
      <c r="T11" s="12"/>
      <c r="U11" s="12"/>
      <c r="V11" s="13"/>
      <c r="W11" s="11"/>
      <c r="X11" s="12">
        <v>3</v>
      </c>
      <c r="Y11" s="12"/>
      <c r="Z11" s="12"/>
      <c r="AA11" s="13"/>
    </row>
    <row r="12" spans="1:27" s="30" customFormat="1" ht="16" hidden="1" customHeight="1" x14ac:dyDescent="0.15">
      <c r="A12" s="102" t="s">
        <v>37</v>
      </c>
      <c r="B12" s="50">
        <v>2640</v>
      </c>
      <c r="C12" s="44" t="s">
        <v>54</v>
      </c>
      <c r="D12" s="50">
        <v>3</v>
      </c>
      <c r="E12" s="75">
        <v>3</v>
      </c>
      <c r="F12" s="94">
        <v>159.69999999999999</v>
      </c>
      <c r="G12" s="95">
        <v>175.52500000000001</v>
      </c>
      <c r="H12" s="11"/>
      <c r="I12" s="12"/>
      <c r="J12" s="12"/>
      <c r="K12" s="12"/>
      <c r="L12" s="13">
        <v>3</v>
      </c>
      <c r="M12" s="11"/>
      <c r="N12" s="12"/>
      <c r="O12" s="12"/>
      <c r="P12" s="12"/>
      <c r="Q12" s="13">
        <v>3</v>
      </c>
      <c r="R12" s="11"/>
      <c r="S12" s="12"/>
      <c r="T12" s="12"/>
      <c r="U12" s="12"/>
      <c r="V12" s="13">
        <v>3</v>
      </c>
      <c r="W12" s="11"/>
      <c r="X12" s="12"/>
      <c r="Y12" s="12"/>
      <c r="Z12" s="12"/>
      <c r="AA12" s="13">
        <v>3</v>
      </c>
    </row>
    <row r="13" spans="1:27" s="30" customFormat="1" ht="16" hidden="1" customHeight="1" x14ac:dyDescent="0.15">
      <c r="A13" s="102" t="s">
        <v>37</v>
      </c>
      <c r="B13" s="50">
        <v>2640</v>
      </c>
      <c r="C13" s="44" t="s">
        <v>54</v>
      </c>
      <c r="D13" s="50">
        <v>3</v>
      </c>
      <c r="E13" s="75">
        <v>4</v>
      </c>
      <c r="F13" s="94">
        <v>175.52500000000001</v>
      </c>
      <c r="G13" s="95">
        <v>255.459</v>
      </c>
      <c r="H13" s="11"/>
      <c r="I13" s="12"/>
      <c r="J13" s="12"/>
      <c r="K13" s="12"/>
      <c r="L13" s="13">
        <v>3</v>
      </c>
      <c r="M13" s="11"/>
      <c r="N13" s="12"/>
      <c r="O13" s="12"/>
      <c r="P13" s="12"/>
      <c r="Q13" s="13">
        <v>3</v>
      </c>
      <c r="R13" s="11"/>
      <c r="S13" s="12"/>
      <c r="T13" s="12"/>
      <c r="U13" s="12"/>
      <c r="V13" s="13">
        <v>3</v>
      </c>
      <c r="W13" s="11"/>
      <c r="X13" s="12"/>
      <c r="Y13" s="12"/>
      <c r="Z13" s="12"/>
      <c r="AA13" s="13">
        <v>3</v>
      </c>
    </row>
    <row r="14" spans="1:27" ht="16" hidden="1" customHeight="1" x14ac:dyDescent="0.15">
      <c r="A14" s="60" t="s">
        <v>37</v>
      </c>
      <c r="B14" s="46">
        <v>5369</v>
      </c>
      <c r="C14" s="37" t="s">
        <v>75</v>
      </c>
      <c r="D14" s="46">
        <v>4</v>
      </c>
      <c r="E14" s="65">
        <v>1</v>
      </c>
      <c r="F14" s="80">
        <v>0</v>
      </c>
      <c r="G14" s="81">
        <v>58.920999999999999</v>
      </c>
      <c r="H14" s="6"/>
      <c r="I14" s="4"/>
      <c r="J14" s="4">
        <v>4</v>
      </c>
      <c r="K14" s="4"/>
      <c r="L14" s="5"/>
      <c r="M14" s="6"/>
      <c r="N14" s="4"/>
      <c r="O14" s="4"/>
      <c r="P14" s="4"/>
      <c r="Q14" s="5"/>
      <c r="R14" s="6"/>
      <c r="S14" s="4"/>
      <c r="T14" s="4">
        <v>4</v>
      </c>
      <c r="U14" s="4"/>
      <c r="V14" s="5"/>
      <c r="W14" s="6"/>
      <c r="X14" s="4"/>
      <c r="Y14" s="4"/>
      <c r="Z14" s="4"/>
      <c r="AA14" s="5"/>
    </row>
    <row r="15" spans="1:27" s="30" customFormat="1" ht="16" hidden="1" customHeight="1" x14ac:dyDescent="0.15">
      <c r="A15" s="60" t="s">
        <v>37</v>
      </c>
      <c r="B15" s="46">
        <v>5400</v>
      </c>
      <c r="C15" s="37" t="s">
        <v>76</v>
      </c>
      <c r="D15" s="46">
        <v>4</v>
      </c>
      <c r="E15" s="70">
        <v>1</v>
      </c>
      <c r="F15" s="80">
        <v>0</v>
      </c>
      <c r="G15" s="81">
        <v>2.7639999999999998</v>
      </c>
      <c r="H15" s="6"/>
      <c r="I15" s="4"/>
      <c r="J15" s="4">
        <v>4</v>
      </c>
      <c r="K15" s="4"/>
      <c r="L15" s="5"/>
      <c r="M15" s="6"/>
      <c r="N15" s="4"/>
      <c r="O15" s="4"/>
      <c r="P15" s="4"/>
      <c r="Q15" s="5"/>
      <c r="R15" s="6"/>
      <c r="S15" s="4"/>
      <c r="T15" s="4">
        <v>4</v>
      </c>
      <c r="U15" s="4"/>
      <c r="V15" s="5"/>
      <c r="W15" s="6"/>
      <c r="X15" s="4"/>
      <c r="Y15" s="4"/>
      <c r="Z15" s="4"/>
      <c r="AA15" s="5"/>
    </row>
    <row r="16" spans="1:27" s="30" customFormat="1" ht="16" hidden="1" customHeight="1" x14ac:dyDescent="0.15">
      <c r="A16" s="106" t="s">
        <v>78</v>
      </c>
      <c r="B16" s="48">
        <v>2550</v>
      </c>
      <c r="C16" s="39" t="s">
        <v>57</v>
      </c>
      <c r="D16" s="48">
        <v>2</v>
      </c>
      <c r="E16" s="67">
        <v>4</v>
      </c>
      <c r="F16" s="84">
        <v>207.48699999999999</v>
      </c>
      <c r="G16" s="85">
        <v>227.357</v>
      </c>
      <c r="H16" s="17">
        <v>2</v>
      </c>
      <c r="I16" s="18"/>
      <c r="J16" s="18"/>
      <c r="K16" s="18"/>
      <c r="L16" s="19">
        <v>2</v>
      </c>
      <c r="M16" s="17">
        <v>2</v>
      </c>
      <c r="N16" s="18"/>
      <c r="O16" s="18"/>
      <c r="P16" s="18"/>
      <c r="Q16" s="19">
        <v>2</v>
      </c>
      <c r="R16" s="17">
        <v>2</v>
      </c>
      <c r="S16" s="18"/>
      <c r="T16" s="18"/>
      <c r="U16" s="18"/>
      <c r="V16" s="19">
        <v>2</v>
      </c>
      <c r="W16" s="17">
        <v>2</v>
      </c>
      <c r="X16" s="18"/>
      <c r="Y16" s="18"/>
      <c r="Z16" s="18"/>
      <c r="AA16" s="19">
        <v>2</v>
      </c>
    </row>
    <row r="17" spans="1:27" s="30" customFormat="1" ht="16" hidden="1" customHeight="1" x14ac:dyDescent="0.15">
      <c r="A17" s="106" t="s">
        <v>78</v>
      </c>
      <c r="B17" s="48">
        <v>2550</v>
      </c>
      <c r="C17" s="39" t="s">
        <v>57</v>
      </c>
      <c r="D17" s="48">
        <v>2</v>
      </c>
      <c r="E17" s="67">
        <v>5</v>
      </c>
      <c r="F17" s="84">
        <v>227.25700000000001</v>
      </c>
      <c r="G17" s="85">
        <v>263.447</v>
      </c>
      <c r="H17" s="17">
        <v>2</v>
      </c>
      <c r="I17" s="18"/>
      <c r="J17" s="18"/>
      <c r="K17" s="18"/>
      <c r="L17" s="19">
        <v>2</v>
      </c>
      <c r="M17" s="17">
        <v>2</v>
      </c>
      <c r="N17" s="18"/>
      <c r="O17" s="18"/>
      <c r="P17" s="18"/>
      <c r="Q17" s="19">
        <v>2</v>
      </c>
      <c r="R17" s="17">
        <v>2</v>
      </c>
      <c r="S17" s="18"/>
      <c r="T17" s="18"/>
      <c r="U17" s="18"/>
      <c r="V17" s="19">
        <v>2</v>
      </c>
      <c r="W17" s="17">
        <v>2</v>
      </c>
      <c r="X17" s="18"/>
      <c r="Y17" s="18"/>
      <c r="Z17" s="18"/>
      <c r="AA17" s="19">
        <v>2</v>
      </c>
    </row>
    <row r="18" spans="1:27" ht="16" hidden="1" customHeight="1" x14ac:dyDescent="0.15">
      <c r="A18" s="60" t="s">
        <v>78</v>
      </c>
      <c r="B18" s="46">
        <v>5161</v>
      </c>
      <c r="C18" s="37" t="s">
        <v>107</v>
      </c>
      <c r="D18" s="46">
        <v>4</v>
      </c>
      <c r="E18" s="65">
        <v>1</v>
      </c>
      <c r="F18" s="80">
        <v>0</v>
      </c>
      <c r="G18" s="81">
        <v>15.535</v>
      </c>
      <c r="H18" s="6">
        <v>4</v>
      </c>
      <c r="I18" s="4"/>
      <c r="J18" s="4"/>
      <c r="K18" s="4"/>
      <c r="L18" s="5"/>
      <c r="M18" s="6"/>
      <c r="N18" s="4"/>
      <c r="O18" s="4"/>
      <c r="P18" s="4"/>
      <c r="Q18" s="5"/>
      <c r="R18" s="6">
        <v>4</v>
      </c>
      <c r="S18" s="4"/>
      <c r="T18" s="4"/>
      <c r="U18" s="4"/>
      <c r="V18" s="5"/>
      <c r="W18" s="6"/>
      <c r="X18" s="4"/>
      <c r="Y18" s="4"/>
      <c r="Z18" s="4"/>
      <c r="AA18" s="5"/>
    </row>
    <row r="19" spans="1:27" ht="16" hidden="1" customHeight="1" x14ac:dyDescent="0.15">
      <c r="A19" s="60" t="s">
        <v>51</v>
      </c>
      <c r="B19" s="46">
        <v>5385</v>
      </c>
      <c r="C19" s="37" t="s">
        <v>55</v>
      </c>
      <c r="D19" s="46">
        <v>4</v>
      </c>
      <c r="E19" s="70">
        <v>1</v>
      </c>
      <c r="F19" s="80">
        <v>0</v>
      </c>
      <c r="G19" s="81">
        <v>13.238</v>
      </c>
      <c r="H19" s="6"/>
      <c r="I19" s="4">
        <v>4</v>
      </c>
      <c r="J19" s="4"/>
      <c r="K19" s="4"/>
      <c r="L19" s="5"/>
      <c r="M19" s="6"/>
      <c r="N19" s="4"/>
      <c r="O19" s="4"/>
      <c r="P19" s="4"/>
      <c r="Q19" s="5"/>
      <c r="R19" s="6"/>
      <c r="S19" s="4">
        <v>4</v>
      </c>
      <c r="T19" s="4"/>
      <c r="U19" s="4"/>
      <c r="V19" s="5"/>
      <c r="W19" s="6"/>
      <c r="X19" s="4"/>
      <c r="Y19" s="4"/>
      <c r="Z19" s="4"/>
      <c r="AA19" s="5"/>
    </row>
    <row r="20" spans="1:27" ht="16" hidden="1" customHeight="1" x14ac:dyDescent="0.15">
      <c r="A20" s="60" t="s">
        <v>51</v>
      </c>
      <c r="B20" s="46">
        <v>5376</v>
      </c>
      <c r="C20" s="49" t="s">
        <v>52</v>
      </c>
      <c r="D20" s="46">
        <v>4</v>
      </c>
      <c r="E20" s="70">
        <v>2</v>
      </c>
      <c r="F20" s="90">
        <v>54.085999999999999</v>
      </c>
      <c r="G20" s="91">
        <v>62.37</v>
      </c>
      <c r="H20" s="6"/>
      <c r="I20" s="4">
        <v>4</v>
      </c>
      <c r="J20" s="4"/>
      <c r="K20" s="4"/>
      <c r="L20" s="5"/>
      <c r="M20" s="6"/>
      <c r="N20" s="4"/>
      <c r="O20" s="4"/>
      <c r="P20" s="4"/>
      <c r="Q20" s="5"/>
      <c r="R20" s="6"/>
      <c r="S20" s="4">
        <v>4</v>
      </c>
      <c r="T20" s="4"/>
      <c r="U20" s="4"/>
      <c r="V20" s="5"/>
      <c r="W20" s="6"/>
      <c r="X20" s="4"/>
      <c r="Y20" s="4"/>
      <c r="Z20" s="4"/>
      <c r="AA20" s="5"/>
    </row>
    <row r="21" spans="1:27" ht="16" hidden="1" customHeight="1" x14ac:dyDescent="0.15">
      <c r="A21" s="60" t="s">
        <v>37</v>
      </c>
      <c r="B21" s="46">
        <v>5397</v>
      </c>
      <c r="C21" s="37" t="s">
        <v>35</v>
      </c>
      <c r="D21" s="46">
        <v>4</v>
      </c>
      <c r="E21" s="70">
        <v>1</v>
      </c>
      <c r="F21" s="80">
        <v>50.5</v>
      </c>
      <c r="G21" s="81">
        <v>68.575000000000003</v>
      </c>
      <c r="H21" s="6"/>
      <c r="I21" s="4"/>
      <c r="J21" s="4">
        <v>4</v>
      </c>
      <c r="K21" s="4"/>
      <c r="L21" s="5"/>
      <c r="M21" s="6"/>
      <c r="N21" s="4"/>
      <c r="O21" s="4"/>
      <c r="P21" s="4"/>
      <c r="Q21" s="5"/>
      <c r="R21" s="6"/>
      <c r="S21" s="4"/>
      <c r="T21" s="4">
        <v>4</v>
      </c>
      <c r="U21" s="4"/>
      <c r="V21" s="5"/>
      <c r="W21" s="6"/>
      <c r="X21" s="4"/>
      <c r="Y21" s="4"/>
      <c r="Z21" s="4"/>
      <c r="AA21" s="5"/>
    </row>
    <row r="22" spans="1:27" ht="16" hidden="1" customHeight="1" x14ac:dyDescent="0.15">
      <c r="A22" s="60" t="s">
        <v>78</v>
      </c>
      <c r="B22" s="46">
        <v>2570</v>
      </c>
      <c r="C22" s="37" t="s">
        <v>94</v>
      </c>
      <c r="D22" s="46">
        <v>4</v>
      </c>
      <c r="E22" s="65">
        <v>2</v>
      </c>
      <c r="F22" s="80">
        <v>179.161</v>
      </c>
      <c r="G22" s="81">
        <v>225.41900000000001</v>
      </c>
      <c r="H22" s="6"/>
      <c r="I22" s="4">
        <v>4</v>
      </c>
      <c r="J22" s="4"/>
      <c r="K22" s="4"/>
      <c r="L22" s="5"/>
      <c r="M22" s="6"/>
      <c r="N22" s="4"/>
      <c r="O22" s="4"/>
      <c r="P22" s="4"/>
      <c r="Q22" s="5"/>
      <c r="R22" s="6"/>
      <c r="S22" s="4">
        <v>4</v>
      </c>
      <c r="T22" s="4"/>
      <c r="U22" s="4"/>
      <c r="V22" s="5"/>
      <c r="W22" s="6"/>
      <c r="X22" s="4"/>
      <c r="Y22" s="4"/>
      <c r="Z22" s="4"/>
      <c r="AA22" s="5"/>
    </row>
    <row r="23" spans="1:27" ht="16" hidden="1" customHeight="1" x14ac:dyDescent="0.15">
      <c r="A23" s="60" t="s">
        <v>78</v>
      </c>
      <c r="B23" s="46">
        <v>5585</v>
      </c>
      <c r="C23" s="37" t="s">
        <v>109</v>
      </c>
      <c r="D23" s="46">
        <v>4</v>
      </c>
      <c r="E23" s="65">
        <v>1</v>
      </c>
      <c r="F23" s="80">
        <v>0</v>
      </c>
      <c r="G23" s="81">
        <v>8.5280000000000005</v>
      </c>
      <c r="H23" s="6"/>
      <c r="I23" s="4">
        <v>4</v>
      </c>
      <c r="J23" s="4"/>
      <c r="K23" s="4"/>
      <c r="L23" s="5"/>
      <c r="M23" s="6"/>
      <c r="N23" s="4"/>
      <c r="O23" s="4"/>
      <c r="P23" s="4"/>
      <c r="Q23" s="5"/>
      <c r="R23" s="6"/>
      <c r="S23" s="4">
        <v>4</v>
      </c>
      <c r="T23" s="4"/>
      <c r="U23" s="4"/>
      <c r="V23" s="5"/>
      <c r="W23" s="6"/>
      <c r="X23" s="4"/>
      <c r="Y23" s="4"/>
      <c r="Z23" s="4"/>
      <c r="AA23" s="5"/>
    </row>
    <row r="24" spans="1:27" ht="16" hidden="1" customHeight="1" x14ac:dyDescent="0.15">
      <c r="A24" s="106" t="s">
        <v>31</v>
      </c>
      <c r="B24" s="48">
        <v>2550</v>
      </c>
      <c r="C24" s="39" t="s">
        <v>57</v>
      </c>
      <c r="D24" s="48">
        <v>2</v>
      </c>
      <c r="E24" s="67">
        <v>5</v>
      </c>
      <c r="F24" s="84">
        <v>263.447</v>
      </c>
      <c r="G24" s="85">
        <v>295.93599999999998</v>
      </c>
      <c r="H24" s="17"/>
      <c r="I24" s="18">
        <v>2</v>
      </c>
      <c r="J24" s="18"/>
      <c r="K24" s="18"/>
      <c r="L24" s="19">
        <v>2</v>
      </c>
      <c r="M24" s="17"/>
      <c r="N24" s="18">
        <v>2</v>
      </c>
      <c r="O24" s="18"/>
      <c r="P24" s="18"/>
      <c r="Q24" s="19">
        <v>2</v>
      </c>
      <c r="R24" s="17"/>
      <c r="S24" s="18">
        <v>2</v>
      </c>
      <c r="T24" s="18"/>
      <c r="U24" s="18"/>
      <c r="V24" s="19">
        <v>2</v>
      </c>
      <c r="W24" s="17"/>
      <c r="X24" s="18">
        <v>2</v>
      </c>
      <c r="Y24" s="18"/>
      <c r="Z24" s="18"/>
      <c r="AA24" s="19">
        <v>2</v>
      </c>
    </row>
    <row r="25" spans="1:27" ht="16" hidden="1" customHeight="1" x14ac:dyDescent="0.15">
      <c r="A25" s="60" t="s">
        <v>37</v>
      </c>
      <c r="B25" s="46">
        <v>5399</v>
      </c>
      <c r="C25" s="37" t="s">
        <v>83</v>
      </c>
      <c r="D25" s="46">
        <v>4</v>
      </c>
      <c r="E25" s="70">
        <v>1</v>
      </c>
      <c r="F25" s="80">
        <v>0</v>
      </c>
      <c r="G25" s="81">
        <v>7.1230000000000002</v>
      </c>
      <c r="H25" s="6"/>
      <c r="I25" s="4"/>
      <c r="J25" s="4">
        <v>4</v>
      </c>
      <c r="K25" s="4"/>
      <c r="L25" s="5"/>
      <c r="M25" s="6"/>
      <c r="N25" s="4"/>
      <c r="O25" s="4"/>
      <c r="P25" s="4"/>
      <c r="Q25" s="5"/>
      <c r="R25" s="6"/>
      <c r="S25" s="4"/>
      <c r="T25" s="4">
        <v>4</v>
      </c>
      <c r="U25" s="4"/>
      <c r="V25" s="5"/>
      <c r="W25" s="6"/>
      <c r="X25" s="4"/>
      <c r="Y25" s="4"/>
      <c r="Z25" s="4"/>
      <c r="AA25" s="5"/>
    </row>
    <row r="26" spans="1:27" ht="16" hidden="1" customHeight="1" x14ac:dyDescent="0.15">
      <c r="A26" s="60" t="s">
        <v>37</v>
      </c>
      <c r="B26" s="46">
        <v>5398</v>
      </c>
      <c r="C26" s="37" t="s">
        <v>84</v>
      </c>
      <c r="D26" s="46">
        <v>4</v>
      </c>
      <c r="E26" s="70">
        <v>1</v>
      </c>
      <c r="F26" s="80">
        <v>0</v>
      </c>
      <c r="G26" s="81">
        <v>7.03</v>
      </c>
      <c r="H26" s="6"/>
      <c r="I26" s="4"/>
      <c r="J26" s="4">
        <v>4</v>
      </c>
      <c r="K26" s="4"/>
      <c r="L26" s="5"/>
      <c r="M26" s="6"/>
      <c r="N26" s="4"/>
      <c r="O26" s="4"/>
      <c r="P26" s="4"/>
      <c r="Q26" s="5"/>
      <c r="R26" s="6"/>
      <c r="S26" s="4"/>
      <c r="T26" s="4">
        <v>4</v>
      </c>
      <c r="U26" s="4"/>
      <c r="V26" s="5"/>
      <c r="W26" s="6"/>
      <c r="X26" s="4"/>
      <c r="Y26" s="4"/>
      <c r="Z26" s="4"/>
      <c r="AA26" s="5"/>
    </row>
    <row r="27" spans="1:27" ht="16" hidden="1" customHeight="1" x14ac:dyDescent="0.15">
      <c r="A27" s="102" t="s">
        <v>31</v>
      </c>
      <c r="B27" s="50">
        <v>5510</v>
      </c>
      <c r="C27" s="44" t="s">
        <v>121</v>
      </c>
      <c r="D27" s="50">
        <v>3</v>
      </c>
      <c r="E27" s="77">
        <v>1</v>
      </c>
      <c r="F27" s="94">
        <v>0</v>
      </c>
      <c r="G27" s="95">
        <v>2.41</v>
      </c>
      <c r="H27" s="11"/>
      <c r="I27" s="12">
        <v>3</v>
      </c>
      <c r="J27" s="12"/>
      <c r="K27" s="12"/>
      <c r="L27" s="13"/>
      <c r="M27" s="11"/>
      <c r="N27" s="12">
        <v>3</v>
      </c>
      <c r="O27" s="12"/>
      <c r="P27" s="12"/>
      <c r="Q27" s="13"/>
      <c r="R27" s="11"/>
      <c r="S27" s="12">
        <v>3</v>
      </c>
      <c r="T27" s="12"/>
      <c r="U27" s="12"/>
      <c r="V27" s="13"/>
      <c r="W27" s="11"/>
      <c r="X27" s="12">
        <v>3</v>
      </c>
      <c r="Y27" s="12"/>
      <c r="Z27" s="12"/>
      <c r="AA27" s="13"/>
    </row>
    <row r="28" spans="1:27" ht="16" hidden="1" customHeight="1" x14ac:dyDescent="0.15">
      <c r="A28" s="102" t="s">
        <v>31</v>
      </c>
      <c r="B28" s="50">
        <v>5218</v>
      </c>
      <c r="C28" s="44" t="s">
        <v>137</v>
      </c>
      <c r="D28" s="50">
        <v>3</v>
      </c>
      <c r="E28" s="77">
        <v>1</v>
      </c>
      <c r="F28" s="94">
        <v>0</v>
      </c>
      <c r="G28" s="95">
        <v>0.59</v>
      </c>
      <c r="H28" s="11"/>
      <c r="I28" s="12">
        <v>3</v>
      </c>
      <c r="J28" s="12"/>
      <c r="K28" s="12"/>
      <c r="L28" s="13"/>
      <c r="M28" s="11"/>
      <c r="N28" s="12">
        <v>3</v>
      </c>
      <c r="O28" s="12"/>
      <c r="P28" s="12"/>
      <c r="Q28" s="13"/>
      <c r="R28" s="11"/>
      <c r="S28" s="12">
        <v>3</v>
      </c>
      <c r="T28" s="12"/>
      <c r="U28" s="12"/>
      <c r="V28" s="13"/>
      <c r="W28" s="11"/>
      <c r="X28" s="12">
        <v>3</v>
      </c>
      <c r="Y28" s="12"/>
      <c r="Z28" s="12"/>
      <c r="AA28" s="13"/>
    </row>
    <row r="29" spans="1:27" ht="16" customHeight="1" x14ac:dyDescent="0.15">
      <c r="A29" s="60" t="s">
        <v>21</v>
      </c>
      <c r="B29" s="46">
        <v>5498</v>
      </c>
      <c r="C29" s="37" t="s">
        <v>90</v>
      </c>
      <c r="D29" s="46">
        <v>4</v>
      </c>
      <c r="E29" s="65">
        <v>1</v>
      </c>
      <c r="F29" s="80">
        <v>0</v>
      </c>
      <c r="G29" s="81">
        <v>27.61</v>
      </c>
      <c r="H29" s="6">
        <v>4</v>
      </c>
      <c r="I29" s="175"/>
      <c r="J29" s="4"/>
      <c r="K29" s="4"/>
      <c r="L29" s="5"/>
      <c r="M29" s="6"/>
      <c r="N29" s="4"/>
      <c r="O29" s="4"/>
      <c r="P29" s="4"/>
      <c r="Q29" s="5"/>
      <c r="R29" s="6">
        <v>4</v>
      </c>
      <c r="S29" s="10"/>
      <c r="T29" s="4"/>
      <c r="U29" s="10"/>
      <c r="V29" s="5"/>
      <c r="W29" s="6"/>
      <c r="X29" s="4"/>
      <c r="Y29" s="152"/>
      <c r="Z29" s="4"/>
      <c r="AA29" s="5"/>
    </row>
    <row r="30" spans="1:27" ht="16" customHeight="1" thickBot="1" x14ac:dyDescent="0.2">
      <c r="A30" s="62" t="s">
        <v>21</v>
      </c>
      <c r="B30" s="59">
        <v>2590</v>
      </c>
      <c r="C30" s="58" t="s">
        <v>41</v>
      </c>
      <c r="D30" s="59">
        <v>4</v>
      </c>
      <c r="E30" s="115">
        <v>6</v>
      </c>
      <c r="F30" s="92">
        <v>388.85899999999998</v>
      </c>
      <c r="G30" s="93">
        <v>436.916</v>
      </c>
      <c r="H30" s="9">
        <v>4</v>
      </c>
      <c r="I30" s="176"/>
      <c r="J30" s="7"/>
      <c r="K30" s="7"/>
      <c r="L30" s="8"/>
      <c r="M30" s="9"/>
      <c r="N30" s="7"/>
      <c r="O30" s="7"/>
      <c r="P30" s="7"/>
      <c r="Q30" s="8"/>
      <c r="R30" s="9">
        <v>4</v>
      </c>
      <c r="S30" s="10"/>
      <c r="T30" s="7"/>
      <c r="U30" s="10"/>
      <c r="V30" s="8"/>
      <c r="W30" s="9"/>
      <c r="X30" s="7"/>
      <c r="Y30" s="152"/>
      <c r="Z30" s="7"/>
      <c r="AA30" s="8"/>
    </row>
    <row r="31" spans="1:27" ht="16" customHeight="1" x14ac:dyDescent="0.15">
      <c r="A31" s="63" t="s">
        <v>21</v>
      </c>
      <c r="B31" s="57">
        <v>2590</v>
      </c>
      <c r="C31" s="56" t="s">
        <v>41</v>
      </c>
      <c r="D31" s="57">
        <v>4</v>
      </c>
      <c r="E31" s="116">
        <v>7</v>
      </c>
      <c r="F31" s="88">
        <v>436.916</v>
      </c>
      <c r="G31" s="89">
        <v>451.64400000000001</v>
      </c>
      <c r="H31" s="3">
        <v>4</v>
      </c>
      <c r="I31" s="177"/>
      <c r="J31" s="1"/>
      <c r="K31" s="1"/>
      <c r="L31" s="2"/>
      <c r="M31" s="3"/>
      <c r="N31" s="1"/>
      <c r="O31" s="1"/>
      <c r="P31" s="1"/>
      <c r="Q31" s="2"/>
      <c r="R31" s="3">
        <v>4</v>
      </c>
      <c r="S31" s="10"/>
      <c r="T31" s="1"/>
      <c r="U31" s="10"/>
      <c r="V31" s="2"/>
      <c r="W31" s="3"/>
      <c r="X31" s="1"/>
      <c r="Y31" s="152"/>
      <c r="Z31" s="1"/>
      <c r="AA31" s="2"/>
    </row>
    <row r="32" spans="1:27" ht="16" customHeight="1" x14ac:dyDescent="0.15">
      <c r="A32" s="60" t="s">
        <v>21</v>
      </c>
      <c r="B32" s="46">
        <v>5496</v>
      </c>
      <c r="C32" s="37" t="s">
        <v>22</v>
      </c>
      <c r="D32" s="46">
        <v>4</v>
      </c>
      <c r="E32" s="65">
        <v>1</v>
      </c>
      <c r="F32" s="80">
        <v>0</v>
      </c>
      <c r="G32" s="81">
        <v>25.97</v>
      </c>
      <c r="H32" s="6">
        <v>4</v>
      </c>
      <c r="I32" s="175"/>
      <c r="J32" s="4"/>
      <c r="K32" s="4"/>
      <c r="L32" s="5"/>
      <c r="M32" s="6"/>
      <c r="N32" s="4"/>
      <c r="O32" s="4"/>
      <c r="P32" s="4"/>
      <c r="Q32" s="5"/>
      <c r="R32" s="6">
        <v>4</v>
      </c>
      <c r="S32" s="10"/>
      <c r="T32" s="4"/>
      <c r="U32" s="10"/>
      <c r="V32" s="5"/>
      <c r="W32" s="6"/>
      <c r="X32" s="4"/>
      <c r="Y32" s="152"/>
      <c r="Z32" s="4"/>
      <c r="AA32" s="5"/>
    </row>
    <row r="33" spans="1:27" ht="16" hidden="1" customHeight="1" x14ac:dyDescent="0.15">
      <c r="A33" s="60" t="s">
        <v>51</v>
      </c>
      <c r="B33" s="46">
        <v>5378</v>
      </c>
      <c r="C33" s="37" t="s">
        <v>65</v>
      </c>
      <c r="D33" s="46">
        <v>4</v>
      </c>
      <c r="E33" s="70">
        <v>1</v>
      </c>
      <c r="F33" s="80">
        <v>15.275</v>
      </c>
      <c r="G33" s="81">
        <v>48.048999999999999</v>
      </c>
      <c r="H33" s="6"/>
      <c r="I33" s="4">
        <v>4</v>
      </c>
      <c r="J33" s="4"/>
      <c r="K33" s="4"/>
      <c r="L33" s="5"/>
      <c r="M33" s="6"/>
      <c r="N33" s="4"/>
      <c r="O33" s="4"/>
      <c r="P33" s="4"/>
      <c r="Q33" s="5"/>
      <c r="R33" s="6"/>
      <c r="S33" s="4">
        <v>4</v>
      </c>
      <c r="T33" s="4"/>
      <c r="U33" s="4"/>
      <c r="V33" s="5"/>
      <c r="W33" s="6"/>
      <c r="X33" s="4"/>
      <c r="Y33" s="4"/>
      <c r="Z33" s="4"/>
      <c r="AA33" s="5"/>
    </row>
    <row r="34" spans="1:27" ht="16" hidden="1" customHeight="1" x14ac:dyDescent="0.15">
      <c r="A34" s="60" t="s">
        <v>51</v>
      </c>
      <c r="B34" s="46">
        <v>5415</v>
      </c>
      <c r="C34" s="49" t="s">
        <v>68</v>
      </c>
      <c r="D34" s="46">
        <v>4</v>
      </c>
      <c r="E34" s="70">
        <v>1</v>
      </c>
      <c r="F34" s="90">
        <v>0</v>
      </c>
      <c r="G34" s="91">
        <v>7.5469999999999997</v>
      </c>
      <c r="H34" s="6"/>
      <c r="I34" s="4">
        <v>4</v>
      </c>
      <c r="J34" s="4"/>
      <c r="K34" s="4"/>
      <c r="L34" s="5"/>
      <c r="M34" s="6"/>
      <c r="N34" s="4"/>
      <c r="O34" s="4"/>
      <c r="P34" s="4"/>
      <c r="Q34" s="5"/>
      <c r="R34" s="6"/>
      <c r="S34" s="4">
        <v>4</v>
      </c>
      <c r="T34" s="4"/>
      <c r="U34" s="4"/>
      <c r="V34" s="5"/>
      <c r="W34" s="6"/>
      <c r="X34" s="4"/>
      <c r="Y34" s="4"/>
      <c r="Z34" s="4"/>
      <c r="AA34" s="5"/>
    </row>
    <row r="35" spans="1:27" ht="16" hidden="1" customHeight="1" x14ac:dyDescent="0.15">
      <c r="A35" s="168" t="s">
        <v>51</v>
      </c>
      <c r="B35" s="46">
        <v>5384</v>
      </c>
      <c r="C35" s="37" t="s">
        <v>141</v>
      </c>
      <c r="D35" s="46">
        <v>4</v>
      </c>
      <c r="E35" s="65">
        <v>1</v>
      </c>
      <c r="F35" s="80">
        <v>0</v>
      </c>
      <c r="G35" s="81">
        <v>11.965999999999999</v>
      </c>
      <c r="H35" s="6"/>
      <c r="I35" s="4">
        <v>4</v>
      </c>
      <c r="J35" s="4"/>
      <c r="K35" s="4"/>
      <c r="L35" s="5"/>
      <c r="M35" s="6"/>
      <c r="N35" s="4"/>
      <c r="O35" s="4"/>
      <c r="P35" s="4"/>
      <c r="Q35" s="5"/>
      <c r="R35" s="6"/>
      <c r="S35" s="4">
        <v>4</v>
      </c>
      <c r="T35" s="4"/>
      <c r="U35" s="4"/>
      <c r="V35" s="5"/>
      <c r="W35" s="6"/>
      <c r="X35" s="4"/>
      <c r="Y35" s="4"/>
      <c r="Z35" s="4"/>
      <c r="AA35" s="5"/>
    </row>
    <row r="36" spans="1:27" s="21" customFormat="1" ht="16" hidden="1" customHeight="1" x14ac:dyDescent="0.15">
      <c r="A36" s="104" t="s">
        <v>51</v>
      </c>
      <c r="B36" s="47">
        <v>4961</v>
      </c>
      <c r="C36" s="38" t="s">
        <v>71</v>
      </c>
      <c r="D36" s="47">
        <v>4</v>
      </c>
      <c r="E36" s="73">
        <v>1</v>
      </c>
      <c r="F36" s="82">
        <v>0</v>
      </c>
      <c r="G36" s="83">
        <v>18.920000000000002</v>
      </c>
      <c r="H36" s="14"/>
      <c r="I36" s="15"/>
      <c r="J36" s="15">
        <v>4</v>
      </c>
      <c r="K36" s="15"/>
      <c r="L36" s="16"/>
      <c r="M36" s="14"/>
      <c r="N36" s="15"/>
      <c r="O36" s="15"/>
      <c r="P36" s="15"/>
      <c r="Q36" s="16"/>
      <c r="R36" s="14"/>
      <c r="S36" s="15"/>
      <c r="T36" s="15">
        <v>4</v>
      </c>
      <c r="U36" s="15"/>
      <c r="V36" s="16"/>
      <c r="W36" s="14"/>
      <c r="X36" s="15"/>
      <c r="Y36" s="15"/>
      <c r="Z36" s="15"/>
      <c r="AA36" s="16"/>
    </row>
    <row r="37" spans="1:27" s="21" customFormat="1" ht="16" hidden="1" customHeight="1" x14ac:dyDescent="0.15">
      <c r="A37" s="60" t="s">
        <v>78</v>
      </c>
      <c r="B37" s="46">
        <v>5585</v>
      </c>
      <c r="C37" s="37" t="s">
        <v>109</v>
      </c>
      <c r="D37" s="46">
        <v>4</v>
      </c>
      <c r="E37" s="65">
        <v>2</v>
      </c>
      <c r="F37" s="80">
        <v>8.5579999999999998</v>
      </c>
      <c r="G37" s="81">
        <v>37.414000000000001</v>
      </c>
      <c r="H37" s="6"/>
      <c r="I37" s="4">
        <v>4</v>
      </c>
      <c r="J37" s="4"/>
      <c r="K37" s="4"/>
      <c r="L37" s="5"/>
      <c r="M37" s="6"/>
      <c r="N37" s="4"/>
      <c r="O37" s="4"/>
      <c r="P37" s="4"/>
      <c r="Q37" s="5"/>
      <c r="R37" s="6"/>
      <c r="S37" s="4">
        <v>4</v>
      </c>
      <c r="T37" s="4"/>
      <c r="U37" s="4"/>
      <c r="V37" s="5"/>
      <c r="W37" s="6"/>
      <c r="X37" s="4"/>
      <c r="Y37" s="4"/>
      <c r="Z37" s="4"/>
      <c r="AA37" s="5"/>
    </row>
    <row r="38" spans="1:27" ht="16" hidden="1" customHeight="1" x14ac:dyDescent="0.15">
      <c r="A38" s="60" t="s">
        <v>78</v>
      </c>
      <c r="B38" s="46">
        <v>5420</v>
      </c>
      <c r="C38" s="37" t="s">
        <v>117</v>
      </c>
      <c r="D38" s="46">
        <v>4</v>
      </c>
      <c r="E38" s="65">
        <v>1</v>
      </c>
      <c r="F38" s="80">
        <v>0</v>
      </c>
      <c r="G38" s="81">
        <v>4.2750000000000004</v>
      </c>
      <c r="H38" s="6"/>
      <c r="I38" s="4">
        <v>4</v>
      </c>
      <c r="J38" s="4"/>
      <c r="K38" s="4"/>
      <c r="L38" s="5"/>
      <c r="M38" s="6"/>
      <c r="N38" s="4"/>
      <c r="O38" s="4"/>
      <c r="P38" s="4"/>
      <c r="Q38" s="5"/>
      <c r="R38" s="6"/>
      <c r="S38" s="4">
        <v>4</v>
      </c>
      <c r="T38" s="4"/>
      <c r="U38" s="4"/>
      <c r="V38" s="5"/>
      <c r="W38" s="6"/>
      <c r="X38" s="4"/>
      <c r="Y38" s="4"/>
      <c r="Z38" s="4"/>
      <c r="AA38" s="5"/>
    </row>
    <row r="39" spans="1:27" ht="16" hidden="1" customHeight="1" x14ac:dyDescent="0.15">
      <c r="A39" s="60" t="s">
        <v>78</v>
      </c>
      <c r="B39" s="46">
        <v>5020</v>
      </c>
      <c r="C39" s="37" t="s">
        <v>112</v>
      </c>
      <c r="D39" s="46">
        <v>4</v>
      </c>
      <c r="E39" s="65">
        <v>1</v>
      </c>
      <c r="F39" s="80">
        <v>0</v>
      </c>
      <c r="G39" s="81">
        <v>15.565</v>
      </c>
      <c r="H39" s="6"/>
      <c r="I39" s="4">
        <v>4</v>
      </c>
      <c r="J39" s="4"/>
      <c r="K39" s="4"/>
      <c r="L39" s="5"/>
      <c r="M39" s="6"/>
      <c r="N39" s="4"/>
      <c r="O39" s="4"/>
      <c r="P39" s="4"/>
      <c r="Q39" s="5"/>
      <c r="R39" s="6"/>
      <c r="S39" s="4">
        <v>4</v>
      </c>
      <c r="T39" s="4"/>
      <c r="U39" s="4"/>
      <c r="V39" s="5"/>
      <c r="W39" s="6"/>
      <c r="X39" s="4"/>
      <c r="Y39" s="4"/>
      <c r="Z39" s="4"/>
      <c r="AA39" s="5"/>
    </row>
    <row r="40" spans="1:27" ht="16" hidden="1" customHeight="1" x14ac:dyDescent="0.15">
      <c r="A40" s="60" t="s">
        <v>31</v>
      </c>
      <c r="B40" s="46">
        <v>5425</v>
      </c>
      <c r="C40" s="37" t="s">
        <v>125</v>
      </c>
      <c r="D40" s="46">
        <v>4</v>
      </c>
      <c r="E40" s="65">
        <v>1</v>
      </c>
      <c r="F40" s="80">
        <v>0</v>
      </c>
      <c r="G40" s="81">
        <v>6.7549999999999999</v>
      </c>
      <c r="H40" s="6">
        <v>4</v>
      </c>
      <c r="I40" s="4"/>
      <c r="J40" s="4"/>
      <c r="K40" s="4"/>
      <c r="L40" s="5"/>
      <c r="M40" s="6"/>
      <c r="N40" s="4"/>
      <c r="O40" s="4"/>
      <c r="P40" s="4"/>
      <c r="Q40" s="5"/>
      <c r="R40" s="6">
        <v>4</v>
      </c>
      <c r="S40" s="4"/>
      <c r="T40" s="4"/>
      <c r="U40" s="4"/>
      <c r="V40" s="5"/>
      <c r="W40" s="6"/>
      <c r="X40" s="4"/>
      <c r="Y40" s="4"/>
      <c r="Z40" s="4"/>
      <c r="AA40" s="5"/>
    </row>
    <row r="41" spans="1:27" ht="16" hidden="1" customHeight="1" x14ac:dyDescent="0.15">
      <c r="A41" s="60" t="s">
        <v>31</v>
      </c>
      <c r="B41" s="46">
        <v>5463</v>
      </c>
      <c r="C41" s="37" t="s">
        <v>32</v>
      </c>
      <c r="D41" s="46">
        <v>4</v>
      </c>
      <c r="E41" s="65">
        <v>1</v>
      </c>
      <c r="F41" s="80">
        <v>16.986000000000001</v>
      </c>
      <c r="G41" s="81">
        <v>38.734000000000002</v>
      </c>
      <c r="H41" s="6">
        <v>4</v>
      </c>
      <c r="I41" s="4"/>
      <c r="J41" s="4"/>
      <c r="K41" s="4"/>
      <c r="L41" s="5"/>
      <c r="M41" s="6"/>
      <c r="N41" s="4"/>
      <c r="O41" s="4"/>
      <c r="P41" s="4"/>
      <c r="Q41" s="5"/>
      <c r="R41" s="6">
        <v>4</v>
      </c>
      <c r="S41" s="4"/>
      <c r="T41" s="4"/>
      <c r="U41" s="4"/>
      <c r="V41" s="5"/>
      <c r="W41" s="6"/>
      <c r="X41" s="4"/>
      <c r="Y41" s="4"/>
      <c r="Z41" s="4"/>
      <c r="AA41" s="5"/>
    </row>
    <row r="42" spans="1:27" ht="16" customHeight="1" x14ac:dyDescent="0.15">
      <c r="A42" s="60" t="s">
        <v>21</v>
      </c>
      <c r="B42" s="46">
        <v>5985</v>
      </c>
      <c r="C42" s="37" t="s">
        <v>26</v>
      </c>
      <c r="D42" s="46">
        <v>4</v>
      </c>
      <c r="E42" s="65">
        <v>1</v>
      </c>
      <c r="F42" s="80">
        <v>0</v>
      </c>
      <c r="G42" s="81">
        <v>5.8419999999999996</v>
      </c>
      <c r="H42" s="6"/>
      <c r="I42" s="4"/>
      <c r="J42" s="4">
        <v>4</v>
      </c>
      <c r="K42" s="4"/>
      <c r="L42" s="5"/>
      <c r="M42" s="6"/>
      <c r="N42" s="4"/>
      <c r="O42" s="4"/>
      <c r="P42" s="4"/>
      <c r="Q42" s="5"/>
      <c r="R42" s="6"/>
      <c r="S42" s="4"/>
      <c r="T42" s="152">
        <v>4</v>
      </c>
      <c r="U42" s="4"/>
      <c r="V42" s="5"/>
      <c r="W42" s="6"/>
      <c r="X42" s="4"/>
      <c r="Y42" s="175"/>
      <c r="Z42" s="152"/>
      <c r="AA42" s="5"/>
    </row>
    <row r="43" spans="1:27" ht="16" hidden="1" customHeight="1" x14ac:dyDescent="0.15">
      <c r="A43" s="60" t="s">
        <v>51</v>
      </c>
      <c r="B43" s="46">
        <v>2720</v>
      </c>
      <c r="C43" s="37" t="s">
        <v>70</v>
      </c>
      <c r="D43" s="46">
        <v>4</v>
      </c>
      <c r="E43" s="70">
        <v>3</v>
      </c>
      <c r="F43" s="80">
        <v>64.450999999999993</v>
      </c>
      <c r="G43" s="81">
        <v>128.79400000000001</v>
      </c>
      <c r="H43" s="6"/>
      <c r="I43" s="4"/>
      <c r="J43" s="4">
        <v>4</v>
      </c>
      <c r="K43" s="4"/>
      <c r="L43" s="5"/>
      <c r="M43" s="6"/>
      <c r="N43" s="4"/>
      <c r="O43" s="4"/>
      <c r="P43" s="4"/>
      <c r="Q43" s="5"/>
      <c r="R43" s="6"/>
      <c r="S43" s="4"/>
      <c r="T43" s="4">
        <v>4</v>
      </c>
      <c r="U43" s="4"/>
      <c r="V43" s="5"/>
      <c r="W43" s="6"/>
      <c r="X43" s="4"/>
      <c r="Y43" s="4"/>
      <c r="Z43" s="4"/>
      <c r="AA43" s="5"/>
    </row>
    <row r="44" spans="1:27" ht="16" hidden="1" customHeight="1" x14ac:dyDescent="0.15">
      <c r="A44" s="60" t="s">
        <v>51</v>
      </c>
      <c r="B44" s="46">
        <v>4008</v>
      </c>
      <c r="C44" s="37" t="s">
        <v>64</v>
      </c>
      <c r="D44" s="46">
        <v>4</v>
      </c>
      <c r="E44" s="70">
        <v>1</v>
      </c>
      <c r="F44" s="80">
        <v>0</v>
      </c>
      <c r="G44" s="81">
        <v>21.007000000000001</v>
      </c>
      <c r="H44" s="6"/>
      <c r="I44" s="4"/>
      <c r="J44" s="4">
        <v>4</v>
      </c>
      <c r="K44" s="4"/>
      <c r="L44" s="5"/>
      <c r="M44" s="6"/>
      <c r="N44" s="4"/>
      <c r="O44" s="4"/>
      <c r="P44" s="4"/>
      <c r="Q44" s="5"/>
      <c r="R44" s="6"/>
      <c r="S44" s="4"/>
      <c r="T44" s="4">
        <v>4</v>
      </c>
      <c r="U44" s="4"/>
      <c r="V44" s="5"/>
      <c r="W44" s="6"/>
      <c r="X44" s="4"/>
      <c r="Y44" s="4"/>
      <c r="Z44" s="4"/>
      <c r="AA44" s="5"/>
    </row>
    <row r="45" spans="1:27" ht="16" hidden="1" customHeight="1" x14ac:dyDescent="0.15">
      <c r="A45" s="60" t="s">
        <v>51</v>
      </c>
      <c r="B45" s="43">
        <v>2640</v>
      </c>
      <c r="C45" s="37" t="s">
        <v>54</v>
      </c>
      <c r="D45" s="43">
        <v>4</v>
      </c>
      <c r="E45" s="71">
        <v>1</v>
      </c>
      <c r="F45" s="80">
        <v>0</v>
      </c>
      <c r="G45" s="81">
        <v>25.414000000000001</v>
      </c>
      <c r="H45" s="6"/>
      <c r="I45" s="4"/>
      <c r="J45" s="4"/>
      <c r="K45" s="4">
        <v>4</v>
      </c>
      <c r="L45" s="5"/>
      <c r="M45" s="6"/>
      <c r="N45" s="4"/>
      <c r="O45" s="4"/>
      <c r="P45" s="4"/>
      <c r="Q45" s="5"/>
      <c r="R45" s="6"/>
      <c r="S45" s="4"/>
      <c r="T45" s="4"/>
      <c r="U45" s="4">
        <v>4</v>
      </c>
      <c r="V45" s="5"/>
      <c r="W45" s="6"/>
      <c r="X45" s="4"/>
      <c r="Y45" s="4"/>
      <c r="Z45" s="4"/>
      <c r="AA45" s="5"/>
    </row>
    <row r="46" spans="1:27" ht="16" hidden="1" customHeight="1" x14ac:dyDescent="0.15">
      <c r="A46" s="60" t="s">
        <v>51</v>
      </c>
      <c r="B46" s="46">
        <v>2720</v>
      </c>
      <c r="C46" s="37" t="s">
        <v>70</v>
      </c>
      <c r="D46" s="46">
        <v>4</v>
      </c>
      <c r="E46" s="70">
        <v>4</v>
      </c>
      <c r="F46" s="80">
        <v>128.79400000000001</v>
      </c>
      <c r="G46" s="81">
        <v>147.62799999999999</v>
      </c>
      <c r="H46" s="6"/>
      <c r="I46" s="4"/>
      <c r="J46" s="4"/>
      <c r="K46" s="4">
        <v>4</v>
      </c>
      <c r="L46" s="5"/>
      <c r="M46" s="6"/>
      <c r="N46" s="4"/>
      <c r="O46" s="4"/>
      <c r="P46" s="4"/>
      <c r="Q46" s="5"/>
      <c r="R46" s="6"/>
      <c r="S46" s="4"/>
      <c r="T46" s="4"/>
      <c r="U46" s="4">
        <v>4</v>
      </c>
      <c r="V46" s="5"/>
      <c r="W46" s="6"/>
      <c r="X46" s="4"/>
      <c r="Y46" s="4"/>
      <c r="Z46" s="4"/>
      <c r="AA46" s="5"/>
    </row>
    <row r="47" spans="1:27" ht="16" hidden="1" customHeight="1" x14ac:dyDescent="0.15">
      <c r="A47" s="60" t="s">
        <v>78</v>
      </c>
      <c r="B47" s="46">
        <v>5403</v>
      </c>
      <c r="C47" s="37" t="s">
        <v>115</v>
      </c>
      <c r="D47" s="46">
        <v>4</v>
      </c>
      <c r="E47" s="65">
        <v>1</v>
      </c>
      <c r="F47" s="80">
        <v>0</v>
      </c>
      <c r="G47" s="81">
        <v>36.332999999999998</v>
      </c>
      <c r="H47" s="6"/>
      <c r="I47" s="4">
        <v>4</v>
      </c>
      <c r="J47" s="4"/>
      <c r="K47" s="4"/>
      <c r="L47" s="5"/>
      <c r="M47" s="6"/>
      <c r="N47" s="4"/>
      <c r="O47" s="4"/>
      <c r="P47" s="4"/>
      <c r="Q47" s="5"/>
      <c r="R47" s="6"/>
      <c r="S47" s="4">
        <v>4</v>
      </c>
      <c r="T47" s="4"/>
      <c r="U47" s="4"/>
      <c r="V47" s="5"/>
      <c r="W47" s="6"/>
      <c r="X47" s="4"/>
      <c r="Y47" s="4"/>
      <c r="Z47" s="4"/>
      <c r="AA47" s="5"/>
    </row>
    <row r="48" spans="1:27" ht="16" hidden="1" customHeight="1" x14ac:dyDescent="0.15">
      <c r="A48" s="60" t="s">
        <v>78</v>
      </c>
      <c r="B48" s="46">
        <v>5463</v>
      </c>
      <c r="C48" s="37" t="s">
        <v>32</v>
      </c>
      <c r="D48" s="46">
        <v>4</v>
      </c>
      <c r="E48" s="65">
        <v>1</v>
      </c>
      <c r="F48" s="80">
        <v>0</v>
      </c>
      <c r="G48" s="81">
        <v>16.986000000000001</v>
      </c>
      <c r="H48" s="6"/>
      <c r="I48" s="4"/>
      <c r="J48" s="4">
        <v>4</v>
      </c>
      <c r="K48" s="4"/>
      <c r="L48" s="5"/>
      <c r="M48" s="6"/>
      <c r="N48" s="4"/>
      <c r="O48" s="4"/>
      <c r="P48" s="4"/>
      <c r="Q48" s="5"/>
      <c r="R48" s="6"/>
      <c r="S48" s="4"/>
      <c r="T48" s="4">
        <v>4</v>
      </c>
      <c r="U48" s="4"/>
      <c r="V48" s="5"/>
      <c r="W48" s="6"/>
      <c r="X48" s="4"/>
      <c r="Y48" s="4"/>
      <c r="Z48" s="4"/>
      <c r="AA48" s="5"/>
    </row>
    <row r="49" spans="1:27" ht="16" hidden="1" customHeight="1" x14ac:dyDescent="0.15">
      <c r="A49" s="60" t="s">
        <v>31</v>
      </c>
      <c r="B49" s="46">
        <v>5424</v>
      </c>
      <c r="C49" s="37" t="s">
        <v>126</v>
      </c>
      <c r="D49" s="46">
        <v>4</v>
      </c>
      <c r="E49" s="65">
        <v>1</v>
      </c>
      <c r="F49" s="80">
        <v>0</v>
      </c>
      <c r="G49" s="81">
        <v>19.22</v>
      </c>
      <c r="H49" s="6">
        <v>4</v>
      </c>
      <c r="I49" s="4"/>
      <c r="J49" s="4"/>
      <c r="K49" s="4"/>
      <c r="L49" s="5"/>
      <c r="M49" s="6"/>
      <c r="N49" s="4"/>
      <c r="O49" s="4"/>
      <c r="P49" s="4"/>
      <c r="Q49" s="5"/>
      <c r="R49" s="6">
        <v>4</v>
      </c>
      <c r="S49" s="4"/>
      <c r="T49" s="4"/>
      <c r="U49" s="4"/>
      <c r="V49" s="5"/>
      <c r="W49" s="6"/>
      <c r="X49" s="4"/>
      <c r="Y49" s="4"/>
      <c r="Z49" s="4"/>
      <c r="AA49" s="5"/>
    </row>
    <row r="50" spans="1:27" ht="16" hidden="1" customHeight="1" x14ac:dyDescent="0.15">
      <c r="A50" s="60" t="s">
        <v>31</v>
      </c>
      <c r="B50" s="46">
        <v>5423</v>
      </c>
      <c r="C50" s="37" t="s">
        <v>127</v>
      </c>
      <c r="D50" s="46">
        <v>4</v>
      </c>
      <c r="E50" s="65">
        <v>1</v>
      </c>
      <c r="F50" s="80">
        <v>0</v>
      </c>
      <c r="G50" s="81">
        <v>18.03</v>
      </c>
      <c r="H50" s="6">
        <v>4</v>
      </c>
      <c r="I50" s="4"/>
      <c r="J50" s="4"/>
      <c r="K50" s="4"/>
      <c r="L50" s="5"/>
      <c r="M50" s="6"/>
      <c r="N50" s="4"/>
      <c r="O50" s="4"/>
      <c r="P50" s="4"/>
      <c r="Q50" s="5"/>
      <c r="R50" s="6">
        <v>4</v>
      </c>
      <c r="S50" s="4"/>
      <c r="T50" s="4"/>
      <c r="U50" s="4"/>
      <c r="V50" s="5"/>
      <c r="W50" s="6"/>
      <c r="X50" s="4"/>
      <c r="Y50" s="4"/>
      <c r="Z50" s="4"/>
      <c r="AA50" s="5"/>
    </row>
    <row r="51" spans="1:27" ht="16" hidden="1" customHeight="1" x14ac:dyDescent="0.15">
      <c r="A51" s="60" t="s">
        <v>31</v>
      </c>
      <c r="B51" s="46">
        <v>2570</v>
      </c>
      <c r="C51" s="37" t="s">
        <v>94</v>
      </c>
      <c r="D51" s="46">
        <v>4</v>
      </c>
      <c r="E51" s="65">
        <v>2</v>
      </c>
      <c r="F51" s="80">
        <v>152.017</v>
      </c>
      <c r="G51" s="81">
        <v>179.161</v>
      </c>
      <c r="H51" s="6">
        <v>4</v>
      </c>
      <c r="I51" s="4"/>
      <c r="J51" s="4"/>
      <c r="K51" s="4"/>
      <c r="L51" s="5"/>
      <c r="M51" s="6"/>
      <c r="N51" s="4"/>
      <c r="O51" s="4"/>
      <c r="P51" s="4"/>
      <c r="Q51" s="5"/>
      <c r="R51" s="6">
        <v>4</v>
      </c>
      <c r="S51" s="4"/>
      <c r="T51" s="4"/>
      <c r="U51" s="4"/>
      <c r="V51" s="5"/>
      <c r="W51" s="6"/>
      <c r="X51" s="4"/>
      <c r="Y51" s="4"/>
      <c r="Z51" s="4"/>
      <c r="AA51" s="5"/>
    </row>
    <row r="52" spans="1:27" ht="16" hidden="1" customHeight="1" x14ac:dyDescent="0.15">
      <c r="A52" s="60" t="s">
        <v>31</v>
      </c>
      <c r="B52" s="46">
        <v>2553</v>
      </c>
      <c r="C52" s="37" t="s">
        <v>132</v>
      </c>
      <c r="D52" s="46">
        <v>4</v>
      </c>
      <c r="E52" s="65">
        <v>1</v>
      </c>
      <c r="F52" s="80">
        <v>0</v>
      </c>
      <c r="G52" s="81">
        <v>1.74</v>
      </c>
      <c r="H52" s="6"/>
      <c r="I52" s="4">
        <v>4</v>
      </c>
      <c r="J52" s="4"/>
      <c r="K52" s="4"/>
      <c r="L52" s="5"/>
      <c r="M52" s="6"/>
      <c r="N52" s="4"/>
      <c r="O52" s="4"/>
      <c r="P52" s="4"/>
      <c r="Q52" s="5"/>
      <c r="R52" s="6"/>
      <c r="S52" s="4">
        <v>4</v>
      </c>
      <c r="T52" s="4"/>
      <c r="U52" s="4"/>
      <c r="V52" s="5"/>
      <c r="W52" s="6"/>
      <c r="X52" s="4"/>
      <c r="Y52" s="4"/>
      <c r="Z52" s="4"/>
      <c r="AA52" s="5"/>
    </row>
    <row r="53" spans="1:27" ht="16" hidden="1" customHeight="1" x14ac:dyDescent="0.15">
      <c r="A53" s="60" t="s">
        <v>31</v>
      </c>
      <c r="B53" s="46">
        <v>5468</v>
      </c>
      <c r="C53" s="37" t="s">
        <v>130</v>
      </c>
      <c r="D53" s="46">
        <v>4</v>
      </c>
      <c r="E53" s="65">
        <v>1</v>
      </c>
      <c r="F53" s="80">
        <v>0</v>
      </c>
      <c r="G53" s="81">
        <v>14.679</v>
      </c>
      <c r="H53" s="6"/>
      <c r="I53" s="4"/>
      <c r="J53" s="4"/>
      <c r="K53" s="4"/>
      <c r="L53" s="5"/>
      <c r="M53" s="6">
        <v>4</v>
      </c>
      <c r="N53" s="4"/>
      <c r="O53" s="4"/>
      <c r="P53" s="4"/>
      <c r="Q53" s="5"/>
      <c r="R53" s="6"/>
      <c r="S53" s="4"/>
      <c r="T53" s="4"/>
      <c r="U53" s="4"/>
      <c r="V53" s="5"/>
      <c r="W53" s="6">
        <v>4</v>
      </c>
      <c r="X53" s="4"/>
      <c r="Y53" s="4"/>
      <c r="Z53" s="4"/>
      <c r="AA53" s="5"/>
    </row>
    <row r="54" spans="1:27" ht="16" customHeight="1" thickBot="1" x14ac:dyDescent="0.2">
      <c r="A54" s="62" t="s">
        <v>21</v>
      </c>
      <c r="B54" s="59">
        <v>5416</v>
      </c>
      <c r="C54" s="58" t="s">
        <v>28</v>
      </c>
      <c r="D54" s="59">
        <v>4</v>
      </c>
      <c r="E54" s="115">
        <v>1</v>
      </c>
      <c r="F54" s="92">
        <v>0</v>
      </c>
      <c r="G54" s="93">
        <v>19.545999999999999</v>
      </c>
      <c r="H54" s="7"/>
      <c r="I54" s="152"/>
      <c r="J54" s="7">
        <v>4</v>
      </c>
      <c r="K54" s="7"/>
      <c r="L54" s="8"/>
      <c r="M54" s="9"/>
      <c r="N54" s="7"/>
      <c r="O54" s="7"/>
      <c r="P54" s="7"/>
      <c r="Q54" s="8"/>
      <c r="R54" s="7"/>
      <c r="S54" s="152"/>
      <c r="T54" s="7">
        <v>4</v>
      </c>
      <c r="U54" s="152"/>
      <c r="V54" s="8"/>
      <c r="W54" s="9"/>
      <c r="X54" s="7"/>
      <c r="Y54" s="176"/>
      <c r="Z54" s="7"/>
      <c r="AA54" s="8"/>
    </row>
    <row r="55" spans="1:27" ht="16" customHeight="1" x14ac:dyDescent="0.15">
      <c r="A55" s="63" t="s">
        <v>21</v>
      </c>
      <c r="B55" s="57">
        <v>5414</v>
      </c>
      <c r="C55" s="56" t="s">
        <v>110</v>
      </c>
      <c r="D55" s="57">
        <v>4</v>
      </c>
      <c r="E55" s="116">
        <v>1</v>
      </c>
      <c r="F55" s="88">
        <v>22.681999999999999</v>
      </c>
      <c r="G55" s="89">
        <v>46.526000000000003</v>
      </c>
      <c r="H55" s="1"/>
      <c r="I55" s="152"/>
      <c r="J55" s="1">
        <v>4</v>
      </c>
      <c r="K55" s="1"/>
      <c r="L55" s="2"/>
      <c r="M55" s="3"/>
      <c r="N55" s="1"/>
      <c r="O55" s="1"/>
      <c r="P55" s="1"/>
      <c r="Q55" s="2"/>
      <c r="R55" s="1"/>
      <c r="S55" s="152"/>
      <c r="T55" s="1">
        <v>4</v>
      </c>
      <c r="U55" s="152"/>
      <c r="V55" s="2"/>
      <c r="W55" s="3"/>
      <c r="X55" s="1"/>
      <c r="Y55" s="177"/>
      <c r="Z55" s="1"/>
      <c r="AA55" s="2"/>
    </row>
    <row r="56" spans="1:27" ht="16" customHeight="1" x14ac:dyDescent="0.15">
      <c r="A56" s="60" t="s">
        <v>21</v>
      </c>
      <c r="B56" s="46">
        <v>2720</v>
      </c>
      <c r="C56" s="37" t="s">
        <v>70</v>
      </c>
      <c r="D56" s="46">
        <v>4</v>
      </c>
      <c r="E56" s="65">
        <v>4</v>
      </c>
      <c r="F56" s="80">
        <v>147.62799999999999</v>
      </c>
      <c r="G56" s="81">
        <v>184.446</v>
      </c>
      <c r="H56" s="4"/>
      <c r="I56" s="152"/>
      <c r="J56" s="4"/>
      <c r="K56" s="4">
        <v>4</v>
      </c>
      <c r="L56" s="5"/>
      <c r="M56" s="6"/>
      <c r="N56" s="4"/>
      <c r="O56" s="4"/>
      <c r="P56" s="4"/>
      <c r="Q56" s="5"/>
      <c r="R56" s="4"/>
      <c r="S56" s="152"/>
      <c r="T56" s="4"/>
      <c r="U56" s="152">
        <v>4</v>
      </c>
      <c r="V56" s="5"/>
      <c r="W56" s="6"/>
      <c r="X56" s="4"/>
      <c r="Y56" s="4"/>
      <c r="Z56" s="175"/>
      <c r="AA56" s="5"/>
    </row>
    <row r="57" spans="1:27" ht="16" customHeight="1" x14ac:dyDescent="0.15">
      <c r="A57" s="60" t="s">
        <v>21</v>
      </c>
      <c r="B57" s="46">
        <v>5501</v>
      </c>
      <c r="C57" s="37" t="s">
        <v>40</v>
      </c>
      <c r="D57" s="46">
        <v>4</v>
      </c>
      <c r="E57" s="65">
        <v>1</v>
      </c>
      <c r="F57" s="80">
        <v>0</v>
      </c>
      <c r="G57" s="81">
        <v>48.17</v>
      </c>
      <c r="H57" s="4"/>
      <c r="I57" s="152"/>
      <c r="J57" s="4"/>
      <c r="K57" s="4"/>
      <c r="L57" s="5"/>
      <c r="M57" s="6">
        <v>4</v>
      </c>
      <c r="N57" s="4"/>
      <c r="O57" s="4"/>
      <c r="P57" s="4"/>
      <c r="Q57" s="5"/>
      <c r="R57" s="4"/>
      <c r="S57" s="152"/>
      <c r="T57" s="4"/>
      <c r="U57" s="152"/>
      <c r="V57" s="5"/>
      <c r="W57" s="6">
        <v>4</v>
      </c>
      <c r="X57" s="4"/>
      <c r="Y57" s="4"/>
      <c r="Z57" s="4"/>
      <c r="AA57" s="5"/>
    </row>
    <row r="58" spans="1:27" ht="16" customHeight="1" x14ac:dyDescent="0.15">
      <c r="A58" s="60" t="s">
        <v>21</v>
      </c>
      <c r="B58" s="46">
        <v>2030</v>
      </c>
      <c r="C58" s="37" t="s">
        <v>42</v>
      </c>
      <c r="D58" s="46">
        <v>4</v>
      </c>
      <c r="E58" s="65">
        <v>1</v>
      </c>
      <c r="F58" s="80">
        <v>0</v>
      </c>
      <c r="G58" s="81">
        <v>8.68</v>
      </c>
      <c r="H58" s="6"/>
      <c r="I58" s="4"/>
      <c r="J58" s="4"/>
      <c r="K58" s="4"/>
      <c r="L58" s="5"/>
      <c r="M58" s="6">
        <v>4</v>
      </c>
      <c r="N58" s="4"/>
      <c r="O58" s="4"/>
      <c r="P58" s="4"/>
      <c r="Q58" s="5"/>
      <c r="R58" s="6"/>
      <c r="S58" s="4"/>
      <c r="T58" s="4"/>
      <c r="U58" s="4"/>
      <c r="V58" s="5"/>
      <c r="W58" s="6">
        <v>4</v>
      </c>
      <c r="X58" s="4"/>
      <c r="Y58" s="4"/>
      <c r="Z58" s="4"/>
      <c r="AA58" s="5"/>
    </row>
    <row r="59" spans="1:27" ht="16" customHeight="1" x14ac:dyDescent="0.15">
      <c r="A59" s="60" t="s">
        <v>21</v>
      </c>
      <c r="B59" s="46">
        <v>4951</v>
      </c>
      <c r="C59" s="37" t="s">
        <v>43</v>
      </c>
      <c r="D59" s="46">
        <v>4</v>
      </c>
      <c r="E59" s="65">
        <v>1</v>
      </c>
      <c r="F59" s="80">
        <v>0</v>
      </c>
      <c r="G59" s="81">
        <v>47.594000000000001</v>
      </c>
      <c r="H59" s="6"/>
      <c r="I59" s="4"/>
      <c r="J59" s="4"/>
      <c r="K59" s="4"/>
      <c r="L59" s="5"/>
      <c r="M59" s="6">
        <v>4</v>
      </c>
      <c r="N59" s="4"/>
      <c r="O59" s="4"/>
      <c r="P59" s="4"/>
      <c r="Q59" s="5"/>
      <c r="R59" s="6"/>
      <c r="S59" s="4"/>
      <c r="T59" s="4"/>
      <c r="U59" s="4"/>
      <c r="V59" s="5"/>
      <c r="W59" s="6">
        <v>4</v>
      </c>
      <c r="X59" s="4"/>
      <c r="Y59" s="4"/>
      <c r="Z59" s="4"/>
      <c r="AA59" s="5"/>
    </row>
    <row r="60" spans="1:27" ht="16" customHeight="1" x14ac:dyDescent="0.15">
      <c r="A60" s="60" t="s">
        <v>21</v>
      </c>
      <c r="B60" s="46">
        <v>5411</v>
      </c>
      <c r="C60" s="37" t="s">
        <v>47</v>
      </c>
      <c r="D60" s="46">
        <v>4</v>
      </c>
      <c r="E60" s="65">
        <v>1</v>
      </c>
      <c r="F60" s="80">
        <v>3.7</v>
      </c>
      <c r="G60" s="81">
        <v>13.385</v>
      </c>
      <c r="H60" s="6"/>
      <c r="I60" s="4"/>
      <c r="J60" s="4"/>
      <c r="K60" s="4"/>
      <c r="L60" s="5"/>
      <c r="M60" s="6"/>
      <c r="N60" s="4"/>
      <c r="O60" s="4">
        <v>4</v>
      </c>
      <c r="P60" s="4"/>
      <c r="Q60" s="5"/>
      <c r="R60" s="6"/>
      <c r="S60" s="4"/>
      <c r="T60" s="175"/>
      <c r="U60" s="4"/>
      <c r="V60" s="5"/>
      <c r="W60" s="6"/>
      <c r="X60" s="4"/>
      <c r="Y60" s="4">
        <v>4</v>
      </c>
      <c r="Z60" s="175"/>
      <c r="AA60" s="5"/>
    </row>
    <row r="61" spans="1:27" ht="16" customHeight="1" x14ac:dyDescent="0.15">
      <c r="A61" s="60" t="s">
        <v>21</v>
      </c>
      <c r="B61" s="46">
        <v>5397</v>
      </c>
      <c r="C61" s="37" t="s">
        <v>35</v>
      </c>
      <c r="D61" s="46">
        <v>4</v>
      </c>
      <c r="E61" s="65">
        <v>1</v>
      </c>
      <c r="F61" s="80">
        <v>0</v>
      </c>
      <c r="G61" s="81">
        <v>50.5</v>
      </c>
      <c r="H61" s="6"/>
      <c r="I61" s="4"/>
      <c r="J61" s="4"/>
      <c r="K61" s="4"/>
      <c r="L61" s="5"/>
      <c r="M61" s="6"/>
      <c r="N61" s="4"/>
      <c r="O61" s="4"/>
      <c r="P61" s="4">
        <v>4</v>
      </c>
      <c r="Q61" s="5"/>
      <c r="R61" s="6"/>
      <c r="S61" s="175"/>
      <c r="T61" s="4"/>
      <c r="U61" s="175"/>
      <c r="V61" s="5"/>
      <c r="W61" s="6"/>
      <c r="X61" s="4"/>
      <c r="Y61" s="10"/>
      <c r="Z61" s="4">
        <v>4</v>
      </c>
      <c r="AA61" s="5"/>
    </row>
    <row r="62" spans="1:27" ht="16" customHeight="1" x14ac:dyDescent="0.15">
      <c r="A62" s="60" t="s">
        <v>21</v>
      </c>
      <c r="B62" s="46">
        <v>5047</v>
      </c>
      <c r="C62" s="37" t="s">
        <v>23</v>
      </c>
      <c r="D62" s="46">
        <v>4</v>
      </c>
      <c r="E62" s="65">
        <v>1</v>
      </c>
      <c r="F62" s="80">
        <v>0</v>
      </c>
      <c r="G62" s="81">
        <v>8.76</v>
      </c>
      <c r="H62" s="6"/>
      <c r="I62" s="4"/>
      <c r="J62" s="4"/>
      <c r="K62" s="4"/>
      <c r="L62" s="5"/>
      <c r="M62" s="6"/>
      <c r="N62" s="4"/>
      <c r="O62" s="4"/>
      <c r="P62" s="4">
        <v>4</v>
      </c>
      <c r="Q62" s="5"/>
      <c r="R62" s="6"/>
      <c r="S62" s="175"/>
      <c r="T62" s="4"/>
      <c r="U62" s="175"/>
      <c r="V62" s="5"/>
      <c r="W62" s="6"/>
      <c r="X62" s="4"/>
      <c r="Y62" s="10"/>
      <c r="Z62" s="4">
        <v>4</v>
      </c>
      <c r="AA62" s="5"/>
    </row>
    <row r="63" spans="1:27" ht="16" customHeight="1" x14ac:dyDescent="0.15">
      <c r="A63" s="60" t="s">
        <v>21</v>
      </c>
      <c r="B63" s="46">
        <v>5406</v>
      </c>
      <c r="C63" s="37" t="s">
        <v>39</v>
      </c>
      <c r="D63" s="46">
        <v>4</v>
      </c>
      <c r="E63" s="65">
        <v>1</v>
      </c>
      <c r="F63" s="80">
        <v>0</v>
      </c>
      <c r="G63" s="81">
        <v>60.207000000000001</v>
      </c>
      <c r="H63" s="6"/>
      <c r="I63" s="4"/>
      <c r="J63" s="4"/>
      <c r="K63" s="4"/>
      <c r="L63" s="5"/>
      <c r="M63" s="6"/>
      <c r="N63" s="4"/>
      <c r="O63" s="4"/>
      <c r="P63" s="4">
        <v>4</v>
      </c>
      <c r="Q63" s="5"/>
      <c r="R63" s="6"/>
      <c r="S63" s="175"/>
      <c r="T63" s="4"/>
      <c r="U63" s="175"/>
      <c r="V63" s="5"/>
      <c r="W63" s="6"/>
      <c r="X63" s="4"/>
      <c r="Y63" s="10"/>
      <c r="Z63" s="4">
        <v>4</v>
      </c>
      <c r="AA63" s="5"/>
    </row>
    <row r="64" spans="1:27" ht="16" customHeight="1" x14ac:dyDescent="0.15">
      <c r="A64" s="60" t="s">
        <v>21</v>
      </c>
      <c r="B64" s="46">
        <v>5402</v>
      </c>
      <c r="C64" s="37" t="s">
        <v>38</v>
      </c>
      <c r="D64" s="46">
        <v>4</v>
      </c>
      <c r="E64" s="65">
        <v>1</v>
      </c>
      <c r="F64" s="80">
        <v>0</v>
      </c>
      <c r="G64" s="81">
        <v>30.353000000000002</v>
      </c>
      <c r="H64" s="6"/>
      <c r="I64" s="4"/>
      <c r="J64" s="4"/>
      <c r="K64" s="4"/>
      <c r="L64" s="5"/>
      <c r="M64" s="6"/>
      <c r="N64" s="4"/>
      <c r="O64" s="4"/>
      <c r="P64" s="4">
        <v>4</v>
      </c>
      <c r="Q64" s="5"/>
      <c r="R64" s="6"/>
      <c r="S64" s="175"/>
      <c r="T64" s="4"/>
      <c r="U64" s="175"/>
      <c r="V64" s="5"/>
      <c r="W64" s="6"/>
      <c r="X64" s="4"/>
      <c r="Y64" s="175"/>
      <c r="Z64" s="152">
        <v>4</v>
      </c>
      <c r="AA64" s="5"/>
    </row>
    <row r="65" spans="1:27" ht="16" customHeight="1" x14ac:dyDescent="0.15">
      <c r="A65" s="104" t="s">
        <v>21</v>
      </c>
      <c r="B65" s="47">
        <v>5413</v>
      </c>
      <c r="C65" s="38" t="s">
        <v>25</v>
      </c>
      <c r="D65" s="47">
        <v>5</v>
      </c>
      <c r="E65" s="66">
        <v>1</v>
      </c>
      <c r="F65" s="82">
        <v>0</v>
      </c>
      <c r="G65" s="83">
        <v>24.4</v>
      </c>
      <c r="H65" s="14"/>
      <c r="I65" s="15"/>
      <c r="J65" s="15">
        <v>5</v>
      </c>
      <c r="K65" s="15"/>
      <c r="L65" s="16"/>
      <c r="M65" s="14"/>
      <c r="N65" s="15"/>
      <c r="O65" s="15"/>
      <c r="P65" s="15"/>
      <c r="Q65" s="16"/>
      <c r="R65" s="14"/>
      <c r="S65" s="15"/>
      <c r="T65" s="15"/>
      <c r="U65" s="15"/>
      <c r="V65" s="16"/>
      <c r="W65" s="14"/>
      <c r="X65" s="15"/>
      <c r="Y65" s="15"/>
      <c r="Z65" s="15"/>
      <c r="AA65" s="16"/>
    </row>
    <row r="66" spans="1:27" ht="16" customHeight="1" x14ac:dyDescent="0.15">
      <c r="A66" s="104" t="s">
        <v>21</v>
      </c>
      <c r="B66" s="47">
        <v>5505</v>
      </c>
      <c r="C66" s="38" t="s">
        <v>27</v>
      </c>
      <c r="D66" s="47">
        <v>5</v>
      </c>
      <c r="E66" s="66">
        <v>1</v>
      </c>
      <c r="F66" s="82">
        <v>0</v>
      </c>
      <c r="G66" s="83">
        <v>31.82</v>
      </c>
      <c r="H66" s="14"/>
      <c r="I66" s="15"/>
      <c r="J66" s="15"/>
      <c r="K66" s="15">
        <v>5</v>
      </c>
      <c r="L66" s="16"/>
      <c r="M66" s="14"/>
      <c r="N66" s="15"/>
      <c r="O66" s="15"/>
      <c r="P66" s="15"/>
      <c r="Q66" s="16"/>
      <c r="R66" s="14"/>
      <c r="S66" s="15"/>
      <c r="T66" s="15"/>
      <c r="U66" s="15"/>
      <c r="V66" s="16"/>
      <c r="W66" s="14"/>
      <c r="X66" s="15"/>
      <c r="Y66" s="15"/>
      <c r="Z66" s="15"/>
      <c r="AA66" s="16"/>
    </row>
    <row r="67" spans="1:27" ht="16" customHeight="1" x14ac:dyDescent="0.15">
      <c r="A67" s="104" t="s">
        <v>21</v>
      </c>
      <c r="B67" s="47">
        <v>3241</v>
      </c>
      <c r="C67" s="38" t="s">
        <v>29</v>
      </c>
      <c r="D67" s="47">
        <v>5</v>
      </c>
      <c r="E67" s="66">
        <v>1</v>
      </c>
      <c r="F67" s="82">
        <v>0</v>
      </c>
      <c r="G67" s="83">
        <v>61.612000000000002</v>
      </c>
      <c r="H67" s="14"/>
      <c r="I67" s="15"/>
      <c r="J67" s="15"/>
      <c r="K67" s="15"/>
      <c r="L67" s="16"/>
      <c r="M67" s="14">
        <v>5</v>
      </c>
      <c r="N67" s="15"/>
      <c r="O67" s="15"/>
      <c r="P67" s="15"/>
      <c r="Q67" s="16"/>
      <c r="R67" s="14"/>
      <c r="S67" s="15"/>
      <c r="T67" s="15"/>
      <c r="U67" s="15"/>
      <c r="V67" s="16"/>
      <c r="W67" s="14"/>
      <c r="X67" s="15"/>
      <c r="Y67" s="15"/>
      <c r="Z67" s="15"/>
      <c r="AA67" s="16"/>
    </row>
    <row r="68" spans="1:27" ht="16" customHeight="1" x14ac:dyDescent="0.15">
      <c r="A68" s="104" t="s">
        <v>21</v>
      </c>
      <c r="B68" s="47">
        <v>5503</v>
      </c>
      <c r="C68" s="38" t="s">
        <v>44</v>
      </c>
      <c r="D68" s="47">
        <v>5</v>
      </c>
      <c r="E68" s="66">
        <v>1</v>
      </c>
      <c r="F68" s="82">
        <v>0</v>
      </c>
      <c r="G68" s="83">
        <v>9.0749999999999993</v>
      </c>
      <c r="H68" s="14"/>
      <c r="I68" s="15"/>
      <c r="J68" s="15"/>
      <c r="K68" s="15"/>
      <c r="L68" s="16"/>
      <c r="M68" s="14">
        <v>5</v>
      </c>
      <c r="N68" s="15"/>
      <c r="O68" s="15"/>
      <c r="P68" s="15"/>
      <c r="Q68" s="16"/>
      <c r="R68" s="14"/>
      <c r="S68" s="15"/>
      <c r="T68" s="15"/>
      <c r="U68" s="15"/>
      <c r="V68" s="16"/>
      <c r="W68" s="14"/>
      <c r="X68" s="15"/>
      <c r="Y68" s="15"/>
      <c r="Z68" s="15"/>
      <c r="AA68" s="16"/>
    </row>
    <row r="69" spans="1:27" s="30" customFormat="1" ht="16" customHeight="1" x14ac:dyDescent="0.15">
      <c r="A69" s="104" t="s">
        <v>21</v>
      </c>
      <c r="B69" s="47">
        <v>5405</v>
      </c>
      <c r="C69" s="38" t="s">
        <v>46</v>
      </c>
      <c r="D69" s="47">
        <v>5</v>
      </c>
      <c r="E69" s="66">
        <v>1</v>
      </c>
      <c r="F69" s="82">
        <v>0</v>
      </c>
      <c r="G69" s="83">
        <v>21.61</v>
      </c>
      <c r="H69" s="14"/>
      <c r="I69" s="15"/>
      <c r="J69" s="15"/>
      <c r="K69" s="15"/>
      <c r="L69" s="16"/>
      <c r="M69" s="14"/>
      <c r="N69" s="15"/>
      <c r="O69" s="15"/>
      <c r="P69" s="15">
        <v>5</v>
      </c>
      <c r="Q69" s="16"/>
      <c r="R69" s="14"/>
      <c r="S69" s="15"/>
      <c r="T69" s="15"/>
      <c r="U69" s="15"/>
      <c r="V69" s="16"/>
      <c r="W69" s="14"/>
      <c r="X69" s="15"/>
      <c r="Y69" s="15"/>
      <c r="Z69" s="15"/>
      <c r="AA69" s="16"/>
    </row>
    <row r="70" spans="1:27" ht="16" customHeight="1" x14ac:dyDescent="0.15">
      <c r="A70" s="104" t="s">
        <v>21</v>
      </c>
      <c r="B70" s="47">
        <v>3181</v>
      </c>
      <c r="C70" s="38" t="s">
        <v>45</v>
      </c>
      <c r="D70" s="47">
        <v>5</v>
      </c>
      <c r="E70" s="66">
        <v>1</v>
      </c>
      <c r="F70" s="82">
        <v>0</v>
      </c>
      <c r="G70" s="83">
        <v>36.39</v>
      </c>
      <c r="H70" s="14"/>
      <c r="I70" s="15"/>
      <c r="J70" s="15"/>
      <c r="K70" s="15"/>
      <c r="L70" s="16"/>
      <c r="M70" s="14"/>
      <c r="N70" s="15"/>
      <c r="O70" s="15"/>
      <c r="P70" s="15"/>
      <c r="Q70" s="16"/>
      <c r="R70" s="14"/>
      <c r="S70" s="15"/>
      <c r="T70" s="15"/>
      <c r="U70" s="15"/>
      <c r="V70" s="16"/>
      <c r="W70" s="14"/>
      <c r="X70" s="15"/>
      <c r="Y70" s="15"/>
      <c r="Z70" s="15">
        <v>5</v>
      </c>
      <c r="AA70" s="16"/>
    </row>
    <row r="71" spans="1:27" ht="16" customHeight="1" x14ac:dyDescent="0.15">
      <c r="A71" s="132" t="s">
        <v>21</v>
      </c>
      <c r="B71" s="133">
        <v>5501</v>
      </c>
      <c r="C71" s="38" t="s">
        <v>40</v>
      </c>
      <c r="D71" s="133">
        <v>5</v>
      </c>
      <c r="E71" s="66">
        <v>1</v>
      </c>
      <c r="F71" s="82">
        <v>48.17</v>
      </c>
      <c r="G71" s="83">
        <v>88.92</v>
      </c>
      <c r="H71" s="23"/>
      <c r="I71" s="24"/>
      <c r="J71" s="24"/>
      <c r="K71" s="24"/>
      <c r="L71" s="25"/>
      <c r="M71" s="23"/>
      <c r="N71" s="15"/>
      <c r="O71" s="24"/>
      <c r="P71" s="24"/>
      <c r="Q71" s="25"/>
      <c r="R71" s="23"/>
      <c r="S71" s="24"/>
      <c r="T71" s="24"/>
      <c r="U71" s="24"/>
      <c r="V71" s="25"/>
      <c r="W71" s="23">
        <v>5</v>
      </c>
      <c r="X71" s="24"/>
      <c r="Y71" s="24"/>
      <c r="Z71" s="24"/>
      <c r="AA71" s="25"/>
    </row>
    <row r="72" spans="1:27" s="30" customFormat="1" ht="16" customHeight="1" x14ac:dyDescent="0.15">
      <c r="A72" s="132" t="s">
        <v>21</v>
      </c>
      <c r="B72" s="133">
        <v>5957</v>
      </c>
      <c r="C72" s="38" t="s">
        <v>48</v>
      </c>
      <c r="D72" s="133">
        <v>5</v>
      </c>
      <c r="E72" s="66">
        <v>1</v>
      </c>
      <c r="F72" s="82">
        <v>95.536000000000001</v>
      </c>
      <c r="G72" s="83">
        <v>102.47499999999999</v>
      </c>
      <c r="H72" s="14"/>
      <c r="I72" s="15"/>
      <c r="J72" s="15"/>
      <c r="K72" s="15"/>
      <c r="L72" s="16"/>
      <c r="M72" s="14"/>
      <c r="N72" s="15"/>
      <c r="O72" s="15"/>
      <c r="P72" s="15"/>
      <c r="Q72" s="16"/>
      <c r="R72" s="14"/>
      <c r="S72" s="15"/>
      <c r="T72" s="15"/>
      <c r="U72" s="15"/>
      <c r="V72" s="16"/>
      <c r="W72" s="14">
        <v>5</v>
      </c>
      <c r="X72" s="15"/>
      <c r="Y72" s="15"/>
      <c r="Z72" s="24"/>
      <c r="AA72" s="25"/>
    </row>
    <row r="73" spans="1:27" s="30" customFormat="1" ht="16" customHeight="1" x14ac:dyDescent="0.15">
      <c r="A73" s="104" t="s">
        <v>21</v>
      </c>
      <c r="B73" s="47">
        <v>5410</v>
      </c>
      <c r="C73" s="38" t="s">
        <v>24</v>
      </c>
      <c r="D73" s="47">
        <v>5</v>
      </c>
      <c r="E73" s="66">
        <v>1</v>
      </c>
      <c r="F73" s="82">
        <v>0</v>
      </c>
      <c r="G73" s="83">
        <v>13.702</v>
      </c>
      <c r="H73" s="14"/>
      <c r="I73" s="15"/>
      <c r="J73" s="15"/>
      <c r="K73" s="15"/>
      <c r="L73" s="16"/>
      <c r="M73" s="14"/>
      <c r="N73" s="15"/>
      <c r="O73" s="15"/>
      <c r="P73" s="15"/>
      <c r="Q73" s="16"/>
      <c r="R73" s="14"/>
      <c r="S73" s="15"/>
      <c r="T73" s="15">
        <v>5</v>
      </c>
      <c r="U73" s="15"/>
      <c r="V73" s="16"/>
      <c r="W73" s="14"/>
      <c r="X73" s="15"/>
      <c r="Y73" s="15"/>
      <c r="Z73" s="15"/>
      <c r="AA73" s="16"/>
    </row>
    <row r="74" spans="1:27" ht="16" hidden="1" customHeight="1" x14ac:dyDescent="0.15">
      <c r="A74" s="60" t="s">
        <v>51</v>
      </c>
      <c r="B74" s="46">
        <v>2020</v>
      </c>
      <c r="C74" s="37" t="s">
        <v>62</v>
      </c>
      <c r="D74" s="46">
        <v>4</v>
      </c>
      <c r="E74" s="70">
        <v>1</v>
      </c>
      <c r="F74" s="80">
        <v>0</v>
      </c>
      <c r="G74" s="81">
        <v>4.5289999999999999</v>
      </c>
      <c r="H74" s="6"/>
      <c r="I74" s="4"/>
      <c r="J74" s="4"/>
      <c r="K74" s="4">
        <v>4</v>
      </c>
      <c r="L74" s="5"/>
      <c r="M74" s="6"/>
      <c r="N74" s="4"/>
      <c r="O74" s="4"/>
      <c r="P74" s="4"/>
      <c r="Q74" s="5"/>
      <c r="R74" s="6"/>
      <c r="S74" s="4"/>
      <c r="T74" s="4"/>
      <c r="U74" s="4">
        <v>4</v>
      </c>
      <c r="V74" s="5"/>
      <c r="W74" s="6"/>
      <c r="X74" s="4"/>
      <c r="Y74" s="4"/>
      <c r="Z74" s="4"/>
      <c r="AA74" s="5"/>
    </row>
    <row r="75" spans="1:27" ht="16" hidden="1" customHeight="1" x14ac:dyDescent="0.15">
      <c r="A75" s="60" t="s">
        <v>51</v>
      </c>
      <c r="B75" s="46">
        <v>5509</v>
      </c>
      <c r="C75" s="37" t="s">
        <v>67</v>
      </c>
      <c r="D75" s="46">
        <v>4</v>
      </c>
      <c r="E75" s="70">
        <v>1</v>
      </c>
      <c r="F75" s="80">
        <v>0</v>
      </c>
      <c r="G75" s="81">
        <v>13.39</v>
      </c>
      <c r="H75" s="6"/>
      <c r="I75" s="4"/>
      <c r="J75" s="4"/>
      <c r="K75" s="4">
        <v>4</v>
      </c>
      <c r="L75" s="5"/>
      <c r="M75" s="6"/>
      <c r="N75" s="4"/>
      <c r="O75" s="4"/>
      <c r="P75" s="4"/>
      <c r="Q75" s="5"/>
      <c r="R75" s="6"/>
      <c r="S75" s="4"/>
      <c r="T75" s="4"/>
      <c r="U75" s="4">
        <v>4</v>
      </c>
      <c r="V75" s="5"/>
      <c r="W75" s="6"/>
      <c r="X75" s="4"/>
      <c r="Y75" s="4"/>
      <c r="Z75" s="4"/>
      <c r="AA75" s="5"/>
    </row>
    <row r="76" spans="1:27" ht="16" hidden="1" customHeight="1" x14ac:dyDescent="0.15">
      <c r="A76" s="60" t="s">
        <v>51</v>
      </c>
      <c r="B76" s="46">
        <v>5514</v>
      </c>
      <c r="C76" s="37" t="s">
        <v>53</v>
      </c>
      <c r="D76" s="46">
        <v>4</v>
      </c>
      <c r="E76" s="70">
        <v>1</v>
      </c>
      <c r="F76" s="80">
        <v>12.21</v>
      </c>
      <c r="G76" s="81">
        <v>30.456</v>
      </c>
      <c r="H76" s="6"/>
      <c r="I76" s="4"/>
      <c r="J76" s="4"/>
      <c r="K76" s="4"/>
      <c r="L76" s="5"/>
      <c r="M76" s="6"/>
      <c r="N76" s="4"/>
      <c r="O76" s="4">
        <v>4</v>
      </c>
      <c r="P76" s="4"/>
      <c r="Q76" s="5"/>
      <c r="R76" s="6"/>
      <c r="S76" s="4"/>
      <c r="T76" s="4"/>
      <c r="U76" s="4"/>
      <c r="V76" s="5"/>
      <c r="W76" s="6"/>
      <c r="X76" s="4"/>
      <c r="Y76" s="4">
        <v>4</v>
      </c>
      <c r="Z76" s="4"/>
      <c r="AA76" s="5"/>
    </row>
    <row r="77" spans="1:27" ht="16" hidden="1" customHeight="1" x14ac:dyDescent="0.15">
      <c r="A77" s="60" t="s">
        <v>51</v>
      </c>
      <c r="B77" s="46">
        <v>5811</v>
      </c>
      <c r="C77" s="37" t="s">
        <v>66</v>
      </c>
      <c r="D77" s="46">
        <v>4</v>
      </c>
      <c r="E77" s="70">
        <v>1</v>
      </c>
      <c r="F77" s="80">
        <v>34.238999999999997</v>
      </c>
      <c r="G77" s="81">
        <v>35.450000000000003</v>
      </c>
      <c r="H77" s="6"/>
      <c r="I77" s="4"/>
      <c r="J77" s="4"/>
      <c r="K77" s="4"/>
      <c r="L77" s="5"/>
      <c r="M77" s="6"/>
      <c r="N77" s="4"/>
      <c r="O77" s="4">
        <v>4</v>
      </c>
      <c r="P77" s="4"/>
      <c r="Q77" s="5"/>
      <c r="R77" s="6"/>
      <c r="S77" s="4"/>
      <c r="T77" s="4"/>
      <c r="U77" s="4"/>
      <c r="V77" s="5"/>
      <c r="W77" s="6"/>
      <c r="X77" s="4"/>
      <c r="Y77" s="4">
        <v>4</v>
      </c>
      <c r="Z77" s="4"/>
      <c r="AA77" s="5"/>
    </row>
    <row r="78" spans="1:27" ht="16" hidden="1" customHeight="1" x14ac:dyDescent="0.15">
      <c r="A78" s="60" t="s">
        <v>51</v>
      </c>
      <c r="B78" s="46">
        <v>5792</v>
      </c>
      <c r="C78" s="37" t="s">
        <v>69</v>
      </c>
      <c r="D78" s="46">
        <v>4</v>
      </c>
      <c r="E78" s="70">
        <v>1</v>
      </c>
      <c r="F78" s="80">
        <v>0</v>
      </c>
      <c r="G78" s="81">
        <v>12.62</v>
      </c>
      <c r="H78" s="6"/>
      <c r="I78" s="4"/>
      <c r="J78" s="4"/>
      <c r="K78" s="4"/>
      <c r="L78" s="5"/>
      <c r="M78" s="6"/>
      <c r="N78" s="4"/>
      <c r="O78" s="4">
        <v>4</v>
      </c>
      <c r="P78" s="4"/>
      <c r="Q78" s="5"/>
      <c r="R78" s="6"/>
      <c r="S78" s="4"/>
      <c r="T78" s="4"/>
      <c r="U78" s="4"/>
      <c r="V78" s="5"/>
      <c r="W78" s="6"/>
      <c r="X78" s="4"/>
      <c r="Y78" s="4">
        <v>4</v>
      </c>
      <c r="Z78" s="4"/>
      <c r="AA78" s="5"/>
    </row>
    <row r="79" spans="1:27" ht="16" hidden="1" customHeight="1" x14ac:dyDescent="0.15">
      <c r="A79" s="60" t="s">
        <v>51</v>
      </c>
      <c r="B79" s="46">
        <v>5793</v>
      </c>
      <c r="C79" s="37" t="s">
        <v>73</v>
      </c>
      <c r="D79" s="46">
        <v>4</v>
      </c>
      <c r="E79" s="70">
        <v>1</v>
      </c>
      <c r="F79" s="80">
        <v>13.58</v>
      </c>
      <c r="G79" s="81">
        <v>58.95</v>
      </c>
      <c r="H79" s="6"/>
      <c r="I79" s="4"/>
      <c r="J79" s="4"/>
      <c r="K79" s="4"/>
      <c r="L79" s="5"/>
      <c r="M79" s="6"/>
      <c r="N79" s="4"/>
      <c r="O79" s="4">
        <v>4</v>
      </c>
      <c r="P79" s="4"/>
      <c r="Q79" s="5"/>
      <c r="R79" s="6"/>
      <c r="S79" s="4"/>
      <c r="T79" s="4"/>
      <c r="U79" s="4"/>
      <c r="V79" s="5"/>
      <c r="W79" s="6"/>
      <c r="X79" s="4"/>
      <c r="Y79" s="4">
        <v>4</v>
      </c>
      <c r="Z79" s="4"/>
      <c r="AA79" s="5"/>
    </row>
    <row r="80" spans="1:27" ht="16" hidden="1" customHeight="1" x14ac:dyDescent="0.15">
      <c r="A80" s="60" t="s">
        <v>51</v>
      </c>
      <c r="B80" s="43">
        <v>2640</v>
      </c>
      <c r="C80" s="37" t="s">
        <v>54</v>
      </c>
      <c r="D80" s="43">
        <v>4</v>
      </c>
      <c r="E80" s="71">
        <v>2</v>
      </c>
      <c r="F80" s="80">
        <v>32.386000000000003</v>
      </c>
      <c r="G80" s="81">
        <v>77.007999999999996</v>
      </c>
      <c r="H80" s="6"/>
      <c r="I80" s="4"/>
      <c r="J80" s="4"/>
      <c r="K80" s="4"/>
      <c r="L80" s="5"/>
      <c r="M80" s="6"/>
      <c r="N80" s="4"/>
      <c r="O80" s="4"/>
      <c r="P80" s="4">
        <v>4</v>
      </c>
      <c r="Q80" s="5"/>
      <c r="R80" s="6"/>
      <c r="S80" s="4"/>
      <c r="T80" s="4"/>
      <c r="U80" s="4"/>
      <c r="V80" s="5"/>
      <c r="W80" s="6"/>
      <c r="X80" s="4"/>
      <c r="Y80" s="4"/>
      <c r="Z80" s="4">
        <v>4</v>
      </c>
      <c r="AA80" s="5"/>
    </row>
    <row r="81" spans="1:27" ht="16" hidden="1" customHeight="1" x14ac:dyDescent="0.15">
      <c r="A81" s="60" t="s">
        <v>51</v>
      </c>
      <c r="B81" s="46">
        <v>5791</v>
      </c>
      <c r="C81" s="37" t="s">
        <v>56</v>
      </c>
      <c r="D81" s="46">
        <v>4</v>
      </c>
      <c r="E81" s="70">
        <v>1</v>
      </c>
      <c r="F81" s="80">
        <v>12.956</v>
      </c>
      <c r="G81" s="81">
        <v>23.390999999999998</v>
      </c>
      <c r="H81" s="6"/>
      <c r="I81" s="4"/>
      <c r="J81" s="4"/>
      <c r="K81" s="4"/>
      <c r="L81" s="5"/>
      <c r="M81" s="6"/>
      <c r="N81" s="4"/>
      <c r="O81" s="4"/>
      <c r="P81" s="4">
        <v>4</v>
      </c>
      <c r="Q81" s="5"/>
      <c r="R81" s="6"/>
      <c r="S81" s="4"/>
      <c r="T81" s="4"/>
      <c r="U81" s="4"/>
      <c r="V81" s="5"/>
      <c r="W81" s="6"/>
      <c r="X81" s="4"/>
      <c r="Y81" s="4"/>
      <c r="Z81" s="4">
        <v>4</v>
      </c>
      <c r="AA81" s="5"/>
    </row>
    <row r="82" spans="1:27" ht="16" hidden="1" customHeight="1" x14ac:dyDescent="0.15">
      <c r="A82" s="60" t="s">
        <v>51</v>
      </c>
      <c r="B82" s="46">
        <v>5791</v>
      </c>
      <c r="C82" s="37" t="s">
        <v>56</v>
      </c>
      <c r="D82" s="46">
        <v>4</v>
      </c>
      <c r="E82" s="70">
        <v>2</v>
      </c>
      <c r="F82" s="80">
        <v>23.451000000000001</v>
      </c>
      <c r="G82" s="81">
        <v>32.491</v>
      </c>
      <c r="H82" s="6"/>
      <c r="I82" s="4"/>
      <c r="J82" s="4"/>
      <c r="K82" s="4"/>
      <c r="L82" s="5"/>
      <c r="M82" s="6"/>
      <c r="N82" s="4"/>
      <c r="O82" s="4"/>
      <c r="P82" s="4">
        <v>4</v>
      </c>
      <c r="Q82" s="5"/>
      <c r="R82" s="6"/>
      <c r="S82" s="4"/>
      <c r="T82" s="4"/>
      <c r="U82" s="4"/>
      <c r="V82" s="5"/>
      <c r="W82" s="6"/>
      <c r="X82" s="4"/>
      <c r="Y82" s="4"/>
      <c r="Z82" s="4">
        <v>4</v>
      </c>
      <c r="AA82" s="5"/>
    </row>
    <row r="83" spans="1:27" ht="16" hidden="1" customHeight="1" thickBot="1" x14ac:dyDescent="0.2">
      <c r="A83" s="62" t="s">
        <v>51</v>
      </c>
      <c r="B83" s="59">
        <v>2300</v>
      </c>
      <c r="C83" s="58" t="s">
        <v>72</v>
      </c>
      <c r="D83" s="59">
        <v>4</v>
      </c>
      <c r="E83" s="74">
        <v>1</v>
      </c>
      <c r="F83" s="92">
        <v>24.794</v>
      </c>
      <c r="G83" s="93">
        <v>64.799000000000007</v>
      </c>
      <c r="H83" s="9"/>
      <c r="I83" s="7"/>
      <c r="J83" s="7"/>
      <c r="K83" s="7"/>
      <c r="L83" s="8"/>
      <c r="M83" s="9"/>
      <c r="N83" s="7"/>
      <c r="O83" s="7"/>
      <c r="P83" s="7">
        <v>4</v>
      </c>
      <c r="Q83" s="8"/>
      <c r="R83" s="9"/>
      <c r="S83" s="7"/>
      <c r="T83" s="7"/>
      <c r="U83" s="7"/>
      <c r="V83" s="8"/>
      <c r="W83" s="9"/>
      <c r="X83" s="7"/>
      <c r="Y83" s="7"/>
      <c r="Z83" s="7">
        <v>4</v>
      </c>
      <c r="AA83" s="8"/>
    </row>
    <row r="84" spans="1:27" ht="16" hidden="1" customHeight="1" thickBot="1" x14ac:dyDescent="0.2">
      <c r="A84" s="104" t="s">
        <v>51</v>
      </c>
      <c r="B84" s="47">
        <v>4083</v>
      </c>
      <c r="C84" s="38" t="s">
        <v>61</v>
      </c>
      <c r="D84" s="47">
        <v>5</v>
      </c>
      <c r="E84" s="73">
        <v>1</v>
      </c>
      <c r="F84" s="82">
        <v>0</v>
      </c>
      <c r="G84" s="83">
        <v>10.478</v>
      </c>
      <c r="H84" s="14"/>
      <c r="I84" s="15"/>
      <c r="J84" s="15"/>
      <c r="K84" s="15"/>
      <c r="L84" s="16"/>
      <c r="M84" s="14"/>
      <c r="N84" s="15"/>
      <c r="O84" s="15"/>
      <c r="P84" s="15"/>
      <c r="Q84" s="16"/>
      <c r="R84" s="14"/>
      <c r="S84" s="15"/>
      <c r="T84" s="15">
        <v>5</v>
      </c>
      <c r="U84" s="15"/>
      <c r="V84" s="16"/>
      <c r="W84" s="14"/>
      <c r="X84" s="15"/>
      <c r="Y84" s="15"/>
      <c r="Z84" s="15"/>
      <c r="AA84" s="16"/>
    </row>
    <row r="85" spans="1:27" ht="16" hidden="1" customHeight="1" x14ac:dyDescent="0.15">
      <c r="A85" s="134" t="s">
        <v>51</v>
      </c>
      <c r="B85" s="135">
        <v>4961</v>
      </c>
      <c r="C85" s="136" t="s">
        <v>71</v>
      </c>
      <c r="D85" s="135">
        <v>5</v>
      </c>
      <c r="E85" s="151">
        <v>1</v>
      </c>
      <c r="F85" s="137">
        <v>0</v>
      </c>
      <c r="G85" s="138">
        <v>18.920000000000002</v>
      </c>
      <c r="H85" s="139"/>
      <c r="I85" s="140"/>
      <c r="J85" s="140">
        <v>5</v>
      </c>
      <c r="K85" s="140"/>
      <c r="L85" s="141"/>
      <c r="M85" s="139"/>
      <c r="N85" s="140"/>
      <c r="O85" s="140"/>
      <c r="P85" s="140"/>
      <c r="Q85" s="141"/>
      <c r="R85" s="139"/>
      <c r="S85" s="140"/>
      <c r="T85" s="140"/>
      <c r="U85" s="140"/>
      <c r="V85" s="141"/>
      <c r="W85" s="139"/>
      <c r="X85" s="140"/>
      <c r="Y85" s="140"/>
      <c r="Z85" s="140"/>
      <c r="AA85" s="141"/>
    </row>
    <row r="86" spans="1:27" ht="16" hidden="1" customHeight="1" x14ac:dyDescent="0.15">
      <c r="A86" s="60" t="s">
        <v>37</v>
      </c>
      <c r="B86" s="46">
        <v>5401</v>
      </c>
      <c r="C86" s="37" t="s">
        <v>86</v>
      </c>
      <c r="D86" s="46">
        <v>4</v>
      </c>
      <c r="E86" s="70">
        <v>1</v>
      </c>
      <c r="F86" s="80">
        <v>0</v>
      </c>
      <c r="G86" s="81">
        <v>21.501999999999999</v>
      </c>
      <c r="H86" s="6"/>
      <c r="I86" s="4"/>
      <c r="J86" s="4">
        <v>4</v>
      </c>
      <c r="K86" s="4"/>
      <c r="L86" s="5"/>
      <c r="M86" s="6"/>
      <c r="N86" s="4"/>
      <c r="O86" s="4"/>
      <c r="P86" s="4"/>
      <c r="Q86" s="5"/>
      <c r="R86" s="6"/>
      <c r="S86" s="4"/>
      <c r="T86" s="4">
        <v>4</v>
      </c>
      <c r="U86" s="4"/>
      <c r="V86" s="5"/>
      <c r="W86" s="6"/>
      <c r="X86" s="4"/>
      <c r="Y86" s="4"/>
      <c r="Z86" s="4"/>
      <c r="AA86" s="5"/>
    </row>
    <row r="87" spans="1:27" ht="16" hidden="1" customHeight="1" x14ac:dyDescent="0.15">
      <c r="A87" s="60" t="s">
        <v>37</v>
      </c>
      <c r="B87" s="46">
        <v>5401</v>
      </c>
      <c r="C87" s="37" t="s">
        <v>88</v>
      </c>
      <c r="D87" s="46">
        <v>4</v>
      </c>
      <c r="E87" s="70">
        <v>2</v>
      </c>
      <c r="F87" s="80">
        <v>23.294</v>
      </c>
      <c r="G87" s="81">
        <v>48.027999999999999</v>
      </c>
      <c r="H87" s="6"/>
      <c r="I87" s="4"/>
      <c r="J87" s="4">
        <v>4</v>
      </c>
      <c r="K87" s="4"/>
      <c r="L87" s="5"/>
      <c r="M87" s="6"/>
      <c r="N87" s="4"/>
      <c r="O87" s="4"/>
      <c r="P87" s="4"/>
      <c r="Q87" s="5"/>
      <c r="R87" s="6"/>
      <c r="S87" s="4"/>
      <c r="T87" s="4">
        <v>4</v>
      </c>
      <c r="U87" s="4"/>
      <c r="V87" s="5"/>
      <c r="W87" s="6"/>
      <c r="X87" s="4"/>
      <c r="Y87" s="4"/>
      <c r="Z87" s="4"/>
      <c r="AA87" s="5"/>
    </row>
    <row r="88" spans="1:27" ht="16" hidden="1" customHeight="1" x14ac:dyDescent="0.15">
      <c r="A88" s="60" t="s">
        <v>37</v>
      </c>
      <c r="B88" s="46">
        <v>5364</v>
      </c>
      <c r="C88" s="37" t="s">
        <v>81</v>
      </c>
      <c r="D88" s="46">
        <v>4</v>
      </c>
      <c r="E88" s="70">
        <v>1</v>
      </c>
      <c r="F88" s="80">
        <v>0</v>
      </c>
      <c r="G88" s="81">
        <v>11.6</v>
      </c>
      <c r="H88" s="6"/>
      <c r="I88" s="4"/>
      <c r="J88" s="4"/>
      <c r="K88" s="4">
        <v>4</v>
      </c>
      <c r="L88" s="5"/>
      <c r="M88" s="6"/>
      <c r="N88" s="4"/>
      <c r="O88" s="4"/>
      <c r="P88" s="4"/>
      <c r="Q88" s="5"/>
      <c r="R88" s="6"/>
      <c r="S88" s="4"/>
      <c r="T88" s="4"/>
      <c r="U88" s="4">
        <v>4</v>
      </c>
      <c r="V88" s="5"/>
      <c r="W88" s="6"/>
      <c r="X88" s="4"/>
      <c r="Y88" s="4"/>
      <c r="Z88" s="4"/>
      <c r="AA88" s="5"/>
    </row>
    <row r="89" spans="1:27" ht="16" hidden="1" customHeight="1" x14ac:dyDescent="0.15">
      <c r="A89" s="60" t="s">
        <v>37</v>
      </c>
      <c r="B89" s="46">
        <v>5366</v>
      </c>
      <c r="C89" s="37" t="s">
        <v>82</v>
      </c>
      <c r="D89" s="46">
        <v>4</v>
      </c>
      <c r="E89" s="70">
        <v>1</v>
      </c>
      <c r="F89" s="80">
        <v>0</v>
      </c>
      <c r="G89" s="81">
        <v>28.49</v>
      </c>
      <c r="H89" s="6"/>
      <c r="I89" s="4"/>
      <c r="J89" s="4"/>
      <c r="K89" s="4">
        <v>4</v>
      </c>
      <c r="L89" s="5"/>
      <c r="M89" s="6"/>
      <c r="N89" s="4"/>
      <c r="O89" s="4"/>
      <c r="P89" s="4"/>
      <c r="Q89" s="5"/>
      <c r="R89" s="6"/>
      <c r="S89" s="4"/>
      <c r="T89" s="4"/>
      <c r="U89" s="4">
        <v>4</v>
      </c>
      <c r="V89" s="5"/>
      <c r="W89" s="6"/>
      <c r="X89" s="4"/>
      <c r="Y89" s="4"/>
      <c r="Z89" s="4"/>
      <c r="AA89" s="5"/>
    </row>
    <row r="90" spans="1:27" ht="16" hidden="1" customHeight="1" x14ac:dyDescent="0.15">
      <c r="A90" s="60" t="s">
        <v>37</v>
      </c>
      <c r="B90" s="46">
        <v>5365</v>
      </c>
      <c r="C90" s="37" t="s">
        <v>87</v>
      </c>
      <c r="D90" s="46">
        <v>4</v>
      </c>
      <c r="E90" s="70">
        <v>1</v>
      </c>
      <c r="F90" s="80">
        <v>1.645</v>
      </c>
      <c r="G90" s="81">
        <v>13.244999999999999</v>
      </c>
      <c r="H90" s="6"/>
      <c r="I90" s="4"/>
      <c r="J90" s="4"/>
      <c r="K90" s="4">
        <v>4</v>
      </c>
      <c r="L90" s="5"/>
      <c r="M90" s="6"/>
      <c r="N90" s="4"/>
      <c r="O90" s="4"/>
      <c r="P90" s="4"/>
      <c r="Q90" s="5"/>
      <c r="R90" s="6"/>
      <c r="S90" s="4"/>
      <c r="T90" s="4"/>
      <c r="U90" s="4">
        <v>4</v>
      </c>
      <c r="V90" s="5"/>
      <c r="W90" s="6"/>
      <c r="X90" s="4"/>
      <c r="Y90" s="4"/>
      <c r="Z90" s="4"/>
      <c r="AA90" s="5"/>
    </row>
    <row r="91" spans="1:27" ht="16" hidden="1" customHeight="1" x14ac:dyDescent="0.15">
      <c r="A91" s="60" t="s">
        <v>37</v>
      </c>
      <c r="B91" s="46">
        <v>5586</v>
      </c>
      <c r="C91" s="37" t="s">
        <v>89</v>
      </c>
      <c r="D91" s="46">
        <v>4</v>
      </c>
      <c r="E91" s="70">
        <v>1</v>
      </c>
      <c r="F91" s="80">
        <v>0</v>
      </c>
      <c r="G91" s="81">
        <v>27.091000000000001</v>
      </c>
      <c r="H91" s="6"/>
      <c r="I91" s="4"/>
      <c r="J91" s="4"/>
      <c r="K91" s="4">
        <v>4</v>
      </c>
      <c r="L91" s="5"/>
      <c r="M91" s="6"/>
      <c r="N91" s="4"/>
      <c r="O91" s="4"/>
      <c r="P91" s="4"/>
      <c r="Q91" s="5"/>
      <c r="R91" s="6"/>
      <c r="S91" s="4"/>
      <c r="T91" s="4"/>
      <c r="U91" s="4">
        <v>4</v>
      </c>
      <c r="V91" s="5"/>
      <c r="W91" s="6"/>
      <c r="X91" s="4"/>
      <c r="Y91" s="4"/>
      <c r="Z91" s="4"/>
      <c r="AA91" s="5"/>
    </row>
    <row r="92" spans="1:27" ht="16" hidden="1" customHeight="1" x14ac:dyDescent="0.15">
      <c r="A92" s="60" t="s">
        <v>37</v>
      </c>
      <c r="B92" s="46">
        <v>5372</v>
      </c>
      <c r="C92" s="37" t="s">
        <v>91</v>
      </c>
      <c r="D92" s="46">
        <v>4</v>
      </c>
      <c r="E92" s="70">
        <v>1</v>
      </c>
      <c r="F92" s="80">
        <v>0</v>
      </c>
      <c r="G92" s="81">
        <v>20.18</v>
      </c>
      <c r="H92" s="6"/>
      <c r="I92" s="4"/>
      <c r="J92" s="4"/>
      <c r="K92" s="4">
        <v>4</v>
      </c>
      <c r="L92" s="5"/>
      <c r="M92" s="6"/>
      <c r="N92" s="4"/>
      <c r="O92" s="4"/>
      <c r="P92" s="4"/>
      <c r="Q92" s="5"/>
      <c r="R92" s="6"/>
      <c r="S92" s="4"/>
      <c r="T92" s="4"/>
      <c r="U92" s="4">
        <v>4</v>
      </c>
      <c r="V92" s="5"/>
      <c r="W92" s="6"/>
      <c r="X92" s="4"/>
      <c r="Y92" s="4"/>
      <c r="Z92" s="4"/>
      <c r="AA92" s="5"/>
    </row>
    <row r="93" spans="1:27" ht="16" hidden="1" customHeight="1" x14ac:dyDescent="0.15">
      <c r="A93" s="60" t="s">
        <v>37</v>
      </c>
      <c r="B93" s="46">
        <v>5373</v>
      </c>
      <c r="C93" s="37" t="s">
        <v>95</v>
      </c>
      <c r="D93" s="46">
        <v>4</v>
      </c>
      <c r="E93" s="70">
        <v>1</v>
      </c>
      <c r="F93" s="80">
        <v>15.516</v>
      </c>
      <c r="G93" s="81">
        <v>27.417999999999999</v>
      </c>
      <c r="H93" s="6"/>
      <c r="I93" s="4"/>
      <c r="J93" s="4"/>
      <c r="K93" s="4">
        <v>4</v>
      </c>
      <c r="L93" s="5"/>
      <c r="M93" s="6"/>
      <c r="N93" s="4"/>
      <c r="O93" s="4"/>
      <c r="P93" s="4"/>
      <c r="Q93" s="5"/>
      <c r="R93" s="6"/>
      <c r="S93" s="4"/>
      <c r="T93" s="4"/>
      <c r="U93" s="4">
        <v>4</v>
      </c>
      <c r="V93" s="5"/>
      <c r="W93" s="6"/>
      <c r="X93" s="4"/>
      <c r="Y93" s="4"/>
      <c r="Z93" s="4"/>
      <c r="AA93" s="5"/>
    </row>
    <row r="94" spans="1:27" ht="16" hidden="1" customHeight="1" x14ac:dyDescent="0.15">
      <c r="A94" s="60" t="s">
        <v>37</v>
      </c>
      <c r="B94" s="46">
        <v>5368</v>
      </c>
      <c r="C94" s="37" t="s">
        <v>93</v>
      </c>
      <c r="D94" s="46">
        <v>4</v>
      </c>
      <c r="E94" s="70">
        <v>1</v>
      </c>
      <c r="F94" s="80">
        <v>0</v>
      </c>
      <c r="G94" s="81">
        <v>2.875</v>
      </c>
      <c r="H94" s="6"/>
      <c r="I94" s="4"/>
      <c r="J94" s="4"/>
      <c r="K94" s="4">
        <v>4</v>
      </c>
      <c r="L94" s="5"/>
      <c r="M94" s="6"/>
      <c r="N94" s="4"/>
      <c r="O94" s="4"/>
      <c r="P94" s="4"/>
      <c r="Q94" s="5"/>
      <c r="R94" s="6"/>
      <c r="S94" s="4"/>
      <c r="T94" s="4"/>
      <c r="U94" s="4">
        <v>4</v>
      </c>
      <c r="V94" s="5"/>
      <c r="W94" s="6"/>
      <c r="X94" s="4"/>
      <c r="Y94" s="4"/>
      <c r="Z94" s="4"/>
      <c r="AA94" s="5"/>
    </row>
    <row r="95" spans="1:27" ht="16" hidden="1" customHeight="1" x14ac:dyDescent="0.15">
      <c r="A95" s="60" t="s">
        <v>37</v>
      </c>
      <c r="B95" s="46">
        <v>5368</v>
      </c>
      <c r="C95" s="37" t="s">
        <v>93</v>
      </c>
      <c r="D95" s="46">
        <v>4</v>
      </c>
      <c r="E95" s="70">
        <v>2</v>
      </c>
      <c r="F95" s="80">
        <v>2.9020000000000001</v>
      </c>
      <c r="G95" s="81">
        <v>18.067</v>
      </c>
      <c r="H95" s="6"/>
      <c r="I95" s="4"/>
      <c r="J95" s="4"/>
      <c r="K95" s="4">
        <v>4</v>
      </c>
      <c r="L95" s="5"/>
      <c r="M95" s="6"/>
      <c r="N95" s="4"/>
      <c r="O95" s="4"/>
      <c r="P95" s="4"/>
      <c r="Q95" s="5"/>
      <c r="R95" s="6"/>
      <c r="S95" s="4"/>
      <c r="T95" s="4"/>
      <c r="U95" s="4">
        <v>4</v>
      </c>
      <c r="V95" s="5"/>
      <c r="W95" s="6"/>
      <c r="X95" s="4"/>
      <c r="Y95" s="4"/>
      <c r="Z95" s="4"/>
      <c r="AA95" s="5"/>
    </row>
    <row r="96" spans="1:27" ht="16" hidden="1" customHeight="1" x14ac:dyDescent="0.15">
      <c r="A96" s="60" t="s">
        <v>37</v>
      </c>
      <c r="B96" s="46">
        <v>2570</v>
      </c>
      <c r="C96" s="37" t="s">
        <v>94</v>
      </c>
      <c r="D96" s="46">
        <v>4</v>
      </c>
      <c r="E96" s="70">
        <v>3</v>
      </c>
      <c r="F96" s="80">
        <v>281.197</v>
      </c>
      <c r="G96" s="81">
        <v>333.70400000000001</v>
      </c>
      <c r="H96" s="6"/>
      <c r="I96" s="4"/>
      <c r="J96" s="4"/>
      <c r="K96" s="4"/>
      <c r="L96" s="5">
        <v>4</v>
      </c>
      <c r="M96" s="6"/>
      <c r="N96" s="4"/>
      <c r="O96" s="4"/>
      <c r="P96" s="4"/>
      <c r="Q96" s="5"/>
      <c r="R96" s="6"/>
      <c r="S96" s="4"/>
      <c r="T96" s="4"/>
      <c r="U96" s="4"/>
      <c r="V96" s="5">
        <v>4</v>
      </c>
      <c r="W96" s="6"/>
      <c r="X96" s="4"/>
      <c r="Y96" s="4"/>
      <c r="Z96" s="4"/>
      <c r="AA96" s="5"/>
    </row>
    <row r="97" spans="1:27" ht="16" hidden="1" customHeight="1" x14ac:dyDescent="0.15">
      <c r="A97" s="60" t="s">
        <v>37</v>
      </c>
      <c r="B97" s="46">
        <v>5411</v>
      </c>
      <c r="C97" s="37" t="s">
        <v>47</v>
      </c>
      <c r="D97" s="46">
        <v>4</v>
      </c>
      <c r="E97" s="70">
        <v>1</v>
      </c>
      <c r="F97" s="80">
        <v>0</v>
      </c>
      <c r="G97" s="81">
        <v>3.7</v>
      </c>
      <c r="H97" s="6"/>
      <c r="I97" s="4"/>
      <c r="J97" s="4"/>
      <c r="K97" s="4"/>
      <c r="L97" s="5"/>
      <c r="M97" s="6"/>
      <c r="N97" s="4"/>
      <c r="O97" s="4"/>
      <c r="P97" s="4">
        <v>4</v>
      </c>
      <c r="Q97" s="5"/>
      <c r="R97" s="6"/>
      <c r="S97" s="4"/>
      <c r="T97" s="4"/>
      <c r="U97" s="4"/>
      <c r="V97" s="5"/>
      <c r="W97" s="6"/>
      <c r="X97" s="4"/>
      <c r="Y97" s="4"/>
      <c r="Z97" s="4">
        <v>4</v>
      </c>
      <c r="AA97" s="5"/>
    </row>
    <row r="98" spans="1:27" ht="16" hidden="1" customHeight="1" x14ac:dyDescent="0.15">
      <c r="A98" s="60" t="s">
        <v>37</v>
      </c>
      <c r="B98" s="46">
        <v>5409</v>
      </c>
      <c r="C98" s="37" t="s">
        <v>85</v>
      </c>
      <c r="D98" s="46">
        <v>4</v>
      </c>
      <c r="E98" s="70">
        <v>1</v>
      </c>
      <c r="F98" s="80">
        <v>0</v>
      </c>
      <c r="G98" s="81">
        <v>28.18</v>
      </c>
      <c r="H98" s="6"/>
      <c r="I98" s="4"/>
      <c r="J98" s="4"/>
      <c r="K98" s="4"/>
      <c r="L98" s="5"/>
      <c r="M98" s="6"/>
      <c r="N98" s="4"/>
      <c r="O98" s="4"/>
      <c r="P98" s="4">
        <v>4</v>
      </c>
      <c r="Q98" s="5"/>
      <c r="R98" s="6"/>
      <c r="S98" s="4"/>
      <c r="T98" s="4"/>
      <c r="U98" s="4"/>
      <c r="V98" s="5"/>
      <c r="W98" s="6"/>
      <c r="X98" s="4"/>
      <c r="Y98" s="4"/>
      <c r="Z98" s="4">
        <v>4</v>
      </c>
      <c r="AA98" s="5"/>
    </row>
    <row r="99" spans="1:27" ht="16" hidden="1" customHeight="1" x14ac:dyDescent="0.15">
      <c r="A99" s="60" t="s">
        <v>37</v>
      </c>
      <c r="B99" s="46">
        <v>5416</v>
      </c>
      <c r="C99" s="37" t="s">
        <v>28</v>
      </c>
      <c r="D99" s="46">
        <v>4</v>
      </c>
      <c r="E99" s="70">
        <v>2</v>
      </c>
      <c r="F99" s="80">
        <v>19.579999999999998</v>
      </c>
      <c r="G99" s="81">
        <v>39.801000000000002</v>
      </c>
      <c r="H99" s="6"/>
      <c r="I99" s="4"/>
      <c r="J99" s="4"/>
      <c r="K99" s="4"/>
      <c r="L99" s="5"/>
      <c r="M99" s="6"/>
      <c r="N99" s="4"/>
      <c r="O99" s="4"/>
      <c r="P99" s="4">
        <v>4</v>
      </c>
      <c r="Q99" s="5"/>
      <c r="R99" s="6"/>
      <c r="S99" s="4"/>
      <c r="T99" s="4"/>
      <c r="U99" s="4"/>
      <c r="V99" s="5"/>
      <c r="W99" s="6"/>
      <c r="X99" s="4"/>
      <c r="Y99" s="4"/>
      <c r="Z99" s="4">
        <v>4</v>
      </c>
      <c r="AA99" s="5"/>
    </row>
    <row r="100" spans="1:27" ht="16" hidden="1" customHeight="1" x14ac:dyDescent="0.15">
      <c r="A100" s="60" t="s">
        <v>37</v>
      </c>
      <c r="B100" s="46">
        <v>5414</v>
      </c>
      <c r="C100" s="37" t="s">
        <v>110</v>
      </c>
      <c r="D100" s="46">
        <v>4</v>
      </c>
      <c r="E100" s="70">
        <v>1</v>
      </c>
      <c r="F100" s="80">
        <v>0</v>
      </c>
      <c r="G100" s="81">
        <v>22.681999999999999</v>
      </c>
      <c r="H100" s="6"/>
      <c r="I100" s="4"/>
      <c r="J100" s="4"/>
      <c r="K100" s="4"/>
      <c r="L100" s="5"/>
      <c r="M100" s="6"/>
      <c r="N100" s="4"/>
      <c r="O100" s="4"/>
      <c r="P100" s="4">
        <v>4</v>
      </c>
      <c r="Q100" s="5"/>
      <c r="R100" s="6"/>
      <c r="S100" s="4"/>
      <c r="T100" s="4"/>
      <c r="U100" s="4"/>
      <c r="V100" s="5"/>
      <c r="W100" s="6"/>
      <c r="X100" s="4"/>
      <c r="Y100" s="4"/>
      <c r="Z100" s="4">
        <v>4</v>
      </c>
      <c r="AA100" s="5"/>
    </row>
    <row r="101" spans="1:27" ht="16" hidden="1" customHeight="1" x14ac:dyDescent="0.15">
      <c r="A101" s="60" t="s">
        <v>37</v>
      </c>
      <c r="B101" s="46">
        <v>5982</v>
      </c>
      <c r="C101" s="37" t="s">
        <v>92</v>
      </c>
      <c r="D101" s="46">
        <v>4</v>
      </c>
      <c r="E101" s="70">
        <v>1</v>
      </c>
      <c r="F101" s="80">
        <v>0</v>
      </c>
      <c r="G101" s="81">
        <v>18.925000000000001</v>
      </c>
      <c r="H101" s="6"/>
      <c r="I101" s="4"/>
      <c r="J101" s="4"/>
      <c r="K101" s="4"/>
      <c r="L101" s="5"/>
      <c r="M101" s="6"/>
      <c r="N101" s="4"/>
      <c r="O101" s="4"/>
      <c r="P101" s="4">
        <v>4</v>
      </c>
      <c r="Q101" s="5"/>
      <c r="R101" s="6"/>
      <c r="S101" s="4"/>
      <c r="T101" s="4"/>
      <c r="U101" s="4"/>
      <c r="V101" s="5"/>
      <c r="W101" s="6"/>
      <c r="X101" s="4"/>
      <c r="Y101" s="4"/>
      <c r="Z101" s="4">
        <v>4</v>
      </c>
      <c r="AA101" s="5"/>
    </row>
    <row r="102" spans="1:27" ht="16" hidden="1" customHeight="1" x14ac:dyDescent="0.15">
      <c r="A102" s="60" t="s">
        <v>37</v>
      </c>
      <c r="B102" s="46">
        <v>5406</v>
      </c>
      <c r="C102" s="37" t="s">
        <v>39</v>
      </c>
      <c r="D102" s="46">
        <v>4</v>
      </c>
      <c r="E102" s="70">
        <v>2</v>
      </c>
      <c r="F102" s="80">
        <v>61.082999999999998</v>
      </c>
      <c r="G102" s="81">
        <v>62.219000000000001</v>
      </c>
      <c r="H102" s="6"/>
      <c r="I102" s="4"/>
      <c r="J102" s="4"/>
      <c r="K102" s="4"/>
      <c r="L102" s="5"/>
      <c r="M102" s="6"/>
      <c r="N102" s="4"/>
      <c r="O102" s="4"/>
      <c r="P102" s="4"/>
      <c r="Q102" s="5">
        <v>4</v>
      </c>
      <c r="R102" s="6"/>
      <c r="S102" s="4"/>
      <c r="T102" s="4"/>
      <c r="U102" s="4"/>
      <c r="V102" s="5"/>
      <c r="W102" s="6"/>
      <c r="X102" s="4"/>
      <c r="Y102" s="4"/>
      <c r="Z102" s="4"/>
      <c r="AA102" s="5">
        <v>4</v>
      </c>
    </row>
    <row r="103" spans="1:27" ht="16" hidden="1" customHeight="1" x14ac:dyDescent="0.15">
      <c r="A103" s="60" t="s">
        <v>37</v>
      </c>
      <c r="B103" s="46">
        <v>2570</v>
      </c>
      <c r="C103" s="37" t="s">
        <v>94</v>
      </c>
      <c r="D103" s="46">
        <v>4</v>
      </c>
      <c r="E103" s="70">
        <v>2</v>
      </c>
      <c r="F103" s="80">
        <v>225.41900000000001</v>
      </c>
      <c r="G103" s="81">
        <v>266.85199999999998</v>
      </c>
      <c r="H103" s="6"/>
      <c r="I103" s="4"/>
      <c r="J103" s="4"/>
      <c r="K103" s="4"/>
      <c r="L103" s="5"/>
      <c r="M103" s="6"/>
      <c r="N103" s="4"/>
      <c r="O103" s="4"/>
      <c r="P103" s="4"/>
      <c r="Q103" s="5">
        <v>4</v>
      </c>
      <c r="R103" s="6"/>
      <c r="S103" s="4"/>
      <c r="T103" s="4"/>
      <c r="U103" s="4"/>
      <c r="V103" s="5"/>
      <c r="W103" s="6"/>
      <c r="X103" s="4"/>
      <c r="Y103" s="4"/>
      <c r="Z103" s="4"/>
      <c r="AA103" s="5">
        <v>4</v>
      </c>
    </row>
    <row r="104" spans="1:27" ht="16" hidden="1" customHeight="1" x14ac:dyDescent="0.15">
      <c r="A104" s="60" t="s">
        <v>78</v>
      </c>
      <c r="B104" s="46">
        <v>5524</v>
      </c>
      <c r="C104" s="37" t="s">
        <v>98</v>
      </c>
      <c r="D104" s="46">
        <v>4</v>
      </c>
      <c r="E104" s="65">
        <v>1</v>
      </c>
      <c r="F104" s="80">
        <v>0</v>
      </c>
      <c r="G104" s="81">
        <v>23.87</v>
      </c>
      <c r="H104" s="6"/>
      <c r="I104" s="4"/>
      <c r="J104" s="4">
        <v>4</v>
      </c>
      <c r="K104" s="4"/>
      <c r="L104" s="5"/>
      <c r="M104" s="6"/>
      <c r="N104" s="4"/>
      <c r="O104" s="4"/>
      <c r="P104" s="4"/>
      <c r="Q104" s="5"/>
      <c r="R104" s="6"/>
      <c r="S104" s="4"/>
      <c r="T104" s="4">
        <v>4</v>
      </c>
      <c r="U104" s="4"/>
      <c r="V104" s="5"/>
      <c r="W104" s="6"/>
      <c r="X104" s="4"/>
      <c r="Y104" s="4"/>
      <c r="Z104" s="4"/>
      <c r="AA104" s="5"/>
    </row>
    <row r="105" spans="1:27" ht="16" hidden="1" customHeight="1" x14ac:dyDescent="0.15">
      <c r="A105" s="60" t="s">
        <v>78</v>
      </c>
      <c r="B105" s="46">
        <v>5465</v>
      </c>
      <c r="C105" s="37" t="s">
        <v>100</v>
      </c>
      <c r="D105" s="46">
        <v>4</v>
      </c>
      <c r="E105" s="65">
        <v>1</v>
      </c>
      <c r="F105" s="80">
        <v>0</v>
      </c>
      <c r="G105" s="81">
        <v>15.07</v>
      </c>
      <c r="H105" s="6"/>
      <c r="I105" s="4"/>
      <c r="J105" s="4">
        <v>4</v>
      </c>
      <c r="K105" s="4"/>
      <c r="L105" s="5"/>
      <c r="M105" s="6"/>
      <c r="N105" s="4"/>
      <c r="O105" s="4"/>
      <c r="P105" s="4"/>
      <c r="Q105" s="5"/>
      <c r="R105" s="6"/>
      <c r="S105" s="4"/>
      <c r="T105" s="4">
        <v>4</v>
      </c>
      <c r="U105" s="4"/>
      <c r="V105" s="5"/>
      <c r="W105" s="6"/>
      <c r="X105" s="4"/>
      <c r="Y105" s="4"/>
      <c r="Z105" s="4"/>
      <c r="AA105" s="5"/>
    </row>
    <row r="106" spans="1:27" ht="16" hidden="1" customHeight="1" x14ac:dyDescent="0.15">
      <c r="A106" s="60" t="s">
        <v>78</v>
      </c>
      <c r="B106" s="46">
        <v>5466</v>
      </c>
      <c r="C106" s="37" t="s">
        <v>108</v>
      </c>
      <c r="D106" s="46">
        <v>4</v>
      </c>
      <c r="E106" s="65">
        <v>1</v>
      </c>
      <c r="F106" s="80">
        <v>0</v>
      </c>
      <c r="G106" s="81">
        <v>9.2650000000000006</v>
      </c>
      <c r="H106" s="6"/>
      <c r="I106" s="4"/>
      <c r="J106" s="4">
        <v>4</v>
      </c>
      <c r="K106" s="4"/>
      <c r="L106" s="5"/>
      <c r="M106" s="6"/>
      <c r="N106" s="4"/>
      <c r="O106" s="4"/>
      <c r="P106" s="4"/>
      <c r="Q106" s="5"/>
      <c r="R106" s="6"/>
      <c r="S106" s="4"/>
      <c r="T106" s="4">
        <v>4</v>
      </c>
      <c r="U106" s="4"/>
      <c r="V106" s="5"/>
      <c r="W106" s="6"/>
      <c r="X106" s="4"/>
      <c r="Y106" s="4"/>
      <c r="Z106" s="4"/>
      <c r="AA106" s="5"/>
    </row>
    <row r="107" spans="1:27" s="22" customFormat="1" ht="16" hidden="1" customHeight="1" x14ac:dyDescent="0.15">
      <c r="A107" s="60" t="s">
        <v>78</v>
      </c>
      <c r="B107" s="46">
        <v>5467</v>
      </c>
      <c r="C107" s="37" t="s">
        <v>116</v>
      </c>
      <c r="D107" s="46">
        <v>4</v>
      </c>
      <c r="E107" s="65">
        <v>1</v>
      </c>
      <c r="F107" s="80">
        <v>0</v>
      </c>
      <c r="G107" s="81">
        <v>28.123999999999999</v>
      </c>
      <c r="H107" s="6"/>
      <c r="I107" s="4"/>
      <c r="J107" s="4">
        <v>4</v>
      </c>
      <c r="K107" s="4"/>
      <c r="L107" s="5"/>
      <c r="M107" s="6"/>
      <c r="N107" s="4"/>
      <c r="O107" s="4"/>
      <c r="P107" s="4"/>
      <c r="Q107" s="5"/>
      <c r="R107" s="6"/>
      <c r="S107" s="4"/>
      <c r="T107" s="4">
        <v>4</v>
      </c>
      <c r="U107" s="4"/>
      <c r="V107" s="5"/>
      <c r="W107" s="6"/>
      <c r="X107" s="4"/>
      <c r="Y107" s="4"/>
      <c r="Z107" s="4"/>
      <c r="AA107" s="5"/>
    </row>
    <row r="108" spans="1:27" s="22" customFormat="1" ht="16" hidden="1" customHeight="1" x14ac:dyDescent="0.15">
      <c r="A108" s="60" t="s">
        <v>78</v>
      </c>
      <c r="B108" s="46">
        <v>5492</v>
      </c>
      <c r="C108" s="37" t="s">
        <v>103</v>
      </c>
      <c r="D108" s="46">
        <v>4</v>
      </c>
      <c r="E108" s="65">
        <v>1</v>
      </c>
      <c r="F108" s="80">
        <v>0</v>
      </c>
      <c r="G108" s="81">
        <v>8.5419999999999998</v>
      </c>
      <c r="H108" s="6"/>
      <c r="I108" s="4"/>
      <c r="J108" s="4"/>
      <c r="K108" s="4">
        <v>4</v>
      </c>
      <c r="L108" s="5"/>
      <c r="M108" s="6"/>
      <c r="N108" s="4"/>
      <c r="O108" s="4"/>
      <c r="P108" s="4"/>
      <c r="Q108" s="5"/>
      <c r="R108" s="6"/>
      <c r="S108" s="4"/>
      <c r="T108" s="4"/>
      <c r="U108" s="4">
        <v>4</v>
      </c>
      <c r="V108" s="5"/>
      <c r="W108" s="6"/>
      <c r="X108" s="4"/>
      <c r="Y108" s="4"/>
      <c r="Z108" s="4"/>
      <c r="AA108" s="5"/>
    </row>
    <row r="109" spans="1:27" s="22" customFormat="1" ht="16" hidden="1" customHeight="1" x14ac:dyDescent="0.15">
      <c r="A109" s="60" t="s">
        <v>78</v>
      </c>
      <c r="B109" s="46">
        <v>5498</v>
      </c>
      <c r="C109" s="37" t="s">
        <v>90</v>
      </c>
      <c r="D109" s="46">
        <v>4</v>
      </c>
      <c r="E109" s="65">
        <v>1</v>
      </c>
      <c r="F109" s="80">
        <v>27.61</v>
      </c>
      <c r="G109" s="81">
        <v>61.8</v>
      </c>
      <c r="H109" s="6"/>
      <c r="I109" s="4"/>
      <c r="J109" s="4"/>
      <c r="K109" s="4">
        <v>4</v>
      </c>
      <c r="L109" s="5"/>
      <c r="M109" s="6"/>
      <c r="N109" s="4"/>
      <c r="O109" s="4"/>
      <c r="P109" s="4"/>
      <c r="Q109" s="5"/>
      <c r="R109" s="6"/>
      <c r="S109" s="4"/>
      <c r="T109" s="4"/>
      <c r="U109" s="4">
        <v>4</v>
      </c>
      <c r="V109" s="5"/>
      <c r="W109" s="6"/>
      <c r="X109" s="4"/>
      <c r="Y109" s="4"/>
      <c r="Z109" s="4"/>
      <c r="AA109" s="5"/>
    </row>
    <row r="110" spans="1:27" s="22" customFormat="1" ht="16" hidden="1" customHeight="1" x14ac:dyDescent="0.15">
      <c r="A110" s="60" t="s">
        <v>78</v>
      </c>
      <c r="B110" s="46">
        <v>5491</v>
      </c>
      <c r="C110" s="37" t="s">
        <v>113</v>
      </c>
      <c r="D110" s="46">
        <v>4</v>
      </c>
      <c r="E110" s="65">
        <v>1</v>
      </c>
      <c r="F110" s="80">
        <v>0</v>
      </c>
      <c r="G110" s="81">
        <v>48.97</v>
      </c>
      <c r="H110" s="6"/>
      <c r="I110" s="4"/>
      <c r="J110" s="4"/>
      <c r="K110" s="4">
        <v>4</v>
      </c>
      <c r="L110" s="5"/>
      <c r="M110" s="6"/>
      <c r="N110" s="4"/>
      <c r="O110" s="4"/>
      <c r="P110" s="4"/>
      <c r="Q110" s="5"/>
      <c r="R110" s="6"/>
      <c r="S110" s="4"/>
      <c r="T110" s="4"/>
      <c r="U110" s="4">
        <v>4</v>
      </c>
      <c r="V110" s="5"/>
      <c r="W110" s="6"/>
      <c r="X110" s="4"/>
      <c r="Y110" s="4"/>
      <c r="Z110" s="4"/>
      <c r="AA110" s="5"/>
    </row>
    <row r="111" spans="1:27" s="22" customFormat="1" ht="16" hidden="1" customHeight="1" thickBot="1" x14ac:dyDescent="0.2">
      <c r="A111" s="62" t="s">
        <v>78</v>
      </c>
      <c r="B111" s="59">
        <v>5489</v>
      </c>
      <c r="C111" s="58" t="s">
        <v>101</v>
      </c>
      <c r="D111" s="59">
        <v>4</v>
      </c>
      <c r="E111" s="115">
        <v>1</v>
      </c>
      <c r="F111" s="92">
        <v>0</v>
      </c>
      <c r="G111" s="93">
        <v>21.395</v>
      </c>
      <c r="H111" s="9"/>
      <c r="I111" s="7"/>
      <c r="J111" s="7"/>
      <c r="K111" s="7"/>
      <c r="L111" s="8"/>
      <c r="M111" s="9"/>
      <c r="N111" s="7">
        <v>4</v>
      </c>
      <c r="O111" s="7"/>
      <c r="P111" s="7"/>
      <c r="Q111" s="8"/>
      <c r="R111" s="9"/>
      <c r="S111" s="7"/>
      <c r="T111" s="7"/>
      <c r="U111" s="7"/>
      <c r="V111" s="8"/>
      <c r="W111" s="9"/>
      <c r="X111" s="7">
        <v>4</v>
      </c>
      <c r="Y111" s="7"/>
      <c r="Z111" s="7"/>
      <c r="AA111" s="8"/>
    </row>
    <row r="112" spans="1:27" s="22" customFormat="1" ht="16" hidden="1" customHeight="1" x14ac:dyDescent="0.15">
      <c r="A112" s="63" t="s">
        <v>78</v>
      </c>
      <c r="B112" s="57">
        <v>5574</v>
      </c>
      <c r="C112" s="56" t="s">
        <v>102</v>
      </c>
      <c r="D112" s="57">
        <v>4</v>
      </c>
      <c r="E112" s="116">
        <v>1</v>
      </c>
      <c r="F112" s="88">
        <v>0</v>
      </c>
      <c r="G112" s="89">
        <v>9.4250000000000007</v>
      </c>
      <c r="H112" s="3"/>
      <c r="I112" s="1"/>
      <c r="J112" s="1"/>
      <c r="K112" s="1"/>
      <c r="L112" s="2"/>
      <c r="M112" s="3"/>
      <c r="N112" s="1">
        <v>4</v>
      </c>
      <c r="O112" s="1"/>
      <c r="P112" s="1"/>
      <c r="Q112" s="2"/>
      <c r="R112" s="3"/>
      <c r="S112" s="1"/>
      <c r="T112" s="1"/>
      <c r="U112" s="1"/>
      <c r="V112" s="2"/>
      <c r="W112" s="3"/>
      <c r="X112" s="1">
        <v>4</v>
      </c>
      <c r="Y112" s="1"/>
      <c r="Z112" s="1"/>
      <c r="AA112" s="2"/>
    </row>
    <row r="113" spans="1:27" s="22" customFormat="1" ht="16" hidden="1" customHeight="1" x14ac:dyDescent="0.15">
      <c r="A113" s="60" t="s">
        <v>78</v>
      </c>
      <c r="B113" s="46">
        <v>5574</v>
      </c>
      <c r="C113" s="37" t="s">
        <v>102</v>
      </c>
      <c r="D113" s="46">
        <v>4</v>
      </c>
      <c r="E113" s="65">
        <v>2</v>
      </c>
      <c r="F113" s="80">
        <v>9.4580000000000002</v>
      </c>
      <c r="G113" s="81">
        <v>43.942999999999998</v>
      </c>
      <c r="H113" s="6"/>
      <c r="I113" s="4"/>
      <c r="J113" s="4"/>
      <c r="K113" s="4"/>
      <c r="L113" s="5"/>
      <c r="M113" s="6"/>
      <c r="N113" s="4">
        <v>4</v>
      </c>
      <c r="O113" s="4"/>
      <c r="P113" s="4"/>
      <c r="Q113" s="5"/>
      <c r="R113" s="6"/>
      <c r="S113" s="4"/>
      <c r="T113" s="4"/>
      <c r="U113" s="4"/>
      <c r="V113" s="5"/>
      <c r="W113" s="6"/>
      <c r="X113" s="4">
        <v>4</v>
      </c>
      <c r="Y113" s="4"/>
      <c r="Z113" s="4"/>
      <c r="AA113" s="5"/>
    </row>
    <row r="114" spans="1:27" s="22" customFormat="1" ht="16" hidden="1" customHeight="1" x14ac:dyDescent="0.15">
      <c r="A114" s="60" t="s">
        <v>78</v>
      </c>
      <c r="B114" s="46">
        <v>5475</v>
      </c>
      <c r="C114" s="37" t="s">
        <v>99</v>
      </c>
      <c r="D114" s="46">
        <v>4</v>
      </c>
      <c r="E114" s="65">
        <v>1</v>
      </c>
      <c r="F114" s="80">
        <v>0</v>
      </c>
      <c r="G114" s="81">
        <v>21.51</v>
      </c>
      <c r="H114" s="6"/>
      <c r="I114" s="4"/>
      <c r="J114" s="4"/>
      <c r="K114" s="4"/>
      <c r="L114" s="5"/>
      <c r="M114" s="6"/>
      <c r="N114" s="4"/>
      <c r="O114" s="4">
        <v>4</v>
      </c>
      <c r="P114" s="4"/>
      <c r="Q114" s="5"/>
      <c r="R114" s="6"/>
      <c r="S114" s="4"/>
      <c r="T114" s="4"/>
      <c r="U114" s="4"/>
      <c r="V114" s="5"/>
      <c r="W114" s="6"/>
      <c r="X114" s="4"/>
      <c r="Y114" s="4">
        <v>4</v>
      </c>
      <c r="Z114" s="4"/>
      <c r="AA114" s="5"/>
    </row>
    <row r="115" spans="1:27" s="22" customFormat="1" ht="16" hidden="1" customHeight="1" x14ac:dyDescent="0.15">
      <c r="A115" s="60" t="s">
        <v>78</v>
      </c>
      <c r="B115" s="46">
        <v>5470</v>
      </c>
      <c r="C115" s="37" t="s">
        <v>104</v>
      </c>
      <c r="D115" s="46">
        <v>4</v>
      </c>
      <c r="E115" s="65">
        <v>1</v>
      </c>
      <c r="F115" s="80">
        <v>0</v>
      </c>
      <c r="G115" s="81">
        <v>23.274999999999999</v>
      </c>
      <c r="H115" s="6"/>
      <c r="I115" s="4"/>
      <c r="J115" s="4"/>
      <c r="K115" s="4"/>
      <c r="L115" s="5"/>
      <c r="M115" s="6"/>
      <c r="N115" s="4"/>
      <c r="O115" s="4">
        <v>4</v>
      </c>
      <c r="P115" s="4"/>
      <c r="Q115" s="5"/>
      <c r="R115" s="6"/>
      <c r="S115" s="4"/>
      <c r="T115" s="4"/>
      <c r="U115" s="4"/>
      <c r="V115" s="5"/>
      <c r="W115" s="6"/>
      <c r="X115" s="4"/>
      <c r="Y115" s="4">
        <v>4</v>
      </c>
      <c r="Z115" s="4"/>
      <c r="AA115" s="5"/>
    </row>
    <row r="116" spans="1:27" s="22" customFormat="1" ht="16" hidden="1" customHeight="1" x14ac:dyDescent="0.15">
      <c r="A116" s="60" t="s">
        <v>78</v>
      </c>
      <c r="B116" s="46">
        <v>4871</v>
      </c>
      <c r="C116" s="37" t="s">
        <v>105</v>
      </c>
      <c r="D116" s="46">
        <v>4</v>
      </c>
      <c r="E116" s="65">
        <v>1</v>
      </c>
      <c r="F116" s="80">
        <v>0</v>
      </c>
      <c r="G116" s="81">
        <v>49.04</v>
      </c>
      <c r="H116" s="6"/>
      <c r="I116" s="4"/>
      <c r="J116" s="4"/>
      <c r="K116" s="4"/>
      <c r="L116" s="5"/>
      <c r="M116" s="6"/>
      <c r="N116" s="4"/>
      <c r="O116" s="4">
        <v>4</v>
      </c>
      <c r="P116" s="4"/>
      <c r="Q116" s="5"/>
      <c r="R116" s="6"/>
      <c r="S116" s="4"/>
      <c r="T116" s="4"/>
      <c r="U116" s="4"/>
      <c r="V116" s="5"/>
      <c r="W116" s="6"/>
      <c r="X116" s="4"/>
      <c r="Y116" s="4">
        <v>4</v>
      </c>
      <c r="Z116" s="4"/>
      <c r="AA116" s="5"/>
    </row>
    <row r="117" spans="1:27" s="22" customFormat="1" ht="16" hidden="1" customHeight="1" x14ac:dyDescent="0.15">
      <c r="A117" s="60" t="s">
        <v>78</v>
      </c>
      <c r="B117" s="46">
        <v>5471</v>
      </c>
      <c r="C117" s="37" t="s">
        <v>106</v>
      </c>
      <c r="D117" s="46">
        <v>4</v>
      </c>
      <c r="E117" s="65">
        <v>1</v>
      </c>
      <c r="F117" s="80">
        <v>0</v>
      </c>
      <c r="G117" s="81">
        <v>10.53</v>
      </c>
      <c r="H117" s="6"/>
      <c r="I117" s="4"/>
      <c r="J117" s="4"/>
      <c r="K117" s="4"/>
      <c r="L117" s="5"/>
      <c r="M117" s="6"/>
      <c r="N117" s="4"/>
      <c r="O117" s="4">
        <v>4</v>
      </c>
      <c r="P117" s="4"/>
      <c r="Q117" s="5"/>
      <c r="R117" s="6"/>
      <c r="S117" s="4"/>
      <c r="T117" s="4"/>
      <c r="U117" s="4"/>
      <c r="V117" s="5"/>
      <c r="W117" s="6"/>
      <c r="X117" s="4"/>
      <c r="Y117" s="4">
        <v>4</v>
      </c>
      <c r="Z117" s="4"/>
      <c r="AA117" s="5"/>
    </row>
    <row r="118" spans="1:27" s="22" customFormat="1" ht="16" hidden="1" customHeight="1" x14ac:dyDescent="0.15">
      <c r="A118" s="60" t="s">
        <v>78</v>
      </c>
      <c r="B118" s="46">
        <v>4005</v>
      </c>
      <c r="C118" s="37" t="s">
        <v>96</v>
      </c>
      <c r="D118" s="46">
        <v>4</v>
      </c>
      <c r="E118" s="65">
        <v>1</v>
      </c>
      <c r="F118" s="80">
        <v>0</v>
      </c>
      <c r="G118" s="81">
        <v>76.207999999999998</v>
      </c>
      <c r="H118" s="6"/>
      <c r="I118" s="4"/>
      <c r="J118" s="4"/>
      <c r="K118" s="4"/>
      <c r="L118" s="5"/>
      <c r="M118" s="6"/>
      <c r="N118" s="4"/>
      <c r="O118" s="4"/>
      <c r="P118" s="4">
        <v>4</v>
      </c>
      <c r="Q118" s="5"/>
      <c r="R118" s="6"/>
      <c r="S118" s="4"/>
      <c r="T118" s="4"/>
      <c r="U118" s="4"/>
      <c r="V118" s="5"/>
      <c r="W118" s="6"/>
      <c r="X118" s="4"/>
      <c r="Y118" s="4"/>
      <c r="Z118" s="4">
        <v>4</v>
      </c>
      <c r="AA118" s="5"/>
    </row>
    <row r="119" spans="1:27" s="22" customFormat="1" ht="16" hidden="1" customHeight="1" x14ac:dyDescent="0.15">
      <c r="A119" s="60" t="s">
        <v>78</v>
      </c>
      <c r="B119" s="46">
        <v>4005</v>
      </c>
      <c r="C119" s="37" t="s">
        <v>96</v>
      </c>
      <c r="D119" s="46">
        <v>4</v>
      </c>
      <c r="E119" s="65">
        <v>2</v>
      </c>
      <c r="F119" s="80">
        <v>76.207999999999998</v>
      </c>
      <c r="G119" s="81">
        <v>183.02</v>
      </c>
      <c r="H119" s="6"/>
      <c r="I119" s="4"/>
      <c r="J119" s="4"/>
      <c r="K119" s="4"/>
      <c r="L119" s="5"/>
      <c r="M119" s="6"/>
      <c r="N119" s="4"/>
      <c r="O119" s="4"/>
      <c r="P119" s="4">
        <v>4</v>
      </c>
      <c r="Q119" s="5"/>
      <c r="R119" s="6"/>
      <c r="S119" s="4"/>
      <c r="T119" s="4"/>
      <c r="U119" s="4"/>
      <c r="V119" s="5"/>
      <c r="W119" s="6"/>
      <c r="X119" s="4"/>
      <c r="Y119" s="4"/>
      <c r="Z119" s="4">
        <v>4</v>
      </c>
      <c r="AA119" s="5"/>
    </row>
    <row r="120" spans="1:27" s="22" customFormat="1" ht="16" hidden="1" customHeight="1" x14ac:dyDescent="0.15">
      <c r="A120" s="60" t="s">
        <v>78</v>
      </c>
      <c r="B120" s="46">
        <v>4005</v>
      </c>
      <c r="C120" s="37" t="s">
        <v>96</v>
      </c>
      <c r="D120" s="46">
        <v>4</v>
      </c>
      <c r="E120" s="65">
        <v>3</v>
      </c>
      <c r="F120" s="80">
        <v>183.02</v>
      </c>
      <c r="G120" s="81">
        <v>183.26</v>
      </c>
      <c r="H120" s="6"/>
      <c r="I120" s="4"/>
      <c r="J120" s="4"/>
      <c r="K120" s="4"/>
      <c r="L120" s="5"/>
      <c r="M120" s="6"/>
      <c r="N120" s="4"/>
      <c r="O120" s="4"/>
      <c r="P120" s="4">
        <v>4</v>
      </c>
      <c r="Q120" s="5"/>
      <c r="R120" s="6"/>
      <c r="S120" s="4"/>
      <c r="T120" s="4"/>
      <c r="U120" s="4"/>
      <c r="V120" s="5"/>
      <c r="W120" s="6"/>
      <c r="X120" s="4"/>
      <c r="Y120" s="4"/>
      <c r="Z120" s="4">
        <v>4</v>
      </c>
      <c r="AA120" s="5"/>
    </row>
    <row r="121" spans="1:27" s="22" customFormat="1" ht="16" hidden="1" customHeight="1" x14ac:dyDescent="0.15">
      <c r="A121" s="104" t="s">
        <v>78</v>
      </c>
      <c r="B121" s="47">
        <v>5461</v>
      </c>
      <c r="C121" s="38" t="s">
        <v>97</v>
      </c>
      <c r="D121" s="47">
        <v>5</v>
      </c>
      <c r="E121" s="66">
        <v>1</v>
      </c>
      <c r="F121" s="82">
        <v>0</v>
      </c>
      <c r="G121" s="83">
        <v>23.13</v>
      </c>
      <c r="H121" s="14"/>
      <c r="I121" s="15"/>
      <c r="J121" s="15">
        <v>5</v>
      </c>
      <c r="K121" s="15"/>
      <c r="L121" s="16"/>
      <c r="M121" s="14"/>
      <c r="N121" s="15"/>
      <c r="O121" s="15"/>
      <c r="P121" s="15"/>
      <c r="Q121" s="16"/>
      <c r="R121" s="14"/>
      <c r="S121" s="15"/>
      <c r="T121" s="15"/>
      <c r="U121" s="15"/>
      <c r="V121" s="16"/>
      <c r="W121" s="14"/>
      <c r="X121" s="15"/>
      <c r="Y121" s="15"/>
      <c r="Z121" s="15"/>
      <c r="AA121" s="16"/>
    </row>
    <row r="122" spans="1:27" s="22" customFormat="1" ht="16" hidden="1" customHeight="1" x14ac:dyDescent="0.15">
      <c r="A122" s="60" t="s">
        <v>31</v>
      </c>
      <c r="B122" s="46">
        <v>5467</v>
      </c>
      <c r="C122" s="37" t="s">
        <v>116</v>
      </c>
      <c r="D122" s="46">
        <v>4</v>
      </c>
      <c r="E122" s="65">
        <v>1</v>
      </c>
      <c r="F122" s="80">
        <v>28.123999999999999</v>
      </c>
      <c r="G122" s="81">
        <v>38.04</v>
      </c>
      <c r="H122" s="6"/>
      <c r="I122" s="4"/>
      <c r="J122" s="4"/>
      <c r="K122" s="4"/>
      <c r="L122" s="5"/>
      <c r="M122" s="6">
        <v>4</v>
      </c>
      <c r="N122" s="4"/>
      <c r="O122" s="4"/>
      <c r="P122" s="4"/>
      <c r="Q122" s="5"/>
      <c r="R122" s="6"/>
      <c r="S122" s="4"/>
      <c r="T122" s="4"/>
      <c r="U122" s="4"/>
      <c r="V122" s="5"/>
      <c r="W122" s="6">
        <v>4</v>
      </c>
      <c r="X122" s="4"/>
      <c r="Y122" s="4"/>
      <c r="Z122" s="4"/>
      <c r="AA122" s="5"/>
    </row>
    <row r="123" spans="1:27" s="22" customFormat="1" ht="16" hidden="1" customHeight="1" x14ac:dyDescent="0.15">
      <c r="A123" s="60" t="s">
        <v>31</v>
      </c>
      <c r="B123" s="46">
        <v>5464</v>
      </c>
      <c r="C123" s="37" t="s">
        <v>139</v>
      </c>
      <c r="D123" s="46">
        <v>4</v>
      </c>
      <c r="E123" s="65">
        <v>1</v>
      </c>
      <c r="F123" s="80">
        <v>0</v>
      </c>
      <c r="G123" s="81">
        <v>19.454999999999998</v>
      </c>
      <c r="H123" s="6"/>
      <c r="I123" s="4"/>
      <c r="J123" s="4"/>
      <c r="K123" s="4"/>
      <c r="L123" s="5"/>
      <c r="M123" s="6">
        <v>4</v>
      </c>
      <c r="N123" s="4"/>
      <c r="O123" s="4"/>
      <c r="P123" s="4"/>
      <c r="Q123" s="5"/>
      <c r="R123" s="6"/>
      <c r="S123" s="4"/>
      <c r="T123" s="4"/>
      <c r="U123" s="4"/>
      <c r="V123" s="5"/>
      <c r="W123" s="6">
        <v>4</v>
      </c>
      <c r="X123" s="4"/>
      <c r="Y123" s="4"/>
      <c r="Z123" s="4"/>
      <c r="AA123" s="5"/>
    </row>
    <row r="124" spans="1:27" s="22" customFormat="1" ht="16" hidden="1" customHeight="1" x14ac:dyDescent="0.15">
      <c r="A124" s="60" t="s">
        <v>31</v>
      </c>
      <c r="B124" s="46">
        <v>5469</v>
      </c>
      <c r="C124" s="37" t="s">
        <v>140</v>
      </c>
      <c r="D124" s="46">
        <v>4</v>
      </c>
      <c r="E124" s="65">
        <v>1</v>
      </c>
      <c r="F124" s="80">
        <v>0</v>
      </c>
      <c r="G124" s="81">
        <v>5.63</v>
      </c>
      <c r="H124" s="6"/>
      <c r="I124" s="4"/>
      <c r="J124" s="4"/>
      <c r="K124" s="4"/>
      <c r="L124" s="5"/>
      <c r="M124" s="6">
        <v>4</v>
      </c>
      <c r="N124" s="4"/>
      <c r="O124" s="4"/>
      <c r="P124" s="4"/>
      <c r="Q124" s="5"/>
      <c r="R124" s="6"/>
      <c r="S124" s="4"/>
      <c r="T124" s="4"/>
      <c r="U124" s="4"/>
      <c r="V124" s="5"/>
      <c r="W124" s="6">
        <v>4</v>
      </c>
      <c r="X124" s="4"/>
      <c r="Y124" s="4"/>
      <c r="Z124" s="4"/>
      <c r="AA124" s="5"/>
    </row>
    <row r="125" spans="1:27" s="22" customFormat="1" ht="16" hidden="1" customHeight="1" x14ac:dyDescent="0.15">
      <c r="A125" s="60" t="s">
        <v>31</v>
      </c>
      <c r="B125" s="46">
        <v>5478</v>
      </c>
      <c r="C125" s="37" t="s">
        <v>133</v>
      </c>
      <c r="D125" s="46">
        <v>4</v>
      </c>
      <c r="E125" s="65">
        <v>1</v>
      </c>
      <c r="F125" s="80">
        <v>0</v>
      </c>
      <c r="G125" s="81">
        <v>7.35</v>
      </c>
      <c r="H125" s="6"/>
      <c r="I125" s="4"/>
      <c r="J125" s="4"/>
      <c r="K125" s="4"/>
      <c r="L125" s="5"/>
      <c r="M125" s="6"/>
      <c r="N125" s="4">
        <v>4</v>
      </c>
      <c r="O125" s="4"/>
      <c r="P125" s="4"/>
      <c r="Q125" s="5"/>
      <c r="R125" s="6"/>
      <c r="S125" s="4"/>
      <c r="T125" s="4"/>
      <c r="U125" s="4"/>
      <c r="V125" s="5"/>
      <c r="W125" s="6"/>
      <c r="X125" s="4">
        <v>4</v>
      </c>
      <c r="Y125" s="4"/>
      <c r="Z125" s="4"/>
      <c r="AA125" s="5"/>
    </row>
    <row r="126" spans="1:27" s="22" customFormat="1" ht="16" hidden="1" customHeight="1" x14ac:dyDescent="0.15">
      <c r="A126" s="60" t="s">
        <v>31</v>
      </c>
      <c r="B126" s="46">
        <v>5739</v>
      </c>
      <c r="C126" s="37" t="s">
        <v>136</v>
      </c>
      <c r="D126" s="46">
        <v>4</v>
      </c>
      <c r="E126" s="65">
        <v>1</v>
      </c>
      <c r="F126" s="80">
        <v>0</v>
      </c>
      <c r="G126" s="81">
        <v>24.29</v>
      </c>
      <c r="H126" s="6"/>
      <c r="I126" s="4"/>
      <c r="J126" s="4"/>
      <c r="K126" s="4"/>
      <c r="L126" s="5"/>
      <c r="M126" s="6"/>
      <c r="N126" s="4">
        <v>4</v>
      </c>
      <c r="O126" s="4"/>
      <c r="P126" s="4"/>
      <c r="Q126" s="5"/>
      <c r="R126" s="6"/>
      <c r="S126" s="4"/>
      <c r="T126" s="4"/>
      <c r="U126" s="4"/>
      <c r="V126" s="5"/>
      <c r="W126" s="6"/>
      <c r="X126" s="4">
        <v>4</v>
      </c>
      <c r="Y126" s="4"/>
      <c r="Z126" s="4"/>
      <c r="AA126" s="5"/>
    </row>
    <row r="127" spans="1:27" s="22" customFormat="1" ht="16" hidden="1" customHeight="1" x14ac:dyDescent="0.15">
      <c r="A127" s="60" t="s">
        <v>31</v>
      </c>
      <c r="B127" s="46">
        <v>2560</v>
      </c>
      <c r="C127" s="37" t="s">
        <v>123</v>
      </c>
      <c r="D127" s="46">
        <v>4</v>
      </c>
      <c r="E127" s="65">
        <v>2</v>
      </c>
      <c r="F127" s="80">
        <v>110.134</v>
      </c>
      <c r="G127" s="81">
        <v>162.76</v>
      </c>
      <c r="H127" s="6"/>
      <c r="I127" s="4"/>
      <c r="J127" s="4"/>
      <c r="K127" s="4"/>
      <c r="L127" s="5"/>
      <c r="M127" s="6"/>
      <c r="N127" s="4">
        <v>4</v>
      </c>
      <c r="O127" s="4"/>
      <c r="P127" s="4"/>
      <c r="Q127" s="5"/>
      <c r="R127" s="6"/>
      <c r="S127" s="4"/>
      <c r="T127" s="4"/>
      <c r="U127" s="4"/>
      <c r="V127" s="5"/>
      <c r="W127" s="6"/>
      <c r="X127" s="4">
        <v>4</v>
      </c>
      <c r="Y127" s="4"/>
      <c r="Z127" s="4"/>
      <c r="AA127" s="5"/>
    </row>
    <row r="128" spans="1:27" s="22" customFormat="1" ht="16" hidden="1" customHeight="1" x14ac:dyDescent="0.15">
      <c r="A128" s="60" t="s">
        <v>31</v>
      </c>
      <c r="B128" s="46">
        <v>2575</v>
      </c>
      <c r="C128" s="37" t="s">
        <v>124</v>
      </c>
      <c r="D128" s="46">
        <v>4</v>
      </c>
      <c r="E128" s="65">
        <v>1</v>
      </c>
      <c r="F128" s="80">
        <v>0</v>
      </c>
      <c r="G128" s="81">
        <v>3.7389999999999999</v>
      </c>
      <c r="H128" s="6"/>
      <c r="I128" s="4"/>
      <c r="J128" s="4"/>
      <c r="K128" s="4"/>
      <c r="L128" s="5"/>
      <c r="M128" s="6"/>
      <c r="N128" s="4"/>
      <c r="O128" s="4">
        <v>4</v>
      </c>
      <c r="P128" s="4"/>
      <c r="Q128" s="5"/>
      <c r="R128" s="6"/>
      <c r="S128" s="4"/>
      <c r="T128" s="4"/>
      <c r="U128" s="4"/>
      <c r="V128" s="5"/>
      <c r="W128" s="6"/>
      <c r="X128" s="4"/>
      <c r="Y128" s="4">
        <v>4</v>
      </c>
      <c r="Z128" s="4"/>
      <c r="AA128" s="5"/>
    </row>
    <row r="129" spans="1:27" s="22" customFormat="1" ht="16" hidden="1" customHeight="1" x14ac:dyDescent="0.15">
      <c r="A129" s="60" t="s">
        <v>31</v>
      </c>
      <c r="B129" s="46">
        <v>5476</v>
      </c>
      <c r="C129" s="37" t="s">
        <v>120</v>
      </c>
      <c r="D129" s="46">
        <v>4</v>
      </c>
      <c r="E129" s="65">
        <v>1</v>
      </c>
      <c r="F129" s="80">
        <v>0</v>
      </c>
      <c r="G129" s="81">
        <v>5.8150000000000004</v>
      </c>
      <c r="H129" s="6"/>
      <c r="I129" s="4"/>
      <c r="J129" s="4"/>
      <c r="K129" s="4"/>
      <c r="L129" s="5"/>
      <c r="M129" s="6"/>
      <c r="N129" s="4"/>
      <c r="O129" s="4">
        <v>4</v>
      </c>
      <c r="P129" s="4"/>
      <c r="Q129" s="5"/>
      <c r="R129" s="6"/>
      <c r="S129" s="4"/>
      <c r="T129" s="4"/>
      <c r="U129" s="4"/>
      <c r="V129" s="5"/>
      <c r="W129" s="6"/>
      <c r="X129" s="4"/>
      <c r="Y129" s="4">
        <v>4</v>
      </c>
      <c r="Z129" s="4"/>
      <c r="AA129" s="5"/>
    </row>
    <row r="130" spans="1:27" s="22" customFormat="1" ht="16" hidden="1" customHeight="1" x14ac:dyDescent="0.15">
      <c r="A130" s="60" t="s">
        <v>31</v>
      </c>
      <c r="B130" s="46">
        <v>2570</v>
      </c>
      <c r="C130" s="37" t="s">
        <v>94</v>
      </c>
      <c r="D130" s="46">
        <v>4</v>
      </c>
      <c r="E130" s="65">
        <v>1</v>
      </c>
      <c r="F130" s="80">
        <v>0</v>
      </c>
      <c r="G130" s="81">
        <v>135.32599999999999</v>
      </c>
      <c r="H130" s="6"/>
      <c r="I130" s="4"/>
      <c r="J130" s="4"/>
      <c r="K130" s="4"/>
      <c r="L130" s="5"/>
      <c r="M130" s="6"/>
      <c r="N130" s="4"/>
      <c r="O130" s="4">
        <v>4</v>
      </c>
      <c r="P130" s="4"/>
      <c r="Q130" s="5"/>
      <c r="R130" s="6"/>
      <c r="S130" s="4"/>
      <c r="T130" s="4"/>
      <c r="U130" s="4"/>
      <c r="V130" s="5"/>
      <c r="W130" s="6"/>
      <c r="X130" s="4"/>
      <c r="Y130" s="4">
        <v>4</v>
      </c>
      <c r="Z130" s="4"/>
      <c r="AA130" s="5"/>
    </row>
    <row r="131" spans="1:27" s="22" customFormat="1" ht="16" hidden="1" customHeight="1" x14ac:dyDescent="0.15">
      <c r="A131" s="60" t="s">
        <v>31</v>
      </c>
      <c r="B131" s="46">
        <v>2790</v>
      </c>
      <c r="C131" s="37" t="s">
        <v>134</v>
      </c>
      <c r="D131" s="46">
        <v>4</v>
      </c>
      <c r="E131" s="65">
        <v>1</v>
      </c>
      <c r="F131" s="80">
        <v>0</v>
      </c>
      <c r="G131" s="81">
        <v>78.492000000000004</v>
      </c>
      <c r="H131" s="6"/>
      <c r="I131" s="4"/>
      <c r="J131" s="4"/>
      <c r="K131" s="4"/>
      <c r="L131" s="5"/>
      <c r="M131" s="6"/>
      <c r="N131" s="4"/>
      <c r="O131" s="4"/>
      <c r="P131" s="4">
        <v>4</v>
      </c>
      <c r="Q131" s="5"/>
      <c r="R131" s="6"/>
      <c r="S131" s="4"/>
      <c r="T131" s="4"/>
      <c r="U131" s="4"/>
      <c r="V131" s="5"/>
      <c r="W131" s="6"/>
      <c r="X131" s="4"/>
      <c r="Y131" s="4"/>
      <c r="Z131" s="4">
        <v>4</v>
      </c>
      <c r="AA131" s="5"/>
    </row>
    <row r="132" spans="1:27" s="22" customFormat="1" ht="16" hidden="1" customHeight="1" x14ac:dyDescent="0.15">
      <c r="A132" s="60" t="s">
        <v>31</v>
      </c>
      <c r="B132" s="46">
        <v>4010</v>
      </c>
      <c r="C132" s="37" t="s">
        <v>119</v>
      </c>
      <c r="D132" s="46">
        <v>4</v>
      </c>
      <c r="E132" s="65">
        <v>1</v>
      </c>
      <c r="F132" s="80">
        <v>0</v>
      </c>
      <c r="G132" s="81">
        <v>30.561</v>
      </c>
      <c r="H132" s="6"/>
      <c r="I132" s="4"/>
      <c r="J132" s="4"/>
      <c r="K132" s="4"/>
      <c r="L132" s="5"/>
      <c r="M132" s="6"/>
      <c r="N132" s="4"/>
      <c r="O132" s="4"/>
      <c r="P132" s="4">
        <v>4</v>
      </c>
      <c r="Q132" s="5"/>
      <c r="R132" s="6"/>
      <c r="S132" s="4"/>
      <c r="T132" s="4"/>
      <c r="U132" s="4"/>
      <c r="V132" s="5"/>
      <c r="W132" s="6"/>
      <c r="X132" s="4"/>
      <c r="Y132" s="4"/>
      <c r="Z132" s="4">
        <v>4</v>
      </c>
      <c r="AA132" s="5"/>
    </row>
    <row r="133" spans="1:27" s="22" customFormat="1" ht="16" hidden="1" customHeight="1" x14ac:dyDescent="0.15">
      <c r="A133" s="60" t="s">
        <v>31</v>
      </c>
      <c r="B133" s="46">
        <v>4010</v>
      </c>
      <c r="C133" s="37" t="s">
        <v>119</v>
      </c>
      <c r="D133" s="46">
        <v>4</v>
      </c>
      <c r="E133" s="65">
        <v>2</v>
      </c>
      <c r="F133" s="80">
        <v>30.561</v>
      </c>
      <c r="G133" s="81">
        <v>33.216999999999999</v>
      </c>
      <c r="H133" s="6"/>
      <c r="I133" s="4"/>
      <c r="J133" s="4"/>
      <c r="K133" s="4"/>
      <c r="L133" s="5"/>
      <c r="M133" s="6"/>
      <c r="N133" s="4"/>
      <c r="O133" s="4"/>
      <c r="P133" s="4">
        <v>4</v>
      </c>
      <c r="Q133" s="5"/>
      <c r="R133" s="6"/>
      <c r="S133" s="4"/>
      <c r="T133" s="4"/>
      <c r="U133" s="4"/>
      <c r="V133" s="5"/>
      <c r="W133" s="6"/>
      <c r="X133" s="4"/>
      <c r="Y133" s="4"/>
      <c r="Z133" s="4">
        <v>4</v>
      </c>
      <c r="AA133" s="5"/>
    </row>
    <row r="134" spans="1:27" s="22" customFormat="1" ht="16" hidden="1" customHeight="1" x14ac:dyDescent="0.15">
      <c r="A134" s="104" t="s">
        <v>31</v>
      </c>
      <c r="B134" s="47">
        <v>5752</v>
      </c>
      <c r="C134" s="38" t="s">
        <v>131</v>
      </c>
      <c r="D134" s="47">
        <v>5</v>
      </c>
      <c r="E134" s="66">
        <v>1</v>
      </c>
      <c r="F134" s="82">
        <v>0</v>
      </c>
      <c r="G134" s="83">
        <v>16.916</v>
      </c>
      <c r="H134" s="14"/>
      <c r="I134" s="15"/>
      <c r="J134" s="15"/>
      <c r="K134" s="15">
        <v>5</v>
      </c>
      <c r="L134" s="16"/>
      <c r="M134" s="14"/>
      <c r="N134" s="15"/>
      <c r="O134" s="15"/>
      <c r="P134" s="15"/>
      <c r="Q134" s="16"/>
      <c r="R134" s="14"/>
      <c r="S134" s="15"/>
      <c r="T134" s="15"/>
      <c r="U134" s="15"/>
      <c r="V134" s="16"/>
      <c r="W134" s="14"/>
      <c r="X134" s="15"/>
      <c r="Y134" s="15"/>
      <c r="Z134" s="15"/>
      <c r="AA134" s="16"/>
    </row>
    <row r="135" spans="1:27" s="22" customFormat="1" ht="16" hidden="1" customHeight="1" x14ac:dyDescent="0.15">
      <c r="A135" s="104" t="s">
        <v>31</v>
      </c>
      <c r="B135" s="47">
        <v>5487</v>
      </c>
      <c r="C135" s="38" t="s">
        <v>128</v>
      </c>
      <c r="D135" s="47">
        <v>5</v>
      </c>
      <c r="E135" s="66">
        <v>1</v>
      </c>
      <c r="F135" s="82">
        <v>0</v>
      </c>
      <c r="G135" s="83">
        <v>27.86</v>
      </c>
      <c r="H135" s="14"/>
      <c r="I135" s="15"/>
      <c r="J135" s="15"/>
      <c r="K135" s="15">
        <v>5</v>
      </c>
      <c r="L135" s="16"/>
      <c r="M135" s="14"/>
      <c r="N135" s="15"/>
      <c r="O135" s="15"/>
      <c r="P135" s="15"/>
      <c r="Q135" s="16"/>
      <c r="R135" s="14"/>
      <c r="S135" s="15"/>
      <c r="T135" s="15"/>
      <c r="U135" s="15"/>
      <c r="V135" s="16"/>
      <c r="W135" s="14"/>
      <c r="X135" s="15"/>
      <c r="Y135" s="15"/>
      <c r="Z135" s="15"/>
      <c r="AA135" s="16"/>
    </row>
    <row r="136" spans="1:27" s="22" customFormat="1" ht="16" hidden="1" customHeight="1" x14ac:dyDescent="0.15">
      <c r="A136" s="104" t="s">
        <v>31</v>
      </c>
      <c r="B136" s="47">
        <v>3005</v>
      </c>
      <c r="C136" s="38" t="s">
        <v>138</v>
      </c>
      <c r="D136" s="47">
        <v>5</v>
      </c>
      <c r="E136" s="66">
        <v>1</v>
      </c>
      <c r="F136" s="82">
        <v>0</v>
      </c>
      <c r="G136" s="83">
        <v>32.549999999999997</v>
      </c>
      <c r="H136" s="14"/>
      <c r="I136" s="15"/>
      <c r="J136" s="15"/>
      <c r="K136" s="15">
        <v>5</v>
      </c>
      <c r="L136" s="16"/>
      <c r="M136" s="14"/>
      <c r="N136" s="15"/>
      <c r="O136" s="15"/>
      <c r="P136" s="15"/>
      <c r="Q136" s="16"/>
      <c r="R136" s="14"/>
      <c r="S136" s="15"/>
      <c r="T136" s="15"/>
      <c r="U136" s="15"/>
      <c r="V136" s="16"/>
      <c r="W136" s="14"/>
      <c r="X136" s="15"/>
      <c r="Y136" s="15"/>
      <c r="Z136" s="15"/>
      <c r="AA136" s="16"/>
    </row>
    <row r="137" spans="1:27" s="22" customFormat="1" ht="16" hidden="1" customHeight="1" x14ac:dyDescent="0.15">
      <c r="A137" s="132" t="s">
        <v>31</v>
      </c>
      <c r="B137" s="133">
        <v>3001</v>
      </c>
      <c r="C137" s="38" t="s">
        <v>118</v>
      </c>
      <c r="D137" s="133">
        <v>5</v>
      </c>
      <c r="E137" s="66">
        <v>1</v>
      </c>
      <c r="F137" s="82">
        <v>37.731999999999999</v>
      </c>
      <c r="G137" s="83">
        <v>76.48</v>
      </c>
      <c r="H137" s="14"/>
      <c r="I137" s="15"/>
      <c r="J137" s="15"/>
      <c r="K137" s="15"/>
      <c r="L137" s="16">
        <v>5</v>
      </c>
      <c r="M137" s="23"/>
      <c r="N137" s="24"/>
      <c r="O137" s="24"/>
      <c r="P137" s="24"/>
      <c r="Q137" s="25"/>
      <c r="R137" s="23"/>
      <c r="S137" s="24"/>
      <c r="T137" s="24"/>
      <c r="U137" s="24"/>
      <c r="V137" s="25"/>
      <c r="W137" s="23"/>
      <c r="X137" s="24"/>
      <c r="Y137" s="24"/>
      <c r="Z137" s="24"/>
      <c r="AA137" s="25"/>
    </row>
    <row r="138" spans="1:27" s="22" customFormat="1" ht="16" hidden="1" customHeight="1" x14ac:dyDescent="0.15">
      <c r="A138" s="104" t="s">
        <v>31</v>
      </c>
      <c r="B138" s="47">
        <v>5238</v>
      </c>
      <c r="C138" s="38" t="s">
        <v>135</v>
      </c>
      <c r="D138" s="47">
        <v>5</v>
      </c>
      <c r="E138" s="66">
        <v>1</v>
      </c>
      <c r="F138" s="82">
        <v>0</v>
      </c>
      <c r="G138" s="83">
        <v>5.1580000000000004</v>
      </c>
      <c r="H138" s="14"/>
      <c r="I138" s="15"/>
      <c r="J138" s="15"/>
      <c r="K138" s="15"/>
      <c r="L138" s="16"/>
      <c r="M138" s="14">
        <v>5</v>
      </c>
      <c r="N138" s="15"/>
      <c r="O138" s="15"/>
      <c r="P138" s="15"/>
      <c r="Q138" s="16"/>
      <c r="R138" s="14"/>
      <c r="S138" s="15"/>
      <c r="T138" s="15"/>
      <c r="U138" s="15"/>
      <c r="V138" s="16"/>
      <c r="W138" s="14"/>
      <c r="X138" s="15"/>
      <c r="Y138" s="15"/>
      <c r="Z138" s="15"/>
      <c r="AA138" s="16"/>
    </row>
    <row r="139" spans="1:27" s="22" customFormat="1" ht="16" hidden="1" customHeight="1" x14ac:dyDescent="0.15">
      <c r="A139" s="132" t="s">
        <v>31</v>
      </c>
      <c r="B139" s="133">
        <v>2560</v>
      </c>
      <c r="C139" s="38" t="s">
        <v>123</v>
      </c>
      <c r="D139" s="133">
        <v>5</v>
      </c>
      <c r="E139" s="66">
        <v>1</v>
      </c>
      <c r="F139" s="82">
        <v>57</v>
      </c>
      <c r="G139" s="83">
        <v>110.134</v>
      </c>
      <c r="H139" s="14"/>
      <c r="I139" s="15"/>
      <c r="J139" s="15"/>
      <c r="K139" s="15"/>
      <c r="L139" s="16"/>
      <c r="M139" s="14"/>
      <c r="N139" s="15">
        <v>5</v>
      </c>
      <c r="O139" s="15"/>
      <c r="P139" s="15"/>
      <c r="Q139" s="16"/>
      <c r="R139" s="14"/>
      <c r="S139" s="15"/>
      <c r="T139" s="15"/>
      <c r="U139" s="24"/>
      <c r="V139" s="25"/>
      <c r="W139" s="23"/>
      <c r="X139" s="24"/>
      <c r="Y139" s="24"/>
      <c r="Z139" s="24"/>
      <c r="AA139" s="25"/>
    </row>
    <row r="140" spans="1:27" s="22" customFormat="1" ht="16" hidden="1" customHeight="1" x14ac:dyDescent="0.15">
      <c r="A140" s="104" t="s">
        <v>31</v>
      </c>
      <c r="B140" s="47">
        <v>5748</v>
      </c>
      <c r="C140" s="38" t="s">
        <v>122</v>
      </c>
      <c r="D140" s="47">
        <v>5</v>
      </c>
      <c r="E140" s="66">
        <v>1</v>
      </c>
      <c r="F140" s="82">
        <v>0</v>
      </c>
      <c r="G140" s="83">
        <v>131.703</v>
      </c>
      <c r="H140" s="14"/>
      <c r="I140" s="15"/>
      <c r="J140" s="15"/>
      <c r="K140" s="15"/>
      <c r="L140" s="16"/>
      <c r="M140" s="14"/>
      <c r="N140" s="15"/>
      <c r="O140" s="15"/>
      <c r="P140" s="15"/>
      <c r="Q140" s="16"/>
      <c r="R140" s="14"/>
      <c r="S140" s="15"/>
      <c r="T140" s="15"/>
      <c r="U140" s="15">
        <v>5</v>
      </c>
      <c r="V140" s="16"/>
      <c r="W140" s="14"/>
      <c r="X140" s="15"/>
      <c r="Y140" s="15"/>
      <c r="Z140" s="15"/>
      <c r="AA140" s="16"/>
    </row>
    <row r="141" spans="1:27" s="22" customFormat="1" ht="16" hidden="1" customHeight="1" thickBot="1" x14ac:dyDescent="0.2">
      <c r="A141" s="149" t="s">
        <v>31</v>
      </c>
      <c r="B141" s="150">
        <v>4009</v>
      </c>
      <c r="C141" s="142" t="s">
        <v>129</v>
      </c>
      <c r="D141" s="150">
        <v>5</v>
      </c>
      <c r="E141" s="143">
        <v>1</v>
      </c>
      <c r="F141" s="144">
        <v>0</v>
      </c>
      <c r="G141" s="145">
        <v>22.338000000000001</v>
      </c>
      <c r="H141" s="146"/>
      <c r="I141" s="147"/>
      <c r="J141" s="147"/>
      <c r="K141" s="147"/>
      <c r="L141" s="148"/>
      <c r="M141" s="146"/>
      <c r="N141" s="147"/>
      <c r="O141" s="147"/>
      <c r="P141" s="147"/>
      <c r="Q141" s="148"/>
      <c r="R141" s="146"/>
      <c r="S141" s="147"/>
      <c r="T141" s="147"/>
      <c r="U141" s="147"/>
      <c r="V141" s="148"/>
      <c r="W141" s="146"/>
      <c r="X141" s="147">
        <v>5</v>
      </c>
      <c r="Y141" s="147"/>
      <c r="Z141" s="147"/>
      <c r="AA141" s="148"/>
    </row>
  </sheetData>
  <autoFilter ref="A2:AA141" xr:uid="{00000000-0009-0000-0000-000001000000}">
    <filterColumn colId="0">
      <filters>
        <filter val="Ben."/>
      </filters>
    </filterColumn>
    <sortState xmlns:xlrd2="http://schemas.microsoft.com/office/spreadsheetml/2017/richdata2" ref="A3:AA73">
      <sortCondition ref="D2:D141"/>
    </sortState>
  </autoFilter>
  <mergeCells count="6">
    <mergeCell ref="W1:AA1"/>
    <mergeCell ref="A1:C1"/>
    <mergeCell ref="F1:G1"/>
    <mergeCell ref="H1:L1"/>
    <mergeCell ref="M1:Q1"/>
    <mergeCell ref="R1:V1"/>
  </mergeCells>
  <conditionalFormatting sqref="D3:D83 H85:AA141 D85:D1048576 H3:AA3 H58:AA60 V54:AA57 H33:AA41 H29:R32 T29:T32 H65:AA83 Z61:AA63 H61:X63 H43:AA53 H42:S42 AA64 H64:Y64 H5:AA28 H4:T4 V29:X32 Z29:AA32 AA42 U42:Y42 AA4 V4:Y4 H54:H57 T54:T57 J54:R57">
    <cfRule type="cellIs" dxfId="1528" priority="15" stopIfTrue="1" operator="equal">
      <formula>5</formula>
    </cfRule>
    <cfRule type="cellIs" dxfId="1527" priority="16" stopIfTrue="1" operator="equal">
      <formula>4</formula>
    </cfRule>
    <cfRule type="cellIs" dxfId="1526" priority="17" stopIfTrue="1" operator="equal">
      <formula>3</formula>
    </cfRule>
    <cfRule type="cellIs" dxfId="1525" priority="18" stopIfTrue="1" operator="equal">
      <formula>2</formula>
    </cfRule>
  </conditionalFormatting>
  <conditionalFormatting sqref="D1">
    <cfRule type="cellIs" dxfId="1524" priority="9" stopIfTrue="1" operator="equal">
      <formula>5</formula>
    </cfRule>
    <cfRule type="cellIs" dxfId="1523" priority="10" stopIfTrue="1" operator="equal">
      <formula>4</formula>
    </cfRule>
    <cfRule type="cellIs" dxfId="1522" priority="11" stopIfTrue="1" operator="equal">
      <formula>3</formula>
    </cfRule>
    <cfRule type="cellIs" dxfId="1521" priority="12" stopIfTrue="1" operator="equal">
      <formula>2</formula>
    </cfRule>
  </conditionalFormatting>
  <conditionalFormatting sqref="D2">
    <cfRule type="cellIs" dxfId="1520" priority="5" stopIfTrue="1" operator="equal">
      <formula>5</formula>
    </cfRule>
    <cfRule type="cellIs" dxfId="1519" priority="6" stopIfTrue="1" operator="equal">
      <formula>4</formula>
    </cfRule>
    <cfRule type="cellIs" dxfId="1518" priority="7" stopIfTrue="1" operator="equal">
      <formula>3</formula>
    </cfRule>
    <cfRule type="cellIs" dxfId="1517" priority="8" stopIfTrue="1" operator="equal">
      <formula>2</formula>
    </cfRule>
  </conditionalFormatting>
  <conditionalFormatting sqref="H84:AA84 D84">
    <cfRule type="cellIs" dxfId="1516" priority="1" stopIfTrue="1" operator="equal">
      <formula>5</formula>
    </cfRule>
    <cfRule type="cellIs" dxfId="1515" priority="2" stopIfTrue="1" operator="equal">
      <formula>4</formula>
    </cfRule>
    <cfRule type="cellIs" dxfId="1514" priority="3" stopIfTrue="1" operator="equal">
      <formula>3</formula>
    </cfRule>
    <cfRule type="cellIs" dxfId="1513" priority="4" stopIfTrue="1" operator="equal">
      <formula>2</formula>
    </cfRule>
  </conditionalFormatting>
  <printOptions horizontalCentered="1"/>
  <pageMargins left="0.23622047244094491" right="0.23622047244094491" top="0.23622047244094491" bottom="0.23622047244094491" header="0.31496062992125984" footer="0.31496062992125984"/>
  <pageSetup paperSize="9" scale="9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54"/>
  <sheetViews>
    <sheetView workbookViewId="0">
      <selection activeCell="F31" sqref="F31"/>
    </sheetView>
  </sheetViews>
  <sheetFormatPr baseColWidth="10" defaultColWidth="8.83203125" defaultRowHeight="13" x14ac:dyDescent="0.15"/>
  <cols>
    <col min="2" max="2" width="34.83203125" bestFit="1" customWidth="1"/>
    <col min="3" max="3" width="12.83203125" bestFit="1" customWidth="1"/>
  </cols>
  <sheetData>
    <row r="2" spans="2:3" x14ac:dyDescent="0.15">
      <c r="B2" t="s">
        <v>168</v>
      </c>
      <c r="C2" t="s">
        <v>169</v>
      </c>
    </row>
    <row r="3" spans="2:3" ht="15" x14ac:dyDescent="0.2">
      <c r="B3" s="195" t="s">
        <v>170</v>
      </c>
      <c r="C3" s="196">
        <v>4</v>
      </c>
    </row>
    <row r="4" spans="2:3" ht="15" x14ac:dyDescent="0.2">
      <c r="B4" s="195" t="s">
        <v>171</v>
      </c>
      <c r="C4" s="196">
        <v>2</v>
      </c>
    </row>
    <row r="5" spans="2:3" ht="15" x14ac:dyDescent="0.2">
      <c r="B5" s="195" t="s">
        <v>172</v>
      </c>
      <c r="C5" s="196">
        <v>2</v>
      </c>
    </row>
    <row r="6" spans="2:3" ht="15" x14ac:dyDescent="0.2">
      <c r="B6" s="195" t="s">
        <v>173</v>
      </c>
      <c r="C6" s="196">
        <v>1</v>
      </c>
    </row>
    <row r="7" spans="2:3" ht="15" x14ac:dyDescent="0.2">
      <c r="B7" s="195" t="s">
        <v>174</v>
      </c>
      <c r="C7" s="196">
        <v>12</v>
      </c>
    </row>
    <row r="8" spans="2:3" ht="15" x14ac:dyDescent="0.2">
      <c r="B8" s="195" t="s">
        <v>175</v>
      </c>
      <c r="C8" s="196">
        <v>8</v>
      </c>
    </row>
    <row r="9" spans="2:3" ht="15" x14ac:dyDescent="0.2">
      <c r="B9" s="195" t="s">
        <v>176</v>
      </c>
      <c r="C9" s="196">
        <v>8</v>
      </c>
    </row>
    <row r="10" spans="2:3" ht="15" x14ac:dyDescent="0.2">
      <c r="B10" s="195" t="s">
        <v>177</v>
      </c>
      <c r="C10" s="196">
        <v>21</v>
      </c>
    </row>
    <row r="11" spans="2:3" ht="15" x14ac:dyDescent="0.2">
      <c r="B11" s="195" t="s">
        <v>178</v>
      </c>
      <c r="C11" s="196">
        <v>13</v>
      </c>
    </row>
    <row r="12" spans="2:3" ht="15" x14ac:dyDescent="0.2">
      <c r="B12" s="195" t="s">
        <v>179</v>
      </c>
      <c r="C12" s="196">
        <v>2</v>
      </c>
    </row>
    <row r="13" spans="2:3" ht="15" x14ac:dyDescent="0.2">
      <c r="B13" s="195" t="s">
        <v>180</v>
      </c>
      <c r="C13" s="196">
        <v>3</v>
      </c>
    </row>
    <row r="14" spans="2:3" ht="15" x14ac:dyDescent="0.2">
      <c r="B14" s="195" t="s">
        <v>181</v>
      </c>
      <c r="C14" s="196">
        <v>2</v>
      </c>
    </row>
    <row r="15" spans="2:3" ht="15" x14ac:dyDescent="0.2">
      <c r="B15" s="195" t="s">
        <v>182</v>
      </c>
      <c r="C15" s="196">
        <v>14</v>
      </c>
    </row>
    <row r="16" spans="2:3" ht="15" x14ac:dyDescent="0.2">
      <c r="B16" s="195" t="s">
        <v>183</v>
      </c>
      <c r="C16" s="196">
        <v>10</v>
      </c>
    </row>
    <row r="17" spans="2:3" ht="15" x14ac:dyDescent="0.2">
      <c r="B17" s="195" t="s">
        <v>184</v>
      </c>
      <c r="C17" s="196">
        <v>1</v>
      </c>
    </row>
    <row r="18" spans="2:3" ht="15" x14ac:dyDescent="0.2">
      <c r="B18" s="195" t="s">
        <v>185</v>
      </c>
      <c r="C18" s="196">
        <v>1</v>
      </c>
    </row>
    <row r="19" spans="2:3" ht="15" x14ac:dyDescent="0.2">
      <c r="B19" s="195" t="s">
        <v>186</v>
      </c>
      <c r="C19" s="196">
        <v>10</v>
      </c>
    </row>
    <row r="20" spans="2:3" ht="15" x14ac:dyDescent="0.2">
      <c r="B20" s="195" t="s">
        <v>187</v>
      </c>
      <c r="C20" s="196">
        <v>1</v>
      </c>
    </row>
    <row r="21" spans="2:3" ht="15" x14ac:dyDescent="0.2">
      <c r="B21" s="195" t="s">
        <v>188</v>
      </c>
      <c r="C21" s="196">
        <v>10</v>
      </c>
    </row>
    <row r="22" spans="2:3" ht="15" x14ac:dyDescent="0.2">
      <c r="B22" s="195" t="s">
        <v>189</v>
      </c>
      <c r="C22" s="196">
        <v>4</v>
      </c>
    </row>
    <row r="23" spans="2:3" ht="15" x14ac:dyDescent="0.2">
      <c r="B23" s="195" t="s">
        <v>190</v>
      </c>
      <c r="C23" s="196">
        <v>1</v>
      </c>
    </row>
    <row r="24" spans="2:3" ht="15" x14ac:dyDescent="0.2">
      <c r="B24" s="195" t="s">
        <v>191</v>
      </c>
      <c r="C24" s="196">
        <v>5</v>
      </c>
    </row>
    <row r="25" spans="2:3" ht="15" x14ac:dyDescent="0.2">
      <c r="B25" s="195" t="s">
        <v>192</v>
      </c>
      <c r="C25" s="196">
        <v>18</v>
      </c>
    </row>
    <row r="26" spans="2:3" ht="15" x14ac:dyDescent="0.2">
      <c r="B26" s="195" t="s">
        <v>193</v>
      </c>
      <c r="C26" s="196">
        <v>1</v>
      </c>
    </row>
    <row r="27" spans="2:3" ht="15" x14ac:dyDescent="0.2">
      <c r="B27" s="195" t="s">
        <v>194</v>
      </c>
      <c r="C27" s="196">
        <v>9</v>
      </c>
    </row>
    <row r="28" spans="2:3" ht="15" x14ac:dyDescent="0.2">
      <c r="B28" s="195" t="s">
        <v>195</v>
      </c>
      <c r="C28" s="196">
        <v>2</v>
      </c>
    </row>
    <row r="29" spans="2:3" ht="15" x14ac:dyDescent="0.2">
      <c r="B29" s="195" t="s">
        <v>196</v>
      </c>
      <c r="C29" s="196">
        <v>1</v>
      </c>
    </row>
    <row r="30" spans="2:3" ht="15" x14ac:dyDescent="0.2">
      <c r="B30" s="195" t="s">
        <v>197</v>
      </c>
      <c r="C30" s="196">
        <v>5</v>
      </c>
    </row>
    <row r="31" spans="2:3" ht="15" x14ac:dyDescent="0.2">
      <c r="B31" s="195" t="s">
        <v>198</v>
      </c>
      <c r="C31" s="196">
        <v>1</v>
      </c>
    </row>
    <row r="32" spans="2:3" ht="15" x14ac:dyDescent="0.2">
      <c r="B32" s="195" t="s">
        <v>199</v>
      </c>
      <c r="C32" s="196">
        <v>4</v>
      </c>
    </row>
    <row r="33" spans="2:3" ht="15" x14ac:dyDescent="0.2">
      <c r="B33" s="195" t="s">
        <v>200</v>
      </c>
      <c r="C33" s="196">
        <v>1</v>
      </c>
    </row>
    <row r="34" spans="2:3" ht="15" x14ac:dyDescent="0.2">
      <c r="B34" s="195" t="s">
        <v>201</v>
      </c>
      <c r="C34" s="196">
        <v>1</v>
      </c>
    </row>
    <row r="40" spans="2:3" x14ac:dyDescent="0.15">
      <c r="B40" s="199" t="s">
        <v>202</v>
      </c>
    </row>
    <row r="41" spans="2:3" x14ac:dyDescent="0.15">
      <c r="B41" t="s">
        <v>203</v>
      </c>
    </row>
    <row r="42" spans="2:3" x14ac:dyDescent="0.15">
      <c r="B42" t="s">
        <v>204</v>
      </c>
    </row>
    <row r="43" spans="2:3" x14ac:dyDescent="0.15">
      <c r="B43" t="s">
        <v>205</v>
      </c>
    </row>
    <row r="44" spans="2:3" x14ac:dyDescent="0.15">
      <c r="B44" t="s">
        <v>206</v>
      </c>
    </row>
    <row r="45" spans="2:3" x14ac:dyDescent="0.15">
      <c r="B45" t="s">
        <v>207</v>
      </c>
    </row>
    <row r="46" spans="2:3" x14ac:dyDescent="0.15">
      <c r="B46" t="s">
        <v>208</v>
      </c>
    </row>
    <row r="47" spans="2:3" x14ac:dyDescent="0.15">
      <c r="B47" t="s">
        <v>209</v>
      </c>
    </row>
    <row r="48" spans="2:3" x14ac:dyDescent="0.15">
      <c r="B48" t="s">
        <v>210</v>
      </c>
    </row>
    <row r="49" spans="2:2" x14ac:dyDescent="0.15">
      <c r="B49" t="s">
        <v>211</v>
      </c>
    </row>
    <row r="50" spans="2:2" x14ac:dyDescent="0.15">
      <c r="B50" t="s">
        <v>212</v>
      </c>
    </row>
    <row r="51" spans="2:2" x14ac:dyDescent="0.15">
      <c r="B51" t="s">
        <v>213</v>
      </c>
    </row>
    <row r="52" spans="2:2" x14ac:dyDescent="0.15">
      <c r="B52" t="s">
        <v>214</v>
      </c>
    </row>
    <row r="54" spans="2:2" ht="56" x14ac:dyDescent="0.15">
      <c r="B54" s="198" t="s">
        <v>215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8FA1-EB5A-4368-9207-83CBBF1BF4EC}">
  <dimension ref="B3:F12"/>
  <sheetViews>
    <sheetView workbookViewId="0">
      <selection activeCell="G31" sqref="G31"/>
    </sheetView>
  </sheetViews>
  <sheetFormatPr baseColWidth="10" defaultColWidth="8.83203125" defaultRowHeight="13" x14ac:dyDescent="0.15"/>
  <cols>
    <col min="2" max="2" width="23.6640625" customWidth="1"/>
    <col min="3" max="3" width="21.83203125" customWidth="1"/>
    <col min="4" max="4" width="34.5" bestFit="1" customWidth="1"/>
    <col min="5" max="5" width="34.5" customWidth="1"/>
    <col min="6" max="6" width="11.5" style="197" bestFit="1" customWidth="1"/>
  </cols>
  <sheetData>
    <row r="3" spans="2:6" x14ac:dyDescent="0.15">
      <c r="B3" s="524" t="s">
        <v>231</v>
      </c>
      <c r="C3" s="524" t="s">
        <v>244</v>
      </c>
      <c r="D3" s="524" t="s">
        <v>232</v>
      </c>
      <c r="E3" s="524" t="s">
        <v>255</v>
      </c>
      <c r="F3" s="525" t="s">
        <v>233</v>
      </c>
    </row>
    <row r="4" spans="2:6" x14ac:dyDescent="0.15">
      <c r="B4" t="str">
        <f>Benalla.Patrol!C1</f>
        <v>Tristan Williams</v>
      </c>
      <c r="C4" t="s">
        <v>234</v>
      </c>
      <c r="D4" t="s">
        <v>245</v>
      </c>
      <c r="F4" s="528">
        <f>Benalla.Patrol!G1</f>
        <v>6</v>
      </c>
    </row>
    <row r="5" spans="2:6" x14ac:dyDescent="0.15">
      <c r="B5" t="str">
        <f>Mansfield.Patrol!C1</f>
        <v>Nagambie Supervisor</v>
      </c>
      <c r="C5" t="s">
        <v>235</v>
      </c>
      <c r="D5" t="s">
        <v>246</v>
      </c>
      <c r="F5" s="527">
        <f>Mansfield.Patrol!G1</f>
        <v>10</v>
      </c>
    </row>
    <row r="6" spans="2:6" x14ac:dyDescent="0.15">
      <c r="B6" t="str">
        <f>Nag.Patrol!C1</f>
        <v>Nagambie Supervisor</v>
      </c>
      <c r="C6" t="s">
        <v>236</v>
      </c>
      <c r="D6" t="s">
        <v>248</v>
      </c>
      <c r="F6" s="527">
        <f>Nag.Patrol!G1</f>
        <v>14</v>
      </c>
    </row>
    <row r="7" spans="2:6" x14ac:dyDescent="0.15">
      <c r="B7">
        <f>Shepp.Patrol!C1</f>
        <v>0</v>
      </c>
      <c r="C7" t="s">
        <v>237</v>
      </c>
      <c r="D7" t="s">
        <v>247</v>
      </c>
      <c r="F7" s="526">
        <f>Shepp.Patrol!G1</f>
        <v>0</v>
      </c>
    </row>
    <row r="8" spans="2:6" x14ac:dyDescent="0.15">
      <c r="B8" t="str">
        <f>Wang.Patrol!C1</f>
        <v>Matt Bowman</v>
      </c>
      <c r="C8" t="s">
        <v>238</v>
      </c>
      <c r="D8" t="s">
        <v>249</v>
      </c>
      <c r="F8" s="526">
        <f>Wang.Patrol!G1</f>
        <v>0</v>
      </c>
    </row>
    <row r="9" spans="2:6" x14ac:dyDescent="0.15">
      <c r="B9" t="str">
        <f>Wod.Patrol!C1</f>
        <v>Elio Doria</v>
      </c>
      <c r="C9" t="s">
        <v>239</v>
      </c>
      <c r="D9" t="s">
        <v>243</v>
      </c>
      <c r="F9" s="526">
        <f>Wod.Patrol!G1</f>
        <v>0</v>
      </c>
    </row>
    <row r="10" spans="2:6" x14ac:dyDescent="0.15">
      <c r="B10" t="str">
        <f>Yea.Patrol!C1</f>
        <v>Nagambie Supervisor</v>
      </c>
      <c r="C10" t="s">
        <v>240</v>
      </c>
      <c r="D10" t="s">
        <v>250</v>
      </c>
      <c r="F10" s="527">
        <f>Yea.Patrol!G1</f>
        <v>14</v>
      </c>
    </row>
    <row r="11" spans="2:6" x14ac:dyDescent="0.15">
      <c r="B11" t="str">
        <f>Nag.Fed!C1</f>
        <v>Nagambie Supervisor</v>
      </c>
      <c r="C11" t="s">
        <v>241</v>
      </c>
      <c r="D11" t="s">
        <v>248</v>
      </c>
      <c r="F11" s="526">
        <f>Nag.Fed!G1</f>
        <v>4</v>
      </c>
    </row>
    <row r="12" spans="2:6" x14ac:dyDescent="0.15">
      <c r="B12" t="str">
        <f>Wang.Fed!C1</f>
        <v>Matt Bowman</v>
      </c>
      <c r="C12" t="s">
        <v>242</v>
      </c>
      <c r="D12" t="s">
        <v>249</v>
      </c>
      <c r="F12" s="526">
        <f>Wang.Fed!H1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A032-5C00-4A77-AABA-BF7E2C60238A}">
  <dimension ref="A1:AC29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D46" sqref="D46"/>
    </sheetView>
  </sheetViews>
  <sheetFormatPr baseColWidth="10" defaultColWidth="8.83203125" defaultRowHeight="13" x14ac:dyDescent="0.15"/>
  <cols>
    <col min="1" max="1" width="13.1640625" bestFit="1" customWidth="1"/>
    <col min="3" max="3" width="29.83203125" bestFit="1" customWidth="1"/>
    <col min="8" max="9" width="9.1640625" customWidth="1"/>
  </cols>
  <sheetData>
    <row r="1" spans="1:29" ht="13.5" customHeight="1" x14ac:dyDescent="0.15">
      <c r="A1" s="561" t="s">
        <v>221</v>
      </c>
      <c r="B1" s="561"/>
      <c r="C1" t="s">
        <v>226</v>
      </c>
      <c r="D1" s="545" t="s">
        <v>230</v>
      </c>
      <c r="E1" s="546"/>
      <c r="F1" s="546"/>
      <c r="G1" s="543">
        <f>COUNTIF(J21:AC21,"0.0")</f>
        <v>6</v>
      </c>
    </row>
    <row r="2" spans="1:29" ht="13.5" customHeight="1" thickBot="1" x14ac:dyDescent="0.2">
      <c r="D2" s="547"/>
      <c r="E2" s="548"/>
      <c r="F2" s="548"/>
      <c r="G2" s="544"/>
    </row>
    <row r="3" spans="1:29" ht="14.25" customHeight="1" thickBot="1" x14ac:dyDescent="0.2">
      <c r="B3" s="562" t="s">
        <v>217</v>
      </c>
      <c r="C3" s="562"/>
      <c r="F3" s="452"/>
      <c r="G3" s="452"/>
      <c r="H3" s="452"/>
      <c r="I3" s="452"/>
      <c r="J3" s="529" t="s">
        <v>251</v>
      </c>
      <c r="K3" s="197"/>
      <c r="L3" s="529" t="s">
        <v>251</v>
      </c>
      <c r="M3" s="197" t="s">
        <v>251</v>
      </c>
      <c r="N3" s="197" t="s">
        <v>251</v>
      </c>
      <c r="O3" s="197"/>
      <c r="P3" s="197" t="s">
        <v>251</v>
      </c>
      <c r="Q3" s="197"/>
      <c r="R3" s="197" t="s">
        <v>251</v>
      </c>
      <c r="S3" s="197" t="s">
        <v>251</v>
      </c>
      <c r="T3" s="529" t="s">
        <v>251</v>
      </c>
      <c r="U3" s="197"/>
      <c r="V3" s="529" t="s">
        <v>251</v>
      </c>
      <c r="W3" s="197" t="s">
        <v>251</v>
      </c>
      <c r="X3" s="197" t="s">
        <v>251</v>
      </c>
      <c r="Y3" s="197"/>
      <c r="Z3" s="197" t="s">
        <v>251</v>
      </c>
      <c r="AA3" s="197"/>
      <c r="AB3" s="197" t="s">
        <v>251</v>
      </c>
      <c r="AC3" s="197" t="s">
        <v>251</v>
      </c>
    </row>
    <row r="4" spans="1:29" ht="25.5" customHeight="1" x14ac:dyDescent="0.15">
      <c r="B4" s="551" t="s">
        <v>145</v>
      </c>
      <c r="C4" s="552"/>
      <c r="D4" s="553" t="s">
        <v>1</v>
      </c>
      <c r="E4" s="555" t="s">
        <v>2</v>
      </c>
      <c r="F4" s="557" t="s">
        <v>3</v>
      </c>
      <c r="G4" s="558"/>
      <c r="H4" s="559" t="s">
        <v>216</v>
      </c>
      <c r="I4" s="560"/>
      <c r="J4" s="563" t="s">
        <v>4</v>
      </c>
      <c r="K4" s="564"/>
      <c r="L4" s="564"/>
      <c r="M4" s="564"/>
      <c r="N4" s="565"/>
      <c r="O4" s="563" t="s">
        <v>5</v>
      </c>
      <c r="P4" s="564"/>
      <c r="Q4" s="564"/>
      <c r="R4" s="564"/>
      <c r="S4" s="565"/>
      <c r="T4" s="563" t="s">
        <v>6</v>
      </c>
      <c r="U4" s="564"/>
      <c r="V4" s="564"/>
      <c r="W4" s="564"/>
      <c r="X4" s="565"/>
      <c r="Y4" s="563" t="s">
        <v>7</v>
      </c>
      <c r="Z4" s="564"/>
      <c r="AA4" s="564"/>
      <c r="AB4" s="564"/>
      <c r="AC4" s="565"/>
    </row>
    <row r="5" spans="1:29" ht="14" thickBot="1" x14ac:dyDescent="0.2">
      <c r="A5" s="524" t="s">
        <v>256</v>
      </c>
      <c r="B5" s="170" t="s">
        <v>11</v>
      </c>
      <c r="C5" s="172" t="s">
        <v>12</v>
      </c>
      <c r="D5" s="554"/>
      <c r="E5" s="556"/>
      <c r="F5" s="179" t="s">
        <v>13</v>
      </c>
      <c r="G5" s="180" t="s">
        <v>14</v>
      </c>
      <c r="H5" s="179" t="s">
        <v>13</v>
      </c>
      <c r="I5" s="180" t="s">
        <v>14</v>
      </c>
      <c r="J5" s="171" t="s">
        <v>15</v>
      </c>
      <c r="K5" s="172"/>
      <c r="L5" s="172" t="s">
        <v>17</v>
      </c>
      <c r="M5" s="172" t="s">
        <v>16</v>
      </c>
      <c r="N5" s="173" t="s">
        <v>18</v>
      </c>
      <c r="O5" s="171" t="s">
        <v>15</v>
      </c>
      <c r="P5" s="172" t="s">
        <v>16</v>
      </c>
      <c r="Q5" s="172" t="s">
        <v>17</v>
      </c>
      <c r="R5" s="172" t="s">
        <v>16</v>
      </c>
      <c r="S5" s="173" t="s">
        <v>18</v>
      </c>
      <c r="T5" s="171" t="s">
        <v>15</v>
      </c>
      <c r="U5" s="172" t="s">
        <v>16</v>
      </c>
      <c r="V5" s="172" t="s">
        <v>17</v>
      </c>
      <c r="W5" s="172" t="s">
        <v>16</v>
      </c>
      <c r="X5" s="173" t="s">
        <v>18</v>
      </c>
      <c r="Y5" s="171" t="s">
        <v>15</v>
      </c>
      <c r="Z5" s="172" t="s">
        <v>16</v>
      </c>
      <c r="AA5" s="172" t="s">
        <v>17</v>
      </c>
      <c r="AB5" s="172" t="s">
        <v>16</v>
      </c>
      <c r="AC5" s="173" t="s">
        <v>18</v>
      </c>
    </row>
    <row r="6" spans="1:29" x14ac:dyDescent="0.15">
      <c r="A6" s="530" t="s">
        <v>257</v>
      </c>
      <c r="B6" s="463">
        <v>2590</v>
      </c>
      <c r="C6" s="154" t="s">
        <v>41</v>
      </c>
      <c r="D6" s="464">
        <v>3</v>
      </c>
      <c r="E6" s="155">
        <v>5</v>
      </c>
      <c r="F6" s="181">
        <v>29.1</v>
      </c>
      <c r="G6" s="182">
        <v>60.59</v>
      </c>
      <c r="H6" s="292"/>
      <c r="I6" s="292"/>
      <c r="J6" s="435"/>
      <c r="K6" s="436"/>
      <c r="L6" s="436"/>
      <c r="M6" s="436"/>
      <c r="N6" s="386">
        <f>G6-F6</f>
        <v>31.490000000000002</v>
      </c>
      <c r="O6" s="302"/>
      <c r="P6" s="303"/>
      <c r="Q6" s="303"/>
      <c r="R6" s="303"/>
      <c r="S6" s="304">
        <f>G6-F6</f>
        <v>31.490000000000002</v>
      </c>
      <c r="T6" s="302"/>
      <c r="U6" s="303"/>
      <c r="V6" s="303"/>
      <c r="W6" s="303"/>
      <c r="X6" s="304">
        <f>G6-F6</f>
        <v>31.490000000000002</v>
      </c>
      <c r="Y6" s="435"/>
      <c r="Z6" s="436"/>
      <c r="AA6" s="436"/>
      <c r="AB6" s="436"/>
      <c r="AC6" s="386">
        <f>G6-F6</f>
        <v>31.490000000000002</v>
      </c>
    </row>
    <row r="7" spans="1:29" x14ac:dyDescent="0.15">
      <c r="A7" s="10" t="s">
        <v>258</v>
      </c>
      <c r="B7" s="463">
        <v>5406</v>
      </c>
      <c r="C7" s="154" t="s">
        <v>39</v>
      </c>
      <c r="D7" s="464">
        <v>3</v>
      </c>
      <c r="E7" s="155">
        <v>2</v>
      </c>
      <c r="F7" s="181">
        <v>61.082999999999998</v>
      </c>
      <c r="G7" s="182">
        <v>62.219000000000001</v>
      </c>
      <c r="H7" s="292">
        <v>61083</v>
      </c>
      <c r="I7" s="292">
        <v>62219</v>
      </c>
      <c r="J7" s="302"/>
      <c r="K7" s="437"/>
      <c r="L7" s="305">
        <f>G7-F7</f>
        <v>1.1360000000000028</v>
      </c>
      <c r="M7" s="303"/>
      <c r="N7" s="306"/>
      <c r="O7" s="302"/>
      <c r="P7" s="303"/>
      <c r="Q7" s="303"/>
      <c r="R7" s="303"/>
      <c r="S7" s="306"/>
      <c r="T7" s="302"/>
      <c r="U7" s="303"/>
      <c r="V7" s="305">
        <f>G7-F7</f>
        <v>1.1360000000000028</v>
      </c>
      <c r="W7" s="303"/>
      <c r="X7" s="306"/>
      <c r="Y7" s="302"/>
      <c r="Z7" s="303"/>
      <c r="AA7" s="303"/>
      <c r="AB7" s="303"/>
      <c r="AC7" s="306"/>
    </row>
    <row r="8" spans="1:29" x14ac:dyDescent="0.15">
      <c r="A8" s="530" t="s">
        <v>259</v>
      </c>
      <c r="B8" s="455">
        <v>2590</v>
      </c>
      <c r="C8" s="156" t="s">
        <v>41</v>
      </c>
      <c r="D8" s="456">
        <v>4</v>
      </c>
      <c r="E8" s="178">
        <v>6</v>
      </c>
      <c r="F8" s="183">
        <v>0</v>
      </c>
      <c r="G8" s="184">
        <v>23.5</v>
      </c>
      <c r="H8" s="293"/>
      <c r="I8" s="293"/>
      <c r="J8" s="307">
        <f>G8-F8</f>
        <v>23.5</v>
      </c>
      <c r="K8" s="465"/>
      <c r="L8" s="157"/>
      <c r="M8" s="157"/>
      <c r="N8" s="160"/>
      <c r="O8" s="165"/>
      <c r="P8" s="157"/>
      <c r="Q8" s="157"/>
      <c r="R8" s="157"/>
      <c r="S8" s="160"/>
      <c r="T8" s="307">
        <f>G8-F8</f>
        <v>23.5</v>
      </c>
      <c r="U8" s="456"/>
      <c r="V8" s="157"/>
      <c r="W8" s="157"/>
      <c r="X8" s="160"/>
      <c r="Y8" s="165"/>
      <c r="Z8" s="157"/>
      <c r="AA8" s="157"/>
      <c r="AB8" s="157"/>
      <c r="AC8" s="160"/>
    </row>
    <row r="9" spans="1:29" x14ac:dyDescent="0.15">
      <c r="A9" s="10" t="s">
        <v>260</v>
      </c>
      <c r="B9" s="455">
        <v>5047</v>
      </c>
      <c r="C9" s="156" t="s">
        <v>23</v>
      </c>
      <c r="D9" s="456">
        <v>4</v>
      </c>
      <c r="E9" s="157">
        <v>1</v>
      </c>
      <c r="F9" s="183">
        <v>0</v>
      </c>
      <c r="G9" s="184">
        <v>8.76</v>
      </c>
      <c r="H9" s="293"/>
      <c r="I9" s="293"/>
      <c r="J9" s="165"/>
      <c r="K9" s="152"/>
      <c r="L9" s="152"/>
      <c r="M9" s="280">
        <f>G9-F9</f>
        <v>8.76</v>
      </c>
      <c r="N9" s="160"/>
      <c r="O9" s="165"/>
      <c r="P9" s="157"/>
      <c r="Q9" s="157"/>
      <c r="R9" s="157"/>
      <c r="S9" s="160"/>
      <c r="T9" s="165"/>
      <c r="U9" s="152"/>
      <c r="V9" s="152"/>
      <c r="W9" s="280">
        <f>G9-F9</f>
        <v>8.76</v>
      </c>
      <c r="X9" s="160"/>
      <c r="Y9" s="165"/>
      <c r="Z9" s="157"/>
      <c r="AA9" s="157"/>
      <c r="AB9" s="157"/>
      <c r="AC9" s="160"/>
    </row>
    <row r="10" spans="1:29" x14ac:dyDescent="0.15">
      <c r="A10" s="530" t="s">
        <v>261</v>
      </c>
      <c r="B10" s="455">
        <v>5397</v>
      </c>
      <c r="C10" s="156" t="s">
        <v>35</v>
      </c>
      <c r="D10" s="456">
        <v>4</v>
      </c>
      <c r="E10" s="157">
        <v>1</v>
      </c>
      <c r="F10" s="183">
        <v>0</v>
      </c>
      <c r="G10" s="184">
        <v>50.5</v>
      </c>
      <c r="H10" s="293"/>
      <c r="I10" s="293"/>
      <c r="J10" s="165"/>
      <c r="K10" s="152"/>
      <c r="L10" s="152"/>
      <c r="M10" s="157"/>
      <c r="N10" s="160"/>
      <c r="O10" s="165"/>
      <c r="P10" s="157"/>
      <c r="Q10" s="157"/>
      <c r="R10" s="280">
        <f>G10-F10</f>
        <v>50.5</v>
      </c>
      <c r="S10" s="160"/>
      <c r="T10" s="165"/>
      <c r="U10" s="152"/>
      <c r="V10" s="152"/>
      <c r="W10" s="157"/>
      <c r="X10" s="160"/>
      <c r="Y10" s="165"/>
      <c r="Z10" s="157"/>
      <c r="AA10" s="157"/>
      <c r="AB10" s="280">
        <f>G10-F10</f>
        <v>50.5</v>
      </c>
      <c r="AC10" s="160"/>
    </row>
    <row r="11" spans="1:29" x14ac:dyDescent="0.15">
      <c r="A11" s="10" t="s">
        <v>262</v>
      </c>
      <c r="B11" s="455">
        <v>5402</v>
      </c>
      <c r="C11" s="156" t="s">
        <v>38</v>
      </c>
      <c r="D11" s="456">
        <v>4</v>
      </c>
      <c r="E11" s="157">
        <v>1</v>
      </c>
      <c r="F11" s="183">
        <v>0</v>
      </c>
      <c r="G11" s="184">
        <v>30.353000000000002</v>
      </c>
      <c r="H11" s="293"/>
      <c r="I11" s="293"/>
      <c r="J11" s="165"/>
      <c r="K11" s="152"/>
      <c r="L11" s="152"/>
      <c r="M11" s="157"/>
      <c r="N11" s="160"/>
      <c r="O11" s="165"/>
      <c r="P11" s="157"/>
      <c r="Q11" s="157"/>
      <c r="R11" s="280">
        <f>G11-F11</f>
        <v>30.353000000000002</v>
      </c>
      <c r="S11" s="160"/>
      <c r="T11" s="165"/>
      <c r="U11" s="152"/>
      <c r="V11" s="152"/>
      <c r="W11" s="157"/>
      <c r="X11" s="160"/>
      <c r="Y11" s="165"/>
      <c r="Z11" s="157"/>
      <c r="AA11" s="157"/>
      <c r="AB11" s="280">
        <f>G11-F11</f>
        <v>30.353000000000002</v>
      </c>
      <c r="AC11" s="160"/>
    </row>
    <row r="12" spans="1:29" x14ac:dyDescent="0.15">
      <c r="A12" s="530" t="s">
        <v>263</v>
      </c>
      <c r="B12" s="455">
        <v>5406</v>
      </c>
      <c r="C12" s="156" t="s">
        <v>39</v>
      </c>
      <c r="D12" s="456">
        <v>4</v>
      </c>
      <c r="E12" s="157">
        <v>1</v>
      </c>
      <c r="F12" s="183">
        <v>0</v>
      </c>
      <c r="G12" s="184">
        <v>60.207000000000001</v>
      </c>
      <c r="H12" s="293"/>
      <c r="I12" s="293"/>
      <c r="J12" s="165"/>
      <c r="K12" s="157"/>
      <c r="L12" s="280">
        <f>G12-F12</f>
        <v>60.207000000000001</v>
      </c>
      <c r="M12" s="157"/>
      <c r="N12" s="160"/>
      <c r="O12" s="165"/>
      <c r="P12" s="157"/>
      <c r="Q12" s="157"/>
      <c r="R12" s="157"/>
      <c r="S12" s="160"/>
      <c r="T12" s="165"/>
      <c r="U12" s="157"/>
      <c r="V12" s="280">
        <f>G12-F12</f>
        <v>60.207000000000001</v>
      </c>
      <c r="W12" s="157"/>
      <c r="X12" s="160"/>
      <c r="Y12" s="165"/>
      <c r="Z12" s="157"/>
      <c r="AA12" s="157"/>
      <c r="AB12" s="157"/>
      <c r="AC12" s="160"/>
    </row>
    <row r="13" spans="1:29" x14ac:dyDescent="0.15">
      <c r="A13" s="10" t="s">
        <v>264</v>
      </c>
      <c r="B13" s="455">
        <v>5414</v>
      </c>
      <c r="C13" s="156" t="s">
        <v>110</v>
      </c>
      <c r="D13" s="456">
        <v>4</v>
      </c>
      <c r="E13" s="157">
        <v>1</v>
      </c>
      <c r="F13" s="183">
        <v>22.681999999999999</v>
      </c>
      <c r="G13" s="184">
        <v>46.526000000000003</v>
      </c>
      <c r="H13" s="293"/>
      <c r="I13" s="293"/>
      <c r="J13" s="165"/>
      <c r="K13" s="466"/>
      <c r="L13" s="466"/>
      <c r="M13" s="157"/>
      <c r="N13" s="160"/>
      <c r="O13" s="165"/>
      <c r="P13" s="308">
        <f>G13-F13</f>
        <v>23.844000000000005</v>
      </c>
      <c r="Q13" s="157"/>
      <c r="R13" s="157"/>
      <c r="S13" s="160"/>
      <c r="T13" s="165"/>
      <c r="U13" s="466"/>
      <c r="V13" s="466"/>
      <c r="W13" s="157"/>
      <c r="X13" s="160"/>
      <c r="Y13" s="165"/>
      <c r="Z13" s="308">
        <f>G13-F13</f>
        <v>23.844000000000005</v>
      </c>
      <c r="AA13" s="157"/>
      <c r="AB13" s="157"/>
      <c r="AC13" s="160"/>
    </row>
    <row r="14" spans="1:29" x14ac:dyDescent="0.15">
      <c r="A14" s="530" t="s">
        <v>265</v>
      </c>
      <c r="B14" s="455">
        <v>5416</v>
      </c>
      <c r="C14" s="156" t="s">
        <v>28</v>
      </c>
      <c r="D14" s="456">
        <v>4</v>
      </c>
      <c r="E14" s="157">
        <v>1</v>
      </c>
      <c r="F14" s="183">
        <v>0</v>
      </c>
      <c r="G14" s="184">
        <v>19.545999999999999</v>
      </c>
      <c r="H14" s="293"/>
      <c r="I14" s="293"/>
      <c r="J14" s="165"/>
      <c r="K14" s="466"/>
      <c r="L14" s="466"/>
      <c r="M14" s="157"/>
      <c r="N14" s="160"/>
      <c r="O14" s="165"/>
      <c r="P14" s="308">
        <f>G14-F14</f>
        <v>19.545999999999999</v>
      </c>
      <c r="Q14" s="157"/>
      <c r="R14" s="157"/>
      <c r="S14" s="160"/>
      <c r="T14" s="165"/>
      <c r="U14" s="466"/>
      <c r="V14" s="466"/>
      <c r="W14" s="157"/>
      <c r="X14" s="160"/>
      <c r="Y14" s="165"/>
      <c r="Z14" s="308">
        <f>G14-F14</f>
        <v>19.545999999999999</v>
      </c>
      <c r="AA14" s="157"/>
      <c r="AB14" s="157"/>
      <c r="AC14" s="160"/>
    </row>
    <row r="15" spans="1:29" x14ac:dyDescent="0.15">
      <c r="A15" s="10" t="s">
        <v>266</v>
      </c>
      <c r="B15" s="455">
        <v>5496</v>
      </c>
      <c r="C15" s="156" t="s">
        <v>22</v>
      </c>
      <c r="D15" s="456">
        <v>4</v>
      </c>
      <c r="E15" s="157">
        <v>1</v>
      </c>
      <c r="F15" s="183">
        <v>0</v>
      </c>
      <c r="G15" s="184">
        <v>25.97</v>
      </c>
      <c r="H15" s="293"/>
      <c r="I15" s="293"/>
      <c r="J15" s="165"/>
      <c r="K15" s="456"/>
      <c r="L15" s="157"/>
      <c r="M15" s="280">
        <f>G15-F15</f>
        <v>25.97</v>
      </c>
      <c r="N15" s="160"/>
      <c r="O15" s="165"/>
      <c r="P15" s="157"/>
      <c r="Q15" s="157"/>
      <c r="R15" s="157"/>
      <c r="S15" s="160"/>
      <c r="T15" s="165"/>
      <c r="U15" s="456"/>
      <c r="V15" s="157"/>
      <c r="W15" s="280">
        <f>G15-F15</f>
        <v>25.97</v>
      </c>
      <c r="X15" s="160"/>
      <c r="Y15" s="165"/>
      <c r="Z15" s="157"/>
      <c r="AA15" s="157"/>
      <c r="AB15" s="157"/>
      <c r="AC15" s="160"/>
    </row>
    <row r="16" spans="1:29" x14ac:dyDescent="0.15">
      <c r="A16" s="530" t="s">
        <v>267</v>
      </c>
      <c r="B16" s="455">
        <v>5985</v>
      </c>
      <c r="C16" s="156" t="s">
        <v>26</v>
      </c>
      <c r="D16" s="456">
        <v>4</v>
      </c>
      <c r="E16" s="157">
        <v>1</v>
      </c>
      <c r="F16" s="183">
        <v>0</v>
      </c>
      <c r="G16" s="184">
        <v>5.8419999999999996</v>
      </c>
      <c r="H16" s="293"/>
      <c r="I16" s="293"/>
      <c r="J16" s="165"/>
      <c r="K16" s="466"/>
      <c r="L16" s="466"/>
      <c r="M16" s="157"/>
      <c r="N16" s="160"/>
      <c r="O16" s="165"/>
      <c r="P16" s="308">
        <f>G16-F16</f>
        <v>5.8419999999999996</v>
      </c>
      <c r="Q16" s="157"/>
      <c r="R16" s="157"/>
      <c r="S16" s="160"/>
      <c r="T16" s="165"/>
      <c r="U16" s="466"/>
      <c r="V16" s="466"/>
      <c r="W16" s="157"/>
      <c r="X16" s="160"/>
      <c r="Y16" s="165"/>
      <c r="Z16" s="308">
        <f>G16-F16</f>
        <v>5.8419999999999996</v>
      </c>
      <c r="AA16" s="157"/>
      <c r="AB16" s="157"/>
      <c r="AC16" s="160"/>
    </row>
    <row r="17" spans="1:29" x14ac:dyDescent="0.15">
      <c r="A17" s="10" t="s">
        <v>268</v>
      </c>
      <c r="B17" s="458">
        <v>5405</v>
      </c>
      <c r="C17" s="158" t="s">
        <v>46</v>
      </c>
      <c r="D17" s="459">
        <v>5</v>
      </c>
      <c r="E17" s="159">
        <v>1</v>
      </c>
      <c r="F17" s="185">
        <v>0</v>
      </c>
      <c r="G17" s="186">
        <v>21.61</v>
      </c>
      <c r="H17" s="159"/>
      <c r="I17" s="370"/>
      <c r="J17" s="309"/>
      <c r="K17" s="371"/>
      <c r="L17" s="310"/>
      <c r="M17" s="310"/>
      <c r="N17" s="312"/>
      <c r="O17" s="309"/>
      <c r="P17" s="310"/>
      <c r="Q17" s="310"/>
      <c r="R17" s="310"/>
      <c r="S17" s="312"/>
      <c r="T17" s="371"/>
      <c r="U17" s="310"/>
      <c r="V17" s="371"/>
      <c r="W17" s="310"/>
      <c r="X17" s="310"/>
      <c r="Y17" s="309"/>
      <c r="Z17" s="310"/>
      <c r="AA17" s="310"/>
      <c r="AB17" s="310"/>
      <c r="AC17" s="372">
        <f>G17-F17</f>
        <v>21.61</v>
      </c>
    </row>
    <row r="18" spans="1:29" x14ac:dyDescent="0.15">
      <c r="A18" s="530" t="s">
        <v>269</v>
      </c>
      <c r="B18" s="458">
        <v>5410</v>
      </c>
      <c r="C18" s="158" t="s">
        <v>24</v>
      </c>
      <c r="D18" s="459">
        <v>5</v>
      </c>
      <c r="E18" s="159">
        <v>1</v>
      </c>
      <c r="F18" s="185">
        <v>0</v>
      </c>
      <c r="G18" s="186">
        <v>13.702</v>
      </c>
      <c r="H18" s="159"/>
      <c r="I18" s="161"/>
      <c r="J18" s="309"/>
      <c r="K18" s="310"/>
      <c r="L18" s="310"/>
      <c r="M18" s="310"/>
      <c r="N18" s="372">
        <f>G18-F18</f>
        <v>13.702</v>
      </c>
      <c r="O18" s="309"/>
      <c r="P18" s="310"/>
      <c r="Q18" s="310"/>
      <c r="R18" s="310"/>
      <c r="S18" s="310"/>
      <c r="T18" s="309"/>
      <c r="U18" s="310"/>
      <c r="V18" s="310"/>
      <c r="W18" s="310"/>
      <c r="X18" s="312"/>
      <c r="Y18" s="309"/>
      <c r="Z18" s="310"/>
      <c r="AA18" s="310"/>
      <c r="AB18" s="310"/>
      <c r="AC18" s="312"/>
    </row>
    <row r="19" spans="1:29" x14ac:dyDescent="0.15">
      <c r="A19" s="10" t="s">
        <v>270</v>
      </c>
      <c r="B19" s="458">
        <v>5411</v>
      </c>
      <c r="C19" s="158" t="s">
        <v>47</v>
      </c>
      <c r="D19" s="456">
        <v>5</v>
      </c>
      <c r="E19" s="159">
        <v>1</v>
      </c>
      <c r="F19" s="185">
        <v>3.7</v>
      </c>
      <c r="G19" s="186">
        <v>13.385</v>
      </c>
      <c r="H19" s="159"/>
      <c r="I19" s="374"/>
      <c r="J19" s="309"/>
      <c r="K19" s="467"/>
      <c r="L19" s="310"/>
      <c r="M19" s="159"/>
      <c r="N19" s="438"/>
      <c r="O19" s="166"/>
      <c r="P19" s="159"/>
      <c r="Q19" s="159"/>
      <c r="R19" s="159"/>
      <c r="S19" s="161"/>
      <c r="T19" s="468"/>
      <c r="U19" s="310"/>
      <c r="V19" s="467"/>
      <c r="W19" s="159"/>
      <c r="X19" s="373">
        <f>G19-F19</f>
        <v>9.6849999999999987</v>
      </c>
      <c r="Y19" s="166"/>
      <c r="Z19" s="159"/>
      <c r="AA19" s="159"/>
      <c r="AB19" s="159"/>
      <c r="AC19" s="161"/>
    </row>
    <row r="20" spans="1:29" ht="14" thickBot="1" x14ac:dyDescent="0.2">
      <c r="A20" s="530" t="s">
        <v>271</v>
      </c>
      <c r="B20" s="460">
        <v>5413</v>
      </c>
      <c r="C20" s="162" t="s">
        <v>25</v>
      </c>
      <c r="D20" s="461">
        <v>5</v>
      </c>
      <c r="E20" s="163">
        <v>1</v>
      </c>
      <c r="F20" s="187">
        <v>0</v>
      </c>
      <c r="G20" s="188">
        <v>24.4</v>
      </c>
      <c r="H20" s="163"/>
      <c r="I20" s="164"/>
      <c r="J20" s="313"/>
      <c r="K20" s="314"/>
      <c r="L20" s="314"/>
      <c r="M20" s="314"/>
      <c r="N20" s="315"/>
      <c r="O20" s="313"/>
      <c r="P20" s="314"/>
      <c r="Q20" s="314"/>
      <c r="R20" s="314"/>
      <c r="S20" s="375">
        <f>G20-F20</f>
        <v>24.4</v>
      </c>
      <c r="T20" s="313"/>
      <c r="U20" s="314"/>
      <c r="V20" s="314"/>
      <c r="W20" s="314"/>
      <c r="X20" s="315"/>
      <c r="Y20" s="313"/>
      <c r="Z20" s="314"/>
      <c r="AA20" s="314"/>
      <c r="AB20" s="314"/>
      <c r="AC20" s="315"/>
    </row>
    <row r="21" spans="1:29" x14ac:dyDescent="0.15">
      <c r="C21" s="550" t="s">
        <v>150</v>
      </c>
      <c r="D21" s="550"/>
      <c r="E21" s="550"/>
      <c r="F21" s="550"/>
      <c r="G21" s="550"/>
      <c r="H21" s="550"/>
      <c r="I21" s="550"/>
      <c r="J21" s="462">
        <f t="shared" ref="J21:AC21" si="0">SUM(J6:J20)</f>
        <v>23.5</v>
      </c>
      <c r="K21" s="462">
        <f t="shared" si="0"/>
        <v>0</v>
      </c>
      <c r="L21" s="462">
        <f t="shared" si="0"/>
        <v>61.343000000000004</v>
      </c>
      <c r="M21" s="462">
        <f t="shared" si="0"/>
        <v>34.729999999999997</v>
      </c>
      <c r="N21" s="462">
        <f t="shared" si="0"/>
        <v>45.192</v>
      </c>
      <c r="O21" s="462">
        <f t="shared" si="0"/>
        <v>0</v>
      </c>
      <c r="P21" s="462">
        <f t="shared" si="0"/>
        <v>49.231999999999999</v>
      </c>
      <c r="Q21" s="462">
        <f t="shared" si="0"/>
        <v>0</v>
      </c>
      <c r="R21" s="462">
        <f t="shared" si="0"/>
        <v>80.853000000000009</v>
      </c>
      <c r="S21" s="462">
        <f t="shared" si="0"/>
        <v>55.89</v>
      </c>
      <c r="T21" s="462">
        <f t="shared" si="0"/>
        <v>23.5</v>
      </c>
      <c r="U21" s="462">
        <f t="shared" si="0"/>
        <v>0</v>
      </c>
      <c r="V21" s="462">
        <f t="shared" si="0"/>
        <v>61.343000000000004</v>
      </c>
      <c r="W21" s="462">
        <f t="shared" si="0"/>
        <v>34.729999999999997</v>
      </c>
      <c r="X21" s="462">
        <f t="shared" si="0"/>
        <v>41.174999999999997</v>
      </c>
      <c r="Y21" s="462">
        <f t="shared" si="0"/>
        <v>0</v>
      </c>
      <c r="Z21" s="462">
        <f t="shared" si="0"/>
        <v>49.231999999999999</v>
      </c>
      <c r="AA21" s="462">
        <f t="shared" si="0"/>
        <v>0</v>
      </c>
      <c r="AB21" s="462">
        <f t="shared" si="0"/>
        <v>80.853000000000009</v>
      </c>
      <c r="AC21" s="462">
        <f t="shared" si="0"/>
        <v>53.1</v>
      </c>
    </row>
    <row r="22" spans="1:29" x14ac:dyDescent="0.15">
      <c r="C22" s="549" t="s">
        <v>151</v>
      </c>
      <c r="D22" s="549"/>
      <c r="E22" s="549"/>
      <c r="F22" s="549"/>
      <c r="G22" s="549"/>
      <c r="H22" s="549"/>
      <c r="I22" s="549"/>
      <c r="J22" s="462">
        <v>50.5</v>
      </c>
      <c r="K22" s="462"/>
      <c r="L22" s="462">
        <v>134</v>
      </c>
      <c r="M22" s="462"/>
      <c r="N22" s="462"/>
      <c r="O22" s="462"/>
      <c r="P22" s="462"/>
      <c r="Q22" s="462"/>
      <c r="R22" s="462"/>
      <c r="S22" s="462"/>
      <c r="T22" s="462"/>
      <c r="U22" s="462"/>
      <c r="V22" s="462"/>
      <c r="W22" s="462"/>
      <c r="X22" s="462"/>
      <c r="Y22" s="462"/>
      <c r="Z22" s="462"/>
      <c r="AA22" s="462"/>
      <c r="AB22" s="462"/>
      <c r="AC22" s="462"/>
    </row>
    <row r="23" spans="1:29" x14ac:dyDescent="0.15">
      <c r="C23" s="549" t="s">
        <v>152</v>
      </c>
      <c r="D23" s="549"/>
      <c r="E23" s="549"/>
      <c r="F23" s="549"/>
      <c r="G23" s="549"/>
      <c r="H23" s="549"/>
      <c r="I23" s="549"/>
      <c r="J23" s="462">
        <f>J22/60</f>
        <v>0.84166666666666667</v>
      </c>
      <c r="K23" s="462">
        <f t="shared" ref="K23:AC23" si="1">K22/60</f>
        <v>0</v>
      </c>
      <c r="L23" s="462">
        <f t="shared" si="1"/>
        <v>2.2333333333333334</v>
      </c>
      <c r="M23" s="462">
        <f t="shared" si="1"/>
        <v>0</v>
      </c>
      <c r="N23" s="462">
        <f t="shared" si="1"/>
        <v>0</v>
      </c>
      <c r="O23" s="462">
        <f t="shared" si="1"/>
        <v>0</v>
      </c>
      <c r="P23" s="462">
        <f t="shared" si="1"/>
        <v>0</v>
      </c>
      <c r="Q23" s="462">
        <f t="shared" si="1"/>
        <v>0</v>
      </c>
      <c r="R23" s="462">
        <f t="shared" si="1"/>
        <v>0</v>
      </c>
      <c r="S23" s="462">
        <f t="shared" si="1"/>
        <v>0</v>
      </c>
      <c r="T23" s="462">
        <f t="shared" si="1"/>
        <v>0</v>
      </c>
      <c r="U23" s="462">
        <f t="shared" si="1"/>
        <v>0</v>
      </c>
      <c r="V23" s="462">
        <f t="shared" si="1"/>
        <v>0</v>
      </c>
      <c r="W23" s="462">
        <f t="shared" si="1"/>
        <v>0</v>
      </c>
      <c r="X23" s="462">
        <f t="shared" si="1"/>
        <v>0</v>
      </c>
      <c r="Y23" s="462">
        <f t="shared" si="1"/>
        <v>0</v>
      </c>
      <c r="Z23" s="462">
        <f t="shared" si="1"/>
        <v>0</v>
      </c>
      <c r="AA23" s="462">
        <f t="shared" si="1"/>
        <v>0</v>
      </c>
      <c r="AB23" s="462">
        <f t="shared" si="1"/>
        <v>0</v>
      </c>
      <c r="AC23" s="462">
        <f t="shared" si="1"/>
        <v>0</v>
      </c>
    </row>
    <row r="24" spans="1:29" x14ac:dyDescent="0.15">
      <c r="C24" s="549" t="s">
        <v>153</v>
      </c>
      <c r="D24" s="549"/>
      <c r="E24" s="549"/>
      <c r="F24" s="549"/>
      <c r="G24" s="549"/>
      <c r="H24" s="549"/>
      <c r="I24" s="549"/>
      <c r="J24" s="462">
        <v>8.5</v>
      </c>
      <c r="K24" s="462">
        <v>8.5</v>
      </c>
      <c r="L24" s="462">
        <v>8.5</v>
      </c>
      <c r="M24" s="462">
        <v>8.5</v>
      </c>
      <c r="N24" s="462">
        <v>8.5</v>
      </c>
      <c r="O24" s="462">
        <v>8.5</v>
      </c>
      <c r="P24" s="462">
        <v>8.5</v>
      </c>
      <c r="Q24" s="462">
        <v>8.5</v>
      </c>
      <c r="R24" s="462">
        <v>8.5</v>
      </c>
      <c r="S24" s="462">
        <v>8.5</v>
      </c>
      <c r="T24" s="462">
        <v>8.5</v>
      </c>
      <c r="U24" s="462">
        <v>8.5</v>
      </c>
      <c r="V24" s="462">
        <v>8.5</v>
      </c>
      <c r="W24" s="462">
        <v>8.5</v>
      </c>
      <c r="X24" s="462">
        <v>8.5</v>
      </c>
      <c r="Y24" s="462">
        <v>8.5</v>
      </c>
      <c r="Z24" s="462">
        <v>8.5</v>
      </c>
      <c r="AA24" s="462">
        <v>8.5</v>
      </c>
      <c r="AB24" s="462">
        <v>8.5</v>
      </c>
      <c r="AC24" s="462">
        <v>8.5</v>
      </c>
    </row>
    <row r="25" spans="1:29" x14ac:dyDescent="0.15">
      <c r="C25" s="549" t="s">
        <v>154</v>
      </c>
      <c r="D25" s="549"/>
      <c r="E25" s="549"/>
      <c r="F25" s="549"/>
      <c r="G25" s="549"/>
      <c r="H25" s="549"/>
      <c r="I25" s="549"/>
      <c r="J25" s="462">
        <v>0.25</v>
      </c>
      <c r="K25" s="462">
        <v>0.25</v>
      </c>
      <c r="L25" s="462">
        <v>0.25</v>
      </c>
      <c r="M25" s="462">
        <v>0.25</v>
      </c>
      <c r="N25" s="462">
        <v>0.25</v>
      </c>
      <c r="O25" s="462">
        <v>0.25</v>
      </c>
      <c r="P25" s="462">
        <v>0.25</v>
      </c>
      <c r="Q25" s="462">
        <v>0.25</v>
      </c>
      <c r="R25" s="462">
        <v>0.25</v>
      </c>
      <c r="S25" s="462">
        <v>0.25</v>
      </c>
      <c r="T25" s="462">
        <v>0.25</v>
      </c>
      <c r="U25" s="462">
        <v>0.25</v>
      </c>
      <c r="V25" s="462">
        <v>0.25</v>
      </c>
      <c r="W25" s="462">
        <v>0.25</v>
      </c>
      <c r="X25" s="462">
        <v>0.25</v>
      </c>
      <c r="Y25" s="462">
        <v>0.25</v>
      </c>
      <c r="Z25" s="462">
        <v>0.25</v>
      </c>
      <c r="AA25" s="462">
        <v>0.25</v>
      </c>
      <c r="AB25" s="462">
        <v>0.25</v>
      </c>
      <c r="AC25" s="462">
        <v>0.25</v>
      </c>
    </row>
    <row r="26" spans="1:29" x14ac:dyDescent="0.15">
      <c r="C26" s="549" t="s">
        <v>155</v>
      </c>
      <c r="D26" s="549"/>
      <c r="E26" s="549"/>
      <c r="F26" s="549"/>
      <c r="G26" s="549"/>
      <c r="H26" s="549"/>
      <c r="I26" s="549"/>
      <c r="J26" s="462">
        <v>0.25</v>
      </c>
      <c r="K26" s="462">
        <v>0.25</v>
      </c>
      <c r="L26" s="462">
        <v>0.25</v>
      </c>
      <c r="M26" s="462">
        <v>0.25</v>
      </c>
      <c r="N26" s="462">
        <v>0.25</v>
      </c>
      <c r="O26" s="462">
        <v>0.25</v>
      </c>
      <c r="P26" s="462">
        <v>0.25</v>
      </c>
      <c r="Q26" s="462">
        <v>0.25</v>
      </c>
      <c r="R26" s="462">
        <v>0.25</v>
      </c>
      <c r="S26" s="462">
        <v>0.25</v>
      </c>
      <c r="T26" s="462">
        <v>0.25</v>
      </c>
      <c r="U26" s="462">
        <v>0.25</v>
      </c>
      <c r="V26" s="462">
        <v>0.25</v>
      </c>
      <c r="W26" s="462">
        <v>0.25</v>
      </c>
      <c r="X26" s="462">
        <v>0.25</v>
      </c>
      <c r="Y26" s="462">
        <v>0.25</v>
      </c>
      <c r="Z26" s="462">
        <v>0.25</v>
      </c>
      <c r="AA26" s="462">
        <v>0.25</v>
      </c>
      <c r="AB26" s="462">
        <v>0.25</v>
      </c>
      <c r="AC26" s="462">
        <v>0.25</v>
      </c>
    </row>
    <row r="27" spans="1:29" x14ac:dyDescent="0.15">
      <c r="C27" s="549" t="s">
        <v>252</v>
      </c>
      <c r="D27" s="549"/>
      <c r="E27" s="549"/>
      <c r="F27" s="549"/>
      <c r="G27" s="549"/>
      <c r="H27" s="352"/>
      <c r="I27" s="352"/>
      <c r="J27" s="462">
        <v>0.75</v>
      </c>
      <c r="K27" s="462">
        <v>0.75</v>
      </c>
      <c r="L27" s="462">
        <v>0.75</v>
      </c>
      <c r="M27" s="462">
        <v>0.75</v>
      </c>
      <c r="N27" s="462">
        <v>0.75</v>
      </c>
      <c r="O27" s="462">
        <v>0.75</v>
      </c>
      <c r="P27" s="462">
        <v>0.75</v>
      </c>
      <c r="Q27" s="462">
        <v>0.75</v>
      </c>
      <c r="R27" s="462">
        <v>0.75</v>
      </c>
      <c r="S27" s="462">
        <v>0.75</v>
      </c>
      <c r="T27" s="462">
        <v>0.75</v>
      </c>
      <c r="U27" s="462">
        <v>0.75</v>
      </c>
      <c r="V27" s="462">
        <v>0.75</v>
      </c>
      <c r="W27" s="462">
        <v>0.75</v>
      </c>
      <c r="X27" s="462">
        <v>0.75</v>
      </c>
      <c r="Y27" s="462">
        <v>0.75</v>
      </c>
      <c r="Z27" s="462">
        <v>0.75</v>
      </c>
      <c r="AA27" s="462">
        <v>0.75</v>
      </c>
      <c r="AB27" s="462">
        <v>0.75</v>
      </c>
      <c r="AC27" s="462">
        <v>0.75</v>
      </c>
    </row>
    <row r="28" spans="1:29" x14ac:dyDescent="0.15">
      <c r="C28" s="549" t="s">
        <v>156</v>
      </c>
      <c r="D28" s="549"/>
      <c r="E28" s="549"/>
      <c r="F28" s="549"/>
      <c r="G28" s="549"/>
      <c r="H28" s="549"/>
      <c r="I28" s="549"/>
      <c r="J28" s="462">
        <v>2</v>
      </c>
      <c r="K28" s="462">
        <v>0</v>
      </c>
      <c r="L28" s="462">
        <v>2</v>
      </c>
      <c r="M28" s="462">
        <v>2</v>
      </c>
      <c r="N28" s="462">
        <v>2</v>
      </c>
      <c r="O28" s="462">
        <v>0</v>
      </c>
      <c r="P28" s="462">
        <v>2</v>
      </c>
      <c r="Q28" s="462">
        <v>0</v>
      </c>
      <c r="R28" s="462">
        <v>2</v>
      </c>
      <c r="S28" s="462">
        <v>2</v>
      </c>
      <c r="T28" s="462">
        <v>2</v>
      </c>
      <c r="U28" s="462">
        <v>0</v>
      </c>
      <c r="V28" s="462">
        <v>2</v>
      </c>
      <c r="W28" s="462">
        <v>2</v>
      </c>
      <c r="X28" s="462">
        <v>2</v>
      </c>
      <c r="Y28" s="462">
        <v>0</v>
      </c>
      <c r="Z28" s="462">
        <v>2</v>
      </c>
      <c r="AA28" s="462">
        <v>0</v>
      </c>
      <c r="AB28" s="462">
        <v>2</v>
      </c>
      <c r="AC28" s="462">
        <v>2</v>
      </c>
    </row>
    <row r="29" spans="1:29" x14ac:dyDescent="0.15">
      <c r="C29" s="549" t="s">
        <v>157</v>
      </c>
      <c r="D29" s="549"/>
      <c r="E29" s="549"/>
      <c r="F29" s="549"/>
      <c r="G29" s="549"/>
      <c r="H29" s="549"/>
      <c r="I29" s="549"/>
      <c r="J29" s="451">
        <f>J24-J23-J25-J26-J28-J27</f>
        <v>4.4083333333333332</v>
      </c>
      <c r="K29" s="451">
        <f t="shared" ref="K29:AC29" si="2">K24-K23-K25-K26-K28-K27</f>
        <v>7.25</v>
      </c>
      <c r="L29" s="451">
        <f t="shared" si="2"/>
        <v>3.0166666666666666</v>
      </c>
      <c r="M29" s="451">
        <f t="shared" si="2"/>
        <v>5.25</v>
      </c>
      <c r="N29" s="451">
        <f t="shared" si="2"/>
        <v>5.25</v>
      </c>
      <c r="O29" s="451">
        <f t="shared" si="2"/>
        <v>7.25</v>
      </c>
      <c r="P29" s="451">
        <f t="shared" si="2"/>
        <v>5.25</v>
      </c>
      <c r="Q29" s="451">
        <f t="shared" si="2"/>
        <v>7.25</v>
      </c>
      <c r="R29" s="451">
        <f t="shared" si="2"/>
        <v>5.25</v>
      </c>
      <c r="S29" s="451">
        <f t="shared" si="2"/>
        <v>5.25</v>
      </c>
      <c r="T29" s="451">
        <f t="shared" si="2"/>
        <v>5.25</v>
      </c>
      <c r="U29" s="451">
        <f t="shared" si="2"/>
        <v>7.25</v>
      </c>
      <c r="V29" s="451">
        <f t="shared" si="2"/>
        <v>5.25</v>
      </c>
      <c r="W29" s="451">
        <f t="shared" si="2"/>
        <v>5.25</v>
      </c>
      <c r="X29" s="451">
        <f t="shared" si="2"/>
        <v>5.25</v>
      </c>
      <c r="Y29" s="451">
        <f t="shared" si="2"/>
        <v>7.25</v>
      </c>
      <c r="Z29" s="451">
        <f t="shared" si="2"/>
        <v>5.25</v>
      </c>
      <c r="AA29" s="451">
        <f t="shared" si="2"/>
        <v>7.25</v>
      </c>
      <c r="AB29" s="451">
        <f t="shared" si="2"/>
        <v>5.25</v>
      </c>
      <c r="AC29" s="451">
        <f t="shared" si="2"/>
        <v>5.25</v>
      </c>
    </row>
  </sheetData>
  <sortState xmlns:xlrd2="http://schemas.microsoft.com/office/spreadsheetml/2017/richdata2" ref="B6:AC20">
    <sortCondition ref="D6:D20"/>
  </sortState>
  <mergeCells count="22">
    <mergeCell ref="C28:I28"/>
    <mergeCell ref="C29:I29"/>
    <mergeCell ref="O4:S4"/>
    <mergeCell ref="T4:X4"/>
    <mergeCell ref="Y4:AC4"/>
    <mergeCell ref="J4:N4"/>
    <mergeCell ref="C24:I24"/>
    <mergeCell ref="G1:G2"/>
    <mergeCell ref="D1:F2"/>
    <mergeCell ref="C27:G27"/>
    <mergeCell ref="C21:I21"/>
    <mergeCell ref="C22:I22"/>
    <mergeCell ref="C23:I23"/>
    <mergeCell ref="B4:C4"/>
    <mergeCell ref="D4:D5"/>
    <mergeCell ref="E4:E5"/>
    <mergeCell ref="F4:G4"/>
    <mergeCell ref="H4:I4"/>
    <mergeCell ref="A1:B1"/>
    <mergeCell ref="B3:C3"/>
    <mergeCell ref="C25:I25"/>
    <mergeCell ref="C26:I26"/>
  </mergeCells>
  <phoneticPr fontId="16" type="noConversion"/>
  <conditionalFormatting sqref="L8:AC8 D3:D4 D6:D20 J8:J11 M9:T11 W9:AC11 J12:AC20 J3:AC7">
    <cfRule type="cellIs" dxfId="1512" priority="13" stopIfTrue="1" operator="equal">
      <formula>5</formula>
    </cfRule>
    <cfRule type="cellIs" dxfId="1511" priority="14" stopIfTrue="1" operator="equal">
      <formula>4</formula>
    </cfRule>
    <cfRule type="cellIs" dxfId="1510" priority="15" stopIfTrue="1" operator="equal">
      <formula>3</formula>
    </cfRule>
    <cfRule type="cellIs" dxfId="1509" priority="16" stopIfTrue="1" operator="equal">
      <formula>2</formula>
    </cfRule>
  </conditionalFormatting>
  <conditionalFormatting sqref="D4">
    <cfRule type="cellIs" dxfId="1508" priority="9" stopIfTrue="1" operator="equal">
      <formula>5</formula>
    </cfRule>
    <cfRule type="cellIs" dxfId="1507" priority="10" stopIfTrue="1" operator="equal">
      <formula>4</formula>
    </cfRule>
    <cfRule type="cellIs" dxfId="1506" priority="11" stopIfTrue="1" operator="equal">
      <formula>3</formula>
    </cfRule>
    <cfRule type="cellIs" dxfId="1505" priority="12" stopIfTrue="1" operator="equal">
      <formula>2</formula>
    </cfRule>
  </conditionalFormatting>
  <conditionalFormatting sqref="H18:I20 H17">
    <cfRule type="cellIs" dxfId="1504" priority="5" stopIfTrue="1" operator="equal">
      <formula>5</formula>
    </cfRule>
    <cfRule type="cellIs" dxfId="1503" priority="6" stopIfTrue="1" operator="equal">
      <formula>4</formula>
    </cfRule>
    <cfRule type="cellIs" dxfId="1502" priority="7" stopIfTrue="1" operator="equal">
      <formula>3</formula>
    </cfRule>
    <cfRule type="cellIs" dxfId="1501" priority="8" stopIfTrue="1" operator="equal">
      <formula>2</formula>
    </cfRule>
  </conditionalFormatting>
  <conditionalFormatting sqref="J21:AC21">
    <cfRule type="cellIs" dxfId="1500" priority="1" operator="equal">
      <formula>0</formula>
    </cfRule>
    <cfRule type="cellIs" dxfId="1499" priority="2" operator="greaterThan">
      <formula>120</formula>
    </cfRule>
    <cfRule type="cellIs" dxfId="1498" priority="3" operator="greaterThan">
      <formula>100</formula>
    </cfRule>
    <cfRule type="cellIs" dxfId="1497" priority="4" operator="lessThanOrEqual">
      <formula>100</formula>
    </cfRule>
  </conditionalFormatting>
  <hyperlinks>
    <hyperlink ref="J3" r:id="rId1" xr:uid="{9D096714-6681-4092-A3D9-4C34F52D9AE5}"/>
    <hyperlink ref="T3" r:id="rId2" xr:uid="{C50A73D3-B99B-43A0-9A51-5F320882B435}"/>
    <hyperlink ref="L3" r:id="rId3" xr:uid="{11379533-A2C4-42E9-B89C-9CF5C20D064B}"/>
    <hyperlink ref="V3" r:id="rId4" xr:uid="{F8C65B28-04C5-400C-84A0-D6601A68D887}"/>
  </hyperlinks>
  <pageMargins left="0.7" right="0.7" top="0.75" bottom="0.75" header="0.3" footer="0.3"/>
  <pageSetup paperSize="9" orientation="portrait" horizontalDpi="4294967293" verticalDpi="0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0C79B-301A-4C1E-8C4B-273C56222BA1}">
  <dimension ref="A1:AC27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J1" sqref="G1:J1048576"/>
    </sheetView>
  </sheetViews>
  <sheetFormatPr baseColWidth="10" defaultColWidth="8.83203125" defaultRowHeight="13" x14ac:dyDescent="0.15"/>
  <cols>
    <col min="1" max="1" width="13.1640625" bestFit="1" customWidth="1"/>
    <col min="3" max="3" width="29.33203125" bestFit="1" customWidth="1"/>
    <col min="8" max="9" width="9.1640625" customWidth="1"/>
  </cols>
  <sheetData>
    <row r="1" spans="1:29" x14ac:dyDescent="0.15">
      <c r="A1" s="561" t="s">
        <v>221</v>
      </c>
      <c r="B1" s="561"/>
      <c r="C1" t="s">
        <v>227</v>
      </c>
      <c r="D1" s="545" t="s">
        <v>230</v>
      </c>
      <c r="E1" s="546"/>
      <c r="F1" s="546"/>
      <c r="G1" s="543">
        <f>COUNTIF(J19:AC19,"0.0")</f>
        <v>10</v>
      </c>
    </row>
    <row r="2" spans="1:29" ht="14" thickBot="1" x14ac:dyDescent="0.2">
      <c r="D2" s="547"/>
      <c r="E2" s="548"/>
      <c r="F2" s="548"/>
      <c r="G2" s="544"/>
    </row>
    <row r="3" spans="1:29" ht="14.25" customHeight="1" thickBot="1" x14ac:dyDescent="0.2">
      <c r="B3" s="562" t="s">
        <v>218</v>
      </c>
      <c r="C3" s="562"/>
      <c r="F3" s="452"/>
      <c r="G3" s="452"/>
      <c r="H3" s="452"/>
      <c r="I3" s="452"/>
      <c r="J3" s="197"/>
    </row>
    <row r="4" spans="1:29" ht="21.75" customHeight="1" x14ac:dyDescent="0.15">
      <c r="B4" s="551" t="s">
        <v>145</v>
      </c>
      <c r="C4" s="552"/>
      <c r="D4" s="553" t="s">
        <v>1</v>
      </c>
      <c r="E4" s="555" t="s">
        <v>2</v>
      </c>
      <c r="F4" s="557" t="s">
        <v>3</v>
      </c>
      <c r="G4" s="558"/>
      <c r="H4" s="559" t="s">
        <v>216</v>
      </c>
      <c r="I4" s="560"/>
      <c r="J4" s="563" t="s">
        <v>4</v>
      </c>
      <c r="K4" s="564"/>
      <c r="L4" s="564"/>
      <c r="M4" s="564"/>
      <c r="N4" s="565"/>
      <c r="O4" s="563" t="s">
        <v>5</v>
      </c>
      <c r="P4" s="564"/>
      <c r="Q4" s="564"/>
      <c r="R4" s="564"/>
      <c r="S4" s="565"/>
      <c r="T4" s="563" t="s">
        <v>6</v>
      </c>
      <c r="U4" s="564"/>
      <c r="V4" s="564"/>
      <c r="W4" s="564"/>
      <c r="X4" s="565"/>
      <c r="Y4" s="563" t="s">
        <v>7</v>
      </c>
      <c r="Z4" s="564"/>
      <c r="AA4" s="564"/>
      <c r="AB4" s="564"/>
      <c r="AC4" s="565"/>
    </row>
    <row r="5" spans="1:29" ht="14" thickBot="1" x14ac:dyDescent="0.2">
      <c r="A5" s="524" t="s">
        <v>256</v>
      </c>
      <c r="B5" s="170" t="s">
        <v>11</v>
      </c>
      <c r="C5" s="172" t="s">
        <v>12</v>
      </c>
      <c r="D5" s="554"/>
      <c r="E5" s="556"/>
      <c r="F5" s="179" t="s">
        <v>13</v>
      </c>
      <c r="G5" s="180" t="s">
        <v>14</v>
      </c>
      <c r="H5" s="179" t="s">
        <v>13</v>
      </c>
      <c r="I5" s="180" t="s">
        <v>14</v>
      </c>
      <c r="J5" s="171" t="s">
        <v>15</v>
      </c>
      <c r="K5" s="172" t="s">
        <v>16</v>
      </c>
      <c r="L5" s="172" t="s">
        <v>17</v>
      </c>
      <c r="M5" s="172" t="s">
        <v>16</v>
      </c>
      <c r="N5" s="173" t="s">
        <v>18</v>
      </c>
      <c r="O5" s="171" t="s">
        <v>15</v>
      </c>
      <c r="P5" s="172" t="s">
        <v>16</v>
      </c>
      <c r="Q5" s="172" t="s">
        <v>17</v>
      </c>
      <c r="R5" s="172" t="s">
        <v>16</v>
      </c>
      <c r="S5" s="173" t="s">
        <v>18</v>
      </c>
      <c r="T5" s="171" t="s">
        <v>15</v>
      </c>
      <c r="U5" s="172" t="s">
        <v>16</v>
      </c>
      <c r="V5" s="172" t="s">
        <v>17</v>
      </c>
      <c r="W5" s="172" t="s">
        <v>16</v>
      </c>
      <c r="X5" s="173" t="s">
        <v>18</v>
      </c>
      <c r="Y5" s="171" t="s">
        <v>15</v>
      </c>
      <c r="Z5" s="172" t="s">
        <v>16</v>
      </c>
      <c r="AA5" s="172" t="s">
        <v>17</v>
      </c>
      <c r="AB5" s="172" t="s">
        <v>16</v>
      </c>
      <c r="AC5" s="173" t="s">
        <v>18</v>
      </c>
    </row>
    <row r="6" spans="1:29" x14ac:dyDescent="0.15">
      <c r="A6" t="s">
        <v>272</v>
      </c>
      <c r="B6" s="453">
        <v>2030</v>
      </c>
      <c r="C6" s="297" t="s">
        <v>42</v>
      </c>
      <c r="D6" s="454">
        <v>4</v>
      </c>
      <c r="E6" s="298">
        <v>1</v>
      </c>
      <c r="F6" s="299">
        <v>0</v>
      </c>
      <c r="G6" s="300">
        <v>8.68</v>
      </c>
      <c r="H6" s="301"/>
      <c r="I6" s="301"/>
      <c r="J6" s="324"/>
      <c r="K6" s="376"/>
      <c r="L6" s="322"/>
      <c r="M6" s="322"/>
      <c r="N6" s="323"/>
      <c r="O6" s="324"/>
      <c r="P6" s="322"/>
      <c r="Q6" s="378">
        <f>G6-F6</f>
        <v>8.68</v>
      </c>
      <c r="R6" s="322"/>
      <c r="S6" s="323"/>
      <c r="T6" s="324"/>
      <c r="U6" s="322"/>
      <c r="V6" s="322"/>
      <c r="W6" s="322"/>
      <c r="X6" s="323"/>
      <c r="Y6" s="324"/>
      <c r="Z6" s="322"/>
      <c r="AA6" s="378">
        <f>G6-F6</f>
        <v>8.68</v>
      </c>
      <c r="AB6" s="322"/>
      <c r="AC6" s="323"/>
    </row>
    <row r="7" spans="1:29" x14ac:dyDescent="0.15">
      <c r="A7" t="s">
        <v>276</v>
      </c>
      <c r="B7" s="455">
        <v>2590</v>
      </c>
      <c r="C7" s="156" t="s">
        <v>41</v>
      </c>
      <c r="D7" s="456">
        <v>4</v>
      </c>
      <c r="E7" s="178">
        <v>6</v>
      </c>
      <c r="F7" s="183">
        <v>23.5</v>
      </c>
      <c r="G7" s="184">
        <v>47.9</v>
      </c>
      <c r="H7" s="293"/>
      <c r="I7" s="293"/>
      <c r="J7" s="337"/>
      <c r="K7" s="308">
        <f>G7-F7</f>
        <v>24.4</v>
      </c>
      <c r="L7" s="338"/>
      <c r="M7" s="326"/>
      <c r="N7" s="327"/>
      <c r="O7" s="328"/>
      <c r="P7" s="326"/>
      <c r="Q7" s="326"/>
      <c r="R7" s="326"/>
      <c r="S7" s="327"/>
      <c r="U7" s="308">
        <f>G7-F7</f>
        <v>24.4</v>
      </c>
      <c r="V7" s="326"/>
      <c r="W7" s="326"/>
      <c r="X7" s="327"/>
      <c r="Y7" s="328"/>
      <c r="Z7" s="326"/>
      <c r="AA7" s="326"/>
      <c r="AB7" s="326"/>
      <c r="AC7" s="327"/>
    </row>
    <row r="8" spans="1:29" x14ac:dyDescent="0.15">
      <c r="A8" t="s">
        <v>277</v>
      </c>
      <c r="B8" s="455">
        <v>2590</v>
      </c>
      <c r="C8" s="156" t="s">
        <v>41</v>
      </c>
      <c r="D8" s="456">
        <v>4</v>
      </c>
      <c r="E8" s="178">
        <v>7</v>
      </c>
      <c r="F8" s="183">
        <v>47.9</v>
      </c>
      <c r="G8" s="184">
        <v>62.6</v>
      </c>
      <c r="H8" s="293"/>
      <c r="I8" s="293"/>
      <c r="J8" s="337"/>
      <c r="K8" s="308">
        <f>G8-F8</f>
        <v>14.700000000000003</v>
      </c>
      <c r="L8" s="338"/>
      <c r="M8" s="326"/>
      <c r="N8" s="327"/>
      <c r="O8" s="328"/>
      <c r="P8" s="326"/>
      <c r="Q8" s="326"/>
      <c r="R8" s="326"/>
      <c r="S8" s="327"/>
      <c r="U8" s="308">
        <f>G8-F8</f>
        <v>14.700000000000003</v>
      </c>
      <c r="V8" s="326"/>
      <c r="W8" s="326"/>
      <c r="X8" s="327"/>
      <c r="Y8" s="328"/>
      <c r="Z8" s="326"/>
      <c r="AA8" s="326"/>
      <c r="AB8" s="326"/>
      <c r="AC8" s="327"/>
    </row>
    <row r="9" spans="1:29" x14ac:dyDescent="0.15">
      <c r="A9" t="s">
        <v>275</v>
      </c>
      <c r="B9" s="455">
        <v>2720</v>
      </c>
      <c r="C9" s="156" t="s">
        <v>70</v>
      </c>
      <c r="D9" s="456">
        <v>4</v>
      </c>
      <c r="E9" s="157">
        <v>4</v>
      </c>
      <c r="F9" s="183">
        <v>161</v>
      </c>
      <c r="G9" s="184">
        <v>197.2</v>
      </c>
      <c r="H9" s="293"/>
      <c r="I9" s="293"/>
      <c r="J9" s="328"/>
      <c r="K9" s="339"/>
      <c r="L9" s="326"/>
      <c r="M9" s="326"/>
      <c r="N9" s="327"/>
      <c r="O9" s="328"/>
      <c r="P9" s="326"/>
      <c r="Q9" s="308">
        <f>G9-F9</f>
        <v>36.199999999999989</v>
      </c>
      <c r="R9" s="326"/>
      <c r="S9" s="327"/>
      <c r="T9" s="328"/>
      <c r="U9" s="326"/>
      <c r="V9" s="326"/>
      <c r="W9" s="326"/>
      <c r="X9" s="327"/>
      <c r="Y9" s="328"/>
      <c r="Z9" s="326"/>
      <c r="AA9" s="308">
        <f>G9-F9</f>
        <v>36.199999999999989</v>
      </c>
      <c r="AB9" s="326"/>
      <c r="AC9" s="327"/>
    </row>
    <row r="10" spans="1:29" x14ac:dyDescent="0.15">
      <c r="A10" t="s">
        <v>278</v>
      </c>
      <c r="B10" s="455">
        <v>4951</v>
      </c>
      <c r="C10" s="156" t="s">
        <v>43</v>
      </c>
      <c r="D10" s="456">
        <v>4</v>
      </c>
      <c r="E10" s="157">
        <v>1</v>
      </c>
      <c r="F10" s="183">
        <v>0</v>
      </c>
      <c r="G10" s="184">
        <v>47.594000000000001</v>
      </c>
      <c r="H10" s="293"/>
      <c r="I10" s="293"/>
      <c r="J10" s="328"/>
      <c r="K10" s="326"/>
      <c r="L10" s="326"/>
      <c r="M10" s="326"/>
      <c r="N10" s="327"/>
      <c r="O10" s="328"/>
      <c r="P10" s="326"/>
      <c r="R10" s="308">
        <f>G10-F10</f>
        <v>47.594000000000001</v>
      </c>
      <c r="S10" s="327"/>
      <c r="T10" s="328"/>
      <c r="U10" s="326"/>
      <c r="V10" s="326"/>
      <c r="W10" s="326"/>
      <c r="X10" s="327"/>
      <c r="Y10" s="328"/>
      <c r="Z10" s="326"/>
      <c r="AB10" s="308">
        <f>G10-F10</f>
        <v>47.594000000000001</v>
      </c>
      <c r="AC10" s="327"/>
    </row>
    <row r="11" spans="1:29" x14ac:dyDescent="0.15">
      <c r="A11" t="s">
        <v>273</v>
      </c>
      <c r="B11" s="455">
        <v>5498</v>
      </c>
      <c r="C11" s="156" t="s">
        <v>90</v>
      </c>
      <c r="D11" s="456">
        <v>4</v>
      </c>
      <c r="E11" s="157">
        <v>1</v>
      </c>
      <c r="F11" s="183">
        <v>0</v>
      </c>
      <c r="G11" s="184">
        <v>27.61</v>
      </c>
      <c r="H11" s="293"/>
      <c r="I11" s="293"/>
      <c r="J11" s="325">
        <f>G11-F11</f>
        <v>27.61</v>
      </c>
      <c r="K11" s="457"/>
      <c r="L11" s="326"/>
      <c r="M11" s="326"/>
      <c r="N11" s="327"/>
      <c r="O11" s="328"/>
      <c r="P11" s="326"/>
      <c r="Q11" s="326"/>
      <c r="R11" s="326"/>
      <c r="S11" s="327"/>
      <c r="T11" s="325">
        <f>G11-F11</f>
        <v>27.61</v>
      </c>
      <c r="U11" s="457"/>
      <c r="V11" s="326"/>
      <c r="W11" s="326"/>
      <c r="X11" s="327"/>
      <c r="Y11" s="328"/>
      <c r="Z11" s="326"/>
      <c r="AA11" s="326"/>
      <c r="AB11" s="326"/>
      <c r="AC11" s="327"/>
    </row>
    <row r="12" spans="1:29" x14ac:dyDescent="0.15">
      <c r="A12" t="s">
        <v>274</v>
      </c>
      <c r="B12" s="455">
        <v>5501</v>
      </c>
      <c r="C12" s="156" t="s">
        <v>40</v>
      </c>
      <c r="D12" s="456">
        <v>4</v>
      </c>
      <c r="E12" s="157">
        <v>1</v>
      </c>
      <c r="F12" s="183">
        <v>0</v>
      </c>
      <c r="G12" s="184">
        <v>44</v>
      </c>
      <c r="H12" s="293"/>
      <c r="I12" s="293"/>
      <c r="J12" s="328"/>
      <c r="K12" s="326"/>
      <c r="L12" s="326"/>
      <c r="M12" s="326"/>
      <c r="N12" s="327"/>
      <c r="O12" s="325">
        <f>G12-F12</f>
        <v>44</v>
      </c>
      <c r="P12" s="326"/>
      <c r="Q12" s="326"/>
      <c r="R12" s="326"/>
      <c r="S12" s="327"/>
      <c r="T12" s="328"/>
      <c r="U12" s="326"/>
      <c r="V12" s="326"/>
      <c r="W12" s="326"/>
      <c r="X12" s="327"/>
      <c r="Y12" s="325">
        <f>G12-F12</f>
        <v>44</v>
      </c>
      <c r="Z12" s="326"/>
      <c r="AA12" s="326"/>
      <c r="AB12" s="326"/>
      <c r="AC12" s="327"/>
    </row>
    <row r="13" spans="1:29" x14ac:dyDescent="0.15">
      <c r="A13" t="s">
        <v>279</v>
      </c>
      <c r="B13" s="458">
        <v>3181</v>
      </c>
      <c r="C13" s="158" t="s">
        <v>45</v>
      </c>
      <c r="D13" s="459">
        <v>5</v>
      </c>
      <c r="E13" s="159">
        <v>1</v>
      </c>
      <c r="F13" s="185">
        <v>0</v>
      </c>
      <c r="G13" s="186">
        <v>36.39</v>
      </c>
      <c r="H13" s="159"/>
      <c r="I13" s="161"/>
      <c r="J13" s="329">
        <f>G13-F13</f>
        <v>36.39</v>
      </c>
      <c r="K13" s="330"/>
      <c r="L13" s="330"/>
      <c r="M13" s="330"/>
      <c r="N13" s="331"/>
      <c r="O13" s="332"/>
      <c r="P13" s="330"/>
      <c r="Q13" s="330"/>
      <c r="R13" s="330"/>
      <c r="S13" s="331"/>
      <c r="T13" s="332"/>
      <c r="U13" s="330"/>
      <c r="V13" s="330"/>
      <c r="W13" s="330"/>
      <c r="X13" s="331"/>
      <c r="Y13" s="332"/>
      <c r="Z13" s="330"/>
      <c r="AA13" s="330"/>
      <c r="AB13" s="330"/>
      <c r="AC13" s="331"/>
    </row>
    <row r="14" spans="1:29" x14ac:dyDescent="0.15">
      <c r="A14" t="s">
        <v>280</v>
      </c>
      <c r="B14" s="458">
        <v>3241</v>
      </c>
      <c r="C14" s="158" t="s">
        <v>29</v>
      </c>
      <c r="D14" s="459">
        <v>5</v>
      </c>
      <c r="E14" s="159">
        <v>1</v>
      </c>
      <c r="F14" s="185">
        <v>0</v>
      </c>
      <c r="G14" s="186">
        <v>32.25</v>
      </c>
      <c r="H14" s="159"/>
      <c r="I14" s="161"/>
      <c r="J14" s="332"/>
      <c r="K14" s="330"/>
      <c r="L14" s="330"/>
      <c r="M14" s="330"/>
      <c r="N14" s="331"/>
      <c r="O14" s="332"/>
      <c r="P14" s="330"/>
      <c r="Q14" s="330"/>
      <c r="R14" s="330"/>
      <c r="S14" s="331"/>
      <c r="T14" s="332"/>
      <c r="U14" s="330"/>
      <c r="V14" s="330"/>
      <c r="W14" s="330"/>
      <c r="X14" s="331"/>
      <c r="Y14" s="329">
        <f>G14-F14</f>
        <v>32.25</v>
      </c>
      <c r="Z14" s="330"/>
      <c r="AA14" s="330"/>
      <c r="AB14" s="330"/>
      <c r="AC14" s="331"/>
    </row>
    <row r="15" spans="1:29" x14ac:dyDescent="0.15">
      <c r="A15" t="s">
        <v>281</v>
      </c>
      <c r="B15" s="458">
        <v>5501</v>
      </c>
      <c r="C15" s="158" t="s">
        <v>40</v>
      </c>
      <c r="D15" s="459">
        <v>5</v>
      </c>
      <c r="E15" s="159">
        <v>1</v>
      </c>
      <c r="F15" s="185">
        <v>44</v>
      </c>
      <c r="G15" s="186">
        <v>88.92</v>
      </c>
      <c r="H15" s="159"/>
      <c r="I15" s="161"/>
      <c r="J15" s="332"/>
      <c r="K15" s="330"/>
      <c r="L15" s="330"/>
      <c r="M15" s="330"/>
      <c r="N15" s="331"/>
      <c r="O15" s="329">
        <f>G15-F15</f>
        <v>44.92</v>
      </c>
      <c r="P15" s="330"/>
      <c r="Q15" s="330"/>
      <c r="R15" s="330"/>
      <c r="S15" s="331"/>
      <c r="T15" s="332"/>
      <c r="U15" s="330"/>
      <c r="V15" s="330"/>
      <c r="W15" s="330"/>
      <c r="X15" s="331"/>
      <c r="Y15" s="332"/>
      <c r="Z15" s="330"/>
      <c r="AA15" s="330"/>
      <c r="AB15" s="330"/>
      <c r="AC15" s="331"/>
    </row>
    <row r="16" spans="1:29" x14ac:dyDescent="0.15">
      <c r="A16" t="s">
        <v>282</v>
      </c>
      <c r="B16" s="458">
        <v>5503</v>
      </c>
      <c r="C16" s="158" t="s">
        <v>44</v>
      </c>
      <c r="D16" s="459">
        <v>5</v>
      </c>
      <c r="E16" s="159">
        <v>1</v>
      </c>
      <c r="F16" s="185">
        <v>0</v>
      </c>
      <c r="G16" s="186">
        <v>9.0749999999999993</v>
      </c>
      <c r="H16" s="159"/>
      <c r="I16" s="161"/>
      <c r="J16" s="332"/>
      <c r="K16" s="330"/>
      <c r="L16" s="330"/>
      <c r="M16" s="330"/>
      <c r="N16" s="331"/>
      <c r="O16" s="332"/>
      <c r="P16" s="330"/>
      <c r="Q16" s="330"/>
      <c r="R16" s="333">
        <f>G16-F16</f>
        <v>9.0749999999999993</v>
      </c>
      <c r="S16" s="331"/>
      <c r="T16" s="332"/>
      <c r="U16" s="330"/>
      <c r="V16" s="330"/>
      <c r="W16" s="330"/>
      <c r="X16" s="331"/>
      <c r="Y16" s="332"/>
      <c r="Z16" s="330"/>
      <c r="AA16" s="330"/>
      <c r="AB16" s="330"/>
      <c r="AC16" s="331"/>
    </row>
    <row r="17" spans="1:29" x14ac:dyDescent="0.15">
      <c r="A17" t="s">
        <v>283</v>
      </c>
      <c r="B17" s="458">
        <v>5505</v>
      </c>
      <c r="C17" s="158" t="s">
        <v>27</v>
      </c>
      <c r="D17" s="459">
        <v>5</v>
      </c>
      <c r="E17" s="159">
        <v>1</v>
      </c>
      <c r="F17" s="185">
        <v>0</v>
      </c>
      <c r="G17" s="186">
        <v>31.82</v>
      </c>
      <c r="H17" s="159"/>
      <c r="I17" s="161"/>
      <c r="J17" s="332"/>
      <c r="K17" s="330"/>
      <c r="L17" s="330"/>
      <c r="M17" s="330"/>
      <c r="N17" s="331"/>
      <c r="O17" s="332"/>
      <c r="P17" s="330"/>
      <c r="Q17" s="330"/>
      <c r="R17" s="330"/>
      <c r="S17" s="331"/>
      <c r="T17" s="332"/>
      <c r="U17" s="330"/>
      <c r="V17" s="330"/>
      <c r="W17" s="330"/>
      <c r="X17" s="331"/>
      <c r="Y17" s="332"/>
      <c r="Z17" s="330"/>
      <c r="AA17" s="333">
        <f>G17-F17</f>
        <v>31.82</v>
      </c>
      <c r="AB17" s="330"/>
      <c r="AC17" s="331"/>
    </row>
    <row r="18" spans="1:29" ht="14" thickBot="1" x14ac:dyDescent="0.2">
      <c r="A18" t="s">
        <v>284</v>
      </c>
      <c r="B18" s="460">
        <v>5957</v>
      </c>
      <c r="C18" s="162" t="s">
        <v>48</v>
      </c>
      <c r="D18" s="461">
        <v>5</v>
      </c>
      <c r="E18" s="163">
        <v>1</v>
      </c>
      <c r="F18" s="187">
        <v>94.9</v>
      </c>
      <c r="G18" s="188">
        <v>102.47499999999999</v>
      </c>
      <c r="H18" s="163"/>
      <c r="I18" s="164"/>
      <c r="J18" s="334"/>
      <c r="K18" s="335"/>
      <c r="L18" s="335"/>
      <c r="M18" s="335"/>
      <c r="N18" s="336"/>
      <c r="O18" s="377">
        <f>G18-F18</f>
        <v>7.5749999999999886</v>
      </c>
      <c r="P18" s="335"/>
      <c r="Q18" s="335"/>
      <c r="R18" s="335"/>
      <c r="S18" s="336"/>
      <c r="T18" s="334"/>
      <c r="U18" s="335"/>
      <c r="V18" s="335"/>
      <c r="W18" s="335"/>
      <c r="X18" s="336"/>
      <c r="Y18" s="334"/>
      <c r="Z18" s="335"/>
      <c r="AA18" s="335"/>
      <c r="AB18" s="335"/>
      <c r="AC18" s="336"/>
    </row>
    <row r="19" spans="1:29" x14ac:dyDescent="0.15">
      <c r="C19" s="550" t="s">
        <v>150</v>
      </c>
      <c r="D19" s="550"/>
      <c r="E19" s="550"/>
      <c r="F19" s="550"/>
      <c r="G19" s="550"/>
      <c r="H19" s="550"/>
      <c r="I19" s="550"/>
      <c r="J19" s="462">
        <f>SUM(J6:J18)</f>
        <v>64</v>
      </c>
      <c r="K19" s="462">
        <f t="shared" ref="K19:AC19" si="0">SUM(K6:K18)</f>
        <v>39.1</v>
      </c>
      <c r="L19" s="462">
        <f t="shared" si="0"/>
        <v>0</v>
      </c>
      <c r="M19" s="462">
        <f t="shared" si="0"/>
        <v>0</v>
      </c>
      <c r="N19" s="462">
        <f t="shared" si="0"/>
        <v>0</v>
      </c>
      <c r="O19" s="462">
        <f t="shared" si="0"/>
        <v>96.49499999999999</v>
      </c>
      <c r="P19" s="462">
        <f t="shared" si="0"/>
        <v>0</v>
      </c>
      <c r="Q19" s="462">
        <f t="shared" si="0"/>
        <v>44.879999999999988</v>
      </c>
      <c r="R19" s="462">
        <f t="shared" si="0"/>
        <v>56.668999999999997</v>
      </c>
      <c r="S19" s="462">
        <f t="shared" si="0"/>
        <v>0</v>
      </c>
      <c r="T19" s="462">
        <f t="shared" si="0"/>
        <v>27.61</v>
      </c>
      <c r="U19" s="462">
        <f t="shared" si="0"/>
        <v>39.1</v>
      </c>
      <c r="V19" s="462">
        <f t="shared" si="0"/>
        <v>0</v>
      </c>
      <c r="W19" s="462">
        <f t="shared" si="0"/>
        <v>0</v>
      </c>
      <c r="X19" s="462">
        <f t="shared" si="0"/>
        <v>0</v>
      </c>
      <c r="Y19" s="462">
        <f t="shared" si="0"/>
        <v>76.25</v>
      </c>
      <c r="Z19" s="462">
        <f t="shared" si="0"/>
        <v>0</v>
      </c>
      <c r="AA19" s="462">
        <f t="shared" si="0"/>
        <v>76.699999999999989</v>
      </c>
      <c r="AB19" s="462">
        <f t="shared" si="0"/>
        <v>47.594000000000001</v>
      </c>
      <c r="AC19" s="462">
        <f t="shared" si="0"/>
        <v>0</v>
      </c>
    </row>
    <row r="20" spans="1:29" x14ac:dyDescent="0.15">
      <c r="C20" s="549" t="s">
        <v>151</v>
      </c>
      <c r="D20" s="549"/>
      <c r="E20" s="549"/>
      <c r="F20" s="549"/>
      <c r="G20" s="549"/>
      <c r="H20" s="549"/>
      <c r="I20" s="549"/>
      <c r="J20" s="462"/>
      <c r="K20" s="462"/>
      <c r="L20" s="462"/>
      <c r="M20" s="462"/>
      <c r="N20" s="462"/>
      <c r="O20" s="462"/>
      <c r="P20" s="462"/>
      <c r="Q20" s="462"/>
      <c r="R20" s="462"/>
      <c r="S20" s="462"/>
      <c r="T20" s="462"/>
      <c r="U20" s="462"/>
      <c r="V20" s="462"/>
      <c r="W20" s="462"/>
      <c r="X20" s="462"/>
      <c r="Y20" s="462"/>
      <c r="Z20" s="462"/>
      <c r="AA20" s="462"/>
      <c r="AB20" s="462"/>
      <c r="AC20" s="462"/>
    </row>
    <row r="21" spans="1:29" x14ac:dyDescent="0.15">
      <c r="C21" s="549" t="s">
        <v>152</v>
      </c>
      <c r="D21" s="549"/>
      <c r="E21" s="549"/>
      <c r="F21" s="549"/>
      <c r="G21" s="549"/>
      <c r="H21" s="549"/>
      <c r="I21" s="549"/>
      <c r="J21" s="462"/>
      <c r="K21" s="462"/>
      <c r="L21" s="462"/>
      <c r="M21" s="462"/>
      <c r="N21" s="462"/>
      <c r="O21" s="462"/>
      <c r="P21" s="462"/>
      <c r="Q21" s="462"/>
      <c r="R21" s="462"/>
      <c r="S21" s="462"/>
      <c r="T21" s="462"/>
      <c r="U21" s="462"/>
      <c r="V21" s="462"/>
      <c r="W21" s="462"/>
      <c r="X21" s="462"/>
      <c r="Y21" s="462"/>
      <c r="Z21" s="462"/>
      <c r="AA21" s="462"/>
      <c r="AB21" s="462"/>
      <c r="AC21" s="462"/>
    </row>
    <row r="22" spans="1:29" x14ac:dyDescent="0.15">
      <c r="C22" s="549" t="s">
        <v>153</v>
      </c>
      <c r="D22" s="549"/>
      <c r="E22" s="549"/>
      <c r="F22" s="549"/>
      <c r="G22" s="549"/>
      <c r="H22" s="549"/>
      <c r="I22" s="549"/>
      <c r="J22" s="462">
        <v>8.5</v>
      </c>
      <c r="K22" s="462">
        <v>8.5</v>
      </c>
      <c r="L22" s="462">
        <v>8.5</v>
      </c>
      <c r="M22" s="462">
        <v>8.5</v>
      </c>
      <c r="N22" s="462">
        <v>8.5</v>
      </c>
      <c r="O22" s="462">
        <v>8.5</v>
      </c>
      <c r="P22" s="462">
        <v>8.5</v>
      </c>
      <c r="Q22" s="462">
        <v>8.5</v>
      </c>
      <c r="R22" s="462">
        <v>8.5</v>
      </c>
      <c r="S22" s="462">
        <v>8.5</v>
      </c>
      <c r="T22" s="462">
        <v>8.5</v>
      </c>
      <c r="U22" s="462">
        <v>8.5</v>
      </c>
      <c r="V22" s="462">
        <v>8.5</v>
      </c>
      <c r="W22" s="462">
        <v>8.5</v>
      </c>
      <c r="X22" s="462">
        <v>8.5</v>
      </c>
      <c r="Y22" s="462">
        <v>8.5</v>
      </c>
      <c r="Z22" s="462">
        <v>8.5</v>
      </c>
      <c r="AA22" s="462">
        <v>8.5</v>
      </c>
      <c r="AB22" s="462">
        <v>8.5</v>
      </c>
      <c r="AC22" s="462">
        <v>8.5</v>
      </c>
    </row>
    <row r="23" spans="1:29" x14ac:dyDescent="0.15">
      <c r="C23" s="549" t="s">
        <v>154</v>
      </c>
      <c r="D23" s="549"/>
      <c r="E23" s="549"/>
      <c r="F23" s="549"/>
      <c r="G23" s="549"/>
      <c r="H23" s="549"/>
      <c r="I23" s="549"/>
      <c r="J23" s="462">
        <v>0.25</v>
      </c>
      <c r="K23" s="462">
        <v>0.25</v>
      </c>
      <c r="L23" s="462">
        <v>0.25</v>
      </c>
      <c r="M23" s="462">
        <v>0.25</v>
      </c>
      <c r="N23" s="462">
        <v>0.25</v>
      </c>
      <c r="O23" s="462">
        <v>0.25</v>
      </c>
      <c r="P23" s="462">
        <v>0.25</v>
      </c>
      <c r="Q23" s="462">
        <v>0.25</v>
      </c>
      <c r="R23" s="462">
        <v>0.25</v>
      </c>
      <c r="S23" s="462">
        <v>0.25</v>
      </c>
      <c r="T23" s="462">
        <v>0.25</v>
      </c>
      <c r="U23" s="462">
        <v>0.25</v>
      </c>
      <c r="V23" s="462">
        <v>0.25</v>
      </c>
      <c r="W23" s="462">
        <v>0.25</v>
      </c>
      <c r="X23" s="462">
        <v>0.25</v>
      </c>
      <c r="Y23" s="462">
        <v>0.25</v>
      </c>
      <c r="Z23" s="462">
        <v>0.25</v>
      </c>
      <c r="AA23" s="462">
        <v>0.25</v>
      </c>
      <c r="AB23" s="462">
        <v>0.25</v>
      </c>
      <c r="AC23" s="462">
        <v>0.25</v>
      </c>
    </row>
    <row r="24" spans="1:29" x14ac:dyDescent="0.15">
      <c r="C24" s="549" t="s">
        <v>155</v>
      </c>
      <c r="D24" s="549"/>
      <c r="E24" s="549"/>
      <c r="F24" s="549"/>
      <c r="G24" s="549"/>
      <c r="H24" s="549"/>
      <c r="I24" s="549"/>
      <c r="J24" s="462">
        <v>0.25</v>
      </c>
      <c r="K24" s="462">
        <v>0.25</v>
      </c>
      <c r="L24" s="462">
        <v>0.25</v>
      </c>
      <c r="M24" s="462">
        <v>0.25</v>
      </c>
      <c r="N24" s="462">
        <v>0.25</v>
      </c>
      <c r="O24" s="462">
        <v>0.25</v>
      </c>
      <c r="P24" s="462">
        <v>0.25</v>
      </c>
      <c r="Q24" s="462">
        <v>0.25</v>
      </c>
      <c r="R24" s="462">
        <v>0.25</v>
      </c>
      <c r="S24" s="462">
        <v>0.25</v>
      </c>
      <c r="T24" s="462">
        <v>0.25</v>
      </c>
      <c r="U24" s="462">
        <v>0.25</v>
      </c>
      <c r="V24" s="462">
        <v>0.25</v>
      </c>
      <c r="W24" s="462">
        <v>0.25</v>
      </c>
      <c r="X24" s="462">
        <v>0.25</v>
      </c>
      <c r="Y24" s="462">
        <v>0.25</v>
      </c>
      <c r="Z24" s="462">
        <v>0.25</v>
      </c>
      <c r="AA24" s="462">
        <v>0.25</v>
      </c>
      <c r="AB24" s="462">
        <v>0.25</v>
      </c>
      <c r="AC24" s="462">
        <v>0.25</v>
      </c>
    </row>
    <row r="25" spans="1:29" x14ac:dyDescent="0.15">
      <c r="C25" s="549" t="s">
        <v>252</v>
      </c>
      <c r="D25" s="549"/>
      <c r="E25" s="549"/>
      <c r="F25" s="549"/>
      <c r="G25" s="549"/>
      <c r="H25" s="352"/>
      <c r="I25" s="352"/>
      <c r="J25" s="462">
        <v>0.75</v>
      </c>
      <c r="K25" s="462">
        <v>0.75</v>
      </c>
      <c r="L25" s="462">
        <v>0.75</v>
      </c>
      <c r="M25" s="462">
        <v>0.75</v>
      </c>
      <c r="N25" s="462">
        <v>0.75</v>
      </c>
      <c r="O25" s="462">
        <v>0.75</v>
      </c>
      <c r="P25" s="462">
        <v>0.75</v>
      </c>
      <c r="Q25" s="462">
        <v>0.75</v>
      </c>
      <c r="R25" s="462">
        <v>0.75</v>
      </c>
      <c r="S25" s="462">
        <v>0.75</v>
      </c>
      <c r="T25" s="462">
        <v>0.75</v>
      </c>
      <c r="U25" s="462">
        <v>0.75</v>
      </c>
      <c r="V25" s="462">
        <v>0.75</v>
      </c>
      <c r="W25" s="462">
        <v>0.75</v>
      </c>
      <c r="X25" s="462">
        <v>0.75</v>
      </c>
      <c r="Y25" s="462">
        <v>0.75</v>
      </c>
      <c r="Z25" s="462">
        <v>0.75</v>
      </c>
      <c r="AA25" s="462">
        <v>0.75</v>
      </c>
      <c r="AB25" s="462">
        <v>0.75</v>
      </c>
      <c r="AC25" s="462">
        <v>0.75</v>
      </c>
    </row>
    <row r="26" spans="1:29" x14ac:dyDescent="0.15">
      <c r="C26" s="549" t="s">
        <v>156</v>
      </c>
      <c r="D26" s="549"/>
      <c r="E26" s="549"/>
      <c r="F26" s="549"/>
      <c r="G26" s="549"/>
      <c r="H26" s="549"/>
      <c r="I26" s="549"/>
      <c r="J26" s="462">
        <v>2</v>
      </c>
      <c r="K26" s="462">
        <v>2</v>
      </c>
      <c r="L26" s="462">
        <v>0</v>
      </c>
      <c r="M26" s="462">
        <v>0</v>
      </c>
      <c r="N26" s="462">
        <v>0</v>
      </c>
      <c r="O26" s="462">
        <v>2</v>
      </c>
      <c r="P26" s="462">
        <v>0</v>
      </c>
      <c r="Q26" s="462">
        <v>2</v>
      </c>
      <c r="R26" s="462">
        <v>2</v>
      </c>
      <c r="S26" s="462">
        <v>0</v>
      </c>
      <c r="T26" s="462">
        <v>2</v>
      </c>
      <c r="U26" s="462">
        <v>2</v>
      </c>
      <c r="V26" s="462">
        <v>0</v>
      </c>
      <c r="W26" s="462">
        <v>0</v>
      </c>
      <c r="X26" s="462">
        <v>0</v>
      </c>
      <c r="Y26" s="462">
        <v>2</v>
      </c>
      <c r="Z26" s="462">
        <v>0</v>
      </c>
      <c r="AA26" s="462">
        <v>2</v>
      </c>
      <c r="AB26" s="462">
        <v>2</v>
      </c>
      <c r="AC26" s="462">
        <v>0</v>
      </c>
    </row>
    <row r="27" spans="1:29" x14ac:dyDescent="0.15">
      <c r="C27" s="549" t="s">
        <v>157</v>
      </c>
      <c r="D27" s="549"/>
      <c r="E27" s="549"/>
      <c r="F27" s="549"/>
      <c r="G27" s="549"/>
      <c r="H27" s="549"/>
      <c r="I27" s="549"/>
      <c r="J27" s="451">
        <f>J22-J21-J23-J24-J26-J25</f>
        <v>5.25</v>
      </c>
      <c r="K27" s="451">
        <f t="shared" ref="K27:AC27" si="1">K22-K21-K23-K24-K26-K25</f>
        <v>5.25</v>
      </c>
      <c r="L27" s="451">
        <f t="shared" si="1"/>
        <v>7.25</v>
      </c>
      <c r="M27" s="451">
        <f t="shared" si="1"/>
        <v>7.25</v>
      </c>
      <c r="N27" s="451">
        <f t="shared" si="1"/>
        <v>7.25</v>
      </c>
      <c r="O27" s="451">
        <f t="shared" si="1"/>
        <v>5.25</v>
      </c>
      <c r="P27" s="451">
        <f t="shared" si="1"/>
        <v>7.25</v>
      </c>
      <c r="Q27" s="451">
        <f t="shared" si="1"/>
        <v>5.25</v>
      </c>
      <c r="R27" s="451">
        <f t="shared" si="1"/>
        <v>5.25</v>
      </c>
      <c r="S27" s="451">
        <f t="shared" si="1"/>
        <v>7.25</v>
      </c>
      <c r="T27" s="451">
        <f t="shared" si="1"/>
        <v>5.25</v>
      </c>
      <c r="U27" s="451">
        <f t="shared" si="1"/>
        <v>5.25</v>
      </c>
      <c r="V27" s="451">
        <f t="shared" si="1"/>
        <v>7.25</v>
      </c>
      <c r="W27" s="451">
        <f t="shared" si="1"/>
        <v>7.25</v>
      </c>
      <c r="X27" s="451">
        <f t="shared" si="1"/>
        <v>7.25</v>
      </c>
      <c r="Y27" s="451">
        <f t="shared" si="1"/>
        <v>5.25</v>
      </c>
      <c r="Z27" s="451">
        <f t="shared" si="1"/>
        <v>7.25</v>
      </c>
      <c r="AA27" s="451">
        <f t="shared" si="1"/>
        <v>5.25</v>
      </c>
      <c r="AB27" s="451">
        <f t="shared" si="1"/>
        <v>5.25</v>
      </c>
      <c r="AC27" s="451">
        <f t="shared" si="1"/>
        <v>7.25</v>
      </c>
    </row>
  </sheetData>
  <sortState xmlns:xlrd2="http://schemas.microsoft.com/office/spreadsheetml/2017/richdata2" ref="B6:AC18">
    <sortCondition ref="D6:D18"/>
  </sortState>
  <mergeCells count="22">
    <mergeCell ref="C27:I27"/>
    <mergeCell ref="J4:N4"/>
    <mergeCell ref="O4:S4"/>
    <mergeCell ref="T4:X4"/>
    <mergeCell ref="Y4:AC4"/>
    <mergeCell ref="C19:I19"/>
    <mergeCell ref="C20:I20"/>
    <mergeCell ref="H4:I4"/>
    <mergeCell ref="C25:G25"/>
    <mergeCell ref="C21:I21"/>
    <mergeCell ref="C22:I22"/>
    <mergeCell ref="C23:I23"/>
    <mergeCell ref="C24:I24"/>
    <mergeCell ref="C26:I26"/>
    <mergeCell ref="A1:B1"/>
    <mergeCell ref="B4:C4"/>
    <mergeCell ref="D4:D5"/>
    <mergeCell ref="E4:E5"/>
    <mergeCell ref="F4:G4"/>
    <mergeCell ref="B3:C3"/>
    <mergeCell ref="D1:F2"/>
    <mergeCell ref="G1:G2"/>
  </mergeCells>
  <phoneticPr fontId="16" type="noConversion"/>
  <conditionalFormatting sqref="H13:I18 D6:D18 D3:D4 J3:AC6 J7:S8 U7:AC8 J9:AC9 J10:P10 R10:Z10 AB10:AC10 J11:AC18">
    <cfRule type="cellIs" dxfId="1496" priority="9" stopIfTrue="1" operator="equal">
      <formula>5</formula>
    </cfRule>
    <cfRule type="cellIs" dxfId="1495" priority="10" stopIfTrue="1" operator="equal">
      <formula>4</formula>
    </cfRule>
    <cfRule type="cellIs" dxfId="1494" priority="11" stopIfTrue="1" operator="equal">
      <formula>3</formula>
    </cfRule>
    <cfRule type="cellIs" dxfId="1493" priority="12" stopIfTrue="1" operator="equal">
      <formula>2</formula>
    </cfRule>
  </conditionalFormatting>
  <conditionalFormatting sqref="D4">
    <cfRule type="cellIs" dxfId="1492" priority="5" stopIfTrue="1" operator="equal">
      <formula>5</formula>
    </cfRule>
    <cfRule type="cellIs" dxfId="1491" priority="6" stopIfTrue="1" operator="equal">
      <formula>4</formula>
    </cfRule>
    <cfRule type="cellIs" dxfId="1490" priority="7" stopIfTrue="1" operator="equal">
      <formula>3</formula>
    </cfRule>
    <cfRule type="cellIs" dxfId="1489" priority="8" stopIfTrue="1" operator="equal">
      <formula>2</formula>
    </cfRule>
  </conditionalFormatting>
  <conditionalFormatting sqref="J19:AC19">
    <cfRule type="cellIs" dxfId="1488" priority="1" operator="equal">
      <formula>0</formula>
    </cfRule>
    <cfRule type="cellIs" dxfId="1487" priority="2" operator="greaterThan">
      <formula>120</formula>
    </cfRule>
    <cfRule type="cellIs" dxfId="1486" priority="3" operator="greaterThan">
      <formula>100</formula>
    </cfRule>
    <cfRule type="cellIs" dxfId="1485" priority="4" operator="lessThanOrEqual">
      <formula>100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DCEC-B050-42D3-9E3F-971ECF2F4D6C}">
  <dimension ref="A1:AC26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O42" sqref="O42"/>
    </sheetView>
  </sheetViews>
  <sheetFormatPr baseColWidth="10" defaultColWidth="8.83203125" defaultRowHeight="13" x14ac:dyDescent="0.15"/>
  <cols>
    <col min="1" max="1" width="13.1640625" bestFit="1" customWidth="1"/>
    <col min="3" max="3" width="28.83203125" bestFit="1" customWidth="1"/>
    <col min="8" max="9" width="9.1640625" customWidth="1"/>
  </cols>
  <sheetData>
    <row r="1" spans="1:29" x14ac:dyDescent="0.15">
      <c r="A1" s="561" t="s">
        <v>221</v>
      </c>
      <c r="B1" s="561"/>
      <c r="C1" t="s">
        <v>227</v>
      </c>
      <c r="D1" s="545" t="s">
        <v>230</v>
      </c>
      <c r="E1" s="546"/>
      <c r="F1" s="546"/>
      <c r="G1" s="543">
        <f>COUNTIF(J18:AC18,"0.0")</f>
        <v>14</v>
      </c>
    </row>
    <row r="2" spans="1:29" ht="14" thickBot="1" x14ac:dyDescent="0.2">
      <c r="D2" s="547"/>
      <c r="E2" s="548"/>
      <c r="F2" s="548"/>
      <c r="G2" s="544"/>
    </row>
    <row r="3" spans="1:29" ht="14.25" customHeight="1" thickBot="1" x14ac:dyDescent="0.2">
      <c r="B3" s="562" t="s">
        <v>147</v>
      </c>
      <c r="C3" s="562"/>
      <c r="D3" s="469"/>
      <c r="E3" s="469"/>
      <c r="F3" s="462"/>
      <c r="G3" s="462"/>
      <c r="H3" s="462"/>
      <c r="I3" s="462"/>
      <c r="J3" s="200" t="s">
        <v>251</v>
      </c>
      <c r="K3" s="200" t="s">
        <v>251</v>
      </c>
      <c r="L3" s="200" t="s">
        <v>251</v>
      </c>
      <c r="M3" s="469"/>
      <c r="N3" s="469"/>
      <c r="O3" s="469"/>
      <c r="P3" s="469"/>
      <c r="Q3" s="469"/>
      <c r="R3" s="469"/>
      <c r="S3" s="469"/>
      <c r="T3" s="200" t="s">
        <v>251</v>
      </c>
      <c r="U3" s="200" t="s">
        <v>251</v>
      </c>
      <c r="V3" s="200" t="s">
        <v>251</v>
      </c>
      <c r="W3" s="469"/>
      <c r="X3" s="469"/>
      <c r="Y3" s="469"/>
      <c r="Z3" s="469"/>
      <c r="AA3" s="469"/>
      <c r="AB3" s="469"/>
      <c r="AC3" s="469"/>
    </row>
    <row r="4" spans="1:29" ht="26.25" customHeight="1" x14ac:dyDescent="0.15">
      <c r="B4" s="551" t="s">
        <v>146</v>
      </c>
      <c r="C4" s="552"/>
      <c r="D4" s="553" t="s">
        <v>1</v>
      </c>
      <c r="E4" s="555" t="s">
        <v>2</v>
      </c>
      <c r="F4" s="557" t="s">
        <v>3</v>
      </c>
      <c r="G4" s="558"/>
      <c r="H4" s="559" t="s">
        <v>216</v>
      </c>
      <c r="I4" s="560"/>
      <c r="J4" s="568" t="s">
        <v>4</v>
      </c>
      <c r="K4" s="564"/>
      <c r="L4" s="564"/>
      <c r="M4" s="564"/>
      <c r="N4" s="565"/>
      <c r="O4" s="568" t="s">
        <v>5</v>
      </c>
      <c r="P4" s="564"/>
      <c r="Q4" s="564"/>
      <c r="R4" s="564"/>
      <c r="S4" s="565"/>
      <c r="T4" s="568" t="s">
        <v>6</v>
      </c>
      <c r="U4" s="564"/>
      <c r="V4" s="564"/>
      <c r="W4" s="564"/>
      <c r="X4" s="565"/>
      <c r="Y4" s="568" t="s">
        <v>7</v>
      </c>
      <c r="Z4" s="564"/>
      <c r="AA4" s="564"/>
      <c r="AB4" s="564"/>
      <c r="AC4" s="565"/>
    </row>
    <row r="5" spans="1:29" ht="14" thickBot="1" x14ac:dyDescent="0.2">
      <c r="A5" s="524" t="s">
        <v>256</v>
      </c>
      <c r="B5" s="204" t="s">
        <v>11</v>
      </c>
      <c r="C5" s="202" t="s">
        <v>12</v>
      </c>
      <c r="D5" s="566"/>
      <c r="E5" s="567"/>
      <c r="F5" s="205" t="s">
        <v>13</v>
      </c>
      <c r="G5" s="206" t="s">
        <v>14</v>
      </c>
      <c r="H5" s="179" t="s">
        <v>13</v>
      </c>
      <c r="I5" s="180" t="s">
        <v>14</v>
      </c>
      <c r="J5" s="201" t="s">
        <v>15</v>
      </c>
      <c r="K5" s="202" t="s">
        <v>16</v>
      </c>
      <c r="L5" s="202" t="s">
        <v>17</v>
      </c>
      <c r="M5" s="202" t="s">
        <v>16</v>
      </c>
      <c r="N5" s="203" t="s">
        <v>18</v>
      </c>
      <c r="O5" s="201" t="s">
        <v>15</v>
      </c>
      <c r="P5" s="202" t="s">
        <v>16</v>
      </c>
      <c r="Q5" s="202" t="s">
        <v>17</v>
      </c>
      <c r="R5" s="202" t="s">
        <v>16</v>
      </c>
      <c r="S5" s="203" t="s">
        <v>18</v>
      </c>
      <c r="T5" s="201" t="s">
        <v>15</v>
      </c>
      <c r="U5" s="202" t="s">
        <v>16</v>
      </c>
      <c r="V5" s="202" t="s">
        <v>17</v>
      </c>
      <c r="W5" s="202" t="s">
        <v>16</v>
      </c>
      <c r="X5" s="203" t="s">
        <v>18</v>
      </c>
      <c r="Y5" s="201" t="s">
        <v>15</v>
      </c>
      <c r="Z5" s="202" t="s">
        <v>16</v>
      </c>
      <c r="AA5" s="202" t="s">
        <v>17</v>
      </c>
      <c r="AB5" s="202" t="s">
        <v>16</v>
      </c>
      <c r="AC5" s="203" t="s">
        <v>18</v>
      </c>
    </row>
    <row r="6" spans="1:29" x14ac:dyDescent="0.15">
      <c r="A6" t="s">
        <v>285</v>
      </c>
      <c r="B6" s="379">
        <v>2640</v>
      </c>
      <c r="C6" s="236" t="s">
        <v>54</v>
      </c>
      <c r="D6" s="380">
        <v>4</v>
      </c>
      <c r="E6" s="380">
        <v>2</v>
      </c>
      <c r="F6" s="237">
        <v>57.4</v>
      </c>
      <c r="G6" s="238">
        <v>77.007999999999996</v>
      </c>
      <c r="H6" s="354"/>
      <c r="I6" s="354"/>
      <c r="J6" s="245"/>
      <c r="L6" s="234">
        <f>$G6-$F6</f>
        <v>19.607999999999997</v>
      </c>
      <c r="M6" s="235"/>
      <c r="N6" s="244"/>
      <c r="O6" s="245"/>
      <c r="P6" s="235"/>
      <c r="Q6" s="235"/>
      <c r="R6" s="235"/>
      <c r="S6" s="244"/>
      <c r="T6" s="245"/>
      <c r="V6" s="234">
        <f>$G6-$F6</f>
        <v>19.607999999999997</v>
      </c>
      <c r="W6" s="235"/>
      <c r="X6" s="244"/>
      <c r="Y6" s="245"/>
      <c r="Z6" s="235"/>
      <c r="AA6" s="235"/>
      <c r="AB6" s="235"/>
      <c r="AC6" s="244"/>
    </row>
    <row r="7" spans="1:29" x14ac:dyDescent="0.15">
      <c r="A7" t="s">
        <v>286</v>
      </c>
      <c r="B7" s="470">
        <v>5376</v>
      </c>
      <c r="C7" s="471" t="s">
        <v>52</v>
      </c>
      <c r="D7" s="472">
        <v>4</v>
      </c>
      <c r="E7" s="472">
        <v>2</v>
      </c>
      <c r="F7" s="473">
        <v>54.085999999999999</v>
      </c>
      <c r="G7" s="474">
        <v>62.37</v>
      </c>
      <c r="H7" s="475"/>
      <c r="I7" s="475"/>
      <c r="J7" s="243">
        <f>$G7-$F7</f>
        <v>8.2839999999999989</v>
      </c>
      <c r="K7" s="235"/>
      <c r="L7" s="235"/>
      <c r="M7" s="235"/>
      <c r="N7" s="244"/>
      <c r="O7" s="245"/>
      <c r="P7" s="235"/>
      <c r="Q7" s="235"/>
      <c r="R7" s="235"/>
      <c r="S7" s="244"/>
      <c r="T7" s="243">
        <f>$G7-$F7</f>
        <v>8.2839999999999989</v>
      </c>
      <c r="U7" s="235"/>
      <c r="V7" s="235"/>
      <c r="W7" s="235"/>
      <c r="X7" s="244"/>
      <c r="Y7" s="245"/>
      <c r="Z7" s="235"/>
      <c r="AA7" s="235"/>
      <c r="AB7" s="235"/>
      <c r="AC7" s="244"/>
    </row>
    <row r="8" spans="1:29" x14ac:dyDescent="0.15">
      <c r="A8" t="s">
        <v>287</v>
      </c>
      <c r="B8" s="470">
        <v>5378</v>
      </c>
      <c r="C8" s="232" t="s">
        <v>65</v>
      </c>
      <c r="D8" s="472">
        <v>4</v>
      </c>
      <c r="E8" s="472">
        <v>1</v>
      </c>
      <c r="F8" s="233">
        <v>15.275</v>
      </c>
      <c r="G8" s="239">
        <v>48.048999999999999</v>
      </c>
      <c r="H8" s="355"/>
      <c r="I8" s="355"/>
      <c r="J8" s="243">
        <f>$G8-$F8</f>
        <v>32.774000000000001</v>
      </c>
      <c r="K8" s="235"/>
      <c r="L8" s="235"/>
      <c r="M8" s="235"/>
      <c r="N8" s="244"/>
      <c r="O8" s="245"/>
      <c r="P8" s="235"/>
      <c r="Q8" s="235"/>
      <c r="R8" s="235"/>
      <c r="S8" s="244"/>
      <c r="T8" s="243">
        <f>$G8-$F8</f>
        <v>32.774000000000001</v>
      </c>
      <c r="U8" s="235"/>
      <c r="V8" s="235"/>
      <c r="W8" s="235"/>
      <c r="X8" s="244"/>
      <c r="Y8" s="245"/>
      <c r="Z8" s="235"/>
      <c r="AA8" s="235"/>
      <c r="AB8" s="235"/>
      <c r="AC8" s="244"/>
    </row>
    <row r="9" spans="1:29" x14ac:dyDescent="0.15">
      <c r="A9" t="s">
        <v>288</v>
      </c>
      <c r="B9" s="470">
        <v>5384</v>
      </c>
      <c r="C9" s="232" t="s">
        <v>141</v>
      </c>
      <c r="D9" s="472">
        <v>4</v>
      </c>
      <c r="E9" s="235">
        <v>1</v>
      </c>
      <c r="F9" s="233">
        <v>0</v>
      </c>
      <c r="G9" s="239">
        <v>11.965999999999999</v>
      </c>
      <c r="H9" s="355"/>
      <c r="I9" s="355"/>
      <c r="J9" s="243">
        <f>$G9-$F9</f>
        <v>11.965999999999999</v>
      </c>
      <c r="K9" s="235"/>
      <c r="L9" s="235"/>
      <c r="M9" s="235"/>
      <c r="N9" s="244"/>
      <c r="O9" s="245"/>
      <c r="P9" s="235"/>
      <c r="Q9" s="235"/>
      <c r="R9" s="235"/>
      <c r="S9" s="244"/>
      <c r="T9" s="243">
        <f>$G9-$F9</f>
        <v>11.965999999999999</v>
      </c>
      <c r="U9" s="235"/>
      <c r="V9" s="235"/>
      <c r="W9" s="235"/>
      <c r="X9" s="244"/>
      <c r="Y9" s="245"/>
      <c r="Z9" s="235"/>
      <c r="AA9" s="235"/>
      <c r="AB9" s="235"/>
      <c r="AC9" s="244"/>
    </row>
    <row r="10" spans="1:29" x14ac:dyDescent="0.15">
      <c r="A10" t="s">
        <v>289</v>
      </c>
      <c r="B10" s="470">
        <v>5385</v>
      </c>
      <c r="C10" s="232" t="s">
        <v>55</v>
      </c>
      <c r="D10" s="472">
        <v>4</v>
      </c>
      <c r="E10" s="472">
        <v>1</v>
      </c>
      <c r="F10" s="233">
        <v>0</v>
      </c>
      <c r="G10" s="239">
        <v>13.238</v>
      </c>
      <c r="H10" s="355"/>
      <c r="I10" s="355"/>
      <c r="J10" s="243">
        <f>$G10-$F10</f>
        <v>13.238</v>
      </c>
      <c r="K10" s="235"/>
      <c r="L10" s="235"/>
      <c r="M10" s="235"/>
      <c r="N10" s="244"/>
      <c r="O10" s="245"/>
      <c r="P10" s="235"/>
      <c r="Q10" s="235"/>
      <c r="R10" s="235"/>
      <c r="S10" s="244"/>
      <c r="T10" s="243">
        <f>$G10-$F10</f>
        <v>13.238</v>
      </c>
      <c r="U10" s="235"/>
      <c r="V10" s="235"/>
      <c r="W10" s="235"/>
      <c r="X10" s="244"/>
      <c r="Y10" s="245"/>
      <c r="Z10" s="235"/>
      <c r="AA10" s="235"/>
      <c r="AB10" s="235"/>
      <c r="AC10" s="244"/>
    </row>
    <row r="11" spans="1:29" x14ac:dyDescent="0.15">
      <c r="A11" t="s">
        <v>290</v>
      </c>
      <c r="B11" s="470">
        <v>5415</v>
      </c>
      <c r="C11" s="471" t="s">
        <v>68</v>
      </c>
      <c r="D11" s="472">
        <v>4</v>
      </c>
      <c r="E11" s="472">
        <v>1</v>
      </c>
      <c r="F11" s="473">
        <v>0</v>
      </c>
      <c r="G11" s="474">
        <v>7.5469999999999997</v>
      </c>
      <c r="H11" s="475"/>
      <c r="I11" s="475"/>
      <c r="J11" s="243">
        <f>$G11-$F11</f>
        <v>7.5469999999999997</v>
      </c>
      <c r="K11" s="235"/>
      <c r="L11" s="235"/>
      <c r="M11" s="235"/>
      <c r="N11" s="244"/>
      <c r="O11" s="245"/>
      <c r="P11" s="235"/>
      <c r="Q11" s="235"/>
      <c r="R11" s="235"/>
      <c r="S11" s="244"/>
      <c r="T11" s="243">
        <f>$G11-$F11</f>
        <v>7.5469999999999997</v>
      </c>
      <c r="U11" s="235"/>
      <c r="V11" s="235"/>
      <c r="W11" s="235"/>
      <c r="X11" s="244"/>
      <c r="Y11" s="245"/>
      <c r="Z11" s="235"/>
      <c r="AA11" s="235"/>
      <c r="AB11" s="235"/>
      <c r="AC11" s="244"/>
    </row>
    <row r="12" spans="1:29" x14ac:dyDescent="0.15">
      <c r="A12" t="s">
        <v>291</v>
      </c>
      <c r="B12" s="470">
        <v>5514</v>
      </c>
      <c r="C12" s="232" t="s">
        <v>53</v>
      </c>
      <c r="D12" s="472">
        <v>4</v>
      </c>
      <c r="E12" s="472">
        <v>1</v>
      </c>
      <c r="F12" s="233">
        <v>12.21</v>
      </c>
      <c r="G12" s="239">
        <v>30.456</v>
      </c>
      <c r="H12" s="355"/>
      <c r="I12" s="355"/>
      <c r="J12" s="245"/>
      <c r="K12" s="234">
        <f>$G12-$F12</f>
        <v>18.245999999999999</v>
      </c>
      <c r="L12" s="235"/>
      <c r="M12" s="235"/>
      <c r="N12" s="244"/>
      <c r="O12" s="245"/>
      <c r="P12" s="235"/>
      <c r="Q12" s="235"/>
      <c r="R12" s="235"/>
      <c r="S12" s="244"/>
      <c r="T12" s="245"/>
      <c r="U12" s="234">
        <f>$G12-$F12</f>
        <v>18.245999999999999</v>
      </c>
      <c r="V12" s="235"/>
      <c r="W12" s="235"/>
      <c r="X12" s="244"/>
      <c r="Y12" s="245"/>
      <c r="Z12" s="235"/>
      <c r="AA12" s="235"/>
      <c r="AB12" s="235"/>
      <c r="AC12" s="244"/>
    </row>
    <row r="13" spans="1:29" x14ac:dyDescent="0.15">
      <c r="A13" t="s">
        <v>292</v>
      </c>
      <c r="B13" s="499">
        <v>5791</v>
      </c>
      <c r="C13" s="207" t="s">
        <v>56</v>
      </c>
      <c r="D13" s="500">
        <v>4</v>
      </c>
      <c r="E13" s="523">
        <v>2</v>
      </c>
      <c r="F13" s="208">
        <v>23.4</v>
      </c>
      <c r="G13" s="225">
        <v>32.6</v>
      </c>
      <c r="H13" s="360"/>
      <c r="I13" s="360"/>
      <c r="J13" s="245"/>
      <c r="K13" s="209">
        <f>$G13-$F13</f>
        <v>9.2000000000000028</v>
      </c>
      <c r="L13" s="210"/>
      <c r="M13" s="210"/>
      <c r="N13" s="218"/>
      <c r="O13" s="219"/>
      <c r="P13" s="210"/>
      <c r="Q13" s="210"/>
      <c r="R13" s="210"/>
      <c r="S13" s="218"/>
      <c r="T13" s="245"/>
      <c r="U13" s="209">
        <f>$G13-$F13</f>
        <v>9.2000000000000028</v>
      </c>
      <c r="V13" s="210"/>
      <c r="W13" s="210"/>
      <c r="X13" s="218"/>
      <c r="Y13" s="219"/>
      <c r="Z13" s="210"/>
      <c r="AA13" s="210"/>
      <c r="AB13" s="210"/>
      <c r="AC13" s="218"/>
    </row>
    <row r="14" spans="1:29" x14ac:dyDescent="0.15">
      <c r="A14" t="s">
        <v>293</v>
      </c>
      <c r="B14" s="470">
        <v>5792</v>
      </c>
      <c r="C14" s="232" t="s">
        <v>69</v>
      </c>
      <c r="D14" s="472">
        <v>4</v>
      </c>
      <c r="E14" s="472">
        <v>1</v>
      </c>
      <c r="F14" s="233">
        <v>0</v>
      </c>
      <c r="G14" s="239">
        <v>12.62</v>
      </c>
      <c r="H14" s="355"/>
      <c r="I14" s="355"/>
      <c r="J14" s="245"/>
      <c r="K14" s="234">
        <f>$G14-$F14</f>
        <v>12.62</v>
      </c>
      <c r="L14" s="235"/>
      <c r="M14" s="235"/>
      <c r="N14" s="244"/>
      <c r="O14" s="245"/>
      <c r="P14" s="235"/>
      <c r="Q14" s="235"/>
      <c r="R14" s="235"/>
      <c r="S14" s="244"/>
      <c r="T14" s="245"/>
      <c r="U14" s="234">
        <f>$G14-$F14</f>
        <v>12.62</v>
      </c>
      <c r="V14" s="235"/>
      <c r="W14" s="235"/>
      <c r="X14" s="244"/>
      <c r="Y14" s="245"/>
      <c r="Z14" s="235"/>
      <c r="AA14" s="235"/>
      <c r="AB14" s="235"/>
      <c r="AC14" s="244"/>
    </row>
    <row r="15" spans="1:29" x14ac:dyDescent="0.15">
      <c r="A15" t="s">
        <v>294</v>
      </c>
      <c r="B15" s="470">
        <v>5793</v>
      </c>
      <c r="C15" s="232" t="s">
        <v>73</v>
      </c>
      <c r="D15" s="472">
        <v>4</v>
      </c>
      <c r="E15" s="472">
        <v>1</v>
      </c>
      <c r="F15" s="233">
        <v>13.58</v>
      </c>
      <c r="G15" s="239">
        <v>34.799999999999997</v>
      </c>
      <c r="H15" s="355"/>
      <c r="I15" s="355"/>
      <c r="J15" s="245"/>
      <c r="K15" s="234">
        <f>$G15-$F15</f>
        <v>21.22</v>
      </c>
      <c r="L15" s="235"/>
      <c r="M15" s="235"/>
      <c r="N15" s="244"/>
      <c r="O15" s="245"/>
      <c r="P15" s="235"/>
      <c r="Q15" s="235"/>
      <c r="R15" s="235"/>
      <c r="S15" s="244"/>
      <c r="T15" s="245"/>
      <c r="U15" s="234">
        <f>$G15-$F15</f>
        <v>21.22</v>
      </c>
      <c r="V15" s="235"/>
      <c r="W15" s="235"/>
      <c r="X15" s="244"/>
      <c r="Y15" s="245"/>
      <c r="Z15" s="235"/>
      <c r="AA15" s="235"/>
      <c r="AB15" s="235"/>
      <c r="AC15" s="244"/>
    </row>
    <row r="16" spans="1:29" x14ac:dyDescent="0.15">
      <c r="A16" t="s">
        <v>295</v>
      </c>
      <c r="B16" s="470">
        <v>5793</v>
      </c>
      <c r="C16" s="232" t="s">
        <v>73</v>
      </c>
      <c r="D16" s="472">
        <v>4</v>
      </c>
      <c r="E16" s="472">
        <v>1</v>
      </c>
      <c r="F16" s="516">
        <v>34.799999999999997</v>
      </c>
      <c r="G16" s="517">
        <v>59</v>
      </c>
      <c r="H16" s="518"/>
      <c r="I16" s="518"/>
      <c r="J16" s="519"/>
      <c r="L16" s="234">
        <f>$G16-$F16</f>
        <v>24.200000000000003</v>
      </c>
      <c r="M16" s="520"/>
      <c r="N16" s="521"/>
      <c r="O16" s="519"/>
      <c r="P16" s="520"/>
      <c r="Q16" s="520"/>
      <c r="R16" s="520"/>
      <c r="S16" s="521"/>
      <c r="T16" s="519"/>
      <c r="U16" s="520"/>
      <c r="V16" s="234">
        <f>$G16-$F16</f>
        <v>24.200000000000003</v>
      </c>
      <c r="W16" s="520"/>
      <c r="X16" s="521"/>
      <c r="Y16" s="519"/>
      <c r="Z16" s="520"/>
      <c r="AA16" s="520"/>
      <c r="AB16" s="520"/>
      <c r="AC16" s="521"/>
    </row>
    <row r="17" spans="1:29" ht="14" thickBot="1" x14ac:dyDescent="0.2">
      <c r="A17" t="s">
        <v>296</v>
      </c>
      <c r="B17" s="476">
        <v>5811</v>
      </c>
      <c r="C17" s="240" t="s">
        <v>66</v>
      </c>
      <c r="D17" s="477">
        <v>4</v>
      </c>
      <c r="E17" s="477">
        <v>1</v>
      </c>
      <c r="F17" s="241">
        <v>34.238999999999997</v>
      </c>
      <c r="G17" s="242">
        <v>35.450000000000003</v>
      </c>
      <c r="H17" s="356"/>
      <c r="I17" s="356"/>
      <c r="J17" s="246"/>
      <c r="K17" s="247">
        <f>$G17-$F17</f>
        <v>1.2110000000000056</v>
      </c>
      <c r="L17" s="248"/>
      <c r="M17" s="248"/>
      <c r="N17" s="249"/>
      <c r="O17" s="246"/>
      <c r="P17" s="248"/>
      <c r="Q17" s="248"/>
      <c r="R17" s="248"/>
      <c r="S17" s="249"/>
      <c r="T17" s="246"/>
      <c r="U17" s="247">
        <f>$G17-$F17</f>
        <v>1.2110000000000056</v>
      </c>
      <c r="V17" s="248"/>
      <c r="W17" s="248"/>
      <c r="X17" s="249"/>
      <c r="Y17" s="246"/>
      <c r="Z17" s="248"/>
      <c r="AA17" s="248"/>
      <c r="AB17" s="248"/>
      <c r="AC17" s="249"/>
    </row>
    <row r="18" spans="1:29" x14ac:dyDescent="0.15">
      <c r="B18" s="469"/>
      <c r="C18" s="550" t="s">
        <v>150</v>
      </c>
      <c r="D18" s="550"/>
      <c r="E18" s="550"/>
      <c r="F18" s="550"/>
      <c r="G18" s="550"/>
      <c r="H18" s="550"/>
      <c r="I18" s="550"/>
      <c r="J18" s="462">
        <f t="shared" ref="J18:AC18" si="0">SUM(J6:J17)</f>
        <v>73.808999999999997</v>
      </c>
      <c r="K18" s="462">
        <f t="shared" si="0"/>
        <v>62.497000000000007</v>
      </c>
      <c r="L18" s="462">
        <f t="shared" si="0"/>
        <v>43.808</v>
      </c>
      <c r="M18" s="462">
        <f t="shared" si="0"/>
        <v>0</v>
      </c>
      <c r="N18" s="462">
        <f t="shared" si="0"/>
        <v>0</v>
      </c>
      <c r="O18" s="462">
        <f t="shared" si="0"/>
        <v>0</v>
      </c>
      <c r="P18" s="462">
        <f t="shared" si="0"/>
        <v>0</v>
      </c>
      <c r="Q18" s="462">
        <f t="shared" si="0"/>
        <v>0</v>
      </c>
      <c r="R18" s="462">
        <f t="shared" si="0"/>
        <v>0</v>
      </c>
      <c r="S18" s="462">
        <f t="shared" si="0"/>
        <v>0</v>
      </c>
      <c r="T18" s="462">
        <f t="shared" si="0"/>
        <v>73.808999999999997</v>
      </c>
      <c r="U18" s="462">
        <f t="shared" si="0"/>
        <v>62.497000000000007</v>
      </c>
      <c r="V18" s="462">
        <f t="shared" si="0"/>
        <v>43.808</v>
      </c>
      <c r="W18" s="462">
        <f t="shared" si="0"/>
        <v>0</v>
      </c>
      <c r="X18" s="462">
        <f t="shared" si="0"/>
        <v>0</v>
      </c>
      <c r="Y18" s="462">
        <f t="shared" si="0"/>
        <v>0</v>
      </c>
      <c r="Z18" s="462">
        <f t="shared" si="0"/>
        <v>0</v>
      </c>
      <c r="AA18" s="462">
        <f t="shared" si="0"/>
        <v>0</v>
      </c>
      <c r="AB18" s="462">
        <f t="shared" si="0"/>
        <v>0</v>
      </c>
      <c r="AC18" s="462">
        <f t="shared" si="0"/>
        <v>0</v>
      </c>
    </row>
    <row r="19" spans="1:29" x14ac:dyDescent="0.15">
      <c r="B19" s="469"/>
      <c r="C19" s="549" t="s">
        <v>151</v>
      </c>
      <c r="D19" s="549"/>
      <c r="E19" s="549"/>
      <c r="F19" s="549"/>
      <c r="G19" s="549"/>
      <c r="H19" s="549"/>
      <c r="I19" s="549"/>
      <c r="J19" s="469">
        <v>141</v>
      </c>
      <c r="K19" s="462">
        <v>234</v>
      </c>
      <c r="L19" s="469">
        <v>180</v>
      </c>
      <c r="M19" s="469"/>
      <c r="N19" s="469"/>
      <c r="O19" s="469"/>
      <c r="P19" s="469"/>
      <c r="Q19" s="469"/>
      <c r="R19" s="469"/>
      <c r="S19" s="469"/>
      <c r="T19" s="469">
        <v>141</v>
      </c>
      <c r="U19" s="462">
        <v>234</v>
      </c>
      <c r="V19" s="469">
        <v>180</v>
      </c>
      <c r="W19" s="469"/>
      <c r="X19" s="469"/>
      <c r="Y19" s="469"/>
      <c r="Z19" s="469"/>
      <c r="AA19" s="469"/>
      <c r="AB19" s="462"/>
      <c r="AC19" s="469"/>
    </row>
    <row r="20" spans="1:29" x14ac:dyDescent="0.15">
      <c r="B20" s="469"/>
      <c r="C20" s="549" t="s">
        <v>152</v>
      </c>
      <c r="D20" s="549"/>
      <c r="E20" s="549"/>
      <c r="F20" s="549"/>
      <c r="G20" s="549"/>
      <c r="H20" s="549"/>
      <c r="I20" s="549"/>
      <c r="J20" s="462">
        <f>J19/60</f>
        <v>2.35</v>
      </c>
      <c r="K20" s="462">
        <f>(128/60)+(106/100)</f>
        <v>3.1933333333333334</v>
      </c>
      <c r="L20" s="462">
        <f t="shared" ref="L20:AC20" si="1">L19/60</f>
        <v>3</v>
      </c>
      <c r="M20" s="462">
        <f t="shared" si="1"/>
        <v>0</v>
      </c>
      <c r="N20" s="462">
        <f t="shared" si="1"/>
        <v>0</v>
      </c>
      <c r="O20" s="462">
        <f t="shared" si="1"/>
        <v>0</v>
      </c>
      <c r="P20" s="462">
        <f t="shared" si="1"/>
        <v>0</v>
      </c>
      <c r="Q20" s="462">
        <f t="shared" si="1"/>
        <v>0</v>
      </c>
      <c r="R20" s="462">
        <f t="shared" si="1"/>
        <v>0</v>
      </c>
      <c r="S20" s="462">
        <f t="shared" si="1"/>
        <v>0</v>
      </c>
      <c r="T20" s="462">
        <f>T19/60</f>
        <v>2.35</v>
      </c>
      <c r="U20" s="462">
        <f>(128/60)+(106/100)</f>
        <v>3.1933333333333334</v>
      </c>
      <c r="V20" s="462">
        <f t="shared" ref="V20" si="2">V19/60</f>
        <v>3</v>
      </c>
      <c r="W20" s="462">
        <f t="shared" si="1"/>
        <v>0</v>
      </c>
      <c r="X20" s="462">
        <f t="shared" si="1"/>
        <v>0</v>
      </c>
      <c r="Y20" s="462">
        <f t="shared" si="1"/>
        <v>0</v>
      </c>
      <c r="Z20" s="462">
        <f t="shared" si="1"/>
        <v>0</v>
      </c>
      <c r="AA20" s="462">
        <f t="shared" si="1"/>
        <v>0</v>
      </c>
      <c r="AB20" s="462">
        <f t="shared" si="1"/>
        <v>0</v>
      </c>
      <c r="AC20" s="462">
        <f t="shared" si="1"/>
        <v>0</v>
      </c>
    </row>
    <row r="21" spans="1:29" x14ac:dyDescent="0.15">
      <c r="B21" s="469"/>
      <c r="C21" s="549" t="s">
        <v>153</v>
      </c>
      <c r="D21" s="549"/>
      <c r="E21" s="549"/>
      <c r="F21" s="549"/>
      <c r="G21" s="549"/>
      <c r="H21" s="549"/>
      <c r="I21" s="549"/>
      <c r="J21" s="462">
        <v>8.5</v>
      </c>
      <c r="K21" s="462">
        <v>8.5</v>
      </c>
      <c r="L21" s="462">
        <v>8.5</v>
      </c>
      <c r="M21" s="462">
        <v>8.5</v>
      </c>
      <c r="N21" s="462">
        <v>8.5</v>
      </c>
      <c r="O21" s="462">
        <v>8.5</v>
      </c>
      <c r="P21" s="462">
        <v>8.5</v>
      </c>
      <c r="Q21" s="462">
        <v>8.5</v>
      </c>
      <c r="R21" s="462">
        <v>8.5</v>
      </c>
      <c r="S21" s="462">
        <v>8.5</v>
      </c>
      <c r="T21" s="462">
        <v>8.5</v>
      </c>
      <c r="U21" s="462">
        <v>8.5</v>
      </c>
      <c r="V21" s="462">
        <v>8.5</v>
      </c>
      <c r="W21" s="462">
        <v>8.5</v>
      </c>
      <c r="X21" s="462">
        <v>8.5</v>
      </c>
      <c r="Y21" s="462">
        <v>8.5</v>
      </c>
      <c r="Z21" s="462">
        <v>8.5</v>
      </c>
      <c r="AA21" s="462">
        <v>8.5</v>
      </c>
      <c r="AB21" s="462">
        <v>8.5</v>
      </c>
      <c r="AC21" s="462">
        <v>8.5</v>
      </c>
    </row>
    <row r="22" spans="1:29" x14ac:dyDescent="0.15">
      <c r="B22" s="469"/>
      <c r="C22" s="549" t="s">
        <v>154</v>
      </c>
      <c r="D22" s="549"/>
      <c r="E22" s="549"/>
      <c r="F22" s="549"/>
      <c r="G22" s="549"/>
      <c r="H22" s="549"/>
      <c r="I22" s="549"/>
      <c r="J22" s="462">
        <v>0.25</v>
      </c>
      <c r="K22" s="462">
        <v>0.25</v>
      </c>
      <c r="L22" s="462">
        <v>0.25</v>
      </c>
      <c r="M22" s="462">
        <v>0.25</v>
      </c>
      <c r="N22" s="462">
        <v>0.25</v>
      </c>
      <c r="O22" s="462">
        <v>0.25</v>
      </c>
      <c r="P22" s="462">
        <v>0.25</v>
      </c>
      <c r="Q22" s="462">
        <v>0.25</v>
      </c>
      <c r="R22" s="462">
        <v>0.25</v>
      </c>
      <c r="S22" s="462">
        <v>0.25</v>
      </c>
      <c r="T22" s="462">
        <v>0.25</v>
      </c>
      <c r="U22" s="462">
        <v>0.25</v>
      </c>
      <c r="V22" s="462">
        <v>0.25</v>
      </c>
      <c r="W22" s="462">
        <v>0.25</v>
      </c>
      <c r="X22" s="462">
        <v>0.25</v>
      </c>
      <c r="Y22" s="462">
        <v>0.25</v>
      </c>
      <c r="Z22" s="462">
        <v>0.25</v>
      </c>
      <c r="AA22" s="462">
        <v>0.25</v>
      </c>
      <c r="AB22" s="462">
        <v>0.25</v>
      </c>
      <c r="AC22" s="462">
        <v>0.25</v>
      </c>
    </row>
    <row r="23" spans="1:29" x14ac:dyDescent="0.15">
      <c r="B23" s="469"/>
      <c r="C23" s="549" t="s">
        <v>155</v>
      </c>
      <c r="D23" s="549"/>
      <c r="E23" s="549"/>
      <c r="F23" s="549"/>
      <c r="G23" s="549"/>
      <c r="H23" s="549"/>
      <c r="I23" s="549"/>
      <c r="J23" s="462">
        <v>0.25</v>
      </c>
      <c r="K23" s="462">
        <v>0.25</v>
      </c>
      <c r="L23" s="462">
        <v>0.25</v>
      </c>
      <c r="M23" s="462">
        <v>0.25</v>
      </c>
      <c r="N23" s="462">
        <v>0.25</v>
      </c>
      <c r="O23" s="462">
        <v>0.25</v>
      </c>
      <c r="P23" s="462">
        <v>0.25</v>
      </c>
      <c r="Q23" s="462">
        <v>0.25</v>
      </c>
      <c r="R23" s="462">
        <v>0.25</v>
      </c>
      <c r="S23" s="462">
        <v>0.25</v>
      </c>
      <c r="T23" s="462">
        <v>0.25</v>
      </c>
      <c r="U23" s="462">
        <v>0.25</v>
      </c>
      <c r="V23" s="462">
        <v>0.25</v>
      </c>
      <c r="W23" s="462">
        <v>0.25</v>
      </c>
      <c r="X23" s="462">
        <v>0.25</v>
      </c>
      <c r="Y23" s="462">
        <v>0.25</v>
      </c>
      <c r="Z23" s="462">
        <v>0.25</v>
      </c>
      <c r="AA23" s="462">
        <v>0.25</v>
      </c>
      <c r="AB23" s="462">
        <v>0.25</v>
      </c>
      <c r="AC23" s="462">
        <v>0.25</v>
      </c>
    </row>
    <row r="24" spans="1:29" x14ac:dyDescent="0.15">
      <c r="C24" s="549" t="s">
        <v>252</v>
      </c>
      <c r="D24" s="549"/>
      <c r="E24" s="549"/>
      <c r="F24" s="549"/>
      <c r="G24" s="549"/>
      <c r="H24" s="352"/>
      <c r="I24" s="352"/>
      <c r="J24" s="462">
        <v>0.75</v>
      </c>
      <c r="K24" s="462">
        <v>0.75</v>
      </c>
      <c r="L24" s="462">
        <v>0.75</v>
      </c>
      <c r="M24" s="462">
        <v>0.75</v>
      </c>
      <c r="N24" s="462">
        <v>0.75</v>
      </c>
      <c r="O24" s="462">
        <v>0.75</v>
      </c>
      <c r="P24" s="462">
        <v>0.75</v>
      </c>
      <c r="Q24" s="462">
        <v>0.75</v>
      </c>
      <c r="R24" s="462">
        <v>0.75</v>
      </c>
      <c r="S24" s="462">
        <v>0.75</v>
      </c>
      <c r="T24" s="462">
        <v>0.75</v>
      </c>
      <c r="U24" s="462">
        <v>0.75</v>
      </c>
      <c r="V24" s="462">
        <v>0.75</v>
      </c>
      <c r="W24" s="462">
        <v>0.75</v>
      </c>
      <c r="X24" s="462">
        <v>0.75</v>
      </c>
      <c r="Y24" s="462">
        <v>0.75</v>
      </c>
      <c r="Z24" s="462">
        <v>0.75</v>
      </c>
      <c r="AA24" s="462">
        <v>0.75</v>
      </c>
      <c r="AB24" s="462">
        <v>0.75</v>
      </c>
      <c r="AC24" s="462">
        <v>0.75</v>
      </c>
    </row>
    <row r="25" spans="1:29" x14ac:dyDescent="0.15">
      <c r="B25" s="469"/>
      <c r="C25" s="549" t="s">
        <v>156</v>
      </c>
      <c r="D25" s="549"/>
      <c r="E25" s="549"/>
      <c r="F25" s="549"/>
      <c r="G25" s="549"/>
      <c r="H25" s="549"/>
      <c r="I25" s="549"/>
      <c r="J25" s="462">
        <v>2</v>
      </c>
      <c r="K25" s="462">
        <v>2</v>
      </c>
      <c r="L25" s="462">
        <v>2</v>
      </c>
      <c r="M25" s="462">
        <v>0</v>
      </c>
      <c r="N25" s="462">
        <v>0</v>
      </c>
      <c r="O25" s="462">
        <v>0</v>
      </c>
      <c r="P25" s="462">
        <v>0</v>
      </c>
      <c r="Q25" s="462">
        <v>0</v>
      </c>
      <c r="R25" s="462">
        <v>0</v>
      </c>
      <c r="S25" s="462">
        <v>0</v>
      </c>
      <c r="T25" s="462">
        <v>2</v>
      </c>
      <c r="U25" s="462">
        <v>2</v>
      </c>
      <c r="V25" s="462">
        <v>2</v>
      </c>
      <c r="W25" s="462">
        <v>0</v>
      </c>
      <c r="X25" s="462">
        <v>0</v>
      </c>
      <c r="Y25" s="462">
        <v>0</v>
      </c>
      <c r="Z25" s="462">
        <v>0</v>
      </c>
      <c r="AA25" s="462">
        <v>0</v>
      </c>
      <c r="AB25" s="462">
        <v>0</v>
      </c>
      <c r="AC25" s="462">
        <v>0</v>
      </c>
    </row>
    <row r="26" spans="1:29" x14ac:dyDescent="0.15">
      <c r="B26" s="469"/>
      <c r="C26" s="549" t="s">
        <v>157</v>
      </c>
      <c r="D26" s="549"/>
      <c r="E26" s="549"/>
      <c r="F26" s="549"/>
      <c r="G26" s="549"/>
      <c r="H26" s="549"/>
      <c r="I26" s="549"/>
      <c r="J26" s="451">
        <f>J21-J20-J22-J23-J25-J24</f>
        <v>2.9000000000000004</v>
      </c>
      <c r="K26" s="451">
        <f t="shared" ref="K26:AC26" si="3">K21-K20-K22-K23-K25-K24</f>
        <v>2.0566666666666666</v>
      </c>
      <c r="L26" s="451">
        <f t="shared" si="3"/>
        <v>2.25</v>
      </c>
      <c r="M26" s="451">
        <f t="shared" si="3"/>
        <v>7.25</v>
      </c>
      <c r="N26" s="451">
        <f t="shared" si="3"/>
        <v>7.25</v>
      </c>
      <c r="O26" s="451">
        <f t="shared" si="3"/>
        <v>7.25</v>
      </c>
      <c r="P26" s="451">
        <f t="shared" si="3"/>
        <v>7.25</v>
      </c>
      <c r="Q26" s="451">
        <f t="shared" si="3"/>
        <v>7.25</v>
      </c>
      <c r="R26" s="451">
        <f t="shared" si="3"/>
        <v>7.25</v>
      </c>
      <c r="S26" s="451">
        <f t="shared" si="3"/>
        <v>7.25</v>
      </c>
      <c r="T26" s="451">
        <f t="shared" si="3"/>
        <v>2.9000000000000004</v>
      </c>
      <c r="U26" s="451">
        <f t="shared" si="3"/>
        <v>2.0566666666666666</v>
      </c>
      <c r="V26" s="451">
        <f t="shared" si="3"/>
        <v>2.25</v>
      </c>
      <c r="W26" s="451">
        <f t="shared" si="3"/>
        <v>7.25</v>
      </c>
      <c r="X26" s="451">
        <f t="shared" si="3"/>
        <v>7.25</v>
      </c>
      <c r="Y26" s="451">
        <f t="shared" si="3"/>
        <v>7.25</v>
      </c>
      <c r="Z26" s="451">
        <f t="shared" si="3"/>
        <v>7.25</v>
      </c>
      <c r="AA26" s="451">
        <f t="shared" si="3"/>
        <v>7.25</v>
      </c>
      <c r="AB26" s="451">
        <f t="shared" si="3"/>
        <v>7.25</v>
      </c>
      <c r="AC26" s="451">
        <f t="shared" si="3"/>
        <v>7.25</v>
      </c>
    </row>
  </sheetData>
  <sortState xmlns:xlrd2="http://schemas.microsoft.com/office/spreadsheetml/2017/richdata2" ref="B6:AC17">
    <sortCondition ref="B6:B17"/>
  </sortState>
  <mergeCells count="22">
    <mergeCell ref="C26:I26"/>
    <mergeCell ref="O4:S4"/>
    <mergeCell ref="T4:X4"/>
    <mergeCell ref="Y4:AC4"/>
    <mergeCell ref="H4:I4"/>
    <mergeCell ref="C18:I18"/>
    <mergeCell ref="C19:I19"/>
    <mergeCell ref="J4:N4"/>
    <mergeCell ref="C24:G24"/>
    <mergeCell ref="C20:I20"/>
    <mergeCell ref="C21:I21"/>
    <mergeCell ref="C22:I22"/>
    <mergeCell ref="C23:I23"/>
    <mergeCell ref="C25:I25"/>
    <mergeCell ref="A1:B1"/>
    <mergeCell ref="B4:C4"/>
    <mergeCell ref="D4:D5"/>
    <mergeCell ref="E4:E5"/>
    <mergeCell ref="F4:G4"/>
    <mergeCell ref="B3:C3"/>
    <mergeCell ref="D1:F2"/>
    <mergeCell ref="G1:G2"/>
  </mergeCells>
  <phoneticPr fontId="16" type="noConversion"/>
  <conditionalFormatting sqref="D6:D10 W6:AC10 AC11:AC12 S6 W11:AA12 M6:P12 D12 L6 K7:K12 K17 L16 K14:K15 D14:D17 M14:P17 W14:AA17 AC14:AC17 J6:J17 S14:U15 T13 S17:U17 S16:T16 S7:U12 V6">
    <cfRule type="cellIs" dxfId="1484" priority="117" stopIfTrue="1" operator="equal">
      <formula>5</formula>
    </cfRule>
    <cfRule type="cellIs" dxfId="1483" priority="118" stopIfTrue="1" operator="equal">
      <formula>4</formula>
    </cfRule>
    <cfRule type="cellIs" dxfId="1482" priority="119" stopIfTrue="1" operator="equal">
      <formula>3</formula>
    </cfRule>
    <cfRule type="cellIs" dxfId="1481" priority="120" stopIfTrue="1" operator="equal">
      <formula>2</formula>
    </cfRule>
  </conditionalFormatting>
  <conditionalFormatting sqref="T6:T9">
    <cfRule type="cellIs" dxfId="1480" priority="113" stopIfTrue="1" operator="equal">
      <formula>5</formula>
    </cfRule>
    <cfRule type="cellIs" dxfId="1479" priority="114" stopIfTrue="1" operator="equal">
      <formula>4</formula>
    </cfRule>
    <cfRule type="cellIs" dxfId="1478" priority="115" stopIfTrue="1" operator="equal">
      <formula>3</formula>
    </cfRule>
    <cfRule type="cellIs" dxfId="1477" priority="116" stopIfTrue="1" operator="equal">
      <formula>2</formula>
    </cfRule>
  </conditionalFormatting>
  <conditionalFormatting sqref="D11:D12 D14:D16">
    <cfRule type="cellIs" dxfId="1476" priority="109" stopIfTrue="1" operator="equal">
      <formula>5</formula>
    </cfRule>
    <cfRule type="cellIs" dxfId="1475" priority="110" stopIfTrue="1" operator="equal">
      <formula>4</formula>
    </cfRule>
    <cfRule type="cellIs" dxfId="1474" priority="111" stopIfTrue="1" operator="equal">
      <formula>3</formula>
    </cfRule>
    <cfRule type="cellIs" dxfId="1473" priority="112" stopIfTrue="1" operator="equal">
      <formula>2</formula>
    </cfRule>
  </conditionalFormatting>
  <conditionalFormatting sqref="AB11:AB12 AB14:AB17">
    <cfRule type="cellIs" dxfId="1472" priority="101" stopIfTrue="1" operator="equal">
      <formula>5</formula>
    </cfRule>
    <cfRule type="cellIs" dxfId="1471" priority="102" stopIfTrue="1" operator="equal">
      <formula>4</formula>
    </cfRule>
    <cfRule type="cellIs" dxfId="1470" priority="103" stopIfTrue="1" operator="equal">
      <formula>3</formula>
    </cfRule>
    <cfRule type="cellIs" dxfId="1469" priority="104" stopIfTrue="1" operator="equal">
      <formula>2</formula>
    </cfRule>
  </conditionalFormatting>
  <conditionalFormatting sqref="D4">
    <cfRule type="cellIs" dxfId="1468" priority="97" stopIfTrue="1" operator="equal">
      <formula>5</formula>
    </cfRule>
    <cfRule type="cellIs" dxfId="1467" priority="98" stopIfTrue="1" operator="equal">
      <formula>4</formula>
    </cfRule>
    <cfRule type="cellIs" dxfId="1466" priority="99" stopIfTrue="1" operator="equal">
      <formula>3</formula>
    </cfRule>
    <cfRule type="cellIs" dxfId="1465" priority="100" stopIfTrue="1" operator="equal">
      <formula>2</formula>
    </cfRule>
  </conditionalFormatting>
  <conditionalFormatting sqref="R6:R12 R14:R17">
    <cfRule type="cellIs" dxfId="1464" priority="73" stopIfTrue="1" operator="equal">
      <formula>5</formula>
    </cfRule>
    <cfRule type="cellIs" dxfId="1463" priority="74" stopIfTrue="1" operator="equal">
      <formula>4</formula>
    </cfRule>
    <cfRule type="cellIs" dxfId="1462" priority="75" stopIfTrue="1" operator="equal">
      <formula>3</formula>
    </cfRule>
    <cfRule type="cellIs" dxfId="1461" priority="76" stopIfTrue="1" operator="equal">
      <formula>2</formula>
    </cfRule>
  </conditionalFormatting>
  <conditionalFormatting sqref="V9:V12 V14">
    <cfRule type="cellIs" dxfId="1460" priority="57" stopIfTrue="1" operator="equal">
      <formula>5</formula>
    </cfRule>
    <cfRule type="cellIs" dxfId="1459" priority="58" stopIfTrue="1" operator="equal">
      <formula>4</formula>
    </cfRule>
    <cfRule type="cellIs" dxfId="1458" priority="59" stopIfTrue="1" operator="equal">
      <formula>3</formula>
    </cfRule>
    <cfRule type="cellIs" dxfId="1457" priority="60" stopIfTrue="1" operator="equal">
      <formula>2</formula>
    </cfRule>
  </conditionalFormatting>
  <conditionalFormatting sqref="L12 L14:L17">
    <cfRule type="cellIs" dxfId="1456" priority="89" stopIfTrue="1" operator="equal">
      <formula>5</formula>
    </cfRule>
    <cfRule type="cellIs" dxfId="1455" priority="90" stopIfTrue="1" operator="equal">
      <formula>4</formula>
    </cfRule>
    <cfRule type="cellIs" dxfId="1454" priority="91" stopIfTrue="1" operator="equal">
      <formula>3</formula>
    </cfRule>
    <cfRule type="cellIs" dxfId="1453" priority="92" stopIfTrue="1" operator="equal">
      <formula>2</formula>
    </cfRule>
  </conditionalFormatting>
  <conditionalFormatting sqref="Q6:Q12 Q14:Q17">
    <cfRule type="cellIs" dxfId="1452" priority="85" stopIfTrue="1" operator="equal">
      <formula>5</formula>
    </cfRule>
    <cfRule type="cellIs" dxfId="1451" priority="86" stopIfTrue="1" operator="equal">
      <formula>4</formula>
    </cfRule>
    <cfRule type="cellIs" dxfId="1450" priority="87" stopIfTrue="1" operator="equal">
      <formula>3</formula>
    </cfRule>
    <cfRule type="cellIs" dxfId="1449" priority="88" stopIfTrue="1" operator="equal">
      <formula>2</formula>
    </cfRule>
  </conditionalFormatting>
  <conditionalFormatting sqref="V15 U16 V17">
    <cfRule type="cellIs" dxfId="1448" priority="81" stopIfTrue="1" operator="equal">
      <formula>5</formula>
    </cfRule>
    <cfRule type="cellIs" dxfId="1447" priority="82" stopIfTrue="1" operator="equal">
      <formula>4</formula>
    </cfRule>
    <cfRule type="cellIs" dxfId="1446" priority="83" stopIfTrue="1" operator="equal">
      <formula>3</formula>
    </cfRule>
    <cfRule type="cellIs" dxfId="1445" priority="84" stopIfTrue="1" operator="equal">
      <formula>2</formula>
    </cfRule>
  </conditionalFormatting>
  <conditionalFormatting sqref="V6:V8">
    <cfRule type="cellIs" dxfId="1444" priority="61" stopIfTrue="1" operator="equal">
      <formula>5</formula>
    </cfRule>
    <cfRule type="cellIs" dxfId="1443" priority="62" stopIfTrue="1" operator="equal">
      <formula>4</formula>
    </cfRule>
    <cfRule type="cellIs" dxfId="1442" priority="63" stopIfTrue="1" operator="equal">
      <formula>3</formula>
    </cfRule>
    <cfRule type="cellIs" dxfId="1441" priority="64" stopIfTrue="1" operator="equal">
      <formula>2</formula>
    </cfRule>
  </conditionalFormatting>
  <conditionalFormatting sqref="L11">
    <cfRule type="cellIs" dxfId="1440" priority="77" stopIfTrue="1" operator="equal">
      <formula>5</formula>
    </cfRule>
    <cfRule type="cellIs" dxfId="1439" priority="78" stopIfTrue="1" operator="equal">
      <formula>4</formula>
    </cfRule>
    <cfRule type="cellIs" dxfId="1438" priority="79" stopIfTrue="1" operator="equal">
      <formula>3</formula>
    </cfRule>
    <cfRule type="cellIs" dxfId="1437" priority="80" stopIfTrue="1" operator="equal">
      <formula>2</formula>
    </cfRule>
  </conditionalFormatting>
  <conditionalFormatting sqref="L6:L10">
    <cfRule type="cellIs" dxfId="1436" priority="69" stopIfTrue="1" operator="equal">
      <formula>5</formula>
    </cfRule>
    <cfRule type="cellIs" dxfId="1435" priority="70" stopIfTrue="1" operator="equal">
      <formula>4</formula>
    </cfRule>
    <cfRule type="cellIs" dxfId="1434" priority="71" stopIfTrue="1" operator="equal">
      <formula>3</formula>
    </cfRule>
    <cfRule type="cellIs" dxfId="1433" priority="72" stopIfTrue="1" operator="equal">
      <formula>2</formula>
    </cfRule>
  </conditionalFormatting>
  <conditionalFormatting sqref="J18:AC18">
    <cfRule type="cellIs" dxfId="1432" priority="37" operator="equal">
      <formula>0</formula>
    </cfRule>
    <cfRule type="cellIs" dxfId="1431" priority="38" operator="greaterThan">
      <formula>120</formula>
    </cfRule>
    <cfRule type="cellIs" dxfId="1430" priority="39" operator="greaterThan">
      <formula>100</formula>
    </cfRule>
    <cfRule type="cellIs" dxfId="1429" priority="40" operator="lessThanOrEqual">
      <formula>100</formula>
    </cfRule>
  </conditionalFormatting>
  <conditionalFormatting sqref="S13 W13:AC13 K13:Q13">
    <cfRule type="cellIs" dxfId="1428" priority="33" stopIfTrue="1" operator="equal">
      <formula>5</formula>
    </cfRule>
    <cfRule type="cellIs" dxfId="1427" priority="34" stopIfTrue="1" operator="equal">
      <formula>4</formula>
    </cfRule>
    <cfRule type="cellIs" dxfId="1426" priority="35" stopIfTrue="1" operator="equal">
      <formula>3</formula>
    </cfRule>
    <cfRule type="cellIs" dxfId="1425" priority="36" stopIfTrue="1" operator="equal">
      <formula>2</formula>
    </cfRule>
  </conditionalFormatting>
  <conditionalFormatting sqref="D13">
    <cfRule type="cellIs" dxfId="1424" priority="29" stopIfTrue="1" operator="equal">
      <formula>5</formula>
    </cfRule>
    <cfRule type="cellIs" dxfId="1423" priority="30" stopIfTrue="1" operator="equal">
      <formula>4</formula>
    </cfRule>
    <cfRule type="cellIs" dxfId="1422" priority="31" stopIfTrue="1" operator="equal">
      <formula>3</formula>
    </cfRule>
    <cfRule type="cellIs" dxfId="1421" priority="32" stopIfTrue="1" operator="equal">
      <formula>2</formula>
    </cfRule>
  </conditionalFormatting>
  <conditionalFormatting sqref="R13">
    <cfRule type="cellIs" dxfId="1420" priority="21" stopIfTrue="1" operator="equal">
      <formula>5</formula>
    </cfRule>
    <cfRule type="cellIs" dxfId="1419" priority="22" stopIfTrue="1" operator="equal">
      <formula>4</formula>
    </cfRule>
    <cfRule type="cellIs" dxfId="1418" priority="23" stopIfTrue="1" operator="equal">
      <formula>3</formula>
    </cfRule>
    <cfRule type="cellIs" dxfId="1417" priority="24" stopIfTrue="1" operator="equal">
      <formula>2</formula>
    </cfRule>
  </conditionalFormatting>
  <conditionalFormatting sqref="R13">
    <cfRule type="cellIs" dxfId="1416" priority="17" stopIfTrue="1" operator="equal">
      <formula>5</formula>
    </cfRule>
    <cfRule type="cellIs" dxfId="1415" priority="18" stopIfTrue="1" operator="equal">
      <formula>4</formula>
    </cfRule>
    <cfRule type="cellIs" dxfId="1414" priority="19" stopIfTrue="1" operator="equal">
      <formula>3</formula>
    </cfRule>
    <cfRule type="cellIs" dxfId="1413" priority="20" stopIfTrue="1" operator="equal">
      <formula>2</formula>
    </cfRule>
  </conditionalFormatting>
  <conditionalFormatting sqref="V13">
    <cfRule type="cellIs" dxfId="1412" priority="13" stopIfTrue="1" operator="equal">
      <formula>5</formula>
    </cfRule>
    <cfRule type="cellIs" dxfId="1411" priority="14" stopIfTrue="1" operator="equal">
      <formula>4</formula>
    </cfRule>
    <cfRule type="cellIs" dxfId="1410" priority="15" stopIfTrue="1" operator="equal">
      <formula>3</formula>
    </cfRule>
    <cfRule type="cellIs" dxfId="1409" priority="16" stopIfTrue="1" operator="equal">
      <formula>2</formula>
    </cfRule>
  </conditionalFormatting>
  <conditionalFormatting sqref="U13">
    <cfRule type="cellIs" dxfId="1408" priority="9" stopIfTrue="1" operator="equal">
      <formula>5</formula>
    </cfRule>
    <cfRule type="cellIs" dxfId="1407" priority="10" stopIfTrue="1" operator="equal">
      <formula>4</formula>
    </cfRule>
    <cfRule type="cellIs" dxfId="1406" priority="11" stopIfTrue="1" operator="equal">
      <formula>3</formula>
    </cfRule>
    <cfRule type="cellIs" dxfId="1405" priority="12" stopIfTrue="1" operator="equal">
      <formula>2</formula>
    </cfRule>
  </conditionalFormatting>
  <conditionalFormatting sqref="V16">
    <cfRule type="cellIs" dxfId="1404" priority="5" stopIfTrue="1" operator="equal">
      <formula>5</formula>
    </cfRule>
    <cfRule type="cellIs" dxfId="1403" priority="6" stopIfTrue="1" operator="equal">
      <formula>4</formula>
    </cfRule>
    <cfRule type="cellIs" dxfId="1402" priority="7" stopIfTrue="1" operator="equal">
      <formula>3</formula>
    </cfRule>
    <cfRule type="cellIs" dxfId="1401" priority="8" stopIfTrue="1" operator="equal">
      <formula>2</formula>
    </cfRule>
  </conditionalFormatting>
  <conditionalFormatting sqref="V16">
    <cfRule type="cellIs" dxfId="1400" priority="1" stopIfTrue="1" operator="equal">
      <formula>5</formula>
    </cfRule>
    <cfRule type="cellIs" dxfId="1399" priority="2" stopIfTrue="1" operator="equal">
      <formula>4</formula>
    </cfRule>
    <cfRule type="cellIs" dxfId="1398" priority="3" stopIfTrue="1" operator="equal">
      <formula>3</formula>
    </cfRule>
    <cfRule type="cellIs" dxfId="1397" priority="4" stopIfTrue="1" operator="equal">
      <formula>2</formula>
    </cfRule>
  </conditionalFormatting>
  <hyperlinks>
    <hyperlink ref="J3" r:id="rId1" xr:uid="{F4A4C5BA-AAE7-441C-82D2-95760AF82AA9}"/>
    <hyperlink ref="K3" r:id="rId2" xr:uid="{DE1A4040-019B-4002-A145-9E7E4FB96E12}"/>
    <hyperlink ref="L3" r:id="rId3" xr:uid="{F9E8D7EC-C875-4B05-BF4C-7DD205F03F26}"/>
    <hyperlink ref="T3" r:id="rId4" xr:uid="{51C6BEFE-00C5-4392-935A-62516BC421ED}"/>
    <hyperlink ref="U3" r:id="rId5" xr:uid="{568BFBA8-7277-4AE2-A9D1-5376D957B6ED}"/>
    <hyperlink ref="V3" r:id="rId6" xr:uid="{F5199378-7D13-4967-B902-51DF709F1917}"/>
  </hyperlinks>
  <pageMargins left="0.7" right="0.7" top="0.75" bottom="0.75" header="0.3" footer="0.3"/>
  <ignoredErrors>
    <ignoredError sqref="K2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63957-499C-43E7-9398-20185997F45E}">
  <sheetPr>
    <tabColor theme="6"/>
  </sheetPr>
  <dimension ref="A1:AD45"/>
  <sheetViews>
    <sheetView tabSelected="1" zoomScale="90" zoomScaleNormal="9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K51" sqref="K51"/>
    </sheetView>
  </sheetViews>
  <sheetFormatPr baseColWidth="10" defaultColWidth="8.83203125" defaultRowHeight="13" x14ac:dyDescent="0.15"/>
  <cols>
    <col min="1" max="1" width="13.1640625" bestFit="1" customWidth="1"/>
    <col min="3" max="3" width="29" bestFit="1" customWidth="1"/>
    <col min="4" max="7" width="0" hidden="1" customWidth="1"/>
    <col min="8" max="8" width="9.1640625" hidden="1" customWidth="1"/>
    <col min="9" max="9" width="2.1640625" hidden="1" customWidth="1"/>
  </cols>
  <sheetData>
    <row r="1" spans="1:30" x14ac:dyDescent="0.15">
      <c r="A1" s="561"/>
      <c r="B1" s="561"/>
      <c r="D1" s="545" t="s">
        <v>230</v>
      </c>
      <c r="E1" s="546"/>
      <c r="F1" s="546"/>
      <c r="G1" s="543">
        <f>COUNTIF(J37:AC37,"0.0")</f>
        <v>0</v>
      </c>
    </row>
    <row r="2" spans="1:30" ht="14" thickBot="1" x14ac:dyDescent="0.2">
      <c r="D2" s="547"/>
      <c r="E2" s="548"/>
      <c r="F2" s="548"/>
      <c r="G2" s="544"/>
    </row>
    <row r="3" spans="1:30" ht="14" thickBot="1" x14ac:dyDescent="0.2">
      <c r="B3" s="562"/>
      <c r="C3" s="562"/>
      <c r="F3" s="452"/>
      <c r="G3" s="452"/>
      <c r="H3" s="452"/>
      <c r="I3" s="478"/>
      <c r="J3" s="200" t="s">
        <v>251</v>
      </c>
      <c r="K3" s="200" t="s">
        <v>251</v>
      </c>
      <c r="L3" s="200" t="s">
        <v>251</v>
      </c>
      <c r="M3" s="200" t="s">
        <v>251</v>
      </c>
      <c r="N3" s="200" t="s">
        <v>251</v>
      </c>
      <c r="O3" s="200" t="s">
        <v>251</v>
      </c>
      <c r="P3" s="200" t="s">
        <v>251</v>
      </c>
      <c r="Q3" s="200" t="s">
        <v>251</v>
      </c>
      <c r="R3" s="200" t="s">
        <v>251</v>
      </c>
      <c r="S3" s="200" t="s">
        <v>251</v>
      </c>
      <c r="T3" s="200" t="s">
        <v>251</v>
      </c>
      <c r="U3" s="200" t="s">
        <v>251</v>
      </c>
      <c r="V3" s="200" t="s">
        <v>251</v>
      </c>
      <c r="W3" s="200" t="s">
        <v>251</v>
      </c>
      <c r="X3" s="200" t="s">
        <v>251</v>
      </c>
      <c r="Y3" s="200" t="s">
        <v>251</v>
      </c>
      <c r="Z3" s="200" t="s">
        <v>251</v>
      </c>
      <c r="AA3" s="200" t="s">
        <v>251</v>
      </c>
      <c r="AB3" s="200" t="s">
        <v>251</v>
      </c>
      <c r="AC3" s="200" t="s">
        <v>251</v>
      </c>
      <c r="AD3" s="479"/>
    </row>
    <row r="4" spans="1:30" ht="24" customHeight="1" x14ac:dyDescent="0.15">
      <c r="B4" s="551" t="s">
        <v>165</v>
      </c>
      <c r="C4" s="552"/>
      <c r="D4" s="553" t="s">
        <v>1</v>
      </c>
      <c r="E4" s="555" t="s">
        <v>2</v>
      </c>
      <c r="F4" s="557" t="s">
        <v>3</v>
      </c>
      <c r="G4" s="558"/>
      <c r="H4" s="557" t="s">
        <v>216</v>
      </c>
      <c r="I4" s="558"/>
      <c r="J4" s="568" t="s">
        <v>4</v>
      </c>
      <c r="K4" s="564"/>
      <c r="L4" s="564"/>
      <c r="M4" s="564"/>
      <c r="N4" s="565"/>
      <c r="O4" s="568" t="s">
        <v>5</v>
      </c>
      <c r="P4" s="564"/>
      <c r="Q4" s="564"/>
      <c r="R4" s="564"/>
      <c r="S4" s="565"/>
      <c r="T4" s="568" t="s">
        <v>6</v>
      </c>
      <c r="U4" s="564"/>
      <c r="V4" s="564"/>
      <c r="W4" s="564"/>
      <c r="X4" s="565"/>
      <c r="Y4" s="568" t="s">
        <v>7</v>
      </c>
      <c r="Z4" s="564"/>
      <c r="AA4" s="564"/>
      <c r="AB4" s="564"/>
      <c r="AC4" s="565"/>
    </row>
    <row r="5" spans="1:30" ht="14" thickBot="1" x14ac:dyDescent="0.2">
      <c r="A5" s="524" t="s">
        <v>256</v>
      </c>
      <c r="B5" s="170" t="s">
        <v>11</v>
      </c>
      <c r="C5" s="172" t="s">
        <v>12</v>
      </c>
      <c r="D5" s="554"/>
      <c r="E5" s="556"/>
      <c r="F5" s="179" t="s">
        <v>13</v>
      </c>
      <c r="G5" s="180" t="s">
        <v>14</v>
      </c>
      <c r="H5" s="179" t="s">
        <v>13</v>
      </c>
      <c r="I5" s="180" t="s">
        <v>14</v>
      </c>
      <c r="J5" s="171" t="s">
        <v>15</v>
      </c>
      <c r="K5" s="172" t="s">
        <v>16</v>
      </c>
      <c r="L5" s="172" t="s">
        <v>17</v>
      </c>
      <c r="M5" s="172" t="s">
        <v>16</v>
      </c>
      <c r="N5" s="173" t="s">
        <v>18</v>
      </c>
      <c r="O5" s="171" t="s">
        <v>15</v>
      </c>
      <c r="P5" s="172" t="s">
        <v>16</v>
      </c>
      <c r="Q5" s="172" t="s">
        <v>17</v>
      </c>
      <c r="R5" s="172" t="s">
        <v>16</v>
      </c>
      <c r="S5" s="173" t="s">
        <v>18</v>
      </c>
      <c r="T5" s="171" t="s">
        <v>15</v>
      </c>
      <c r="U5" s="172" t="s">
        <v>16</v>
      </c>
      <c r="V5" s="172" t="s">
        <v>17</v>
      </c>
      <c r="W5" s="172" t="s">
        <v>16</v>
      </c>
      <c r="X5" s="173" t="s">
        <v>18</v>
      </c>
      <c r="Y5" s="171" t="s">
        <v>15</v>
      </c>
      <c r="Z5" s="172" t="s">
        <v>16</v>
      </c>
      <c r="AA5" s="172" t="s">
        <v>17</v>
      </c>
      <c r="AB5" s="172" t="s">
        <v>16</v>
      </c>
      <c r="AC5" s="173" t="s">
        <v>18</v>
      </c>
    </row>
    <row r="6" spans="1:30" x14ac:dyDescent="0.15">
      <c r="A6" t="s">
        <v>297</v>
      </c>
      <c r="B6" s="480">
        <v>2640</v>
      </c>
      <c r="C6" s="348" t="s">
        <v>54</v>
      </c>
      <c r="D6" s="481">
        <v>2</v>
      </c>
      <c r="E6" s="482">
        <v>3</v>
      </c>
      <c r="F6" s="444">
        <v>159.69999999999999</v>
      </c>
      <c r="G6" s="445">
        <v>175.2</v>
      </c>
      <c r="H6" s="446">
        <v>159998</v>
      </c>
      <c r="I6" s="447">
        <v>175446</v>
      </c>
      <c r="J6" s="439">
        <f>G6-F6</f>
        <v>15.5</v>
      </c>
      <c r="K6" s="440"/>
      <c r="L6" s="440"/>
      <c r="M6" s="441">
        <f>G6-F6</f>
        <v>15.5</v>
      </c>
      <c r="N6" s="442"/>
      <c r="O6" s="439">
        <f>G6-F6</f>
        <v>15.5</v>
      </c>
      <c r="P6" s="440"/>
      <c r="Q6" s="440"/>
      <c r="R6" s="441">
        <f>G6-F6</f>
        <v>15.5</v>
      </c>
      <c r="S6" s="442"/>
      <c r="T6" s="439">
        <f>G6-F6</f>
        <v>15.5</v>
      </c>
      <c r="U6" s="440"/>
      <c r="V6" s="440"/>
      <c r="W6" s="441">
        <f>G6-F6</f>
        <v>15.5</v>
      </c>
      <c r="X6" s="442"/>
      <c r="Y6" s="439">
        <f>G6-F6</f>
        <v>15.5</v>
      </c>
      <c r="Z6" s="440"/>
      <c r="AA6" s="440"/>
      <c r="AB6" s="441">
        <f>G6-F6</f>
        <v>15.5</v>
      </c>
      <c r="AC6" s="442"/>
    </row>
    <row r="7" spans="1:30" x14ac:dyDescent="0.15">
      <c r="A7" t="s">
        <v>298</v>
      </c>
      <c r="B7" s="483">
        <v>2640</v>
      </c>
      <c r="C7" s="153" t="s">
        <v>54</v>
      </c>
      <c r="D7" s="484">
        <v>2</v>
      </c>
      <c r="E7" s="485">
        <v>4</v>
      </c>
      <c r="F7" s="189">
        <v>175.2</v>
      </c>
      <c r="G7" s="190">
        <v>255.5</v>
      </c>
      <c r="H7" s="263">
        <v>175446</v>
      </c>
      <c r="I7" s="264">
        <v>255459</v>
      </c>
      <c r="J7" s="267"/>
      <c r="K7" s="266">
        <f>G7-F7</f>
        <v>80.300000000000011</v>
      </c>
      <c r="L7" s="265"/>
      <c r="M7" s="265"/>
      <c r="N7" s="268">
        <f>G7-F7</f>
        <v>80.300000000000011</v>
      </c>
      <c r="O7" s="267"/>
      <c r="P7" s="266">
        <f>G7-F7</f>
        <v>80.300000000000011</v>
      </c>
      <c r="Q7" s="265"/>
      <c r="R7" s="265"/>
      <c r="S7" s="268">
        <f>G7-F7</f>
        <v>80.300000000000011</v>
      </c>
      <c r="T7" s="267"/>
      <c r="U7" s="266">
        <f>G7-F7</f>
        <v>80.300000000000011</v>
      </c>
      <c r="V7" s="265"/>
      <c r="W7" s="265"/>
      <c r="X7" s="268">
        <f>G7-F7</f>
        <v>80.300000000000011</v>
      </c>
      <c r="Y7" s="267"/>
      <c r="Z7" s="266">
        <f>G7-F7</f>
        <v>80.300000000000011</v>
      </c>
      <c r="AA7" s="265"/>
      <c r="AB7" s="265"/>
      <c r="AC7" s="268">
        <f>G7-F7</f>
        <v>80.300000000000011</v>
      </c>
    </row>
    <row r="8" spans="1:30" x14ac:dyDescent="0.15">
      <c r="A8" t="s">
        <v>301</v>
      </c>
      <c r="B8" s="463">
        <v>2590</v>
      </c>
      <c r="C8" s="154" t="s">
        <v>41</v>
      </c>
      <c r="D8" s="486">
        <v>3</v>
      </c>
      <c r="E8" s="487">
        <v>4</v>
      </c>
      <c r="F8" s="181">
        <v>87.5</v>
      </c>
      <c r="G8" s="182">
        <v>121.8</v>
      </c>
      <c r="H8" s="269">
        <v>293912</v>
      </c>
      <c r="I8" s="270">
        <v>327863</v>
      </c>
      <c r="J8" s="443">
        <f>G8-F8</f>
        <v>34.299999999999997</v>
      </c>
      <c r="K8" s="317"/>
      <c r="L8" s="317"/>
      <c r="M8" s="317"/>
      <c r="N8" s="318"/>
      <c r="O8" s="305">
        <f>G8-F8</f>
        <v>34.299999999999997</v>
      </c>
      <c r="P8" s="317"/>
      <c r="Q8" s="317"/>
      <c r="R8" s="317"/>
      <c r="S8" s="318"/>
      <c r="T8" s="305">
        <f>G8-F8</f>
        <v>34.299999999999997</v>
      </c>
      <c r="U8" s="317"/>
      <c r="V8" s="317"/>
      <c r="W8" s="317"/>
      <c r="X8" s="318"/>
      <c r="Y8" s="305">
        <f>G8-F8</f>
        <v>34.299999999999997</v>
      </c>
      <c r="Z8" s="317"/>
      <c r="AA8" s="317"/>
      <c r="AB8" s="317"/>
      <c r="AC8" s="318"/>
    </row>
    <row r="9" spans="1:30" x14ac:dyDescent="0.15">
      <c r="A9" t="s">
        <v>303</v>
      </c>
      <c r="B9" s="463">
        <v>2590</v>
      </c>
      <c r="C9" s="154" t="s">
        <v>41</v>
      </c>
      <c r="D9" s="486">
        <v>3</v>
      </c>
      <c r="E9" s="487">
        <v>5</v>
      </c>
      <c r="F9" s="181">
        <v>0</v>
      </c>
      <c r="G9" s="182">
        <v>29.1</v>
      </c>
      <c r="H9" s="269">
        <v>327863</v>
      </c>
      <c r="I9" s="270">
        <v>357094</v>
      </c>
      <c r="J9" s="319"/>
      <c r="K9" s="317"/>
      <c r="L9" s="317"/>
      <c r="M9" s="305">
        <f>G9-F9</f>
        <v>29.1</v>
      </c>
      <c r="N9" s="318"/>
      <c r="O9" s="319"/>
      <c r="P9" s="317"/>
      <c r="Q9" s="317"/>
      <c r="R9" s="305">
        <f>G9-F9</f>
        <v>29.1</v>
      </c>
      <c r="S9" s="318"/>
      <c r="T9" s="319"/>
      <c r="U9" s="317"/>
      <c r="V9" s="317"/>
      <c r="W9" s="305">
        <f>G9-F9</f>
        <v>29.1</v>
      </c>
      <c r="X9" s="318"/>
      <c r="Y9" s="319"/>
      <c r="Z9" s="317"/>
      <c r="AA9" s="317"/>
      <c r="AB9" s="305">
        <f>G9-F9</f>
        <v>29.1</v>
      </c>
      <c r="AC9" s="318"/>
    </row>
    <row r="10" spans="1:30" x14ac:dyDescent="0.15">
      <c r="A10" t="s">
        <v>299</v>
      </c>
      <c r="B10" s="463">
        <v>5400</v>
      </c>
      <c r="C10" s="154" t="s">
        <v>76</v>
      </c>
      <c r="D10" s="486">
        <v>3</v>
      </c>
      <c r="E10" s="464">
        <v>1</v>
      </c>
      <c r="F10" s="181">
        <v>0</v>
      </c>
      <c r="G10" s="182">
        <v>2.7639999999999998</v>
      </c>
      <c r="H10" s="269">
        <v>0</v>
      </c>
      <c r="I10" s="270">
        <v>2764</v>
      </c>
      <c r="J10" s="319"/>
      <c r="K10" s="317"/>
      <c r="L10" s="317"/>
      <c r="M10" s="317"/>
      <c r="N10" s="304">
        <f>G10-F10</f>
        <v>2.7639999999999998</v>
      </c>
      <c r="O10" s="319"/>
      <c r="P10" s="317"/>
      <c r="Q10" s="317"/>
      <c r="R10" s="317"/>
      <c r="S10" s="304">
        <f>G10-F10</f>
        <v>2.7639999999999998</v>
      </c>
      <c r="T10" s="319"/>
      <c r="U10" s="317"/>
      <c r="V10" s="317"/>
      <c r="W10" s="317"/>
      <c r="X10" s="304">
        <f>G10-F10</f>
        <v>2.7639999999999998</v>
      </c>
      <c r="Y10" s="319"/>
      <c r="Z10" s="317"/>
      <c r="AA10" s="317"/>
      <c r="AB10" s="317"/>
      <c r="AC10" s="304">
        <f>G10-F10</f>
        <v>2.7639999999999998</v>
      </c>
    </row>
    <row r="11" spans="1:30" x14ac:dyDescent="0.15">
      <c r="A11" t="s">
        <v>300</v>
      </c>
      <c r="B11" s="463">
        <v>5409</v>
      </c>
      <c r="C11" s="154" t="s">
        <v>85</v>
      </c>
      <c r="D11" s="271">
        <v>3</v>
      </c>
      <c r="E11" s="464">
        <v>1</v>
      </c>
      <c r="F11" s="181">
        <v>0</v>
      </c>
      <c r="G11" s="182">
        <v>5.46</v>
      </c>
      <c r="H11" s="269">
        <v>0</v>
      </c>
      <c r="I11" s="270">
        <v>5460</v>
      </c>
      <c r="J11" s="319"/>
      <c r="K11" s="317"/>
      <c r="L11" s="305">
        <f>G11-F11</f>
        <v>5.46</v>
      </c>
      <c r="M11" s="317"/>
      <c r="N11" s="318"/>
      <c r="O11" s="319"/>
      <c r="P11" s="317"/>
      <c r="Q11" s="305">
        <f>G11-F11</f>
        <v>5.46</v>
      </c>
      <c r="R11" s="317"/>
      <c r="S11" s="318"/>
      <c r="T11" s="319"/>
      <c r="U11" s="317"/>
      <c r="V11" s="305">
        <f>G11-F11</f>
        <v>5.46</v>
      </c>
      <c r="W11" s="317"/>
      <c r="X11" s="318"/>
      <c r="Y11" s="319"/>
      <c r="Z11" s="317"/>
      <c r="AA11" s="305">
        <f>G11-F11</f>
        <v>5.46</v>
      </c>
      <c r="AB11" s="317"/>
      <c r="AC11" s="318"/>
    </row>
    <row r="12" spans="1:30" x14ac:dyDescent="0.15">
      <c r="A12" t="s">
        <v>302</v>
      </c>
      <c r="B12" s="463">
        <v>5982</v>
      </c>
      <c r="C12" s="154" t="s">
        <v>92</v>
      </c>
      <c r="D12" s="271">
        <v>3</v>
      </c>
      <c r="E12" s="464">
        <v>1</v>
      </c>
      <c r="F12" s="181">
        <v>0</v>
      </c>
      <c r="G12" s="182">
        <v>18.925000000000001</v>
      </c>
      <c r="H12" s="269">
        <v>0</v>
      </c>
      <c r="I12" s="272">
        <v>18925</v>
      </c>
      <c r="J12" s="319"/>
      <c r="K12" s="320"/>
      <c r="L12" s="305">
        <f>G12-F12</f>
        <v>18.925000000000001</v>
      </c>
      <c r="M12" s="317"/>
      <c r="N12" s="318"/>
      <c r="O12" s="319"/>
      <c r="P12" s="317"/>
      <c r="Q12" s="305">
        <f>G12-F12</f>
        <v>18.925000000000001</v>
      </c>
      <c r="R12" s="317"/>
      <c r="S12" s="318"/>
      <c r="T12" s="319"/>
      <c r="U12" s="320"/>
      <c r="V12" s="305">
        <f>G12-F12</f>
        <v>18.925000000000001</v>
      </c>
      <c r="W12" s="317"/>
      <c r="X12" s="318"/>
      <c r="Y12" s="319"/>
      <c r="Z12" s="317"/>
      <c r="AA12" s="305">
        <f>G12-F12</f>
        <v>18.925000000000001</v>
      </c>
      <c r="AB12" s="317"/>
      <c r="AC12" s="318"/>
    </row>
    <row r="13" spans="1:30" x14ac:dyDescent="0.15">
      <c r="A13" t="s">
        <v>305</v>
      </c>
      <c r="B13" s="463">
        <v>5406</v>
      </c>
      <c r="C13" s="154" t="s">
        <v>39</v>
      </c>
      <c r="D13" s="271">
        <v>3</v>
      </c>
      <c r="E13" s="464">
        <v>2</v>
      </c>
      <c r="F13" s="181">
        <v>61.082999999999998</v>
      </c>
      <c r="G13" s="182">
        <v>62.219000000000001</v>
      </c>
      <c r="H13" s="269">
        <v>61083</v>
      </c>
      <c r="I13" s="272">
        <v>62219</v>
      </c>
      <c r="J13" s="319"/>
      <c r="K13" s="317"/>
      <c r="L13" s="317"/>
      <c r="M13" s="317"/>
      <c r="N13" s="318"/>
      <c r="O13" s="319"/>
      <c r="P13" s="305">
        <f>G13-F13</f>
        <v>1.1360000000000028</v>
      </c>
      <c r="Q13" s="317"/>
      <c r="R13" s="317"/>
      <c r="S13" s="318"/>
      <c r="T13" s="319"/>
      <c r="U13" s="317"/>
      <c r="V13" s="317"/>
      <c r="W13" s="317"/>
      <c r="X13" s="318"/>
      <c r="Y13" s="319"/>
      <c r="Z13" s="305">
        <f>G13-F13</f>
        <v>1.1360000000000028</v>
      </c>
      <c r="AA13" s="317"/>
      <c r="AB13" s="317"/>
      <c r="AC13" s="318"/>
    </row>
    <row r="14" spans="1:30" x14ac:dyDescent="0.15">
      <c r="A14" t="s">
        <v>304</v>
      </c>
      <c r="B14" s="488">
        <v>2570</v>
      </c>
      <c r="C14" s="273" t="s">
        <v>94</v>
      </c>
      <c r="D14" s="274">
        <v>4</v>
      </c>
      <c r="E14" s="489">
        <v>3</v>
      </c>
      <c r="F14" s="275">
        <v>143.5</v>
      </c>
      <c r="G14" s="276">
        <v>195.45</v>
      </c>
      <c r="H14" s="277">
        <v>281197</v>
      </c>
      <c r="I14" s="278">
        <v>333828</v>
      </c>
      <c r="J14" s="279"/>
      <c r="K14" s="280">
        <f>G14-F14</f>
        <v>51.949999999999989</v>
      </c>
      <c r="L14" s="281"/>
      <c r="M14" s="282"/>
      <c r="N14" s="283"/>
      <c r="O14" s="284"/>
      <c r="P14" s="285"/>
      <c r="Q14" s="282"/>
      <c r="R14" s="282"/>
      <c r="S14" s="283"/>
      <c r="T14" s="279"/>
      <c r="U14" s="280">
        <f>G14-F14</f>
        <v>51.949999999999989</v>
      </c>
      <c r="V14" s="281"/>
      <c r="W14" s="282"/>
      <c r="X14" s="283"/>
      <c r="Y14" s="284"/>
      <c r="Z14" s="285"/>
      <c r="AA14" s="282"/>
      <c r="AB14" s="282"/>
      <c r="AC14" s="283"/>
    </row>
    <row r="15" spans="1:30" x14ac:dyDescent="0.15">
      <c r="A15" t="s">
        <v>306</v>
      </c>
      <c r="B15" s="488">
        <v>2570</v>
      </c>
      <c r="C15" s="273" t="s">
        <v>94</v>
      </c>
      <c r="D15" s="274">
        <v>4</v>
      </c>
      <c r="E15" s="489">
        <v>2</v>
      </c>
      <c r="F15" s="275">
        <v>87.4</v>
      </c>
      <c r="G15" s="276">
        <v>128.80000000000001</v>
      </c>
      <c r="H15" s="277">
        <v>225696</v>
      </c>
      <c r="I15" s="278">
        <v>267129</v>
      </c>
      <c r="J15" s="284"/>
      <c r="K15" s="286"/>
      <c r="L15" s="282"/>
      <c r="M15" s="282"/>
      <c r="N15" s="283"/>
      <c r="O15" s="279"/>
      <c r="P15" s="280">
        <f>G15-F15</f>
        <v>41.400000000000006</v>
      </c>
      <c r="Q15" s="281"/>
      <c r="R15" s="282"/>
      <c r="S15" s="283"/>
      <c r="T15" s="284"/>
      <c r="U15" s="286"/>
      <c r="V15" s="282"/>
      <c r="W15" s="282"/>
      <c r="X15" s="283"/>
      <c r="Y15" s="279"/>
      <c r="Z15" s="280">
        <f>G15-F15</f>
        <v>41.400000000000006</v>
      </c>
      <c r="AA15" s="281"/>
      <c r="AB15" s="282"/>
      <c r="AC15" s="283"/>
    </row>
    <row r="16" spans="1:30" x14ac:dyDescent="0.15">
      <c r="A16" t="s">
        <v>307</v>
      </c>
      <c r="B16" s="488">
        <v>5364</v>
      </c>
      <c r="C16" s="273" t="s">
        <v>81</v>
      </c>
      <c r="D16" s="274">
        <v>4</v>
      </c>
      <c r="E16" s="489">
        <v>1</v>
      </c>
      <c r="F16" s="275">
        <v>0</v>
      </c>
      <c r="G16" s="276">
        <v>11.6</v>
      </c>
      <c r="H16" s="277">
        <v>0</v>
      </c>
      <c r="I16" s="278">
        <v>11600</v>
      </c>
      <c r="J16" s="307">
        <f>G16-F16</f>
        <v>11.6</v>
      </c>
      <c r="K16" s="282"/>
      <c r="L16" s="282"/>
      <c r="M16" s="282"/>
      <c r="N16" s="283"/>
      <c r="O16" s="284"/>
      <c r="P16" s="286"/>
      <c r="Q16" s="282"/>
      <c r="R16" s="282"/>
      <c r="S16" s="283"/>
      <c r="T16" s="280">
        <f>G16-F16</f>
        <v>11.6</v>
      </c>
      <c r="U16" s="282"/>
      <c r="V16" s="282"/>
      <c r="W16" s="282"/>
      <c r="X16" s="283"/>
      <c r="Y16" s="284"/>
      <c r="Z16" s="286"/>
      <c r="AA16" s="282"/>
      <c r="AB16" s="282"/>
      <c r="AC16" s="283"/>
    </row>
    <row r="17" spans="1:29" x14ac:dyDescent="0.15">
      <c r="A17" t="s">
        <v>308</v>
      </c>
      <c r="B17" s="488">
        <v>5365</v>
      </c>
      <c r="C17" s="273" t="s">
        <v>87</v>
      </c>
      <c r="D17" s="274">
        <v>4</v>
      </c>
      <c r="E17" s="489">
        <v>1</v>
      </c>
      <c r="F17" s="275">
        <v>1.645</v>
      </c>
      <c r="G17" s="276">
        <v>13.244999999999999</v>
      </c>
      <c r="H17" s="277">
        <v>1645</v>
      </c>
      <c r="I17" s="278">
        <v>13245</v>
      </c>
      <c r="J17" s="307">
        <f>G17-F17</f>
        <v>11.6</v>
      </c>
      <c r="K17" s="282"/>
      <c r="L17" s="282"/>
      <c r="M17" s="282"/>
      <c r="N17" s="283"/>
      <c r="O17" s="284"/>
      <c r="P17" s="282"/>
      <c r="Q17" s="282"/>
      <c r="R17" s="282"/>
      <c r="S17" s="283"/>
      <c r="T17" s="280">
        <f>G17-F17</f>
        <v>11.6</v>
      </c>
      <c r="U17" s="282"/>
      <c r="V17" s="282"/>
      <c r="W17" s="282"/>
      <c r="X17" s="283"/>
      <c r="Y17" s="284"/>
      <c r="Z17" s="282"/>
      <c r="AA17" s="282"/>
      <c r="AB17" s="282"/>
      <c r="AC17" s="283"/>
    </row>
    <row r="18" spans="1:29" x14ac:dyDescent="0.15">
      <c r="A18" t="s">
        <v>309</v>
      </c>
      <c r="B18" s="488">
        <v>5366</v>
      </c>
      <c r="C18" s="273" t="s">
        <v>82</v>
      </c>
      <c r="D18" s="274">
        <v>4</v>
      </c>
      <c r="E18" s="489">
        <v>1</v>
      </c>
      <c r="F18" s="275">
        <v>0</v>
      </c>
      <c r="G18" s="276">
        <v>28.49</v>
      </c>
      <c r="H18" s="277">
        <v>0</v>
      </c>
      <c r="I18" s="278">
        <v>28536</v>
      </c>
      <c r="J18" s="307">
        <f>G18-F18</f>
        <v>28.49</v>
      </c>
      <c r="K18" s="282"/>
      <c r="L18" s="282"/>
      <c r="M18" s="282"/>
      <c r="N18" s="283"/>
      <c r="O18" s="284"/>
      <c r="P18" s="282"/>
      <c r="Q18" s="282"/>
      <c r="R18" s="282"/>
      <c r="S18" s="283"/>
      <c r="T18" s="280">
        <f>G18-F18</f>
        <v>28.49</v>
      </c>
      <c r="U18" s="282"/>
      <c r="V18" s="282"/>
      <c r="W18" s="282"/>
      <c r="X18" s="283"/>
      <c r="Y18" s="284"/>
      <c r="Z18" s="282"/>
      <c r="AA18" s="282"/>
      <c r="AB18" s="282"/>
      <c r="AC18" s="283"/>
    </row>
    <row r="19" spans="1:29" x14ac:dyDescent="0.15">
      <c r="A19" t="s">
        <v>310</v>
      </c>
      <c r="B19" s="488">
        <v>5368</v>
      </c>
      <c r="C19" s="273" t="s">
        <v>93</v>
      </c>
      <c r="D19" s="274">
        <v>4</v>
      </c>
      <c r="E19" s="490">
        <v>1</v>
      </c>
      <c r="F19" s="275">
        <v>0</v>
      </c>
      <c r="G19" s="276">
        <v>2.9</v>
      </c>
      <c r="H19" s="277">
        <v>0</v>
      </c>
      <c r="I19" s="278">
        <v>2875</v>
      </c>
      <c r="J19" s="284"/>
      <c r="K19" s="282"/>
      <c r="L19" s="282"/>
      <c r="M19" s="282"/>
      <c r="N19" s="283"/>
      <c r="O19" s="280">
        <f>G19-F19</f>
        <v>2.9</v>
      </c>
      <c r="P19" s="282"/>
      <c r="Q19" s="282"/>
      <c r="R19" s="282"/>
      <c r="S19" s="283"/>
      <c r="T19" s="282"/>
      <c r="U19" s="282"/>
      <c r="V19" s="282"/>
      <c r="W19" s="282"/>
      <c r="X19" s="283"/>
      <c r="Y19" s="280">
        <f>G19-F19</f>
        <v>2.9</v>
      </c>
      <c r="Z19" s="282"/>
      <c r="AA19" s="282"/>
      <c r="AB19" s="282"/>
      <c r="AC19" s="283"/>
    </row>
    <row r="20" spans="1:29" x14ac:dyDescent="0.15">
      <c r="A20" t="s">
        <v>311</v>
      </c>
      <c r="B20" s="488">
        <v>5368</v>
      </c>
      <c r="C20" s="273" t="s">
        <v>93</v>
      </c>
      <c r="D20" s="274">
        <v>4</v>
      </c>
      <c r="E20" s="490">
        <v>2</v>
      </c>
      <c r="F20" s="275">
        <v>2.9</v>
      </c>
      <c r="G20" s="276">
        <v>18.100000000000001</v>
      </c>
      <c r="H20" s="277">
        <v>2902</v>
      </c>
      <c r="I20" s="278">
        <v>18067</v>
      </c>
      <c r="J20" s="307">
        <f>G20-F20</f>
        <v>15.200000000000001</v>
      </c>
      <c r="K20" s="282"/>
      <c r="L20" s="282"/>
      <c r="M20" s="282"/>
      <c r="N20" s="283"/>
      <c r="O20" s="282"/>
      <c r="P20" s="282"/>
      <c r="Q20" s="282"/>
      <c r="R20" s="282"/>
      <c r="S20" s="283"/>
      <c r="T20" s="280">
        <f>G20-F20</f>
        <v>15.200000000000001</v>
      </c>
      <c r="U20" s="282"/>
      <c r="V20" s="282"/>
      <c r="W20" s="282"/>
      <c r="X20" s="283"/>
      <c r="Y20" s="284"/>
      <c r="Z20" s="282"/>
      <c r="AA20" s="282"/>
      <c r="AB20" s="282"/>
      <c r="AC20" s="283"/>
    </row>
    <row r="21" spans="1:29" x14ac:dyDescent="0.15">
      <c r="A21" t="s">
        <v>312</v>
      </c>
      <c r="B21" s="488">
        <v>5369</v>
      </c>
      <c r="C21" s="273" t="s">
        <v>75</v>
      </c>
      <c r="D21" s="274">
        <v>4</v>
      </c>
      <c r="E21" s="287">
        <v>1</v>
      </c>
      <c r="F21" s="275">
        <v>0</v>
      </c>
      <c r="G21" s="276">
        <v>34.045000000000002</v>
      </c>
      <c r="H21" s="277">
        <v>0</v>
      </c>
      <c r="I21" s="278">
        <v>34045</v>
      </c>
      <c r="J21" s="284"/>
      <c r="K21" s="282"/>
      <c r="L21" s="282"/>
      <c r="M21" s="282"/>
      <c r="N21" s="283"/>
      <c r="O21" s="284"/>
      <c r="P21" s="282"/>
      <c r="Q21" s="280">
        <f>G21-F21</f>
        <v>34.045000000000002</v>
      </c>
      <c r="R21" s="282"/>
      <c r="S21" s="283"/>
      <c r="T21" s="284"/>
      <c r="U21" s="282"/>
      <c r="V21" s="282"/>
      <c r="W21" s="282"/>
      <c r="X21" s="283"/>
      <c r="Y21" s="284"/>
      <c r="Z21" s="282"/>
      <c r="AA21" s="280">
        <f>G21-F21</f>
        <v>34.045000000000002</v>
      </c>
      <c r="AB21" s="282"/>
      <c r="AC21" s="283"/>
    </row>
    <row r="22" spans="1:29" x14ac:dyDescent="0.15">
      <c r="A22" t="s">
        <v>313</v>
      </c>
      <c r="B22" s="488">
        <v>5369</v>
      </c>
      <c r="C22" s="273" t="s">
        <v>75</v>
      </c>
      <c r="D22" s="274">
        <v>4</v>
      </c>
      <c r="E22" s="287">
        <v>2</v>
      </c>
      <c r="F22" s="275">
        <v>34.081000000000003</v>
      </c>
      <c r="G22" s="276">
        <v>58.920999999999999</v>
      </c>
      <c r="H22" s="277">
        <v>34081</v>
      </c>
      <c r="I22" s="278">
        <v>58291</v>
      </c>
      <c r="J22" s="284"/>
      <c r="K22" s="282"/>
      <c r="L22" s="282"/>
      <c r="M22" s="282"/>
      <c r="N22" s="283"/>
      <c r="O22" s="284"/>
      <c r="P22" s="282"/>
      <c r="Q22" s="280">
        <f>G22-F22</f>
        <v>24.839999999999996</v>
      </c>
      <c r="R22" s="282"/>
      <c r="S22" s="283"/>
      <c r="T22" s="284"/>
      <c r="U22" s="282"/>
      <c r="V22" s="282"/>
      <c r="W22" s="282"/>
      <c r="X22" s="283"/>
      <c r="Y22" s="284"/>
      <c r="Z22" s="282"/>
      <c r="AA22" s="280">
        <f>G22-F22</f>
        <v>24.839999999999996</v>
      </c>
      <c r="AB22" s="282"/>
      <c r="AC22" s="283"/>
    </row>
    <row r="23" spans="1:29" x14ac:dyDescent="0.15">
      <c r="A23" t="s">
        <v>314</v>
      </c>
      <c r="B23" s="488">
        <v>5372</v>
      </c>
      <c r="C23" s="273" t="s">
        <v>91</v>
      </c>
      <c r="D23" s="274">
        <v>4</v>
      </c>
      <c r="E23" s="489">
        <v>1</v>
      </c>
      <c r="F23" s="275">
        <v>0</v>
      </c>
      <c r="G23" s="276">
        <v>20.18</v>
      </c>
      <c r="H23" s="277">
        <v>0</v>
      </c>
      <c r="I23" s="278">
        <v>20180</v>
      </c>
      <c r="J23" s="284"/>
      <c r="K23" s="282"/>
      <c r="L23" s="282"/>
      <c r="M23" s="282"/>
      <c r="N23" s="283"/>
      <c r="O23" s="280">
        <f>G23-F23</f>
        <v>20.18</v>
      </c>
      <c r="P23" s="282"/>
      <c r="Q23" s="282"/>
      <c r="R23" s="282"/>
      <c r="S23" s="283"/>
      <c r="T23" s="284"/>
      <c r="U23" s="282"/>
      <c r="V23" s="282"/>
      <c r="W23" s="282"/>
      <c r="X23" s="283"/>
      <c r="Y23" s="280">
        <f>G23-F23</f>
        <v>20.18</v>
      </c>
      <c r="Z23" s="282"/>
      <c r="AA23" s="282"/>
      <c r="AB23" s="282"/>
      <c r="AC23" s="283"/>
    </row>
    <row r="24" spans="1:29" x14ac:dyDescent="0.15">
      <c r="A24" t="s">
        <v>315</v>
      </c>
      <c r="B24" s="488">
        <v>5373</v>
      </c>
      <c r="C24" s="273" t="s">
        <v>95</v>
      </c>
      <c r="D24" s="274">
        <v>4</v>
      </c>
      <c r="E24" s="489">
        <v>1</v>
      </c>
      <c r="F24" s="275">
        <v>15.516</v>
      </c>
      <c r="G24" s="276">
        <v>27.417999999999999</v>
      </c>
      <c r="H24" s="277">
        <v>15766</v>
      </c>
      <c r="I24" s="278">
        <v>27418</v>
      </c>
      <c r="J24" s="284"/>
      <c r="K24" s="282"/>
      <c r="L24" s="282"/>
      <c r="M24" s="282"/>
      <c r="N24" s="283"/>
      <c r="O24" s="280">
        <f>G24-F24</f>
        <v>11.901999999999999</v>
      </c>
      <c r="P24" s="282"/>
      <c r="Q24" s="282"/>
      <c r="R24" s="282"/>
      <c r="S24" s="283"/>
      <c r="T24" s="284"/>
      <c r="U24" s="282"/>
      <c r="V24" s="282"/>
      <c r="W24" s="282"/>
      <c r="X24" s="283"/>
      <c r="Y24" s="280">
        <f>G24-F24</f>
        <v>11.901999999999999</v>
      </c>
      <c r="Z24" s="282"/>
      <c r="AA24" s="282"/>
      <c r="AB24" s="282"/>
      <c r="AC24" s="283"/>
    </row>
    <row r="25" spans="1:29" x14ac:dyDescent="0.15">
      <c r="A25" t="s">
        <v>316</v>
      </c>
      <c r="B25" s="488">
        <v>5397</v>
      </c>
      <c r="C25" s="273" t="s">
        <v>35</v>
      </c>
      <c r="D25" s="274">
        <v>4</v>
      </c>
      <c r="E25" s="489">
        <v>1</v>
      </c>
      <c r="F25" s="275">
        <v>50.5</v>
      </c>
      <c r="G25" s="276">
        <v>68.575000000000003</v>
      </c>
      <c r="H25" s="277">
        <v>50531</v>
      </c>
      <c r="I25" s="288">
        <v>68575</v>
      </c>
      <c r="J25" s="284"/>
      <c r="K25" s="282"/>
      <c r="L25" s="280">
        <f>G25-F25</f>
        <v>18.075000000000003</v>
      </c>
      <c r="M25" s="282"/>
      <c r="N25" s="283"/>
      <c r="O25" s="284"/>
      <c r="P25" s="282"/>
      <c r="Q25" s="282"/>
      <c r="R25" s="282"/>
      <c r="S25" s="283"/>
      <c r="T25" s="284"/>
      <c r="U25" s="282"/>
      <c r="V25" s="280">
        <f>G25-F25</f>
        <v>18.075000000000003</v>
      </c>
      <c r="W25" s="282"/>
      <c r="X25" s="283"/>
      <c r="Y25" s="284"/>
      <c r="Z25" s="282"/>
      <c r="AA25" s="282"/>
      <c r="AB25" s="282"/>
      <c r="AC25" s="283"/>
    </row>
    <row r="26" spans="1:29" x14ac:dyDescent="0.15">
      <c r="A26" t="s">
        <v>317</v>
      </c>
      <c r="B26" s="488">
        <v>5398</v>
      </c>
      <c r="C26" s="273" t="s">
        <v>84</v>
      </c>
      <c r="D26" s="274">
        <v>4</v>
      </c>
      <c r="E26" s="489">
        <v>1</v>
      </c>
      <c r="F26" s="275">
        <v>0</v>
      </c>
      <c r="G26" s="276">
        <v>7.03</v>
      </c>
      <c r="H26" s="277">
        <v>0</v>
      </c>
      <c r="I26" s="278">
        <v>7030</v>
      </c>
      <c r="J26" s="284"/>
      <c r="K26" s="282"/>
      <c r="L26" s="282"/>
      <c r="M26" s="282"/>
      <c r="N26" s="429">
        <f>G26-F26</f>
        <v>7.03</v>
      </c>
      <c r="O26" s="284"/>
      <c r="P26" s="282"/>
      <c r="Q26" s="282"/>
      <c r="R26" s="282"/>
      <c r="S26" s="283"/>
      <c r="T26" s="284"/>
      <c r="U26" s="282"/>
      <c r="V26" s="282"/>
      <c r="W26" s="282"/>
      <c r="X26" s="280">
        <f>G26-F26</f>
        <v>7.03</v>
      </c>
      <c r="Y26" s="284"/>
      <c r="Z26" s="282"/>
      <c r="AA26" s="282"/>
      <c r="AB26" s="282"/>
      <c r="AC26" s="283"/>
    </row>
    <row r="27" spans="1:29" x14ac:dyDescent="0.15">
      <c r="A27" t="s">
        <v>318</v>
      </c>
      <c r="B27" s="488">
        <v>5399</v>
      </c>
      <c r="C27" s="273" t="s">
        <v>83</v>
      </c>
      <c r="D27" s="274">
        <v>4</v>
      </c>
      <c r="E27" s="489">
        <v>1</v>
      </c>
      <c r="F27" s="275">
        <v>0</v>
      </c>
      <c r="G27" s="276">
        <v>7.1230000000000002</v>
      </c>
      <c r="H27" s="277">
        <v>0</v>
      </c>
      <c r="I27" s="278">
        <v>7123</v>
      </c>
      <c r="J27" s="284"/>
      <c r="K27" s="282"/>
      <c r="L27" s="282"/>
      <c r="M27" s="282"/>
      <c r="N27" s="429">
        <f>G27-F27</f>
        <v>7.1230000000000002</v>
      </c>
      <c r="O27" s="284"/>
      <c r="P27" s="282"/>
      <c r="Q27" s="282"/>
      <c r="R27" s="282"/>
      <c r="S27" s="283"/>
      <c r="T27" s="284"/>
      <c r="U27" s="282"/>
      <c r="V27" s="282"/>
      <c r="W27" s="282"/>
      <c r="X27" s="280">
        <f>G27-F27</f>
        <v>7.1230000000000002</v>
      </c>
      <c r="Y27" s="284"/>
      <c r="Z27" s="282"/>
      <c r="AA27" s="282"/>
      <c r="AB27" s="282"/>
      <c r="AC27" s="283"/>
    </row>
    <row r="28" spans="1:29" x14ac:dyDescent="0.15">
      <c r="A28" t="s">
        <v>319</v>
      </c>
      <c r="B28" s="488">
        <v>5401</v>
      </c>
      <c r="C28" s="273" t="s">
        <v>86</v>
      </c>
      <c r="D28" s="274">
        <v>4</v>
      </c>
      <c r="E28" s="489">
        <v>1</v>
      </c>
      <c r="F28" s="275">
        <v>0</v>
      </c>
      <c r="G28" s="276">
        <v>21.501999999999999</v>
      </c>
      <c r="H28" s="277">
        <v>0</v>
      </c>
      <c r="I28" s="278">
        <v>21502</v>
      </c>
      <c r="J28" s="284"/>
      <c r="K28" s="282"/>
      <c r="L28" s="282"/>
      <c r="M28" s="282"/>
      <c r="N28" s="283"/>
      <c r="O28" s="284"/>
      <c r="P28" s="282"/>
      <c r="Q28" s="280">
        <f>G28-F28</f>
        <v>21.501999999999999</v>
      </c>
      <c r="R28" s="282"/>
      <c r="S28" s="283"/>
      <c r="T28" s="284"/>
      <c r="U28" s="282"/>
      <c r="V28" s="282"/>
      <c r="W28" s="282"/>
      <c r="X28" s="283"/>
      <c r="Y28" s="284"/>
      <c r="Z28" s="282"/>
      <c r="AA28" s="280">
        <f>G28-F28</f>
        <v>21.501999999999999</v>
      </c>
      <c r="AB28" s="282"/>
      <c r="AC28" s="283"/>
    </row>
    <row r="29" spans="1:29" x14ac:dyDescent="0.15">
      <c r="A29" t="s">
        <v>320</v>
      </c>
      <c r="B29" s="488">
        <v>5401</v>
      </c>
      <c r="C29" s="273" t="s">
        <v>86</v>
      </c>
      <c r="D29" s="274">
        <v>4</v>
      </c>
      <c r="E29" s="489">
        <v>2</v>
      </c>
      <c r="F29" s="275">
        <v>23.294</v>
      </c>
      <c r="G29" s="276">
        <v>48.027999999999999</v>
      </c>
      <c r="H29" s="277">
        <v>23294</v>
      </c>
      <c r="I29" s="278">
        <v>48028</v>
      </c>
      <c r="J29" s="284"/>
      <c r="K29" s="282"/>
      <c r="L29" s="280">
        <f>G29-F29</f>
        <v>24.733999999999998</v>
      </c>
      <c r="M29" s="282"/>
      <c r="N29" s="283"/>
      <c r="O29" s="284"/>
      <c r="P29" s="282"/>
      <c r="Q29" s="282"/>
      <c r="R29" s="282"/>
      <c r="S29" s="283"/>
      <c r="T29" s="284"/>
      <c r="U29" s="282"/>
      <c r="V29" s="280">
        <f>G29-F29</f>
        <v>24.733999999999998</v>
      </c>
      <c r="W29" s="282"/>
      <c r="X29" s="283"/>
      <c r="Y29" s="284"/>
      <c r="Z29" s="282"/>
      <c r="AA29" s="282"/>
      <c r="AB29" s="282"/>
      <c r="AC29" s="283"/>
    </row>
    <row r="30" spans="1:29" x14ac:dyDescent="0.15">
      <c r="A30" t="s">
        <v>321</v>
      </c>
      <c r="B30" s="488">
        <v>5419</v>
      </c>
      <c r="C30" s="273" t="s">
        <v>88</v>
      </c>
      <c r="D30" s="274">
        <v>4</v>
      </c>
      <c r="E30" s="489">
        <v>1</v>
      </c>
      <c r="F30" s="275">
        <v>0</v>
      </c>
      <c r="G30" s="276">
        <v>31.6</v>
      </c>
      <c r="H30" s="277">
        <v>0</v>
      </c>
      <c r="I30" s="278">
        <v>31630</v>
      </c>
      <c r="J30" s="284"/>
      <c r="K30" s="282"/>
      <c r="L30" s="280">
        <f>G30-F30</f>
        <v>31.6</v>
      </c>
      <c r="M30" s="282"/>
      <c r="N30" s="283"/>
      <c r="O30" s="284"/>
      <c r="P30" s="282"/>
      <c r="Q30" s="282"/>
      <c r="R30" s="282"/>
      <c r="S30" s="283"/>
      <c r="T30" s="284"/>
      <c r="U30" s="282"/>
      <c r="V30" s="280">
        <f>G30-F30</f>
        <v>31.6</v>
      </c>
      <c r="W30" s="282"/>
      <c r="X30" s="283"/>
      <c r="Y30" s="284"/>
      <c r="Z30" s="282"/>
      <c r="AA30" s="282"/>
      <c r="AB30" s="282"/>
      <c r="AC30" s="283"/>
    </row>
    <row r="31" spans="1:29" x14ac:dyDescent="0.15">
      <c r="A31" t="s">
        <v>322</v>
      </c>
      <c r="B31" s="488">
        <v>5409</v>
      </c>
      <c r="C31" s="273" t="s">
        <v>85</v>
      </c>
      <c r="D31" s="274">
        <v>4</v>
      </c>
      <c r="E31" s="489">
        <v>2</v>
      </c>
      <c r="F31" s="275">
        <v>5.46</v>
      </c>
      <c r="G31" s="276">
        <v>28.2</v>
      </c>
      <c r="H31" s="277">
        <v>5460</v>
      </c>
      <c r="I31" s="278">
        <v>28180</v>
      </c>
      <c r="J31" s="284"/>
      <c r="K31" s="282"/>
      <c r="L31" s="282"/>
      <c r="M31" s="282"/>
      <c r="N31" s="283"/>
      <c r="O31" s="284"/>
      <c r="P31" s="282"/>
      <c r="Q31" s="282"/>
      <c r="R31" s="280">
        <f>G31-F31</f>
        <v>22.74</v>
      </c>
      <c r="S31" s="283"/>
      <c r="T31" s="284"/>
      <c r="U31" s="282"/>
      <c r="V31" s="282"/>
      <c r="W31" s="282"/>
      <c r="X31" s="283"/>
      <c r="Y31" s="284"/>
      <c r="Z31" s="282"/>
      <c r="AA31" s="282"/>
      <c r="AB31" s="280">
        <f>G31-F31</f>
        <v>22.74</v>
      </c>
      <c r="AC31" s="283"/>
    </row>
    <row r="32" spans="1:29" x14ac:dyDescent="0.15">
      <c r="A32" t="s">
        <v>323</v>
      </c>
      <c r="B32" s="488">
        <v>5414</v>
      </c>
      <c r="C32" s="273" t="s">
        <v>110</v>
      </c>
      <c r="D32" s="274">
        <v>4</v>
      </c>
      <c r="E32" s="489">
        <v>1</v>
      </c>
      <c r="F32" s="275">
        <v>0</v>
      </c>
      <c r="G32" s="276">
        <v>9.032</v>
      </c>
      <c r="H32" s="277">
        <v>0</v>
      </c>
      <c r="I32" s="278">
        <v>9032</v>
      </c>
      <c r="J32" s="284"/>
      <c r="K32" s="282"/>
      <c r="L32" s="282"/>
      <c r="M32" s="280">
        <f>G32-F32</f>
        <v>9.032</v>
      </c>
      <c r="N32" s="283"/>
      <c r="O32" s="284"/>
      <c r="P32" s="282"/>
      <c r="Q32" s="282"/>
      <c r="R32" s="282"/>
      <c r="S32" s="283"/>
      <c r="T32" s="284"/>
      <c r="U32" s="282"/>
      <c r="V32" s="282"/>
      <c r="W32" s="280">
        <f>G32-F32</f>
        <v>9.032</v>
      </c>
      <c r="X32" s="283"/>
      <c r="Y32" s="284"/>
      <c r="Z32" s="282"/>
      <c r="AA32" s="282"/>
      <c r="AB32" s="282"/>
      <c r="AC32" s="283"/>
    </row>
    <row r="33" spans="1:30" x14ac:dyDescent="0.15">
      <c r="A33" t="s">
        <v>324</v>
      </c>
      <c r="B33" s="488">
        <v>5414</v>
      </c>
      <c r="C33" s="273" t="s">
        <v>110</v>
      </c>
      <c r="D33" s="274">
        <v>4</v>
      </c>
      <c r="E33" s="489">
        <v>2</v>
      </c>
      <c r="F33" s="275">
        <v>9.032</v>
      </c>
      <c r="G33" s="276">
        <v>22.681999999999999</v>
      </c>
      <c r="H33" s="277">
        <v>9032</v>
      </c>
      <c r="I33" s="278">
        <v>22722</v>
      </c>
      <c r="J33" s="284"/>
      <c r="K33" s="282"/>
      <c r="L33" s="282"/>
      <c r="M33" s="282"/>
      <c r="N33" s="283"/>
      <c r="O33" s="284"/>
      <c r="P33" s="282"/>
      <c r="Q33" s="282"/>
      <c r="R33" s="280">
        <f>G33-F33</f>
        <v>13.649999999999999</v>
      </c>
      <c r="S33" s="283"/>
      <c r="T33" s="284"/>
      <c r="U33" s="282"/>
      <c r="V33" s="282"/>
      <c r="W33" s="282"/>
      <c r="X33" s="283"/>
      <c r="Y33" s="284"/>
      <c r="Z33" s="282"/>
      <c r="AA33" s="282"/>
      <c r="AB33" s="280">
        <f>G33-F33</f>
        <v>13.649999999999999</v>
      </c>
      <c r="AC33" s="283"/>
    </row>
    <row r="34" spans="1:30" x14ac:dyDescent="0.15">
      <c r="A34" t="s">
        <v>325</v>
      </c>
      <c r="B34" s="488">
        <v>5416</v>
      </c>
      <c r="C34" s="273" t="s">
        <v>28</v>
      </c>
      <c r="D34" s="274">
        <v>4</v>
      </c>
      <c r="E34" s="489">
        <v>2</v>
      </c>
      <c r="F34" s="275">
        <v>19.579999999999998</v>
      </c>
      <c r="G34" s="276">
        <v>39.801000000000002</v>
      </c>
      <c r="H34" s="277">
        <v>19580</v>
      </c>
      <c r="I34" s="278">
        <v>38801</v>
      </c>
      <c r="J34" s="284"/>
      <c r="K34" s="282"/>
      <c r="L34" s="282"/>
      <c r="M34" s="282"/>
      <c r="N34" s="283"/>
      <c r="O34" s="284"/>
      <c r="P34" s="282"/>
      <c r="Q34" s="282"/>
      <c r="R34" s="280">
        <f>G34-F34</f>
        <v>20.221000000000004</v>
      </c>
      <c r="S34" s="283"/>
      <c r="T34" s="284"/>
      <c r="U34" s="282"/>
      <c r="V34" s="282"/>
      <c r="W34" s="282"/>
      <c r="X34" s="283"/>
      <c r="Y34" s="284"/>
      <c r="Z34" s="282"/>
      <c r="AA34" s="282"/>
      <c r="AB34" s="280">
        <f>G34-F34</f>
        <v>20.221000000000004</v>
      </c>
      <c r="AC34" s="283"/>
    </row>
    <row r="35" spans="1:30" x14ac:dyDescent="0.15">
      <c r="A35" t="s">
        <v>326</v>
      </c>
      <c r="B35" s="488">
        <v>5586</v>
      </c>
      <c r="C35" s="273" t="s">
        <v>89</v>
      </c>
      <c r="D35" s="274">
        <v>4</v>
      </c>
      <c r="E35" s="489">
        <v>1</v>
      </c>
      <c r="F35" s="275">
        <v>0</v>
      </c>
      <c r="G35" s="276">
        <v>27.091000000000001</v>
      </c>
      <c r="H35" s="277">
        <v>0</v>
      </c>
      <c r="I35" s="278">
        <v>27091</v>
      </c>
      <c r="J35" s="284"/>
      <c r="K35" s="282"/>
      <c r="L35" s="282"/>
      <c r="M35" s="280">
        <f>G35-F35</f>
        <v>27.091000000000001</v>
      </c>
      <c r="N35" s="283"/>
      <c r="O35" s="284"/>
      <c r="P35" s="282"/>
      <c r="Q35" s="282"/>
      <c r="R35" s="282"/>
      <c r="S35" s="283"/>
      <c r="T35" s="284"/>
      <c r="U35" s="282"/>
      <c r="V35" s="282"/>
      <c r="W35" s="280">
        <f>G35-F35</f>
        <v>27.091000000000001</v>
      </c>
      <c r="X35" s="283"/>
      <c r="Y35" s="284"/>
      <c r="Z35" s="282"/>
      <c r="AA35" s="282"/>
      <c r="AB35" s="282"/>
      <c r="AC35" s="283"/>
    </row>
    <row r="36" spans="1:30" ht="14" thickBot="1" x14ac:dyDescent="0.2">
      <c r="A36" t="s">
        <v>327</v>
      </c>
      <c r="B36" s="460">
        <v>5411</v>
      </c>
      <c r="C36" s="162" t="s">
        <v>47</v>
      </c>
      <c r="D36" s="448">
        <v>5</v>
      </c>
      <c r="E36" s="461">
        <v>1</v>
      </c>
      <c r="F36" s="187">
        <v>0</v>
      </c>
      <c r="G36" s="188">
        <v>3.6</v>
      </c>
      <c r="H36" s="449">
        <v>0</v>
      </c>
      <c r="I36" s="450">
        <v>3576</v>
      </c>
      <c r="J36" s="401"/>
      <c r="K36" s="402"/>
      <c r="L36" s="402"/>
      <c r="M36" s="402"/>
      <c r="N36" s="403"/>
      <c r="O36" s="401"/>
      <c r="P36" s="402"/>
      <c r="Q36" s="402"/>
      <c r="R36" s="402"/>
      <c r="S36" s="403"/>
      <c r="T36" s="401"/>
      <c r="U36" s="402"/>
      <c r="V36" s="402"/>
      <c r="W36" s="402"/>
      <c r="X36" s="403"/>
      <c r="Y36" s="401"/>
      <c r="Z36" s="402"/>
      <c r="AA36" s="402"/>
      <c r="AB36" s="316">
        <f>G36-F36</f>
        <v>3.6</v>
      </c>
      <c r="AC36" s="403"/>
    </row>
    <row r="37" spans="1:30" x14ac:dyDescent="0.15">
      <c r="B37" s="491"/>
      <c r="C37" s="549" t="s">
        <v>150</v>
      </c>
      <c r="D37" s="549"/>
      <c r="E37" s="549"/>
      <c r="F37" s="549"/>
      <c r="G37" s="549"/>
      <c r="H37" s="549"/>
      <c r="I37" s="549"/>
      <c r="J37" s="462">
        <f t="shared" ref="J37:AC37" si="0">SUM(J6:J36)</f>
        <v>116.69</v>
      </c>
      <c r="K37" s="462">
        <f t="shared" si="0"/>
        <v>132.25</v>
      </c>
      <c r="L37" s="462">
        <f t="shared" si="0"/>
        <v>98.794000000000011</v>
      </c>
      <c r="M37" s="462">
        <f t="shared" si="0"/>
        <v>80.723000000000013</v>
      </c>
      <c r="N37" s="462">
        <f t="shared" si="0"/>
        <v>97.217000000000013</v>
      </c>
      <c r="O37" s="462">
        <f t="shared" si="0"/>
        <v>84.781999999999996</v>
      </c>
      <c r="P37" s="462">
        <f t="shared" si="0"/>
        <v>122.83600000000001</v>
      </c>
      <c r="Q37" s="462">
        <f t="shared" si="0"/>
        <v>104.77200000000001</v>
      </c>
      <c r="R37" s="462">
        <f t="shared" si="0"/>
        <v>101.21100000000001</v>
      </c>
      <c r="S37" s="462">
        <f t="shared" si="0"/>
        <v>83.064000000000007</v>
      </c>
      <c r="T37" s="462">
        <f t="shared" si="0"/>
        <v>116.69</v>
      </c>
      <c r="U37" s="462">
        <f t="shared" si="0"/>
        <v>132.25</v>
      </c>
      <c r="V37" s="462">
        <f t="shared" si="0"/>
        <v>98.794000000000011</v>
      </c>
      <c r="W37" s="462">
        <f t="shared" si="0"/>
        <v>80.723000000000013</v>
      </c>
      <c r="X37" s="462">
        <f t="shared" si="0"/>
        <v>97.217000000000013</v>
      </c>
      <c r="Y37" s="462">
        <f t="shared" si="0"/>
        <v>84.781999999999996</v>
      </c>
      <c r="Z37" s="462">
        <f t="shared" si="0"/>
        <v>122.83600000000001</v>
      </c>
      <c r="AA37" s="462">
        <f t="shared" si="0"/>
        <v>104.77200000000001</v>
      </c>
      <c r="AB37" s="462">
        <f t="shared" si="0"/>
        <v>104.81100000000001</v>
      </c>
      <c r="AC37" s="462">
        <f t="shared" si="0"/>
        <v>83.064000000000007</v>
      </c>
    </row>
    <row r="38" spans="1:30" x14ac:dyDescent="0.15">
      <c r="C38" s="549" t="s">
        <v>151</v>
      </c>
      <c r="D38" s="549"/>
      <c r="E38" s="549"/>
      <c r="F38" s="549"/>
      <c r="G38" s="549"/>
      <c r="H38" s="549"/>
      <c r="I38" s="549"/>
      <c r="J38" s="462">
        <v>196</v>
      </c>
      <c r="K38" s="462">
        <v>200</v>
      </c>
      <c r="L38" s="462">
        <v>172</v>
      </c>
      <c r="M38" s="462">
        <v>130</v>
      </c>
      <c r="N38" s="462">
        <v>167</v>
      </c>
      <c r="O38" s="462">
        <v>138</v>
      </c>
      <c r="P38" s="462">
        <v>212</v>
      </c>
      <c r="Q38" s="462">
        <v>184</v>
      </c>
      <c r="R38" s="462">
        <v>145</v>
      </c>
      <c r="S38" s="462">
        <v>164</v>
      </c>
      <c r="T38" s="462">
        <v>196</v>
      </c>
      <c r="U38" s="462">
        <v>200</v>
      </c>
      <c r="V38" s="462">
        <v>172</v>
      </c>
      <c r="W38" s="462">
        <v>130</v>
      </c>
      <c r="X38" s="462">
        <v>167</v>
      </c>
      <c r="Y38" s="462">
        <v>138</v>
      </c>
      <c r="Z38" s="462">
        <v>212</v>
      </c>
      <c r="AA38" s="462">
        <v>184</v>
      </c>
      <c r="AB38" s="462">
        <v>145</v>
      </c>
      <c r="AC38" s="462">
        <v>164</v>
      </c>
      <c r="AD38" s="452"/>
    </row>
    <row r="39" spans="1:30" x14ac:dyDescent="0.15">
      <c r="C39" s="549"/>
      <c r="D39" s="549"/>
      <c r="E39" s="549"/>
      <c r="F39" s="549"/>
      <c r="G39" s="549"/>
      <c r="H39" s="549"/>
      <c r="I39" s="549"/>
      <c r="J39" s="462"/>
      <c r="K39" s="462"/>
      <c r="L39" s="462"/>
      <c r="M39" s="462"/>
      <c r="N39" s="462"/>
      <c r="O39" s="462"/>
      <c r="P39" s="462"/>
      <c r="Q39" s="462"/>
      <c r="R39" s="462"/>
      <c r="S39" s="462"/>
      <c r="T39" s="462"/>
      <c r="U39" s="462"/>
      <c r="V39" s="462"/>
      <c r="W39" s="462"/>
      <c r="X39" s="462"/>
      <c r="Y39" s="462"/>
      <c r="Z39" s="462"/>
      <c r="AA39" s="462"/>
      <c r="AB39" s="462"/>
      <c r="AC39" s="462"/>
    </row>
    <row r="40" spans="1:30" x14ac:dyDescent="0.15">
      <c r="C40" s="549"/>
      <c r="D40" s="549"/>
      <c r="E40" s="549"/>
      <c r="F40" s="549"/>
      <c r="G40" s="549"/>
      <c r="H40" s="549"/>
      <c r="I40" s="549"/>
      <c r="J40" s="462"/>
      <c r="K40" s="462"/>
      <c r="L40" s="462"/>
      <c r="M40" s="462"/>
      <c r="N40" s="462"/>
      <c r="O40" s="462"/>
      <c r="P40" s="462"/>
      <c r="Q40" s="462"/>
      <c r="R40" s="462"/>
      <c r="S40" s="462"/>
      <c r="T40" s="462"/>
      <c r="U40" s="462"/>
      <c r="V40" s="462"/>
      <c r="W40" s="462"/>
      <c r="X40" s="462"/>
      <c r="Y40" s="462"/>
      <c r="Z40" s="462"/>
      <c r="AA40" s="462"/>
      <c r="AB40" s="462"/>
      <c r="AC40" s="462"/>
    </row>
    <row r="41" spans="1:30" x14ac:dyDescent="0.15">
      <c r="C41" s="549"/>
      <c r="D41" s="549"/>
      <c r="E41" s="549"/>
      <c r="F41" s="549"/>
      <c r="G41" s="549"/>
      <c r="H41" s="549"/>
      <c r="I41" s="549"/>
      <c r="J41" s="462"/>
      <c r="K41" s="462"/>
      <c r="L41" s="462"/>
      <c r="M41" s="462"/>
      <c r="N41" s="462"/>
      <c r="O41" s="462"/>
      <c r="P41" s="462"/>
      <c r="Q41" s="462"/>
      <c r="R41" s="462"/>
      <c r="S41" s="462"/>
      <c r="T41" s="462"/>
      <c r="U41" s="462"/>
      <c r="V41" s="462"/>
      <c r="W41" s="462"/>
      <c r="X41" s="462"/>
      <c r="Y41" s="462"/>
      <c r="Z41" s="462"/>
      <c r="AA41" s="462"/>
      <c r="AB41" s="462"/>
      <c r="AC41" s="462"/>
    </row>
    <row r="42" spans="1:30" x14ac:dyDescent="0.15">
      <c r="C42" s="549"/>
      <c r="D42" s="549"/>
      <c r="E42" s="549"/>
      <c r="F42" s="549"/>
      <c r="G42" s="549"/>
      <c r="H42" s="549"/>
      <c r="I42" s="549"/>
      <c r="J42" s="462"/>
      <c r="K42" s="462"/>
      <c r="L42" s="462"/>
      <c r="M42" s="462"/>
      <c r="N42" s="462"/>
      <c r="O42" s="462"/>
      <c r="P42" s="462"/>
      <c r="Q42" s="462"/>
      <c r="R42" s="462"/>
      <c r="S42" s="462"/>
      <c r="T42" s="462"/>
      <c r="U42" s="462"/>
      <c r="V42" s="462"/>
      <c r="W42" s="462"/>
      <c r="X42" s="462"/>
      <c r="Y42" s="462"/>
      <c r="Z42" s="462"/>
      <c r="AA42" s="462"/>
      <c r="AB42" s="462"/>
      <c r="AC42" s="462"/>
    </row>
    <row r="43" spans="1:30" x14ac:dyDescent="0.15">
      <c r="C43" s="549"/>
      <c r="D43" s="549"/>
      <c r="E43" s="549"/>
      <c r="F43" s="549"/>
      <c r="G43" s="549"/>
      <c r="H43" s="352"/>
      <c r="I43" s="352"/>
      <c r="J43" s="462"/>
      <c r="K43" s="462"/>
      <c r="L43" s="462"/>
      <c r="M43" s="462"/>
      <c r="N43" s="462"/>
      <c r="O43" s="462"/>
      <c r="P43" s="462"/>
      <c r="Q43" s="462"/>
      <c r="R43" s="462"/>
      <c r="S43" s="462"/>
      <c r="T43" s="462"/>
      <c r="U43" s="462"/>
      <c r="V43" s="462"/>
      <c r="W43" s="462"/>
      <c r="X43" s="462"/>
      <c r="Y43" s="462"/>
      <c r="Z43" s="462"/>
      <c r="AA43" s="462"/>
      <c r="AB43" s="462"/>
      <c r="AC43" s="462"/>
    </row>
    <row r="44" spans="1:30" x14ac:dyDescent="0.15">
      <c r="C44" s="549"/>
      <c r="D44" s="549"/>
      <c r="E44" s="549"/>
      <c r="F44" s="549"/>
      <c r="G44" s="549"/>
      <c r="H44" s="549"/>
      <c r="I44" s="549"/>
      <c r="J44" s="462"/>
      <c r="K44" s="462"/>
      <c r="L44" s="462"/>
      <c r="M44" s="462"/>
      <c r="N44" s="462"/>
      <c r="O44" s="462"/>
      <c r="P44" s="462"/>
      <c r="Q44" s="462"/>
      <c r="R44" s="462"/>
      <c r="S44" s="462"/>
      <c r="T44" s="462"/>
      <c r="U44" s="462"/>
      <c r="V44" s="462"/>
      <c r="W44" s="462"/>
      <c r="X44" s="462"/>
      <c r="Y44" s="462"/>
      <c r="Z44" s="462"/>
      <c r="AA44" s="462"/>
      <c r="AB44" s="462"/>
      <c r="AC44" s="462"/>
    </row>
    <row r="45" spans="1:30" x14ac:dyDescent="0.15">
      <c r="C45" s="549"/>
      <c r="D45" s="549"/>
      <c r="E45" s="549"/>
      <c r="F45" s="549"/>
      <c r="G45" s="549"/>
      <c r="H45" s="549"/>
      <c r="I45" s="549"/>
      <c r="J45" s="451"/>
      <c r="K45" s="451"/>
      <c r="L45" s="451"/>
      <c r="M45" s="451"/>
      <c r="N45" s="451"/>
      <c r="O45" s="451"/>
      <c r="P45" s="451"/>
      <c r="Q45" s="451"/>
      <c r="R45" s="451"/>
      <c r="S45" s="451"/>
      <c r="T45" s="451"/>
      <c r="U45" s="451"/>
      <c r="V45" s="451"/>
      <c r="W45" s="451"/>
      <c r="X45" s="451"/>
      <c r="Y45" s="451"/>
      <c r="Z45" s="451"/>
      <c r="AA45" s="451"/>
      <c r="AB45" s="451"/>
      <c r="AC45" s="451"/>
    </row>
  </sheetData>
  <mergeCells count="22">
    <mergeCell ref="C45:I45"/>
    <mergeCell ref="J4:N4"/>
    <mergeCell ref="O4:S4"/>
    <mergeCell ref="T4:X4"/>
    <mergeCell ref="Y4:AC4"/>
    <mergeCell ref="C37:I37"/>
    <mergeCell ref="C38:I38"/>
    <mergeCell ref="H4:I4"/>
    <mergeCell ref="C43:G43"/>
    <mergeCell ref="C39:I39"/>
    <mergeCell ref="C40:I40"/>
    <mergeCell ref="C41:I41"/>
    <mergeCell ref="C42:I42"/>
    <mergeCell ref="C44:I44"/>
    <mergeCell ref="A1:B1"/>
    <mergeCell ref="B4:C4"/>
    <mergeCell ref="D4:D5"/>
    <mergeCell ref="E4:E5"/>
    <mergeCell ref="F4:G4"/>
    <mergeCell ref="B3:C3"/>
    <mergeCell ref="D1:F2"/>
    <mergeCell ref="G1:G2"/>
  </mergeCells>
  <phoneticPr fontId="16" type="noConversion"/>
  <conditionalFormatting sqref="J6:AC36 D6:D36">
    <cfRule type="cellIs" dxfId="1396" priority="9" stopIfTrue="1" operator="equal">
      <formula>5</formula>
    </cfRule>
    <cfRule type="cellIs" dxfId="1395" priority="10" stopIfTrue="1" operator="equal">
      <formula>4</formula>
    </cfRule>
    <cfRule type="cellIs" dxfId="1394" priority="11" stopIfTrue="1" operator="equal">
      <formula>3</formula>
    </cfRule>
    <cfRule type="cellIs" dxfId="1393" priority="12" stopIfTrue="1" operator="equal">
      <formula>2</formula>
    </cfRule>
  </conditionalFormatting>
  <conditionalFormatting sqref="D4">
    <cfRule type="cellIs" dxfId="1392" priority="5" stopIfTrue="1" operator="equal">
      <formula>5</formula>
    </cfRule>
    <cfRule type="cellIs" dxfId="1391" priority="6" stopIfTrue="1" operator="equal">
      <formula>4</formula>
    </cfRule>
    <cfRule type="cellIs" dxfId="1390" priority="7" stopIfTrue="1" operator="equal">
      <formula>3</formula>
    </cfRule>
    <cfRule type="cellIs" dxfId="1389" priority="8" stopIfTrue="1" operator="equal">
      <formula>2</formula>
    </cfRule>
  </conditionalFormatting>
  <conditionalFormatting sqref="J37:AC37">
    <cfRule type="cellIs" dxfId="1388" priority="1" operator="equal">
      <formula>0</formula>
    </cfRule>
    <cfRule type="cellIs" dxfId="1387" priority="2" operator="greaterThan">
      <formula>120</formula>
    </cfRule>
    <cfRule type="cellIs" dxfId="1386" priority="3" operator="greaterThan">
      <formula>100</formula>
    </cfRule>
    <cfRule type="cellIs" dxfId="1385" priority="4" operator="lessThanOrEqual">
      <formula>100</formula>
    </cfRule>
  </conditionalFormatting>
  <hyperlinks>
    <hyperlink ref="J3" r:id="rId1" xr:uid="{85AD932F-7D63-4A80-A777-DD04952B44F0}"/>
    <hyperlink ref="K3" r:id="rId2" xr:uid="{5B6956BC-F306-4FF5-A832-0DDDFC2D65FF}"/>
    <hyperlink ref="L3" r:id="rId3" xr:uid="{74E0A7FE-D387-4DEB-A323-FBD5F73340FE}"/>
    <hyperlink ref="M3" r:id="rId4" xr:uid="{0C42F04D-73A8-475B-B67A-56AE42D44BA2}"/>
    <hyperlink ref="N3" r:id="rId5" xr:uid="{0D08860F-748A-4DB7-8C9D-8ED3C02E39D1}"/>
    <hyperlink ref="O3" r:id="rId6" xr:uid="{DF89B067-ED5A-44D0-A229-1235E84CCFD7}"/>
    <hyperlink ref="P3" r:id="rId7" xr:uid="{B5D5830E-1642-418D-B9AC-9121DC8F9591}"/>
    <hyperlink ref="Q3" r:id="rId8" xr:uid="{8C4930B7-54EE-4D2F-8377-E27776E76D81}"/>
    <hyperlink ref="R3" r:id="rId9" xr:uid="{1756986D-CDD7-4431-86A5-05EFD1591B66}"/>
    <hyperlink ref="S3" r:id="rId10" xr:uid="{58602D49-AAC4-4334-9827-60AD4EE00AE8}"/>
    <hyperlink ref="T3" r:id="rId11" xr:uid="{C9B25380-C96C-4407-8802-B4878F82C1E2}"/>
    <hyperlink ref="U3" r:id="rId12" xr:uid="{17E6A3EF-1761-4DA8-AB85-539F74EA3215}"/>
    <hyperlink ref="V3" r:id="rId13" xr:uid="{DB1FE0AD-7418-447B-A3F3-60FDC1B55DFB}"/>
    <hyperlink ref="W3" r:id="rId14" xr:uid="{3C26019F-4ABD-427B-8C9F-07EFB7C01931}"/>
    <hyperlink ref="X3" r:id="rId15" xr:uid="{0E803751-8758-4FE7-A94D-17845B54B0E0}"/>
    <hyperlink ref="Y3" r:id="rId16" xr:uid="{5D2D2CB2-6175-462D-8D45-ECBE5C7F8D4E}"/>
    <hyperlink ref="Z3" r:id="rId17" xr:uid="{6B1B21CA-13E3-4840-9E48-E2B1D1BCF0ED}"/>
    <hyperlink ref="AA3" r:id="rId18" xr:uid="{064E2495-8DFA-49FF-9533-D10C1734BE09}"/>
    <hyperlink ref="AB3" r:id="rId19" xr:uid="{5BD9ED54-6559-4184-B979-A779D601C6CE}"/>
    <hyperlink ref="AC3" r:id="rId20" xr:uid="{383CEEA2-0F98-46C2-B6CC-B4D72A4615A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262C-7E4D-D647-984C-966C637BE17C}">
  <dimension ref="G26:AA36"/>
  <sheetViews>
    <sheetView topLeftCell="D1" workbookViewId="0">
      <selection activeCell="I15" sqref="I15"/>
    </sheetView>
  </sheetViews>
  <sheetFormatPr baseColWidth="10" defaultRowHeight="13" x14ac:dyDescent="0.15"/>
  <sheetData>
    <row r="26" spans="7:27" ht="16" x14ac:dyDescent="0.2">
      <c r="H26" s="531">
        <v>111.58</v>
      </c>
      <c r="I26" s="531">
        <v>84.2</v>
      </c>
      <c r="J26" s="531">
        <v>98.2</v>
      </c>
      <c r="K26" s="531">
        <v>118.76</v>
      </c>
      <c r="L26" s="531">
        <v>101.8</v>
      </c>
      <c r="M26" s="532">
        <v>89.89</v>
      </c>
      <c r="N26" s="532">
        <v>84.2</v>
      </c>
      <c r="O26" s="532">
        <v>110.84</v>
      </c>
      <c r="P26" s="532">
        <v>115.55</v>
      </c>
      <c r="Q26" s="532">
        <v>112.06</v>
      </c>
      <c r="R26" s="533">
        <v>111.58</v>
      </c>
      <c r="S26" s="533">
        <v>84.2</v>
      </c>
      <c r="T26" s="533">
        <v>98.2</v>
      </c>
      <c r="U26" s="533">
        <v>118.76</v>
      </c>
      <c r="V26" s="533">
        <v>101.8</v>
      </c>
      <c r="W26" s="534">
        <v>89.89</v>
      </c>
      <c r="X26" s="534">
        <v>84.2</v>
      </c>
      <c r="Y26" s="534">
        <v>110.84</v>
      </c>
      <c r="Z26" s="534">
        <v>111.95</v>
      </c>
      <c r="AA26" s="534">
        <v>112.06</v>
      </c>
    </row>
    <row r="28" spans="7:27" x14ac:dyDescent="0.15">
      <c r="G28">
        <f>_xlfn.VAR.P(H26:L26)</f>
        <v>139.97433600000338</v>
      </c>
      <c r="M28">
        <f>_xlfn.VAR.P(M26:Q26)</f>
        <v>165.03069600000046</v>
      </c>
      <c r="R28">
        <f>_xlfn.VAR.P(R26:V26)</f>
        <v>139.97433600000338</v>
      </c>
      <c r="W28">
        <f>_xlfn.VAR.P(W26:AA26)</f>
        <v>148.32381599999849</v>
      </c>
    </row>
    <row r="29" spans="7:27" x14ac:dyDescent="0.15">
      <c r="G29">
        <f t="shared" ref="G29:V29" si="0">G28*5</f>
        <v>699.87168000001691</v>
      </c>
      <c r="H29">
        <f t="shared" si="0"/>
        <v>0</v>
      </c>
      <c r="I29">
        <f t="shared" si="0"/>
        <v>0</v>
      </c>
      <c r="J29">
        <f t="shared" si="0"/>
        <v>0</v>
      </c>
      <c r="K29">
        <f t="shared" si="0"/>
        <v>0</v>
      </c>
      <c r="L29">
        <f t="shared" si="0"/>
        <v>0</v>
      </c>
      <c r="M29">
        <f t="shared" si="0"/>
        <v>825.15348000000233</v>
      </c>
      <c r="N29">
        <f t="shared" si="0"/>
        <v>0</v>
      </c>
      <c r="O29">
        <f t="shared" si="0"/>
        <v>0</v>
      </c>
      <c r="P29">
        <f t="shared" si="0"/>
        <v>0</v>
      </c>
      <c r="Q29">
        <f t="shared" si="0"/>
        <v>0</v>
      </c>
      <c r="R29">
        <f t="shared" si="0"/>
        <v>699.87168000001691</v>
      </c>
      <c r="S29">
        <f t="shared" si="0"/>
        <v>0</v>
      </c>
      <c r="T29">
        <f t="shared" si="0"/>
        <v>0</v>
      </c>
      <c r="U29">
        <f t="shared" si="0"/>
        <v>0</v>
      </c>
      <c r="V29">
        <f t="shared" si="0"/>
        <v>0</v>
      </c>
      <c r="W29">
        <f>W28*5</f>
        <v>741.61907999999244</v>
      </c>
    </row>
    <row r="31" spans="7:27" x14ac:dyDescent="0.15">
      <c r="G31">
        <f>AVERAGE(H26:L26)</f>
        <v>102.90799999999999</v>
      </c>
    </row>
    <row r="32" spans="7:27" x14ac:dyDescent="0.15">
      <c r="G32">
        <f>(H26-$G$31)^2</f>
        <v>75.203584000000191</v>
      </c>
      <c r="H32">
        <f t="shared" ref="H32:J32" si="1">(I26-$G$31)^2</f>
        <v>349.98926399999942</v>
      </c>
      <c r="I32">
        <f t="shared" si="1"/>
        <v>22.165263999999851</v>
      </c>
      <c r="J32">
        <f t="shared" si="1"/>
        <v>251.28590400000058</v>
      </c>
      <c r="K32">
        <f>(L26-$G$31)^2</f>
        <v>1.2276639999999777</v>
      </c>
    </row>
    <row r="36" spans="7:7" x14ac:dyDescent="0.15">
      <c r="G36">
        <f>SUM(G32:K33)</f>
        <v>699.87168000000008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b849e3e-77be-4eb9-a307-ea0d758dc4ad">
      <UserInfo>
        <DisplayName>Craig Lieschke</DisplayName>
        <AccountId>388</AccountId>
        <AccountType/>
      </UserInfo>
      <UserInfo>
        <DisplayName>Tim Hallinan</DisplayName>
        <AccountId>1688</AccountId>
        <AccountType/>
      </UserInfo>
      <UserInfo>
        <DisplayName>Matt Bowman</DisplayName>
        <AccountId>1270</AccountId>
        <AccountType/>
      </UserInfo>
      <UserInfo>
        <DisplayName>Michael Lindsay</DisplayName>
        <AccountId>423</AccountId>
        <AccountType/>
      </UserInfo>
      <UserInfo>
        <DisplayName>Geoff Goodman</DisplayName>
        <AccountId>1269</AccountId>
        <AccountType/>
      </UserInfo>
      <UserInfo>
        <DisplayName>Jesse Gibbings-Johns</DisplayName>
        <AccountId>1268</AccountId>
        <AccountType/>
      </UserInfo>
      <UserInfo>
        <DisplayName>Damian Clarke</DisplayName>
        <AccountId>805</AccountId>
        <AccountType/>
      </UserInfo>
      <UserInfo>
        <DisplayName>Steven Butchart</DisplayName>
        <AccountId>157</AccountId>
        <AccountType/>
      </UserInfo>
      <UserInfo>
        <DisplayName>Alex Verstage</DisplayName>
        <AccountId>828</AccountId>
        <AccountType/>
      </UserInfo>
      <UserInfo>
        <DisplayName>Mark Currie</DisplayName>
        <AccountId>7480</AccountId>
        <AccountType/>
      </UserInfo>
      <UserInfo>
        <DisplayName>John Nguyen</DisplayName>
        <AccountId>6870</AccountId>
        <AccountType/>
      </UserInfo>
    </SharedWithUsers>
    <lcf76f155ced4ddcb4097134ff3c332f xmlns="6a1ca438-eb12-4343-bc4e-8166c17ff4a2">
      <Terms xmlns="http://schemas.microsoft.com/office/infopath/2007/PartnerControls"/>
    </lcf76f155ced4ddcb4097134ff3c332f>
    <TaxCatchAll xmlns="db50d7e9-ed42-42fb-ade4-11fb6fb5c79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EACF5D0B6C3844B8C0AC83875598DD" ma:contentTypeVersion="16" ma:contentTypeDescription="Create a new document." ma:contentTypeScope="" ma:versionID="56069f21b12f2a29a69656bdc72fcb91">
  <xsd:schema xmlns:xsd="http://www.w3.org/2001/XMLSchema" xmlns:xs="http://www.w3.org/2001/XMLSchema" xmlns:p="http://schemas.microsoft.com/office/2006/metadata/properties" xmlns:ns2="6a1ca438-eb12-4343-bc4e-8166c17ff4a2" xmlns:ns3="bb849e3e-77be-4eb9-a307-ea0d758dc4ad" xmlns:ns4="db50d7e9-ed42-42fb-ade4-11fb6fb5c797" targetNamespace="http://schemas.microsoft.com/office/2006/metadata/properties" ma:root="true" ma:fieldsID="260ecfa226adaf5a69c695633868b94f" ns2:_="" ns3:_="" ns4:_="">
    <xsd:import namespace="6a1ca438-eb12-4343-bc4e-8166c17ff4a2"/>
    <xsd:import namespace="bb849e3e-77be-4eb9-a307-ea0d758dc4ad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1ca438-eb12-4343-bc4e-8166c17ff4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49e3e-77be-4eb9-a307-ea0d758dc4a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c27df61a-a882-4999-9696-190f3ff0b109}" ma:internalName="TaxCatchAll" ma:showField="CatchAllData" ma:web="bb849e3e-77be-4eb9-a307-ea0d758dc4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3F9F2C-5F27-4938-8EC7-76F856B38A26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bb849e3e-77be-4eb9-a307-ea0d758dc4ad"/>
    <ds:schemaRef ds:uri="http://purl.org/dc/dcmitype/"/>
    <ds:schemaRef ds:uri="http://schemas.openxmlformats.org/package/2006/metadata/core-properties"/>
    <ds:schemaRef ds:uri="http://schemas.microsoft.com/office/2006/metadata/properties"/>
    <ds:schemaRef ds:uri="db50d7e9-ed42-42fb-ade4-11fb6fb5c797"/>
    <ds:schemaRef ds:uri="6a1ca438-eb12-4343-bc4e-8166c17ff4a2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725602E-0F7E-4D8D-ADA2-2AC633D733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2A549A-44B1-4DC2-9C0A-316B9B2BD8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1ca438-eb12-4343-bc4e-8166c17ff4a2"/>
    <ds:schemaRef ds:uri="bb849e3e-77be-4eb9-a307-ea0d758dc4ad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All Inspections</vt:lpstr>
      <vt:lpstr>Inspection Format</vt:lpstr>
      <vt:lpstr>Rest Areas</vt:lpstr>
      <vt:lpstr>Depot Summary</vt:lpstr>
      <vt:lpstr>Benalla.Patrol</vt:lpstr>
      <vt:lpstr>Mansfield.Patrol</vt:lpstr>
      <vt:lpstr>Nag.Patrol</vt:lpstr>
      <vt:lpstr>Shepp.Patrol</vt:lpstr>
      <vt:lpstr>Sheet1</vt:lpstr>
      <vt:lpstr>Wang.Patrol</vt:lpstr>
      <vt:lpstr>Wod.Patrol</vt:lpstr>
      <vt:lpstr>Yea.Patrol</vt:lpstr>
      <vt:lpstr>Nag.Fed</vt:lpstr>
      <vt:lpstr>Wang.Fed</vt:lpstr>
      <vt:lpstr>'All Inspections'!Print_Area</vt:lpstr>
      <vt:lpstr>'Inspection Format'!Print_Area</vt:lpstr>
      <vt:lpstr>'All Inspections'!Print_Titles</vt:lpstr>
      <vt:lpstr>'Inspection Format'!Print_Titles</vt:lpstr>
    </vt:vector>
  </TitlesOfParts>
  <Manager/>
  <Company>Downer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HenryLim</dc:creator>
  <cp:keywords/>
  <dc:description/>
  <cp:lastModifiedBy>Kuan Gao</cp:lastModifiedBy>
  <cp:revision/>
  <cp:lastPrinted>2022-08-18T05:35:52Z</cp:lastPrinted>
  <dcterms:created xsi:type="dcterms:W3CDTF">2013-11-15T00:55:34Z</dcterms:created>
  <dcterms:modified xsi:type="dcterms:W3CDTF">2022-11-14T02:51:15Z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0x010100A7EACF5D0B6C3844B8C0AC83875598DD</vt:lpwstr>
  </property>
  <property fmtid="{D5CDD505-2E9C-101B-9397-08002B2CF9AE}" pid="3" name="Version history">
    <vt:lpwstr>01</vt:lpwstr>
  </property>
  <property fmtid="{D5CDD505-2E9C-101B-9397-08002B2CF9AE}" pid="4" name="xd_Signature">
    <vt:bool>false</vt:bool>
  </property>
  <property fmtid="{D5CDD505-2E9C-101B-9397-08002B2CF9AE}" pid="5" name="SharedWithUsers">
    <vt:lpwstr>388;#Craig Lieschke;#1688;#Tim Hallinan;#1270;#Matt Bowman;#423;#Michael Lindsay;#1269;#Geoff Goodman;#1268;#Jesse Gibbings-Johns;#805;#Damian Clarke;#157;#Steven Butchart;#828;#Alex Verstage</vt:lpwstr>
  </property>
  <property fmtid="{D5CDD505-2E9C-101B-9397-08002B2CF9AE}" pid="6" name="xd_ProgID">
    <vt:lpwstr/>
  </property>
  <property fmtid="{D5CDD505-2E9C-101B-9397-08002B2CF9AE}" pid="7" name="TemplateUrl">
    <vt:lpwstr/>
  </property>
  <property fmtid="{D5CDD505-2E9C-101B-9397-08002B2CF9AE}" pid="8" name="ComplianceAssetId">
    <vt:lpwstr/>
  </property>
  <property fmtid="{D5CDD505-2E9C-101B-9397-08002B2CF9AE}" pid="9" name="MediaServiceImageTags">
    <vt:lpwstr/>
  </property>
</Properties>
</file>