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itu observing stations" sheetId="1" r:id="rId4"/>
    <sheet state="visible" name="Non-Ingest Stations" sheetId="2" r:id="rId5"/>
    <sheet state="visible" name="Gliders not in DAC" sheetId="3" r:id="rId6"/>
    <sheet state="visible" name="Stations not getting deployed" sheetId="4" r:id="rId7"/>
  </sheets>
  <definedNames/>
  <calcPr/>
</workbook>
</file>

<file path=xl/sharedStrings.xml><?xml version="1.0" encoding="utf-8"?>
<sst xmlns="http://schemas.openxmlformats.org/spreadsheetml/2006/main" count="1191" uniqueCount="478">
  <si>
    <t>Station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</si>
  <si>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</si>
  <si>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</si>
  <si>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</si>
  <si>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</si>
  <si>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</si>
  <si>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</si>
  <si>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</si>
  <si>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</si>
  <si>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</si>
  <si>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</si>
  <si>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</si>
  <si>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</si>
  <si>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</si>
  <si>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</si>
  <si>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</si>
  <si>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</si>
  <si>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</si>
  <si>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</si>
  <si>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</si>
  <si>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</si>
  <si>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</si>
  <si>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</si>
  <si>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</si>
  <si>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color rgb="FF1155CC"/>
        <sz val="10.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</si>
  <si>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</si>
  <si>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</si>
  <si>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</si>
  <si>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</si>
  <si>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</si>
  <si>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</si>
  <si>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</si>
  <si>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</si>
  <si>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Station 45013 - Atwater Park, WI</t>
  </si>
  <si>
    <t>Milwaukee Buoy ATW20 (45013)</t>
  </si>
  <si>
    <t>moored_buoy</t>
  </si>
  <si>
    <t>Y</t>
  </si>
  <si>
    <t>Yp</t>
  </si>
  <si>
    <t>University of Wisconsin-Milwaukee</t>
  </si>
  <si>
    <t>academic</t>
  </si>
  <si>
    <r>
      <t>wind_from_direction, wind_speed,  wind_speed_of_gust,  air_temperature, air_pressure_at_sea_level, sea_water_temperature (sfc, 1m, 2m, 3m, 4m, 5m, 6m, 7m, 8m, 9m, 10m, 11m, 12m, 13m,</t>
    </r>
    <r>
      <rPr>
        <color rgb="FFFF0000"/>
      </rPr>
      <t xml:space="preserve"> 14m, 15m, 16m, 17m, 18m, 19m</t>
    </r>
    <r>
      <t>), Relative Humidity, solar_irradiance, sea_surface_wave_significant_height, sea_surface_wind_wave_period,</t>
    </r>
    <r>
      <rPr>
        <color rgb="FFFF0000"/>
      </rPr>
      <t xml:space="preserve"> significant_wave_from_direction</t>
    </r>
    <r>
      <t>, sea_water_turbidity, sea_water_conductivity, sea_water_ph_reported_on_total_scale, dissolved_oxygen , mass_concentration_of_chlorophyll_in_sea_water, fractional_saturation_of_oxygen_in_sea_water,  eastward_current, northward_current, currents at depths(1m,3m,5m,7m,9m,11m,13m,15m,17m,19m), time, latitude, longitude, depth,</t>
    </r>
    <r>
      <rPr>
        <color rgb="FFFF0000"/>
      </rPr>
      <t xml:space="preserve"> battery_voltage</t>
    </r>
  </si>
  <si>
    <t>Station 45014 - GB17 - South Green Bay, WI</t>
  </si>
  <si>
    <t>Green Bay Buoy GB17 (45014)</t>
  </si>
  <si>
    <r>
      <t xml:space="preserve">wind_from_direction, wind_speed, wind_speed_of_gust, air_temperature,   air_pressure_at_sea_level, sea_water_temperature (sfc,1m, 2m, 3m, 4m, 5m, 6m, 7m, 8m, 9m, 10m, 11m, 12m, 13m, </t>
    </r>
    <r>
      <rPr>
        <strike/>
        <color rgb="FFFF0000"/>
      </rPr>
      <t>14m, 15m, 16m, 17m, 18m, 19m</t>
    </r>
    <r>
      <t xml:space="preserve">), Relative Humidity,  solar_irradiance, sea_surface_wave_significant_height, sea_surface_wind_wave_period, </t>
    </r>
    <r>
      <rPr>
        <strike/>
        <color rgb="FFFF0000"/>
      </rPr>
      <t>sea_surface_wave_from_direction</t>
    </r>
    <r>
      <t>, sea_water_turbidity, sea_water_ph_reported_on_total_scale, sea_water_conductivity, mass_concentration_of_chlorophyll_in_sea_water, dissolved_oxygen , fractional_saturation_of_oxygen_in_sea_water,  currents at depths(1m,3m,5m,7m,9m,10m) time, latitude, longitude, depth.</t>
    </r>
  </si>
  <si>
    <t>Station 45022 - Little Traverse Bay, MI</t>
  </si>
  <si>
    <t>Little Traverse Bay Buoy U-GLOS 004 (45022)</t>
  </si>
  <si>
    <t>University of Michigan CIGLR</t>
  </si>
  <si>
    <r>
      <t xml:space="preserve">wind_from_direction, wind_speed, wind_speed_of_gust, air_temperature, air_pressure_at_sea_level,  sea_water_temperature (sfc, 3m, 7m, 11m, 15m, 19m, 23m, 27m, 31m, </t>
    </r>
    <r>
      <rPr>
        <color rgb="FFFF0000"/>
      </rPr>
      <t>33m</t>
    </r>
    <r>
      <t xml:space="preserve">), dew_point_temperature,  solar_irradiance, sea_surface_wave_significant_height, </t>
    </r>
    <r>
      <rPr>
        <strike/>
        <color rgb="FFFF0000"/>
      </rPr>
      <t>sea_surface_wind_wave_period</t>
    </r>
    <r>
      <t>, sea_surface_wave_from_direction, battery_voltage, time, latitude, longitude, depth</t>
    </r>
  </si>
  <si>
    <t>Replace sea_surface_wind_wave_period with sea_surface_significant_wave_period</t>
  </si>
  <si>
    <t>Station 45023 - North Entry Buoy, North Keweenaw Peninsula, MI</t>
  </si>
  <si>
    <t>North Entry MTU Buoy (45023)</t>
  </si>
  <si>
    <t>Michigan Tech University</t>
  </si>
  <si>
    <r>
      <t xml:space="preserve">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mass_concentration_of_chlorophyll_in_sea_water,  battery_voltage, photosynthetically_available_radiation, time, latitude, longitude, depth, </t>
    </r>
    <r>
      <rPr>
        <color rgb="FFFF0000"/>
      </rPr>
      <t>currents at depths (0m,3.0m,4.3m,5.5m,6.7m,7.9m, 9.1m,10.4m,11.6m, 12.8m,14.0m, 15.2m, 16.5m, 17.7m, 18.9m, 20.1m, 21.3m, 22.6m, 23.8m,25.0m), max_wave_height, sea_surface_wave_maximum_Period, sea_surface_wave_mean_height_of_highest_tenth</t>
    </r>
  </si>
  <si>
    <t>currents at depths</t>
  </si>
  <si>
    <t>Station 45024 - Ludington Buoy, MI</t>
  </si>
  <si>
    <t>Ludington Buoy (45024)</t>
  </si>
  <si>
    <r>
      <t xml:space="preserve">wind_from_direction, wind_speed,  wind_speed_of_gust,  air_temperature, air_pressure_at_sea_level,  sea_water_temperature (sfc, 3m; </t>
    </r>
    <r>
      <rPr>
        <color rgb="FFFF0000"/>
      </rPr>
      <t>5m, 8m, 11m, 13m, 16m, 19m, 21m</t>
    </r>
    <r>
      <rPr>
        <strike/>
        <color rgb="FFFF0000"/>
      </rPr>
      <t>6m;8m;11m;14m;16m;19m</t>
    </r>
    <r>
      <t xml:space="preserve">),  dew_point_temperature,  solar_irradiance, sea_surface_wave_significant_height, </t>
    </r>
    <r>
      <rPr>
        <color rgb="FFFF0000"/>
      </rPr>
      <t xml:space="preserve">significant_wave_from_direction, </t>
    </r>
    <r>
      <t>sea_surface_wind_wave_period, battery_voltage, time, latitude, longitude, depth</t>
    </r>
  </si>
  <si>
    <r>
      <t xml:space="preserve">This station also collects </t>
    </r>
    <r>
      <rPr/>
      <t>relative humidity</t>
    </r>
    <r>
      <t>, but GLOS is having an issue with ingesting relative humidity(rrh)</t>
    </r>
  </si>
  <si>
    <t>Station 45025 - South Entry Buoy, South Keweenaw Peninsula, MI</t>
  </si>
  <si>
    <t>South Entry Buoy MTU1 (45025)</t>
  </si>
  <si>
    <r>
      <t xml:space="preserve">wind_from_direction, wind_speed, wind_speed_of_gust, air_temperature, air_pressure_at_sea_level, sea_water_temperature (sfc, 3m, 6m,  </t>
    </r>
    <r>
      <rPr>
        <color rgb="FFFF0000"/>
      </rPr>
      <t>9m, 12m, 16m, 19m, 22m, 26m, 29m, 32m,</t>
    </r>
    <r>
      <rPr>
        <strike/>
        <color rgb="FFFF0000"/>
      </rPr>
      <t>10m, 13m, 16m, 19m, 23m, 26m, 29.5m, 33m</t>
    </r>
    <r>
      <t xml:space="preserve">),  dew_point_temperature,  Relative humidity, solar_irradiance, sea_surface_wave_significant_height, sea_surface_wind_wave_period ,sea_surface_wave_from_direction, sea_surface_wave_maximum_height, </t>
    </r>
    <r>
      <rPr>
        <color rgb="FFFF0000"/>
      </rPr>
      <t xml:space="preserve">sea_surface_wave_maximum_period, sea_surface_wave_mean_height_of_highest_tenth, </t>
    </r>
    <r>
      <t>photosynthetically_available_radiation, battery_voltage time, latitude, longitude, depth</t>
    </r>
  </si>
  <si>
    <t xml:space="preserve"> </t>
  </si>
  <si>
    <t>Station 45026 - Cook Nuclear Plant Buoy, Stevensville, MI</t>
  </si>
  <si>
    <t>Cook Plant Buoy (45026)</t>
  </si>
  <si>
    <t>N</t>
  </si>
  <si>
    <t>LimnoTech</t>
  </si>
  <si>
    <t>industry</t>
  </si>
  <si>
    <r>
      <t xml:space="preserve">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t>
    </r>
    <r>
      <rPr>
        <color rgb="FFFF0000"/>
      </rPr>
      <t>relative_humidity, sea_surface_wave_maximum_period, sea_surface_wave_mean_height_of_highest_tenth, sea_water_temperature (1m, 3m, 5m, 7m, 9m, 11m, 13m, 15m, 17m, 19m), curents_at_depths(0m,1m,2m,3m,4m,5m,6m,7m,8m,9m,10m,11m,12m,13m,14m,15m,16m,17m,18m,19m,20m)</t>
    </r>
  </si>
  <si>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</si>
  <si>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</si>
  <si>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</si>
  <si>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time, latitude, longitude, depth</t>
  </si>
  <si>
    <t>Station 45028 - Western Lake Superior</t>
  </si>
  <si>
    <t>LLO2-Duluth Buoy (45028)</t>
  </si>
  <si>
    <r>
      <t xml:space="preserve">wind_from_direction, wind_speed, wind_speed_of_gust, air_temperature, air_pressure_at_sea_level, sea_water_temperature (sfc, 1m, 3m, </t>
    </r>
    <r>
      <rPr>
        <color rgb="FFFF0000"/>
      </rPr>
      <t>4m; 5m; 6m; 10m; 11m; 16m; 20m; 21m; 26m; 30m; 31m; 36m; 41m</t>
    </r>
    <r>
      <rPr>
        <strike/>
        <color rgb="FFFF0000"/>
      </rPr>
      <t>,5m, 10m, 15m, 20m, 25m, 30m, 35m, 40m</t>
    </r>
    <r>
      <t>), dew_point_temperature, solar_irradiance, sea_surface_wave_significant_height,   time, latitude, longitude, depth</t>
    </r>
  </si>
  <si>
    <t>Station 45029 - Holland Buoy, MI</t>
  </si>
  <si>
    <t>Port Sheldon (Holland) Buoy (45029)</t>
  </si>
  <si>
    <r>
      <t>wind_from_direction, wind_speed, wind_speed_of_gust,  air_temperature, air_pressure_at_sea_level, sea_water_temperature (</t>
    </r>
    <r>
      <rPr>
        <color rgb="FFFF0000"/>
      </rPr>
      <t xml:space="preserve">sfc, </t>
    </r>
    <r>
      <t xml:space="preserve">1m, 3m, 4m, 5m, 6m, 7m, 8m, 9m, 10m, 11m, 12m, 13m, 14m, 15m, 16m, 17m, 18m, 19m, 20m, 21m), dew_point_temperature, sea_surface_wind_wave_period, , sea_surface_wave_significant_height,sea_surface_wave_from_direction, sea_surface_wave_maximum_height, battery_voltage,  time, latitude, longitude, depth, </t>
    </r>
    <r>
      <rPr>
        <color rgb="FFFF0000"/>
      </rPr>
      <t>relative_humidity, sea_surface_wave_maximum_period, sea_surface_wave_mean_height_of_highest_tenth</t>
    </r>
  </si>
  <si>
    <t>Station 45161 - Muskegon Buoy, MI</t>
  </si>
  <si>
    <t>Muskegon RECON Buoy (45161)</t>
  </si>
  <si>
    <t>Great Lakes Environmental Research Laboratory</t>
  </si>
  <si>
    <t>gov_federal</t>
  </si>
  <si>
    <r>
      <t>wind_from_direction, wind_speed, wind_speed_of_gust, air_temperature, air_pressure_at_sea_level,</t>
    </r>
    <r>
      <rPr>
        <b/>
      </rPr>
      <t xml:space="preserve"> </t>
    </r>
    <r>
      <t xml:space="preserve">sea_water_temperature (sfc, 1m,19m, </t>
    </r>
    <r>
      <rPr>
        <color rgb="FFFF0000"/>
      </rPr>
      <t>21m, 22m</t>
    </r>
    <r>
      <t xml:space="preserve">), sea_surface_wind_wave_period,   sea_surface_wave_significant_height,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color rgb="FFFF0000"/>
      </rPr>
      <t>blue_green_algae, fdom</t>
    </r>
  </si>
  <si>
    <t>Station 45162 - Thunder Bay Buoy, Alpena, MI</t>
  </si>
  <si>
    <t>Alpena Thunder Bay Recon Buoy (45162)</t>
  </si>
  <si>
    <r>
      <t xml:space="preserve">wind_from_direction, wind_speed, wind_speed_of_gust, air_temperature, </t>
    </r>
    <r>
      <rPr/>
      <t>sea_water_temperature</t>
    </r>
    <r>
      <t xml:space="preserve">, sea_surface_wave_significant_height, sea_surface_wind_wave_period, sea_surface_wave_from_direction, </t>
    </r>
    <r>
      <rPr/>
      <t>sea_surface_wave_maximum_height</t>
    </r>
    <r>
      <t>, time, latitude, longitude, depth</t>
    </r>
  </si>
  <si>
    <t>Station 45163 - Saginaw Bay Buoy, MI</t>
  </si>
  <si>
    <t>Saginaw Bay RECON Buoy SBB (45163)</t>
  </si>
  <si>
    <r>
      <t xml:space="preserve">wind_from_direction, wind_speed, wind_speed_of_gust, air_temperature, sea_water_temperature (sfc, 1m, </t>
    </r>
    <r>
      <rPr>
        <color rgb="FFFF0000"/>
      </rPr>
      <t>13m, 14m</t>
    </r>
    <r>
      <rPr>
        <b/>
      </rPr>
      <t>)</t>
    </r>
    <r>
      <t xml:space="preserve">, sea_surface_wave_significant_height,  sea_surface_wind_wave_period, sea_surface_wave_from_direction, sea_surface_wave_maximum_height, sea_water_conductivity,  sea_water_turbidity, sea_water_ph_reported_on_total_scale, mass_concentration_of_chlorophyll_in_sea_water, dissolved_oxygen, fractional_saturation_of_oxygen_in_sea_water, time, latitude, longitude, depth, </t>
    </r>
    <r>
      <rPr>
        <color rgb="FFFF0000"/>
      </rPr>
      <t>blue_green_algae</t>
    </r>
  </si>
  <si>
    <t>Station 45164 - Cleveland Buoy, OH</t>
  </si>
  <si>
    <t>Cleveland RECON Buoy (45164)</t>
  </si>
  <si>
    <t>gov_federal, nonprofit, industry</t>
  </si>
  <si>
    <r>
      <t xml:space="preserve">wind_from_direction, wind_speed, wind_speed_of_gust, air_temperature, air_pressure_at_sea_level, sea_water_temperature(sfc,1m,2m,4m,6m,8m,10,12m,14m,16m,18m,20m, </t>
    </r>
    <r>
      <rPr>
        <color rgb="FFFF0000"/>
      </rPr>
      <t>22m</t>
    </r>
    <r>
      <t>), sea_surface_wave_significant_height, sea_surface_wind_wave_period,</t>
    </r>
    <r>
      <rPr>
        <b/>
      </rPr>
      <t xml:space="preserve"> </t>
    </r>
    <r>
      <t>sea_water_conductivity</t>
    </r>
    <r>
      <rPr>
        <b/>
      </rPr>
      <t xml:space="preserve">, </t>
    </r>
    <r>
      <t>dissolved_oxygen</t>
    </r>
    <r>
      <rPr>
        <b/>
      </rPr>
      <t xml:space="preserve">, </t>
    </r>
    <r>
      <t xml:space="preserve">factional_saturation_of_oxygen_in_sea_water, battery_voltage,  time, latitude, longitude, depth, </t>
    </r>
    <r>
      <rPr>
        <color rgb="FFFF0000"/>
      </rPr>
      <t>fdom, sea_surface_wave_maximum_height</t>
    </r>
  </si>
  <si>
    <t>Station 45165 - Toledo Water Intake Buoy, Oregon, OH</t>
  </si>
  <si>
    <t>Toledo Water Intake Crib Buoy (45165)</t>
  </si>
  <si>
    <r>
      <t>wind_from_direction, wind_speed, wind_speed_of_gust, air_temperature,  air_pressure_at_sea_level, sea_water_temperature, dew_point_temperature, sea_surface_wind_wave_period, sea_surface_wave_significant_height, sea_surface_wave_from_direction, sea_surface_wave_maximum_height, sea_water_conductivity, solar_irradiance,  sea_water_turbidity, sea_water_ph_reported_on_total_scale, mass_concentration_of_chlorophyll_in_sea_water, blue_green_algae,</t>
    </r>
    <r>
      <rPr>
        <strike/>
        <color rgb="FFFF0000"/>
      </rPr>
      <t>fractional_saturation_of_oxygen_in_sea_water</t>
    </r>
    <r>
      <t xml:space="preserve">, battery_voltage, eastward_current, northward_current, ,    time, latitude, longitude, depth, </t>
    </r>
    <r>
      <rPr>
        <color rgb="FFFF0000"/>
      </rPr>
      <t>currents_at_depths(0m,1m,2m,3m,4m,5m,6m,7m,8m)</t>
    </r>
    <r>
      <t xml:space="preserve">
</t>
    </r>
  </si>
  <si>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</si>
  <si>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</si>
  <si>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</si>
  <si>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</si>
  <si>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</si>
  <si>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Station 45167 - Erie Nearshore Buoy, Erie, PA</t>
  </si>
  <si>
    <t>Erie buoy RSC-A (45167)</t>
  </si>
  <si>
    <t>Regional Science Consortium</t>
  </si>
  <si>
    <t>nonprofit</t>
  </si>
  <si>
    <r>
      <t xml:space="preserve">sea_surface_wave_significant_height, sea_surface_wind_wave_period, wind_from_direction, air_temperature, sea_water_temperature (1m), wind_speed, </t>
    </r>
    <r>
      <rPr>
        <color rgb="FFFF0000"/>
      </rPr>
      <t xml:space="preserve">dissolved_oxygen, </t>
    </r>
    <r>
      <t xml:space="preserve">fractional_saturation_of_oxygen_in_sea_water, sea_water_turbidity, sea_water_ph_reported_on_total_scale, air_pressure_at_sea_level, solar_irradiance, </t>
    </r>
    <r>
      <rPr>
        <color rgb="FFFF0000"/>
      </rPr>
      <t>fdom</t>
    </r>
  </si>
  <si>
    <t>Station 45168 - South Haven Buoy, MI</t>
  </si>
  <si>
    <t>South Haven Buoy (45168)</t>
  </si>
  <si>
    <r>
      <t>wind_from_direction, wind_speed,  wind_speed_of_gust , air_temperature,  air_pressure_at_sea_level, sea_water_temperature (sfc, 1m, 3m, 5m, 7m, 9m, 11m, 13m, 15m, 17m), dew_point_temperature, sea_surface_wave_significant_height, sea_surface_wind_wave_period, sea_surface_wave_from_direction, sea_surface_wave_maximum_height, solar_irradiance, battery_voltage, time, latitude, longitude, depth,</t>
    </r>
    <r>
      <rPr>
        <color rgb="FFFF0000"/>
      </rPr>
      <t xml:space="preserve"> relative_humidity, sea_surface_wave_maximum_period, sea_surface_wave_mean_height_of_highest_tenth</t>
    </r>
  </si>
  <si>
    <t>Station 45169 - Lakewood Buoy, OH</t>
  </si>
  <si>
    <t>Cleveland Wind Buoy (45169)</t>
  </si>
  <si>
    <r>
      <t xml:space="preserve">wind_from_direction, wind_speed, wind_speed_of_gust,  air_temperature, air_pressure_at_sea_level, sea_water_temperature(sfc, 17m), dew_point_temperature,   sea_water_conductivity,  sea_surface_wave_significant_height, sea_surface_wind_wave_period, sea_surface_wave_from_direction, sea_surface_wave_maximum_height, dissolved_oxygen, fractional_saturation_of_oxygen_in_sea_water,   solar_irradiance, battery_voltage, time, latitude, longitude, depth, </t>
    </r>
    <r>
      <rPr>
        <color rgb="FFFF0000"/>
      </rPr>
      <t>fdom, relative_humidity, sea_surface_wave_mean_height_of_highest_tenth</t>
    </r>
  </si>
  <si>
    <t>Station 45170 - Michigan City Buoy, IN</t>
  </si>
  <si>
    <t>Illinois-Indiana Sea Grant Buoy (45170)</t>
  </si>
  <si>
    <t>Illinois-Indiana Sea Grant, Purdue University</t>
  </si>
  <si>
    <r>
      <t>wind_from_direction,  wind_speed,  wind_speed_of_gust, ,air_temperature, sea_water_temperature (</t>
    </r>
    <r>
      <rPr>
        <color rgb="FFFF0000"/>
      </rPr>
      <t>sfc,</t>
    </r>
    <r>
      <t>1m, 2m, 3m, 4m, 5m, 6m, 7m, 8m, 9m, 10m, 11m, 12m, 13m, 14m, 15m, 16m, 17m), dew_point_temperature,  sea_surface_wave_significant_height, sea_surface_wind_wave_period,sea_surface_wave_from_direction, solar_irradiance, battery_voltage, time, latitude, longitude, depth</t>
    </r>
  </si>
  <si>
    <t>Station 45172 - Grand Marais Buoy, Grand Marais, MI</t>
  </si>
  <si>
    <t>Grand Marais Buoy (45172)</t>
  </si>
  <si>
    <t>Northern Michigan University</t>
  </si>
  <si>
    <r>
      <rPr>
        <color rgb="FFFF0000"/>
      </rPr>
      <t>wind_from_direction,</t>
    </r>
    <r>
      <t xml:space="preserve"> wind_speed, air_temperature, air_pressure_at_sea_level, sea_water_temperature, sea_surface_wave_significant_height, sea_surface_wind_wave_period,  time, latitude, longitude, depth</t>
    </r>
  </si>
  <si>
    <t>Station 45173 - Munising Buoy, Munising, MI</t>
  </si>
  <si>
    <t>Munising Buoy (45173)</t>
  </si>
  <si>
    <r>
      <t xml:space="preserve">wind_from_direction, wind_speed, air_temperature, air_pressure_at_sea_level, </t>
    </r>
    <r>
      <rPr>
        <b/>
      </rPr>
      <t xml:space="preserve"> </t>
    </r>
    <r>
      <t>sea_water_temperature,  sea_surface_wave_significant_height,  sea_surface_wind_wave_period, sea_surface_wave_from_direction, time, latitude, longitude, depth</t>
    </r>
  </si>
  <si>
    <t>Station 45174 - Wilmette, IL</t>
  </si>
  <si>
    <t>Wilmette Weather Buoy (45174)</t>
  </si>
  <si>
    <t xml:space="preserve">wind_from_direction, wind_speed,  wind_speed_of_gust, air_temperature, air_pressure_at_sea_level,  sea_water_temperature, dew_point_temperature, sea_surface_wave_significant_height, sea_surface_wind_wave_period,sea_surface_wave_from_direction,  solar_irradiance, battery_voltage , time, latitude, longitude, depth,  </t>
  </si>
  <si>
    <t>Station 45175 - Mackinac Straits West, Mackinaw City, MI</t>
  </si>
  <si>
    <t>Mackinac Straits Buoy (45175)</t>
  </si>
  <si>
    <r>
      <t xml:space="preserve">wind_from_direction, wind_speed, wind_speed_of_gust,  air_temperature,  air_pressure_at_sea_level, , sea_water_temperature (sfc, 1m, 3m, 4m, 6m, 8m, 10m 7m, 9m, 11m, 12m, 14m, 16m, 18m), dew_point_temperature,  Relative humidity, sea_surface_wave_significant_height, sea_surface_wind_wave_period, sea_surface_wave_from_direction,sea_surface_wave_maximum_height , solar_irradiance,  photosynthetically_available_radiation,  eastward_current, northward_current,battery_voltage,  time, latitude, longitude, depth, </t>
    </r>
    <r>
      <rPr>
        <color rgb="FFFF0000"/>
      </rPr>
      <t>sea_surface_wave_maximum_period, sea_surface_wave_mean_height_of_highest_tenth, water_currents (0m,2m,3m,4m,5m,6m,7m,8m,9m,10m,11m,12m,13m,14m,15m,16m,17m,18m,19m,20m,21m,22m,23m,24m,25m,26m,27m,28m,29m)</t>
    </r>
  </si>
  <si>
    <t>Station 45176 - Cleveland Intake Crib Buoy, OH</t>
  </si>
  <si>
    <t>Cleveland Crib Buoy (45176)</t>
  </si>
  <si>
    <r>
      <t xml:space="preserve">wind_from_direction, wind_speed, wind_speed_of_gust,   air_temperature, air_pressure_at_sea_level, dew_point_temperature, sea_water_temperature (1.5m, 3m, 4.5m, 6m, 7.5m, 9m, 10.5m, 11m, 12m, 12.5m, 13m, 13.5m, 14m, 15m, 15.5m), sea_surface_wave_significant_height,  sea_surface_wind_wave_period, sea_surface_wave_from_direction,  sea_water_conductivity, sea_surface_wave_maximum_height, mass_concentration_of_chlorophyll_in_sea_water, blue_green_algae,battery_voltage, time, latitude, longitude, depth, </t>
    </r>
    <r>
      <rPr>
        <color rgb="FFFF0000"/>
      </rPr>
      <t>fdom, sea_water_ph_reported_on_total_scale, fractional_saturation_of_oxygen_in_sea_water, dissolved_oxygen, sea_surface_wave_maximum_period, sea_surface_wave_mean_height_of_highest_tenth</t>
    </r>
  </si>
  <si>
    <t>45176b</t>
  </si>
  <si>
    <t>Cleveland Crib Bottom Sonde (45176b)</t>
  </si>
  <si>
    <t>fixed</t>
  </si>
  <si>
    <r>
      <t xml:space="preserve">sea_water_conductivity, sea_water_ph_reported_on_total_scale, mass_concentration_of_chlorophyll_in_sea_water,  blue_green_algae, fractional_saturation_of_oxygen_in_sea_water, dissolved_oxygen, time, latitude, longitude, depth, </t>
    </r>
    <r>
      <rPr>
        <color rgb="FFFF0000"/>
      </rPr>
      <t>fdom, sea_water_turbidity</t>
    </r>
  </si>
  <si>
    <t>There is no WMO ID because this station is a water quality station at depth with no surface information.</t>
  </si>
  <si>
    <t>Sleeping Bear Dunes</t>
  </si>
  <si>
    <t>Sleeping Bear Dunes Buoy (45183)</t>
  </si>
  <si>
    <r>
      <t xml:space="preserve">wind_from_direction, wind_speed, wind_speed_of_gust, air_temperature, air_pressure_at_sea_level, Relative Humidity,  sea_water_temperature, solar_irradiation, sea_surface_wave_significant_height,  sea_surface_wind_wave_period, sea_water_conductivity, sea_water_turbidity, sea_water_ph_reported_on_total_scale, fractional_saturation_of_oxygen_in_sea_water, time, latitude, longitude, depth, </t>
    </r>
    <r>
      <rPr>
        <color rgb="FFFF0000"/>
      </rPr>
      <t>battery_voltage, significant_wave_from_direction, dissolved_oxygen</t>
    </r>
  </si>
  <si>
    <t>Green Bay East</t>
  </si>
  <si>
    <t>Green Bay East (45184)</t>
  </si>
  <si>
    <t> -87.95888</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</si>
  <si>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t>
  </si>
  <si>
    <t>New dataloggers resulted in not receiving data this field season, despite being deployed by PI</t>
  </si>
  <si>
    <t>Green Bay West</t>
  </si>
  <si>
    <t>Green Bay West (45185)</t>
  </si>
  <si>
    <t>wind_from_direction, wind_speed, sea_water_temperature, sea_water_conductivity, sea_water_pH_reported_on_total_scale, sea_water_turbidity, blue_green_algae, dissolved_oxygen, fractional_saturation_of_oxygen_in_sea_water, battery_voltage, photosynthetic_available_radiation, fdom, latitude, longitude, depth, time, phycocyanin</t>
  </si>
  <si>
    <t>Waukegan</t>
  </si>
  <si>
    <t>Illinois State Geological Survey, University of Illinois</t>
  </si>
  <si>
    <t>gov_state</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</si>
  <si>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</si>
  <si>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Winthrop (45187)</t>
  </si>
  <si>
    <t>BGUSD2</t>
  </si>
  <si>
    <t>Sandusky Bay buoy (bgsusd2)</t>
  </si>
  <si>
    <t>Bowling Green State University</t>
  </si>
  <si>
    <r>
      <t xml:space="preserve">wind_from_direction, wind_speed, air_temperature, air_pressure_at_sea_level, sea_water_temperature, sea_water_conductivity, sea_water_turbidity, mass_concentration_of_chlorophyll_in_sea_water,   sea_water_ph_reported_on_total_scale,  dissolved_oxygen, fractional_saturation_of_oxygen_in_sea_water, blue_green_algae, time, latitude, longitude, depth, </t>
    </r>
    <r>
      <rPr>
        <color rgb="FFFF0000"/>
      </rPr>
      <t>fdom</t>
    </r>
  </si>
  <si>
    <t>ESF1</t>
  </si>
  <si>
    <t>Oswego buoy (ESF1)</t>
  </si>
  <si>
    <t>Yf</t>
  </si>
  <si>
    <t>State University of New York College of Environmental Science and Forestry (SUNY-ESF)</t>
  </si>
  <si>
    <r>
      <t>wind_from_direction, wind_speed, wind_speed_of_gust, air_temperature, air_pressure_at_sea_level, sea_water_temperature(sfc,1m,2m,3m,4m,5m,6m,7m,8m,9m,10m,11m,12m,13m,14m,15m,16m,17m,18m,19m)</t>
    </r>
    <r>
      <rPr>
        <b/>
      </rPr>
      <t>,</t>
    </r>
    <r>
      <t xml:space="preserve"> Relative Humidity, solar_irradiation, sea_water_conductivity, </t>
    </r>
    <r>
      <rPr>
        <strike/>
        <color rgb="FFFF0000"/>
      </rPr>
      <t>sea_surface_wave_significant_height, sea_surface_wind_wave_period</t>
    </r>
    <r>
      <t>, time, latitude, longitude, depth, s</t>
    </r>
    <r>
      <rPr>
        <color rgb="FFFF0000"/>
      </rPr>
      <t>ea_water_turbidity</t>
    </r>
  </si>
  <si>
    <t>ESF3</t>
  </si>
  <si>
    <t>Dunkirk Buoy (ESF3)</t>
  </si>
  <si>
    <r>
      <t xml:space="preserve">wind_from_direction, wind_speed, air_temperature, air_pressure_at_sea_level, Relative_Humidity, sea_water_temperature(1m, 2m,4m,6m,8m,10m,12m,14m,16m,18m,20m,22,24m,25m,26m), time, latitude, longitude, depth, </t>
    </r>
    <r>
      <rPr>
        <color rgb="FFFF0000"/>
      </rPr>
      <t>solar_irradiance dissolved_oxygen, sea_water_conductivity, fractional_saturation_of_oxygen_in_sea_water</t>
    </r>
  </si>
  <si>
    <t xml:space="preserve">
</t>
  </si>
  <si>
    <t>ESF8</t>
  </si>
  <si>
    <t>Sodus Point Nearshore Monitoring Buoy (ESF8)</t>
  </si>
  <si>
    <t>Sodus Point Nearshore Monitoring Buoy</t>
  </si>
  <si>
    <r>
      <rPr>
        <strike/>
        <color rgb="FFFF0000"/>
      </rPr>
      <t xml:space="preserve">Relative Humidity, wind_from_direction, air_temperature, air_pressure_at_sea_level, wind_speed, wind_speed_of_gust,  </t>
    </r>
    <r>
      <t>sea_water_temperature (1m, 2m, 3m, 4m, 5m, 6m, 7m, 8m, 9m, 10m, 11m, 12m, 13m, 14m, 15m, 16m, 17m, 18m, 19m), time, latitude, longitude, depth</t>
    </r>
  </si>
  <si>
    <t>ESF9</t>
  </si>
  <si>
    <t>Oak Orchard Nearshore Monitoring Buoy (ESF9)</t>
  </si>
  <si>
    <t xml:space="preserve">Oak Orchard Nearshore Monitoring Buoy </t>
  </si>
  <si>
    <r>
      <t>sea_water_temperature (1m, 2m, 3m, 4m, 5m, 6m</t>
    </r>
    <r>
      <rPr>
        <color rgb="FFFF0000"/>
      </rPr>
      <t>,7m, 8m, 9m, 10m, 11m, 12m, 13m, 14m, 15m, 16m, 17m, 18m, 19m),wind_from_direction, wind_speed, wind_speed_of_gust, air_temperature, air_pressure_at_sea_level, relative_humidity, solar_irradiance, latitude, longitude, time, depth</t>
    </r>
  </si>
  <si>
    <t>GLERLWE13</t>
  </si>
  <si>
    <t>NOAA GLERL WE13 (glerlwe13)</t>
  </si>
  <si>
    <t>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t>
  </si>
  <si>
    <t>GLERLWE2</t>
  </si>
  <si>
    <t>NOAA GLERL WE2 (glerlwe2)</t>
  </si>
  <si>
    <r>
      <t xml:space="preserve">wind_from_direction,wind_speed,wind_speed_of_gust, air_temperature, air_pressure_at_sea_level, sea_water_temperature, sea_water_conductivity, sea_water_turbidity,  mass_concentration_of_chlorophyll_in_sea_water,   fractional_saturation_of_oxygen_in_sea_water, dissolved_oxygen, blue_green_algae, battery_voltage, time, latitude, longitude, depth, </t>
    </r>
    <r>
      <rPr>
        <color rgb="FFFF0000"/>
      </rPr>
      <t>fdom</t>
    </r>
  </si>
  <si>
    <t>GLERLWE4</t>
  </si>
  <si>
    <t>NOAA GLERL WE4 (glerlwe4)</t>
  </si>
  <si>
    <r>
      <t xml:space="preserve">wind_from_direction,wind_speed,wind_speed_of_gust, air_temperature, air_pressure_at_sea_level, sea_water_temperature, sea_water_conductivity, sea_water_turbidity,  mass_concentration_of_chlorophyll_in_sea_water,dissolved_oxygen,   fractional_saturation_of_oxygen_in_sea_water, blue_green_algae, battery_voltage, time, latitude, longitude, depth, </t>
    </r>
    <r>
      <rPr>
        <color rgb="FFFF0000"/>
      </rPr>
      <t>fdom</t>
    </r>
  </si>
  <si>
    <t>GLERLWE8</t>
  </si>
  <si>
    <t>NOAA GLERL WE8 (glerlwe8)</t>
  </si>
  <si>
    <r>
      <t xml:space="preserve">wind_from_direction,wind_speed,wind_speed_of_gust, air_temperature, air_pressure_at_sea_level, sea_water_temperature, sea_water_conductivity, sea_water_turbidity,  mass_concentration_of_chlorophyll_in_sea_water, dissolved_oxygen,  fractional_saturation_of_oxygen_in_sea_water, blue_green_algae, battery_voltage, time, latitude, longitude, depth, </t>
    </r>
    <r>
      <rPr>
        <color rgb="FFFF0000"/>
      </rPr>
      <t>fdom</t>
    </r>
  </si>
  <si>
    <t>GRIM4</t>
  </si>
  <si>
    <t>Station GRIM4 - Granite Island, MI</t>
  </si>
  <si>
    <t xml:space="preserve">Lake Superior Evaporation and Meteorological Data from Granite Island (GRIM4) </t>
  </si>
  <si>
    <t>tower</t>
  </si>
  <si>
    <t>Environment Canada, University of Colorado, LimnoTech</t>
  </si>
  <si>
    <r>
      <t xml:space="preserve">wind_from_direction,  wind_speed, wind_speed_of_gust , air_temperature, dew_point_temperature, time, Relative_humidity, solar_irradiance, latitude, longitude, depth, </t>
    </r>
    <r>
      <rPr>
        <color rgb="FFFF0000"/>
      </rPr>
      <t>air_pressure_at_sea_level</t>
    </r>
  </si>
  <si>
    <t>LEASH</t>
  </si>
  <si>
    <t>Ashtabula Water Intake (leash)</t>
  </si>
  <si>
    <t>Aqua America</t>
  </si>
  <si>
    <t>sea_water_temperature, sea_water_conductivity, sea_water_turbidity, sea_water_ph_reported_on_total_scale, mass_concentration_of_chlorophyll_in_sea_water, dissolved_oxygen,fractional_saturation_of_oxygen_in_sea_water,  blue_green_algae time, latitude, longitude, depth</t>
  </si>
  <si>
    <t>There is no WMO ID because this station is water quality only</t>
  </si>
  <si>
    <t>LEAVON</t>
  </si>
  <si>
    <t>Avon Lake Pump Station (leavon)</t>
  </si>
  <si>
    <t>Avon Lake Regional Water</t>
  </si>
  <si>
    <t>gov_municipal</t>
  </si>
  <si>
    <r>
      <t xml:space="preserve">sea_water_temperature, sea_water_conductivity, sea_water_ph_reported_on_total_scale, mass_concentration_of_chlorophyll_in_sea_water, dissolved_oxygen, fractional_saturation_of_oxygen_in_sea_water,  blue_green_algae time, latitude, longitude, depth, </t>
    </r>
    <r>
      <rPr>
        <color rgb="FFFF0000"/>
      </rPr>
      <t>fdom</t>
    </r>
  </si>
  <si>
    <t>LEBIWW</t>
  </si>
  <si>
    <t>Sandusky Water Intake</t>
  </si>
  <si>
    <t>sea_water_temperature, sea_water_conductivity, sea_water_ph_reported_on_total_scale, sea_water_turbidity, mass_concentration_of_chlorophyll_in_sea_water, dissolved_oxygen, fractional_saturation_of_oxygen_in_sea_water, blue_green_algae, time, latitude, longitude, depth</t>
  </si>
  <si>
    <t>This station has not been included in previous IOOS sheets</t>
  </si>
  <si>
    <t>LECARR</t>
  </si>
  <si>
    <t>Lake Erie Early Warning Network- Carrol Township</t>
  </si>
  <si>
    <t>Lake Erie Early Warning Network - Carrol Township</t>
  </si>
  <si>
    <t>Carroll Water and Sewer District</t>
  </si>
  <si>
    <t>sea_water_temperature, sea_water_conductivity, sea_water_ph_reported_on_total_scale, sea_water_turbidity, mass_concentration_of_chlorophyll_in_sea_water, blue_green_algae, time, latitude, longitude, depth</t>
  </si>
  <si>
    <t>LEELYRIA</t>
  </si>
  <si>
    <t>Elyria Pump Station (leelyria)</t>
  </si>
  <si>
    <t>City of Elyria</t>
  </si>
  <si>
    <t>sea_water_temperature, sea_water_conductivity, sea_water_ph_reported_on_total_scale, sea_water_turbidity, mass_concentration_of_chlorophyll_in_sea_water,  blue_green_algae time, latitude, longitude, depth</t>
  </si>
  <si>
    <t>LEHURON</t>
  </si>
  <si>
    <t>Lake Erie Early Warning Network - City of Huron</t>
  </si>
  <si>
    <t>City of Huron</t>
  </si>
  <si>
    <t>sea_water_temperature, sea_water_conductivity, sea_water_ph_reported_on_total_scale,mass_concentration_of_chlorophyll_in_sea_water,  blue_green_algae time, latitude, longitude, depth</t>
  </si>
  <si>
    <t>LELORAIN</t>
  </si>
  <si>
    <t xml:space="preserve">City of Lorain </t>
  </si>
  <si>
    <t>City of Lorain</t>
  </si>
  <si>
    <t>City of Lorain, Ohio</t>
  </si>
  <si>
    <r>
      <t>sea_water_temperature, sea_water_conductivity, sea_water_ph_reported_on_total_scale, sea_water_turbidity, mass_concentration_of_chlorophyll_in_sea_water, dissolved_oxygen, fractional_saturation_of_oxygen_in_sea_water, blue_green_algae, time, latitude, longitude, depth</t>
    </r>
    <r>
      <rPr/>
      <t>, fdom</t>
    </r>
  </si>
  <si>
    <t>LEMENTOR</t>
  </si>
  <si>
    <t>Mentor Wet Well (lementor)</t>
  </si>
  <si>
    <r>
      <t xml:space="preserve">sea_water_temperature, sea_water_conductivity, sea_water_turbidity, sea_water_ph_reported_on_total_scale, mass_concentration_of_chlorophyll_in_sea_water, dissolved_oxygen , fractional_saturation_of_oxygen_in_sea_water,  blue_green_algae time, latitude, longitude, depth, </t>
    </r>
    <r>
      <rPr>
        <color rgb="FFFF0000"/>
      </rPr>
      <t>fdom</t>
    </r>
  </si>
  <si>
    <t>LEMRBHD</t>
  </si>
  <si>
    <t>Marblehead Pump Station (lemrbhd)</t>
  </si>
  <si>
    <t>Village of Marblehead</t>
  </si>
  <si>
    <t>sea_water_temperature, sea_water_conductivity, sea_water_ph_reported_on_total_scale, mass_concentration_of_chlorophyll_in_sea_water,  blue_green_algae, time, latitude, longitude, depth</t>
  </si>
  <si>
    <t>LEOC</t>
  </si>
  <si>
    <t>Ottawa County Pump Station (leoc)</t>
  </si>
  <si>
    <t>Ottawa County Regional Water Treatment Plant</t>
  </si>
  <si>
    <r>
      <t xml:space="preserve">sea_water_temperature, sea_water_conductivity, sea_water_ph_reported_on_total_scale, mass_concentration_of_chlorophyll_in_sea_water, dissolved_oxygen, fractional_saturation_of_oxygen_in_sea_water,  blue_green_algae time, latitude, longitude, depth, </t>
    </r>
    <r>
      <rPr>
        <color rgb="FFFF0000"/>
      </rPr>
      <t>fdom</t>
    </r>
  </si>
  <si>
    <t>LEORGN</t>
  </si>
  <si>
    <t>City of Oregon OH Pump Station (leorgn)</t>
  </si>
  <si>
    <t>City of Oregon, OH</t>
  </si>
  <si>
    <r>
      <t xml:space="preserve">sea_water_temperature, sea_water_conductivity, sea_water_ph_reported_on_total_scale, mass_concentration_of_chlorophyll_in_sea_water, sea_water_turbidity, blue_green_algae time, latitude, longitude, depth, </t>
    </r>
    <r>
      <rPr>
        <color rgb="FFFF0000"/>
      </rPr>
      <t>fdom</t>
    </r>
  </si>
  <si>
    <t>LEVERM</t>
  </si>
  <si>
    <t>Lake Erie Early Warning Network - City of Vermillion</t>
  </si>
  <si>
    <t>City of Vermillion</t>
  </si>
  <si>
    <r>
      <t xml:space="preserve">sea_water_temperature, sea_water_conductivity, sea_water_ph_reported_on_total_scale, mass_concentration_of_chlorophyll_in_sea_water,  blue_green_algae, time, latitude, longitude, depth, </t>
    </r>
    <r>
      <rPr>
        <color rgb="FFFF0000"/>
      </rPr>
      <t>sea_water_turbidity</t>
    </r>
  </si>
  <si>
    <t>OMOECC_E1</t>
  </si>
  <si>
    <t>Lake Erie - Central Basin 1 - OMOECC Environmental Sensors</t>
  </si>
  <si>
    <t>Ontario Ministry of the Environment and Climate Change</t>
  </si>
  <si>
    <t>fractional_saturation_of_oxygen_in_sea_water, sea_water_conductivity, sea_water_temperature, sea_water_turbidity, time, latitude, longitude, depth</t>
  </si>
  <si>
    <t>GLOS is currently working with the partner to set up a new ingestion process for this station; process is ongoing in November 2020</t>
  </si>
  <si>
    <t>OMOECC_O1</t>
  </si>
  <si>
    <t>sea_water_turbidity, sea_water_temperature, sea_water_conductivity, time, latitude, depth, longitude</t>
  </si>
  <si>
    <t>OMOECC_O2</t>
  </si>
  <si>
    <t>Western Lake Ontario 2 - OMOECC Environmental Sensors</t>
  </si>
  <si>
    <t>sea_water_turbidity, sea_water_temperature, sea_water_conductivity, time, latitude, depth, longitude, eastward_current, northward_current</t>
  </si>
  <si>
    <t>OSUGI</t>
  </si>
  <si>
    <t>Gibraltar Island Buoy (osugi)</t>
  </si>
  <si>
    <t>Ohio State University Stone Laboratory</t>
  </si>
  <si>
    <r>
      <t xml:space="preserve">mass_concentration_of_chlorophyll_in_sea_water, sea_surface_wind_wave_period, Relative Humidity, air_temperature, sea_water_temperature, wind_from_direction, sea_water_conductivity, wind_speed, fractional_saturation_of_oxygen_in_sea_water, sea_water_turbidity, sea_water_ph_reported_on_total_scale, air_pressure_at_sea_level, time, latitude, longitude, depth, blue_green_algae, </t>
    </r>
    <r>
      <rPr>
        <color rgb="FFFF0000"/>
      </rPr>
      <t>air_pressure_at_sea_level, air_temperature, wind_from_direction, wind_speed, relative_humidity, fdom</t>
    </r>
  </si>
  <si>
    <t>OSUSS</t>
  </si>
  <si>
    <t>Sandusky Subbasin Buoy (osuss)</t>
  </si>
  <si>
    <t>sea_water_temperature, sea_water_conductivity,  sea_water_turbidity, sea_water_ph_reported_on_total_scale, mass_concentration_of_chlorophyll_in_sea_water,  blue_green_algae, time, latitude, longitude, depth</t>
  </si>
  <si>
    <t>PA-DEP-1538</t>
  </si>
  <si>
    <t>Presque Isle Bay Surface Data Buoy</t>
  </si>
  <si>
    <r>
      <t>sea_water_temperature, sea_water_temperature_Depths, sea_water_ph_reported_on_total_scale, sea_water_turbidity, dissolved_oxygen, fractional_saturation_of_oxygen_in_sea_water, time, latitude, longitude, depth</t>
    </r>
    <r>
      <rPr/>
      <t>, fdom</t>
    </r>
  </si>
  <si>
    <t>SBEDISON</t>
  </si>
  <si>
    <t>Sandusky Bay Bridge</t>
  </si>
  <si>
    <t>sea_water_temperature, water_currents, sea_water_conductivity, sea_water_turbidity, sea_water_ph_reported_on_total_scale, mass_concentration_of_chlorophyll_in_sea_water, dissolved_oxygen , fractional_saturation_of_oxygen_in_sea_water,  blue_green_algae, battery_voltage,  time, latitude, longitude, depth, fdom, water_currents(sfc, 1m)</t>
  </si>
  <si>
    <t>SBIPIB</t>
  </si>
  <si>
    <t xml:space="preserve">Lake Erie Early Warning Network - Put in Bay </t>
  </si>
  <si>
    <t>Put in Bay</t>
  </si>
  <si>
    <t>Village of Put in Bay</t>
  </si>
  <si>
    <r>
      <t xml:space="preserve">sea_water_temperature, sea_water_conductivity, sea_water_turbidity, sea_water_ph_reported_on_total_scale, mass_concentration_of_chlorophyll_in_sea_water, </t>
    </r>
    <r>
      <rPr>
        <strike/>
        <color rgb="FFFF0000"/>
      </rPr>
      <t>dissolved_oxygen , fractional_saturation_of_oxygen_in_sea_water</t>
    </r>
    <r>
      <t>,  blue_green_algae, battery_voltage,  time, latitude, longitude, depth</t>
    </r>
  </si>
  <si>
    <t>SRLM4</t>
  </si>
  <si>
    <t>Station SRLM4 - Spectacle Reef Light, MI</t>
  </si>
  <si>
    <t xml:space="preserve">Lake Huron Evaporation and Meteorological Data from Spectacle Reef (SRLM4) </t>
  </si>
  <si>
    <t>wind_from_direction, wind_speed, air_temperature, dew_point_temperature, sea_water_temperature, time, latitude, longitude, depth</t>
  </si>
  <si>
    <t>TOLCRIB</t>
  </si>
  <si>
    <t>City of Toledo Water Intake Crib (tolcrib)</t>
  </si>
  <si>
    <t>City of Toledo</t>
  </si>
  <si>
    <r>
      <t xml:space="preserve">wind_from_direction, wind_speed, wind_speed_of_gust, air_pressure_at_sea_level,  sea_water_temperature, sea_water_conductivity, sea_water_ph_reported_on_total_scale, mass_concentration_of_chlorophyll_in_sea_water, sea_water_turbidity, blue_green_algae, time, latitude, longitude, depth, </t>
    </r>
    <r>
      <rPr>
        <strike/>
        <color rgb="FFFF0000"/>
      </rPr>
      <t>blue_green_algae</t>
    </r>
    <r>
      <rPr>
        <color rgb="FFFF0000"/>
      </rPr>
      <t>, air_temperature, dew_point_temperature, relative_humidity, photosynthetically_available_radiation</t>
    </r>
  </si>
  <si>
    <t>TOLLSPS</t>
  </si>
  <si>
    <t>Toledo Low Service Pump Station (tollsps)</t>
  </si>
  <si>
    <r>
      <t xml:space="preserve">sea_water_temperature, sea_water_conductivity, mass_concentration_of_chlorophyll_in_sea_water, , sea_water_ph_reported_on_total_scale, sea_water_turbidity, , blue_green_algae, time, latitude, longitude, depth, </t>
    </r>
    <r>
      <rPr>
        <color rgb="FFFF0000"/>
      </rPr>
      <t>fdom</t>
    </r>
  </si>
  <si>
    <t>UMBIO</t>
  </si>
  <si>
    <t>UM Bio Station Buoy (UMBIO)</t>
  </si>
  <si>
    <r>
      <t xml:space="preserve">wind_from_direction,  wind_speed, wind_speed_of_gust , air_temperature, air_pressure_at_sea_level, sea_water_temperature (sfc, 4m, 7m, </t>
    </r>
    <r>
      <rPr>
        <color rgb="FFFF0000"/>
      </rPr>
      <t>9</t>
    </r>
    <r>
      <rPr>
        <strike/>
      </rPr>
      <t>10</t>
    </r>
    <r>
      <t xml:space="preserve">m, 12m, 15m, </t>
    </r>
    <r>
      <rPr>
        <color rgb="FFFF0000"/>
      </rPr>
      <t>17</t>
    </r>
    <r>
      <rPr>
        <strike/>
      </rPr>
      <t>18</t>
    </r>
    <r>
      <t xml:space="preserve">m, </t>
    </r>
    <r>
      <rPr>
        <color rgb="FFFF0000"/>
      </rPr>
      <t>20</t>
    </r>
    <r>
      <rPr>
        <strike/>
      </rPr>
      <t>21</t>
    </r>
    <r>
      <t>m, 23m),dew_point_temperature,solar_irradiance, sea_water_conductivity, Relative humidity, sea_water_turbidity,  sea_water_ph_reported_on_total_scale, mass_concentration_of_chlorophyll_in_sea_water, dissolved_oxygen, fractional_saturation_of_oxygen_in_sea_water, blue_green_algae, battery_voltage ,time, latitude, longitude, depth,</t>
    </r>
    <r>
      <rPr>
        <color rgb="FFFF0000"/>
      </rPr>
      <t xml:space="preserve"> fdom</t>
    </r>
  </si>
  <si>
    <t>UTLCP</t>
  </si>
  <si>
    <t>Little Cedar Point Buoy (utlcp)</t>
  </si>
  <si>
    <t>University of Toledo</t>
  </si>
  <si>
    <r>
      <t xml:space="preserve">wind_from_direction, wind_speed,  air_temperature, air_pressure_at_sea_level, sea_water_temperature, sea_water_conductivity, mass_concentration_of_chlorophyll_in_sea_water, , sea_water_turbidity, sea_water_ph_reported_on_total_scale,  dissolved_oxygen, fractional_saturation_of_oxygen_in_sea_waterblue_green_algae, battery_voltage, time, latitude, longitude, depth, </t>
    </r>
    <r>
      <rPr>
        <color rgb="FFFF0000"/>
      </rPr>
      <t>fdom</t>
    </r>
  </si>
  <si>
    <t>UWRAEON1</t>
  </si>
  <si>
    <t>Uwindsor Raeon Buoy 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</si>
  <si>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</si>
  <si>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t>
  </si>
  <si>
    <t>This station not getting deployed this year; getting moved and renamed (see UWSS-RAEON2)</t>
  </si>
  <si>
    <t>UWRAEON2</t>
  </si>
  <si>
    <t>Uwindsor Raeon Buoy 2</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</si>
  <si>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</si>
  <si>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UWRAEON3</t>
  </si>
  <si>
    <t>Uwindsor Raeon Buoy 3</t>
  </si>
  <si>
    <t xml:space="preserve">wind_from_direction, wind_speed, wind_speed_gust, ,  air_temperature, air_pressure_at_sea_level,  sea_water_temperature (sfc, 1m, 2m, 3m, 4m, 5m, 6m, 7m, 8m, 9m), sea_surface_wave_significant_height, sea_surface_wind_wave_period, sea_surface_wave_from_direction,  battery_voltage, latitude, longitude, depth
</t>
  </si>
  <si>
    <t>UWRAEON4</t>
  </si>
  <si>
    <t>Uwindsor Raeon Buoy 4</t>
  </si>
  <si>
    <t xml:space="preserve">wind_from_direction, wind_speed, air_temperature, sea_surface_wave_significant_height, sea_surface_wind_wave_period, sea_surface_wave_from_direction, , battery_voltage, time, latitude, longitude
</t>
  </si>
  <si>
    <t>WSLM4</t>
  </si>
  <si>
    <t>Station WSLM4 - White Shoal Light, MI</t>
  </si>
  <si>
    <t>Lake Michigan Evaporation and Meteorological Data from White Shoal (WSLM4)</t>
  </si>
  <si>
    <t>University of Colorado, LimnoTech, Environment Canada</t>
  </si>
  <si>
    <t>wind_from_direction, wind_speed, air_pressure_at_sea_level, air_temperature, sea_water_temperature, dew_point_temperature, time, latitude, longitude, depth</t>
  </si>
  <si>
    <t>MTRI-NKW</t>
  </si>
  <si>
    <t>Keweenaw Waterway Buoy Thermistor Chain Data - North</t>
  </si>
  <si>
    <t>U</t>
  </si>
  <si>
    <t>time, latitude, longitude, depth, water_temperature</t>
  </si>
  <si>
    <t xml:space="preserve">Regarding "Currently Operational": Unsure of status. This is a long-time station, but does not show up in our TDS </t>
  </si>
  <si>
    <t>MTRI-SKW</t>
  </si>
  <si>
    <t>Keweenaw Waterway Buoy Thermistor Chain Data - South</t>
  </si>
  <si>
    <t>GLRCMET</t>
  </si>
  <si>
    <t>GLRC Waterfront Meteorological Station</t>
  </si>
  <si>
    <t>wind_from_direction, wind_speed, wind_speed_gust, air_temperature, air_pressure_at_sea_level,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</si>
  <si>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</si>
  <si>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</si>
  <si>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</si>
  <si>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air_pressure_at_sea_level, sea_water_temperature (sfc, 1m, 2m, 3m, 4m, 5m, 6m, 7m, 8m, 9m), sea_surface_wave_significant_height, sea_surface_wind_wave_period, sea_surface_wave_from_direction,  battery_voltage, latitude, longitude, depth, sea_surface_wave_maximum_height, water_currents(2m,3m,4m,5m,6m,7m,8m,9m,10m,11m)
</t>
  </si>
  <si>
    <t>UWRAEON1 was moved and renamed to UWSS-RAEON1</t>
  </si>
  <si>
    <t>UWSS-RAEON2</t>
  </si>
  <si>
    <t>air_pressure_at_sea_level,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t>
  </si>
  <si>
    <t>UWRAEON2 was moved and renamed to UWSS-RAEON2</t>
  </si>
  <si>
    <t>Data Manager</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</si>
  <si>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70C0"/>
        <sz val="10.0"/>
      </rPr>
      <t>http://mmisw.org/ont/ioos/sector</t>
    </r>
  </si>
  <si>
    <t xml:space="preserve">(Optional) The organization that is responsible for the data management activities.  This does not mean the organization that funds the data management.  </t>
  </si>
  <si>
    <t>APNM4</t>
  </si>
  <si>
    <t>Station APNM4 - Alpena Harbor Light, Alpena, MI</t>
  </si>
  <si>
    <t>apnm4 - Alpena Harbor Light, MI</t>
  </si>
  <si>
    <t>We do not directly ingest data from this station (link only)</t>
  </si>
  <si>
    <t>CHII2</t>
  </si>
  <si>
    <t>Station CHII2 - Harrison-Dever Crib, Chicago, IL</t>
  </si>
  <si>
    <t>chii2 - Chicago, IL</t>
  </si>
  <si>
    <t>&gt; 5 yr</t>
  </si>
  <si>
    <t>FSTI2</t>
  </si>
  <si>
    <t>Station FSTI2 - Foster Ave., Chicago, IL</t>
  </si>
  <si>
    <t>&gt;5 yr</t>
  </si>
  <si>
    <t>Chicago Park District</t>
  </si>
  <si>
    <t>JAKI2</t>
  </si>
  <si>
    <t>Station JAKI2 - 63rd St., Chicago, IL</t>
  </si>
  <si>
    <t>MCYI3</t>
  </si>
  <si>
    <t>Station MCYI3 - Michigan City Harbor Entrance Light, Michigan City, IN</t>
  </si>
  <si>
    <t>mcyi3 - Michigan City, IN</t>
  </si>
  <si>
    <t>MKGM4</t>
  </si>
  <si>
    <t>Station MKGM4 - Muskegon CG Station, Muskegon, MI</t>
  </si>
  <si>
    <t>mkgm4 - Muskegon, MI</t>
  </si>
  <si>
    <t>MLWW3</t>
  </si>
  <si>
    <t>Station MLWW3 - North Milwaukee Harbor Inlet Pier Light, Milwaukee, WI</t>
  </si>
  <si>
    <t>mlww3 - Milwaukee, WI</t>
  </si>
  <si>
    <t>OKSI2</t>
  </si>
  <si>
    <t>Station OKSI2 - Oak St., Chicago, IL</t>
  </si>
  <si>
    <t>STDM4</t>
  </si>
  <si>
    <t>Station STDM4 - Stannard Rock, MI</t>
  </si>
  <si>
    <t xml:space="preserve">Lake Superior Evaporation and Meteorological Data from Stannard Rock (STDM4) </t>
  </si>
  <si>
    <t>Environment Canada; University of Colorado; LimnoTech</t>
  </si>
  <si>
    <t>SVNM4</t>
  </si>
  <si>
    <t>Station SVNM4 - South Haven Light, South Haven, MI</t>
  </si>
  <si>
    <t>svnm4 - South Haven, MI</t>
  </si>
  <si>
    <t>TBIM4</t>
  </si>
  <si>
    <t>Station TBIM4 - Thunder Bay Island, MI</t>
  </si>
  <si>
    <t>tbim4 - Thunder Bay Island, MI</t>
  </si>
  <si>
    <t>THLO1</t>
  </si>
  <si>
    <t>Station THLO1 - Toledo Light No. 2 OH</t>
  </si>
  <si>
    <t>thlo1 - Toledo Light No. 2 OH</t>
  </si>
  <si>
    <t>SPOT-0648</t>
  </si>
  <si>
    <t>Ludington</t>
  </si>
  <si>
    <t>Cooperative Institute for Great Lakes Research</t>
  </si>
  <si>
    <t>Wind_from_direction;Wind_speed; sea_surface_temperature at surface;sea_surface_wave_significant_height;sea_surface_wave_significant_period, sea_surface_wave_from_direction</t>
  </si>
  <si>
    <t>SPOT-0700</t>
  </si>
  <si>
    <t>Little Traverse Bay</t>
  </si>
  <si>
    <t>SPOT-0573</t>
  </si>
  <si>
    <t>Gay</t>
  </si>
  <si>
    <t>Michigan Technological University</t>
  </si>
  <si>
    <t>SPOT-0583</t>
  </si>
  <si>
    <t>Grand Portal</t>
  </si>
  <si>
    <t>SPOT-0592</t>
  </si>
  <si>
    <t>Stannard Rock</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</si>
  <si>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</si>
  <si>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</si>
  <si>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</si>
  <si>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</si>
  <si>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</si>
  <si>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Northern Lake Erie</t>
  </si>
  <si>
    <t>Environment and Climate Change Canada</t>
  </si>
  <si>
    <t>wind_from_direction, wind_speed, wind_speed_of_gust, water_temperature, wave_height, air_temperature, air_pressure_at_sea_level</t>
  </si>
  <si>
    <t>Slate Island - 45136</t>
  </si>
  <si>
    <t>Georgian Bay - 45137</t>
  </si>
  <si>
    <t>Port Colborne - 45142</t>
  </si>
  <si>
    <t>South Georgian Bay - 45143</t>
  </si>
  <si>
    <t>Lake St Clair</t>
  </si>
  <si>
    <t>Southern Lake Huron - 45149</t>
  </si>
  <si>
    <t>North Channel East - 45154</t>
  </si>
  <si>
    <t>West Lake Ontario</t>
  </si>
  <si>
    <t>Price Edward Point</t>
  </si>
  <si>
    <t>Northwest Ontario</t>
  </si>
  <si>
    <t>East Ontario</t>
  </si>
  <si>
    <t>NOAA National Data Buoy Center</t>
  </si>
  <si>
    <t>North Lake Michigan</t>
  </si>
  <si>
    <t>wind_from_direction, wind_speed, wind_speed_of_gust, air_temperature, dew_point_temperature, air_pressure_at_sea_level</t>
  </si>
  <si>
    <t>South Lake Michigan</t>
  </si>
  <si>
    <t>wind_from_direction, wind_speed, wind_speed_of_gust, air_temperature, dew_point_temperature, air_pressure_at_sea_level, wave_height, mean_wave_period</t>
  </si>
  <si>
    <t>North Lake Huron</t>
  </si>
  <si>
    <t>gof_federal</t>
  </si>
  <si>
    <t>South Central Lake Huron</t>
  </si>
  <si>
    <t>Mid Superior - 45001</t>
  </si>
  <si>
    <t>East Superior</t>
  </si>
  <si>
    <t>West Superior</t>
  </si>
  <si>
    <t>Isle Royale East 45180</t>
  </si>
  <si>
    <t>US Army Corps of Engineers</t>
  </si>
  <si>
    <t>West Lake Erie - 45005</t>
  </si>
  <si>
    <r>
      <rPr>
        <rFont val="Calibri"/>
        <b/>
        <color rgb="FF000000"/>
        <sz val="11.0"/>
      </rPr>
      <t xml:space="preserve">What to include in the Glider inventory: </t>
    </r>
    <r>
      <rPr>
        <rFont val="Calibri"/>
        <color rgb="FF000000"/>
        <sz val="11.0"/>
      </rPr>
      <t xml:space="preserve"> This is only to capture Gliders (operational during 2017)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</si>
  <si>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</si>
  <si>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</si>
  <si>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</si>
  <si>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</si>
  <si>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</si>
  <si>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</si>
  <si>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</si>
  <si>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</si>
  <si>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</si>
  <si>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</si>
  <si>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</si>
  <si>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</si>
  <si>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</si>
  <si>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</si>
  <si>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</si>
  <si>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</si>
  <si>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</si>
  <si>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t>(Required) A list of observed variables that are associated with the glider. Please provide all variables in a single cell. Use CF standard names (</t>
    </r>
    <r>
      <rPr>
        <color rgb="FF0070C0"/>
      </rPr>
      <t>http://cfconventions.org/Data/cf-standard-names/47/build/cf-standard-name-table.html</t>
    </r>
    <r>
      <t>) and if the variable is not in CF then use the IOOS Parameter Vocabulary (</t>
    </r>
    <r>
      <rPr>
        <color rgb="FF0070C0"/>
      </rPr>
      <t>http://mmisw.org/ont/ioos/parameter</t>
    </r>
    <r>
      <t>)</t>
    </r>
  </si>
  <si>
    <t>Platform Funder/Sponsor</t>
  </si>
  <si>
    <t>Platform Maintainer</t>
  </si>
  <si>
    <t xml:space="preserve">(Optional) A person, group, or organization’s full or partial support of the asset. (e.g. AOOS, USACE).  Does not include support for data management activities.  Multiple groups may be listed. </t>
  </si>
  <si>
    <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70C0"/>
        <sz val="10.0"/>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</si>
  <si>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</si>
  <si>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If you don't have information on things like operator, maintainer, funder (particularly if it's a local operator) then indicate this in the notes field.  </t>
  </si>
  <si>
    <t>BGSUSD</t>
  </si>
  <si>
    <t>Sandusky Bay Buoy (bgsusd)</t>
  </si>
  <si>
    <t>mass_concentration_of_chlorophyll_in_sea_water, sea_surface_wind_wave_period, wind_from_direction, air_temperature, sea_water_temperature, sea_water_conductivity, wind_speed, fractional_saturation_of_oxygen_in_sea_water, sea_water_turbidity, sea_water_ph_reported_on_total_scale, air_pressure_at_sea_level, time, latitude, longitude, depth, blue_green_algae</t>
  </si>
  <si>
    <t>This buoy is out of commission and was not deployed in 2019.</t>
  </si>
  <si>
    <t>BGSDB</t>
  </si>
  <si>
    <t>Sandusky Bayside Water Intake (bgsdb)</t>
  </si>
  <si>
    <t>mass_concentration_of_chlorophyll_in_sea_water, sea_surface_wind_wave_period, sea_water_temperature, sea_water_conductivity, fractional_saturation_of_oxygen_in_sea_water, sea_water_turbidity, sea_water_ph_reported_on_total_scale, time, latitude, longitude, depth</t>
  </si>
  <si>
    <t>ESF2</t>
  </si>
  <si>
    <t>Sodus Bay South buoy (ESF2)</t>
  </si>
  <si>
    <t>wind_speed_of_gust , wind_from_direction, air_temperature, sea_water_temperature, Relative Humidity, wind_speed, air_pressure_at_sea_level, time, latitude, longitude, depth</t>
  </si>
  <si>
    <t>This buoy was not deployed in 2018 and 2019.</t>
  </si>
  <si>
    <t>ESF4</t>
  </si>
  <si>
    <t>Sodus Bay Weather Station (ESF4)</t>
  </si>
  <si>
    <t>wind_from_direction, Relative Humidity, air_temperature, wind_speed, time, latitude, longitude, depth, solar_irradiance</t>
  </si>
  <si>
    <t>ESF5</t>
  </si>
  <si>
    <t>Sodus Bay Center buoy (ESF5)</t>
  </si>
  <si>
    <t>Relative Humidity, air_temperature, sea_water_temperature, air_pressure_at_sea_level, wind_speed, wind_from_direction, wind_speed_of_gust , time, latitude, longitude, depth</t>
  </si>
  <si>
    <t>This buoy was not deployed in 2018 and 2019</t>
  </si>
  <si>
    <t>ESF7</t>
  </si>
  <si>
    <t>Oneida Lake Weather Station (ESF7)</t>
  </si>
  <si>
    <t>Relative Humidity, wind_from_direction, air_temperature, air_pressure_at_sea_level, wind_speed, time, latitude, longitude, depth</t>
  </si>
  <si>
    <t>This station was hit by lightning in 2018 and was not deployed in 2019</t>
  </si>
  <si>
    <t>Atwater 10 meter (NEW - Pending)</t>
  </si>
  <si>
    <t>Milwaukee Buoy ATW10 (45182)</t>
  </si>
  <si>
    <t>sea_surface_wave_significant_height, wind_speed_of_gust, sea_surface_wind_wave_period, Relative Humidity, wind_from_direction, air_temperature, sea_water_temperature, wind_speed, air_pressure_at_sea_level, time, latitude, longitude, depth, mass_concentration_of_chlorophyll_in_sea_water, sea_water_temperature, sea_water_conductivity, sea_water_ph_reported_on_total_scale, sea_water_turbidity</t>
  </si>
  <si>
    <t>This buoy was not deployed in 2019.</t>
  </si>
  <si>
    <t>Station 45179 - Stannard Rock Buoy</t>
  </si>
  <si>
    <t xml:space="preserve">Stannard Rock Buoy (45179) </t>
  </si>
  <si>
    <t>Superior Watershed Partnership</t>
  </si>
  <si>
    <t>Lentic Environmental Services</t>
  </si>
  <si>
    <r>
      <t xml:space="preserve">wind_from_direction,wind_speed , air_temperature,  air_pressure_at_sea_level, </t>
    </r>
    <r>
      <rPr>
        <b/>
      </rPr>
      <t>sea_water_temperature(0m)</t>
    </r>
    <r>
      <t>, sea_surface_wave_significant_height, sea_surface_wind_wave_period, time, latitude, longitude, depth</t>
    </r>
  </si>
  <si>
    <t>Station 45171 - Granite Island Buoy, Granite Island, MI</t>
  </si>
  <si>
    <t>Granite Island Buoy (45171)</t>
  </si>
  <si>
    <t>wind_from_direction, wind_speed, air_temperature, air_pressure_at_sea_level, sea_water_temperature(0m), sea_surface_wave_significant_height, sea_surface_wind_wave_period, time, latitude, longitude, depth</t>
  </si>
  <si>
    <t>This buoy was not deployed 2019</t>
  </si>
  <si>
    <t>Station 45020 - Grand Traverse Bay South Buoy, MI (DECOMMISSIONED)</t>
  </si>
  <si>
    <t>Grand Traverse Bay South Buoy (45020</t>
  </si>
  <si>
    <t>Northwestern Michigan College</t>
  </si>
  <si>
    <r>
      <t>wind_from_direction, wind_speed, wind_speed_of_gust, air_temperature, air_pressure_at_sea_level, sea_water_temperature(0m)</t>
    </r>
    <r>
      <rPr>
        <b/>
      </rPr>
      <t xml:space="preserve">, </t>
    </r>
    <r>
      <t>dew_point_temperature,</t>
    </r>
    <r>
      <rPr>
        <b/>
      </rPr>
      <t xml:space="preserve"> </t>
    </r>
    <r>
      <t>sea_surface_wave_significant_height, sea_surface_wind_wave_period, time, latitude, longitude, depth</t>
    </r>
  </si>
  <si>
    <t>This buoy has been decommissioned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</si>
</sst>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m/yyyy"/>
    <numFmt numFmtId="166" formatCode="m/d/yy"/>
    <numFmt numFmtId="167" formatCode="m/d/yyyy"/>
  </numFmts>
  <fonts count="23">
    <font>
      <sz val="11.0"/>
      <color rgb="FF000000"/>
      <name val="Calibri"/>
    </font>
    <font>
      <b/>
      <sz val="12.0"/>
      <color rgb="FF000000"/>
      <name val="Calibri"/>
    </font>
    <font>
      <sz val="12.0"/>
      <color rgb="FF000000"/>
      <name val="Calibri"/>
    </font>
    <font>
      <sz val="10.0"/>
      <color rgb="FF000000"/>
      <name val="Calibri"/>
    </font>
    <font>
      <u/>
      <sz val="10.0"/>
      <color rgb="FF000000"/>
      <name val="Calibri"/>
    </font>
    <font>
      <u/>
      <sz val="10.0"/>
      <color rgb="FF0563C1"/>
      <name val="Calibri"/>
    </font>
    <font>
      <sz val="10.0"/>
      <color rgb="FF222222"/>
      <name val="Calibri"/>
    </font>
    <font>
      <sz val="10.0"/>
      <color theme="1"/>
      <name val="Calibri"/>
    </font>
    <font>
      <sz val="12.0"/>
      <color rgb="FFFF0000"/>
      <name val="Calibri"/>
    </font>
    <font>
      <strike/>
      <sz val="12.0"/>
      <color rgb="FF000000"/>
      <name val="Calibri"/>
    </font>
    <font>
      <sz val="11.0"/>
      <color rgb="FFFF0000"/>
      <name val="Calibri"/>
    </font>
    <font>
      <color rgb="FF000000"/>
      <name val="Roboto"/>
    </font>
    <font>
      <sz val="11.0"/>
      <color theme="1"/>
      <name val="Calibri"/>
    </font>
    <font>
      <sz val="12.0"/>
      <color theme="1"/>
      <name val="Calibri"/>
    </font>
    <font>
      <color theme="1"/>
      <name val="Calibri"/>
    </font>
    <font>
      <u/>
      <sz val="10.0"/>
      <color rgb="FF0563C1"/>
      <name val="Calibri"/>
    </font>
    <font>
      <u/>
      <sz val="12.0"/>
      <color rgb="FF0563C1"/>
      <name val="Calibri"/>
    </font>
    <font>
      <color rgb="FFFF0000"/>
      <name val="Calibri"/>
    </font>
    <font>
      <u/>
      <sz val="12.0"/>
      <color rgb="FF000000"/>
      <name val="Calibri"/>
    </font>
    <font/>
    <font>
      <b/>
      <sz val="11.0"/>
      <color rgb="FF000000"/>
      <name val="Calibri"/>
    </font>
    <font>
      <u/>
      <sz val="12.0"/>
      <color rgb="FF0563C1"/>
      <name val="Calibri"/>
    </font>
    <font>
      <u/>
      <sz val="12.0"/>
      <color rgb="FF0563C1"/>
      <name val="Calibri"/>
    </font>
  </fonts>
  <fills count="6">
    <fill>
      <patternFill patternType="none"/>
    </fill>
    <fill>
      <patternFill patternType="lightGray"/>
    </fill>
    <fill>
      <patternFill patternType="solid">
        <fgColor rgb="FFDEEAF6"/>
        <bgColor rgb="FFDEEAF6"/>
      </patternFill>
    </fill>
    <fill>
      <patternFill patternType="solid">
        <fgColor rgb="FFFCE5CD"/>
        <bgColor rgb="FFFCE5CD"/>
      </patternFill>
    </fill>
    <fill>
      <patternFill patternType="solid">
        <fgColor rgb="FFFFFF00"/>
        <bgColor rgb="FFFFFF00"/>
      </patternFill>
    </fill>
    <fill>
      <patternFill patternType="solid">
        <fgColor rgb="FFF2F2F2"/>
        <bgColor rgb="FFF2F2F2"/>
      </patternFill>
    </fill>
  </fills>
  <borders count="8">
    <border/>
    <border>
      <left style="thin">
        <color rgb="FF999999"/>
      </left>
      <right style="thin">
        <color rgb="FF999999"/>
      </right>
      <top style="thin">
        <color rgb="FF999999"/>
      </top>
      <bottom style="thin">
        <color rgb="FF999999"/>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horizontal="center" shrinkToFit="0" wrapText="1"/>
    </xf>
    <xf borderId="1" fillId="0" fontId="1" numFmtId="164" xfId="0" applyAlignment="1" applyBorder="1" applyFont="1" applyNumberFormat="1">
      <alignment shrinkToFit="0" wrapText="1"/>
    </xf>
    <xf borderId="1" fillId="0" fontId="2" numFmtId="0" xfId="0" applyAlignment="1" applyBorder="1" applyFont="1">
      <alignment shrinkToFit="0" wrapText="1"/>
    </xf>
    <xf borderId="1" fillId="0" fontId="3" numFmtId="0" xfId="0" applyAlignment="1" applyBorder="1" applyFont="1">
      <alignment horizontal="left" shrinkToFit="0" vertical="top" wrapText="1"/>
    </xf>
    <xf borderId="1" fillId="0" fontId="3" numFmtId="164" xfId="0" applyAlignment="1" applyBorder="1" applyFont="1" applyNumberFormat="1">
      <alignment horizontal="left" shrinkToFit="0" vertical="top" wrapText="1"/>
    </xf>
    <xf borderId="1" fillId="0" fontId="4" numFmtId="0" xfId="0" applyAlignment="1" applyBorder="1" applyFont="1">
      <alignment horizontal="left" readingOrder="0" shrinkToFit="0" vertical="top" wrapText="1"/>
    </xf>
    <xf borderId="1" fillId="0" fontId="3" numFmtId="49" xfId="0" applyAlignment="1" applyBorder="1" applyFont="1" applyNumberFormat="1">
      <alignment horizontal="left" shrinkToFit="0" vertical="top" wrapText="1"/>
    </xf>
    <xf borderId="1" fillId="2" fontId="3" numFmtId="0" xfId="0" applyAlignment="1" applyBorder="1" applyFill="1" applyFont="1">
      <alignment horizontal="left" shrinkToFit="0" vertical="top" wrapText="1"/>
    </xf>
    <xf borderId="1" fillId="2" fontId="3" numFmtId="164" xfId="0" applyAlignment="1" applyBorder="1" applyFont="1" applyNumberFormat="1">
      <alignment horizontal="left" shrinkToFit="0" vertical="top" wrapText="1"/>
    </xf>
    <xf borderId="1" fillId="2" fontId="5"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7" numFmtId="0" xfId="0" applyAlignment="1" applyBorder="1" applyFont="1">
      <alignment horizontal="left" shrinkToFit="0" vertical="top" wrapText="1"/>
    </xf>
    <xf borderId="1" fillId="3" fontId="2" numFmtId="0" xfId="0" applyAlignment="1" applyBorder="1" applyFill="1" applyFont="1">
      <alignment shrinkToFit="0" wrapText="1"/>
    </xf>
    <xf borderId="1" fillId="3" fontId="2" numFmtId="0" xfId="0" applyAlignment="1" applyBorder="1" applyFont="1">
      <alignment horizontal="center" shrinkToFit="0" wrapText="1"/>
    </xf>
    <xf borderId="1" fillId="3" fontId="2" numFmtId="164" xfId="0" applyAlignment="1" applyBorder="1" applyFont="1" applyNumberFormat="1">
      <alignment shrinkToFit="0" wrapText="1"/>
    </xf>
    <xf borderId="1" fillId="3" fontId="2" numFmtId="14" xfId="0" applyAlignment="1" applyBorder="1" applyFont="1" applyNumberFormat="1">
      <alignment shrinkToFit="0" wrapText="1"/>
    </xf>
    <xf borderId="1" fillId="3" fontId="2" numFmtId="0" xfId="0" applyAlignment="1" applyBorder="1" applyFont="1">
      <alignment readingOrder="0" shrinkToFit="0" wrapText="1"/>
    </xf>
    <xf borderId="1" fillId="0" fontId="2" numFmtId="0" xfId="0" applyAlignment="1" applyBorder="1" applyFont="1">
      <alignment horizontal="center" shrinkToFit="0" wrapText="1"/>
    </xf>
    <xf borderId="1" fillId="0" fontId="2" numFmtId="164" xfId="0" applyAlignment="1" applyBorder="1" applyFont="1" applyNumberFormat="1">
      <alignment shrinkToFit="0" wrapText="1"/>
    </xf>
    <xf borderId="1" fillId="0" fontId="2" numFmtId="14" xfId="0" applyAlignment="1" applyBorder="1" applyFont="1" applyNumberFormat="1">
      <alignment shrinkToFit="0" wrapText="1"/>
    </xf>
    <xf borderId="1" fillId="0" fontId="2" numFmtId="0" xfId="0" applyAlignment="1" applyBorder="1" applyFont="1">
      <alignment readingOrder="0" shrinkToFit="0" wrapText="1"/>
    </xf>
    <xf borderId="1" fillId="0" fontId="2" numFmtId="0" xfId="0" applyAlignment="1" applyBorder="1" applyFont="1">
      <alignment horizontal="center" readingOrder="0" shrinkToFit="0" wrapText="1"/>
    </xf>
    <xf borderId="1" fillId="4" fontId="8" numFmtId="0" xfId="0" applyAlignment="1" applyBorder="1" applyFill="1" applyFont="1">
      <alignment shrinkToFit="0" wrapText="1"/>
    </xf>
    <xf borderId="1" fillId="4" fontId="8" numFmtId="0" xfId="0" applyAlignment="1" applyBorder="1" applyFont="1">
      <alignment horizontal="center" readingOrder="0" shrinkToFit="0" wrapText="1"/>
    </xf>
    <xf borderId="1" fillId="4" fontId="8" numFmtId="0" xfId="0" applyAlignment="1" applyBorder="1" applyFont="1">
      <alignment readingOrder="0" shrinkToFit="0" wrapText="1"/>
    </xf>
    <xf borderId="1" fillId="4" fontId="8" numFmtId="164" xfId="0" applyAlignment="1" applyBorder="1" applyFont="1" applyNumberFormat="1">
      <alignment readingOrder="0" shrinkToFit="0" wrapText="1"/>
    </xf>
    <xf borderId="1" fillId="4" fontId="2" numFmtId="0" xfId="0" applyAlignment="1" applyBorder="1" applyFont="1">
      <alignment shrinkToFit="0" wrapText="1"/>
    </xf>
    <xf borderId="1" fillId="4" fontId="8" numFmtId="14" xfId="0" applyAlignment="1" applyBorder="1" applyFont="1" applyNumberFormat="1">
      <alignment readingOrder="0" shrinkToFit="0" wrapText="1"/>
    </xf>
    <xf borderId="1" fillId="4" fontId="8" numFmtId="0" xfId="0" applyAlignment="1" applyBorder="1" applyFont="1">
      <alignment readingOrder="0" shrinkToFit="0" vertical="center" wrapText="1"/>
    </xf>
    <xf borderId="1" fillId="3" fontId="2" numFmtId="0" xfId="0" applyAlignment="1" applyBorder="1" applyFont="1">
      <alignment readingOrder="0" shrinkToFit="0" vertical="center" wrapText="1"/>
    </xf>
    <xf borderId="1" fillId="3" fontId="9" numFmtId="0" xfId="0" applyAlignment="1" applyBorder="1" applyFont="1">
      <alignment readingOrder="0" shrinkToFit="0" wrapText="1"/>
    </xf>
    <xf borderId="1" fillId="3" fontId="8" numFmtId="0" xfId="0" applyAlignment="1" applyBorder="1" applyFont="1">
      <alignment readingOrder="0" shrinkToFit="0" wrapText="1"/>
    </xf>
    <xf borderId="1" fillId="3" fontId="8" numFmtId="0" xfId="0" applyAlignment="1" applyBorder="1" applyFont="1">
      <alignment horizontal="center" readingOrder="0" shrinkToFit="0" wrapText="1"/>
    </xf>
    <xf borderId="1" fillId="4" fontId="8" numFmtId="0" xfId="0" applyAlignment="1" applyBorder="1" applyFont="1">
      <alignment horizontal="left" shrinkToFit="0" vertical="bottom" wrapText="1"/>
    </xf>
    <xf borderId="0" fillId="4" fontId="8" numFmtId="0" xfId="0" applyAlignment="1" applyFont="1">
      <alignment horizontal="center" shrinkToFit="0" vertical="bottom" wrapText="1"/>
    </xf>
    <xf borderId="2" fillId="4" fontId="8" numFmtId="0" xfId="0" applyAlignment="1" applyBorder="1" applyFont="1">
      <alignment shrinkToFit="0" vertical="bottom" wrapText="1"/>
    </xf>
    <xf borderId="0" fillId="4" fontId="8" numFmtId="164" xfId="0" applyAlignment="1" applyFont="1" applyNumberFormat="1">
      <alignment horizontal="right" vertical="bottom"/>
    </xf>
    <xf borderId="2" fillId="4" fontId="8" numFmtId="164" xfId="0" applyAlignment="1" applyBorder="1" applyFont="1" applyNumberFormat="1">
      <alignment horizontal="right" vertical="bottom"/>
    </xf>
    <xf borderId="2" fillId="4" fontId="8" numFmtId="164" xfId="0" applyAlignment="1" applyBorder="1" applyFont="1" applyNumberFormat="1">
      <alignment readingOrder="0" vertical="bottom"/>
    </xf>
    <xf borderId="2" fillId="4" fontId="8" numFmtId="14" xfId="0" applyAlignment="1" applyBorder="1" applyFont="1" applyNumberFormat="1">
      <alignment readingOrder="0" vertical="bottom"/>
    </xf>
    <xf borderId="2" fillId="4" fontId="8" numFmtId="0" xfId="0" applyAlignment="1" applyBorder="1" applyFont="1">
      <alignment horizontal="center" readingOrder="0" vertical="bottom"/>
    </xf>
    <xf borderId="2" fillId="4" fontId="8" numFmtId="0" xfId="0" applyAlignment="1" applyBorder="1" applyFont="1">
      <alignment readingOrder="0" vertical="bottom"/>
    </xf>
    <xf borderId="2" fillId="4" fontId="8" numFmtId="49" xfId="0" applyAlignment="1" applyBorder="1" applyFont="1" applyNumberFormat="1">
      <alignment readingOrder="0" shrinkToFit="0" vertical="bottom" wrapText="1"/>
    </xf>
    <xf borderId="1" fillId="4" fontId="8" numFmtId="0" xfId="0" applyAlignment="1" applyBorder="1" applyFont="1">
      <alignment readingOrder="0" shrinkToFit="0" vertical="bottom" wrapText="1"/>
    </xf>
    <xf borderId="1" fillId="4" fontId="8" numFmtId="0" xfId="0" applyAlignment="1" applyBorder="1" applyFont="1">
      <alignment shrinkToFit="0" vertical="bottom" wrapText="1"/>
    </xf>
    <xf borderId="2" fillId="4" fontId="8" numFmtId="0" xfId="0" applyAlignment="1" applyBorder="1" applyFont="1">
      <alignment horizontal="center" shrinkToFit="0" vertical="bottom" wrapText="1"/>
    </xf>
    <xf borderId="0" fillId="4" fontId="10" numFmtId="164" xfId="0" applyAlignment="1" applyFont="1" applyNumberFormat="1">
      <alignment horizontal="right" readingOrder="0" shrinkToFit="0" vertical="bottom" wrapText="1"/>
    </xf>
    <xf borderId="2" fillId="4" fontId="10" numFmtId="164" xfId="0" applyAlignment="1" applyBorder="1" applyFont="1" applyNumberFormat="1">
      <alignment horizontal="right" readingOrder="0" shrinkToFit="0" vertical="bottom" wrapText="1"/>
    </xf>
    <xf borderId="1" fillId="4" fontId="8" numFmtId="164" xfId="0" applyAlignment="1" applyBorder="1" applyFont="1" applyNumberFormat="1">
      <alignment shrinkToFit="0" vertical="bottom" wrapText="1"/>
    </xf>
    <xf borderId="1" fillId="4" fontId="8" numFmtId="14" xfId="0" applyAlignment="1" applyBorder="1" applyFont="1" applyNumberFormat="1">
      <alignment readingOrder="0" shrinkToFit="0" vertical="bottom" wrapText="1"/>
    </xf>
    <xf borderId="1" fillId="4" fontId="8" numFmtId="0" xfId="0" applyAlignment="1" applyBorder="1" applyFont="1">
      <alignment horizontal="center" readingOrder="0" shrinkToFit="0" vertical="bottom" wrapText="1"/>
    </xf>
    <xf borderId="3" fillId="4" fontId="8" numFmtId="49" xfId="0" applyAlignment="1" applyBorder="1" applyFont="1" applyNumberFormat="1">
      <alignment readingOrder="0" shrinkToFit="0" wrapText="1"/>
    </xf>
    <xf borderId="2" fillId="4" fontId="10" numFmtId="164" xfId="0" applyAlignment="1" applyBorder="1" applyFont="1" applyNumberFormat="1">
      <alignment horizontal="right" readingOrder="0" vertical="bottom"/>
    </xf>
    <xf borderId="1" fillId="3" fontId="2" numFmtId="0" xfId="0" applyAlignment="1" applyBorder="1" applyFont="1">
      <alignment horizontal="left" shrinkToFit="0" wrapText="1"/>
    </xf>
    <xf borderId="1" fillId="3" fontId="2" numFmtId="0" xfId="0" applyAlignment="1" applyBorder="1" applyFont="1">
      <alignment horizontal="center" readingOrder="0" shrinkToFit="0" wrapText="1"/>
    </xf>
    <xf borderId="1" fillId="3" fontId="2" numFmtId="0" xfId="0" applyAlignment="1" applyBorder="1" applyFont="1">
      <alignment horizontal="left" readingOrder="0" shrinkToFit="0" wrapText="1"/>
    </xf>
    <xf borderId="1" fillId="3" fontId="11" numFmtId="0" xfId="0" applyAlignment="1" applyBorder="1" applyFont="1">
      <alignment readingOrder="0" shrinkToFit="0" wrapText="1"/>
    </xf>
    <xf borderId="1" fillId="3" fontId="2" numFmtId="164" xfId="0" applyAlignment="1" applyBorder="1" applyFont="1" applyNumberFormat="1">
      <alignment readingOrder="0" shrinkToFit="0" wrapText="1"/>
    </xf>
    <xf borderId="1" fillId="3" fontId="2" numFmtId="14" xfId="0" applyAlignment="1" applyBorder="1" applyFont="1" applyNumberFormat="1">
      <alignment readingOrder="0" shrinkToFit="0" wrapText="1"/>
    </xf>
    <xf borderId="1" fillId="0" fontId="2" numFmtId="0" xfId="0" applyAlignment="1" applyBorder="1" applyFont="1">
      <alignment horizontal="left" shrinkToFit="0" wrapText="1"/>
    </xf>
    <xf borderId="0" fillId="4" fontId="8" numFmtId="0" xfId="0" applyAlignment="1" applyFont="1">
      <alignment shrinkToFit="0" vertical="top" wrapText="1"/>
    </xf>
    <xf borderId="2" fillId="4" fontId="12" numFmtId="0" xfId="0" applyAlignment="1" applyBorder="1" applyFont="1">
      <alignment vertical="top"/>
    </xf>
    <xf borderId="0" fillId="4" fontId="8" numFmtId="164" xfId="0" applyAlignment="1" applyFont="1" applyNumberFormat="1">
      <alignment horizontal="right" shrinkToFit="0" vertical="bottom" wrapText="1"/>
    </xf>
    <xf borderId="2" fillId="4" fontId="8" numFmtId="164" xfId="0" applyAlignment="1" applyBorder="1" applyFont="1" applyNumberFormat="1">
      <alignment horizontal="right" shrinkToFit="0" vertical="bottom" wrapText="1"/>
    </xf>
    <xf borderId="2" fillId="4" fontId="12" numFmtId="14" xfId="0" applyAlignment="1" applyBorder="1" applyFont="1" applyNumberFormat="1">
      <alignment readingOrder="0" vertical="bottom"/>
    </xf>
    <xf borderId="2" fillId="4" fontId="13" numFmtId="0" xfId="0" applyAlignment="1" applyBorder="1" applyFont="1">
      <alignment horizontal="center" readingOrder="0" vertical="bottom"/>
    </xf>
    <xf borderId="2" fillId="4" fontId="8" numFmtId="0" xfId="0" applyAlignment="1" applyBorder="1" applyFont="1">
      <alignment readingOrder="0" shrinkToFit="0" vertical="bottom" wrapText="1"/>
    </xf>
    <xf borderId="2" fillId="4" fontId="8" numFmtId="0" xfId="0" applyAlignment="1" applyBorder="1" applyFont="1">
      <alignment shrinkToFit="0" vertical="bottom" wrapText="1"/>
    </xf>
    <xf borderId="2" fillId="4" fontId="8" numFmtId="0" xfId="0" applyAlignment="1" applyBorder="1" applyFont="1">
      <alignment shrinkToFit="0" vertical="top" wrapText="1"/>
    </xf>
    <xf borderId="2" fillId="4" fontId="12" numFmtId="164" xfId="0" applyAlignment="1" applyBorder="1" applyFont="1" applyNumberFormat="1">
      <alignment readingOrder="0" vertical="bottom"/>
    </xf>
    <xf borderId="1" fillId="0" fontId="2" numFmtId="0" xfId="0" applyAlignment="1" applyBorder="1" applyFont="1">
      <alignment horizontal="left" readingOrder="0" shrinkToFit="0" wrapText="1"/>
    </xf>
    <xf borderId="1" fillId="0" fontId="2" numFmtId="164" xfId="0" applyAlignment="1" applyBorder="1" applyFont="1" applyNumberFormat="1">
      <alignment readingOrder="0" shrinkToFit="0" wrapText="1"/>
    </xf>
    <xf borderId="1" fillId="0" fontId="2" numFmtId="14" xfId="0" applyAlignment="1" applyBorder="1" applyFont="1" applyNumberFormat="1">
      <alignment readingOrder="0" shrinkToFit="0" wrapText="1"/>
    </xf>
    <xf borderId="0" fillId="4" fontId="8" numFmtId="0" xfId="0" applyAlignment="1" applyFont="1">
      <alignment shrinkToFit="0" vertical="bottom" wrapText="1"/>
    </xf>
    <xf borderId="1" fillId="4" fontId="2" numFmtId="14" xfId="0" applyAlignment="1" applyBorder="1" applyFont="1" applyNumberFormat="1">
      <alignment readingOrder="0" shrinkToFit="0" wrapText="1"/>
    </xf>
    <xf borderId="1" fillId="4" fontId="2" numFmtId="0" xfId="0" applyAlignment="1" applyBorder="1" applyFont="1">
      <alignment horizontal="center" readingOrder="0" shrinkToFit="0" wrapText="1"/>
    </xf>
    <xf borderId="1" fillId="4" fontId="2" numFmtId="0" xfId="0" applyAlignment="1" applyBorder="1" applyFont="1">
      <alignment readingOrder="0" shrinkToFit="0" wrapText="1"/>
    </xf>
    <xf borderId="2" fillId="4" fontId="8" numFmtId="0" xfId="0" applyAlignment="1" applyBorder="1" applyFont="1">
      <alignment shrinkToFit="0" vertical="bottom" wrapText="1"/>
    </xf>
    <xf borderId="1" fillId="4" fontId="2" numFmtId="0" xfId="0" applyAlignment="1" applyBorder="1" applyFont="1">
      <alignment horizontal="center" shrinkToFit="0" wrapText="1"/>
    </xf>
    <xf borderId="1" fillId="4" fontId="2" numFmtId="164" xfId="0" applyAlignment="1" applyBorder="1" applyFont="1" applyNumberFormat="1">
      <alignment shrinkToFit="0" wrapText="1"/>
    </xf>
    <xf borderId="1" fillId="4" fontId="2" numFmtId="14" xfId="0" applyAlignment="1" applyBorder="1" applyFont="1" applyNumberFormat="1">
      <alignment shrinkToFit="0" wrapText="1"/>
    </xf>
    <xf borderId="0" fillId="4" fontId="8" numFmtId="0" xfId="0" applyAlignment="1" applyFont="1">
      <alignment shrinkToFit="0" vertical="bottom" wrapText="1"/>
    </xf>
    <xf borderId="2" fillId="4" fontId="12" numFmtId="0" xfId="0" applyAlignment="1" applyBorder="1" applyFont="1">
      <alignment vertical="bottom"/>
    </xf>
    <xf borderId="2" fillId="4" fontId="12" numFmtId="0" xfId="0" applyAlignment="1" applyBorder="1" applyFont="1">
      <alignment readingOrder="0" vertical="bottom"/>
    </xf>
    <xf borderId="1" fillId="4" fontId="2" numFmtId="0" xfId="0" applyAlignment="1" applyBorder="1" applyFont="1">
      <alignment readingOrder="0" shrinkToFit="0" vertical="bottom" wrapText="1"/>
    </xf>
    <xf borderId="1" fillId="4" fontId="2" numFmtId="0" xfId="0" applyAlignment="1" applyBorder="1" applyFont="1">
      <alignment shrinkToFit="0" vertical="bottom" wrapText="1"/>
    </xf>
    <xf borderId="2" fillId="4" fontId="8" numFmtId="14" xfId="0" applyAlignment="1" applyBorder="1" applyFont="1" applyNumberFormat="1">
      <alignment horizontal="right" shrinkToFit="0" vertical="bottom" wrapText="1"/>
    </xf>
    <xf borderId="2" fillId="4" fontId="12" numFmtId="0" xfId="0" applyAlignment="1" applyBorder="1" applyFont="1">
      <alignment vertical="bottom"/>
    </xf>
    <xf borderId="2" fillId="4" fontId="8" numFmtId="0" xfId="0" applyAlignment="1" applyBorder="1" applyFont="1">
      <alignment readingOrder="0" shrinkToFit="0" vertical="bottom" wrapText="1"/>
    </xf>
    <xf borderId="2" fillId="3" fontId="8" numFmtId="0" xfId="0" applyAlignment="1" applyBorder="1" applyFont="1">
      <alignment shrinkToFit="0" vertical="bottom" wrapText="1"/>
    </xf>
    <xf borderId="1" fillId="4" fontId="2" numFmtId="0" xfId="0" applyAlignment="1" applyBorder="1" applyFont="1">
      <alignment horizontal="left" shrinkToFit="0" wrapText="1"/>
    </xf>
    <xf borderId="1" fillId="4" fontId="8" numFmtId="165" xfId="0" applyAlignment="1" applyBorder="1" applyFont="1" applyNumberFormat="1">
      <alignment readingOrder="0" shrinkToFit="0" wrapText="1"/>
    </xf>
    <xf borderId="0" fillId="4" fontId="8" numFmtId="0" xfId="0" applyAlignment="1" applyFont="1">
      <alignment readingOrder="0" shrinkToFit="0" wrapText="1"/>
    </xf>
    <xf borderId="1" fillId="4" fontId="8" numFmtId="0" xfId="0" applyAlignment="1" applyBorder="1" applyFont="1">
      <alignment horizontal="center" shrinkToFit="0" wrapText="1"/>
    </xf>
    <xf borderId="1" fillId="4" fontId="8" numFmtId="166" xfId="0" applyAlignment="1" applyBorder="1" applyFont="1" applyNumberFormat="1">
      <alignment readingOrder="0" shrinkToFit="0" wrapText="1"/>
    </xf>
    <xf borderId="4" fillId="0" fontId="2" numFmtId="0" xfId="0" applyAlignment="1" applyBorder="1" applyFont="1">
      <alignment shrinkToFit="0" wrapText="1"/>
    </xf>
    <xf borderId="4" fillId="0" fontId="2" numFmtId="0" xfId="0" applyAlignment="1" applyBorder="1" applyFont="1">
      <alignment horizontal="center" shrinkToFit="0" wrapText="1"/>
    </xf>
    <xf borderId="4" fillId="0" fontId="2" numFmtId="164" xfId="0" applyAlignment="1" applyBorder="1" applyFont="1" applyNumberFormat="1">
      <alignment shrinkToFit="0" wrapText="1"/>
    </xf>
    <xf borderId="2" fillId="0" fontId="2" numFmtId="0" xfId="0" applyAlignment="1" applyBorder="1" applyFont="1">
      <alignment shrinkToFit="0" wrapText="1"/>
    </xf>
    <xf borderId="2" fillId="0" fontId="2" numFmtId="0" xfId="0" applyAlignment="1" applyBorder="1" applyFont="1">
      <alignment horizontal="center" shrinkToFit="0" wrapText="1"/>
    </xf>
    <xf borderId="2" fillId="0" fontId="2" numFmtId="164" xfId="0" applyAlignment="1" applyBorder="1" applyFont="1" applyNumberFormat="1">
      <alignment shrinkToFit="0" wrapText="1"/>
    </xf>
    <xf borderId="0" fillId="0" fontId="14" numFmtId="0" xfId="0" applyAlignment="1" applyFont="1">
      <alignment shrinkToFit="0" wrapText="1"/>
    </xf>
    <xf borderId="0" fillId="0" fontId="14" numFmtId="0" xfId="0" applyFont="1"/>
    <xf borderId="2" fillId="0" fontId="1" numFmtId="0" xfId="0" applyAlignment="1" applyBorder="1" applyFont="1">
      <alignment shrinkToFit="0" wrapText="1"/>
    </xf>
    <xf borderId="2" fillId="0" fontId="1" numFmtId="0" xfId="0" applyAlignment="1" applyBorder="1" applyFont="1">
      <alignment horizontal="center" shrinkToFit="0" wrapText="1"/>
    </xf>
    <xf borderId="2" fillId="0" fontId="1" numFmtId="164" xfId="0" applyAlignment="1" applyBorder="1" applyFont="1" applyNumberFormat="1">
      <alignment shrinkToFit="0" wrapText="1"/>
    </xf>
    <xf borderId="2" fillId="0" fontId="3" numFmtId="0" xfId="0" applyAlignment="1" applyBorder="1" applyFont="1">
      <alignment horizontal="left" shrinkToFit="0" vertical="top" wrapText="1"/>
    </xf>
    <xf borderId="2" fillId="0" fontId="3" numFmtId="164" xfId="0" applyAlignment="1" applyBorder="1" applyFont="1" applyNumberFormat="1">
      <alignment horizontal="left" shrinkToFit="0" vertical="top" wrapText="1"/>
    </xf>
    <xf borderId="2" fillId="0" fontId="3" numFmtId="49" xfId="0" applyAlignment="1" applyBorder="1" applyFont="1" applyNumberFormat="1">
      <alignment horizontal="left" shrinkToFit="0" vertical="top" wrapText="1"/>
    </xf>
    <xf borderId="2" fillId="2" fontId="3" numFmtId="0" xfId="0" applyAlignment="1" applyBorder="1" applyFont="1">
      <alignment horizontal="left" shrinkToFit="0" vertical="top" wrapText="1"/>
    </xf>
    <xf borderId="2" fillId="2" fontId="3" numFmtId="164" xfId="0" applyAlignment="1" applyBorder="1" applyFont="1" applyNumberFormat="1">
      <alignment horizontal="left" shrinkToFit="0" vertical="top" wrapText="1"/>
    </xf>
    <xf borderId="2" fillId="2" fontId="15" numFmtId="0" xfId="0" applyAlignment="1" applyBorder="1" applyFont="1">
      <alignment horizontal="left" shrinkToFit="0" vertical="top" wrapText="1"/>
    </xf>
    <xf borderId="2" fillId="2" fontId="6" numFmtId="0" xfId="0" applyAlignment="1" applyBorder="1" applyFont="1">
      <alignment horizontal="left" shrinkToFit="0" vertical="top" wrapText="1"/>
    </xf>
    <xf borderId="2" fillId="2" fontId="7" numFmtId="0" xfId="0" applyAlignment="1" applyBorder="1" applyFont="1">
      <alignment horizontal="left" shrinkToFit="0" vertical="top" wrapText="1"/>
    </xf>
    <xf borderId="2" fillId="0" fontId="16" numFmtId="0" xfId="0" applyAlignment="1" applyBorder="1" applyFont="1">
      <alignment shrinkToFit="0" wrapText="1"/>
    </xf>
    <xf borderId="2" fillId="0" fontId="2" numFmtId="0" xfId="0" applyAlignment="1" applyBorder="1" applyFont="1">
      <alignment horizontal="left" shrinkToFit="0" wrapText="1"/>
    </xf>
    <xf borderId="2" fillId="0" fontId="2" numFmtId="14" xfId="0" applyAlignment="1" applyBorder="1" applyFont="1" applyNumberFormat="1">
      <alignment shrinkToFit="0" wrapText="1"/>
    </xf>
    <xf borderId="2" fillId="4" fontId="8" numFmtId="0" xfId="0" applyAlignment="1" applyBorder="1" applyFont="1">
      <alignment shrinkToFit="0" vertical="bottom" wrapText="1"/>
    </xf>
    <xf borderId="0" fillId="4" fontId="17" numFmtId="0" xfId="0" applyAlignment="1" applyFont="1">
      <alignment vertical="bottom"/>
    </xf>
    <xf borderId="0" fillId="4" fontId="8" numFmtId="0" xfId="0" applyAlignment="1" applyFont="1">
      <alignment shrinkToFit="0" vertical="bottom" wrapText="1"/>
    </xf>
    <xf borderId="0" fillId="4" fontId="10" numFmtId="0" xfId="0" applyAlignment="1" applyFont="1">
      <alignment horizontal="right" vertical="bottom"/>
    </xf>
    <xf borderId="2" fillId="4" fontId="10" numFmtId="0" xfId="0" applyAlignment="1" applyBorder="1" applyFont="1">
      <alignment horizontal="right" vertical="bottom"/>
    </xf>
    <xf borderId="2" fillId="4" fontId="8" numFmtId="164" xfId="0" applyAlignment="1" applyBorder="1" applyFont="1" applyNumberFormat="1">
      <alignment shrinkToFit="0" vertical="bottom" wrapText="1"/>
    </xf>
    <xf borderId="0" fillId="4" fontId="17" numFmtId="167" xfId="0" applyAlignment="1" applyFont="1" applyNumberFormat="1">
      <alignment readingOrder="0" vertical="bottom"/>
    </xf>
    <xf borderId="0" fillId="4" fontId="17" numFmtId="0" xfId="0" applyAlignment="1" applyFont="1">
      <alignment readingOrder="0" vertical="bottom"/>
    </xf>
    <xf borderId="2" fillId="4" fontId="10" numFmtId="0" xfId="0" applyAlignment="1" applyBorder="1" applyFont="1">
      <alignment readingOrder="0" shrinkToFit="0" vertical="bottom" wrapText="0"/>
    </xf>
    <xf borderId="1" fillId="0" fontId="2" numFmtId="164" xfId="0" applyBorder="1" applyFont="1" applyNumberFormat="1"/>
    <xf borderId="1" fillId="0" fontId="18" numFmtId="0" xfId="0" applyAlignment="1" applyBorder="1" applyFont="1">
      <alignment shrinkToFit="0" wrapText="1"/>
    </xf>
    <xf borderId="0" fillId="4" fontId="17" numFmtId="0" xfId="0" applyFont="1"/>
    <xf borderId="0" fillId="4" fontId="8" numFmtId="0" xfId="0" applyAlignment="1" applyFont="1">
      <alignment readingOrder="0" shrinkToFit="0" vertical="bottom" wrapText="1"/>
    </xf>
    <xf borderId="0" fillId="4" fontId="10" numFmtId="0" xfId="0" applyAlignment="1" applyFont="1">
      <alignment vertical="bottom"/>
    </xf>
    <xf borderId="0" fillId="4" fontId="10" numFmtId="0" xfId="0" applyAlignment="1" applyFont="1">
      <alignment shrinkToFit="0" vertical="bottom" wrapText="0"/>
    </xf>
    <xf borderId="0" fillId="4" fontId="17" numFmtId="0" xfId="0" applyAlignment="1" applyFont="1">
      <alignment readingOrder="0"/>
    </xf>
    <xf borderId="0" fillId="4" fontId="10" numFmtId="0" xfId="0" applyAlignment="1" applyFont="1">
      <alignment horizontal="right" readingOrder="0" vertical="bottom"/>
    </xf>
    <xf borderId="0" fillId="4" fontId="10" numFmtId="0" xfId="0" applyAlignment="1" applyFont="1">
      <alignment readingOrder="0" vertical="bottom"/>
    </xf>
    <xf borderId="0" fillId="4" fontId="8" numFmtId="0" xfId="0" applyAlignment="1" applyFont="1">
      <alignment horizontal="center" shrinkToFit="0" vertical="bottom" wrapText="1"/>
    </xf>
    <xf borderId="0" fillId="4" fontId="8" numFmtId="0" xfId="0" applyAlignment="1" applyFont="1">
      <alignment shrinkToFit="0" vertical="bottom" wrapText="0"/>
    </xf>
    <xf borderId="5" fillId="0" fontId="0" numFmtId="0" xfId="0" applyAlignment="1" applyBorder="1" applyFont="1">
      <alignment horizontal="left" shrinkToFit="0" wrapText="1"/>
    </xf>
    <xf borderId="5" fillId="0" fontId="19" numFmtId="0" xfId="0" applyBorder="1" applyFont="1"/>
    <xf borderId="2" fillId="0" fontId="20" numFmtId="0" xfId="0" applyAlignment="1" applyBorder="1" applyFont="1">
      <alignment shrinkToFit="0" wrapText="1"/>
    </xf>
    <xf borderId="2" fillId="0" fontId="0" numFmtId="0" xfId="0" applyAlignment="1" applyBorder="1" applyFont="1">
      <alignment shrinkToFit="0" wrapText="1"/>
    </xf>
    <xf borderId="2" fillId="0" fontId="0" numFmtId="49" xfId="0" applyAlignment="1" applyBorder="1" applyFont="1" applyNumberFormat="1">
      <alignment readingOrder="0" shrinkToFit="0" wrapText="1"/>
    </xf>
    <xf borderId="2" fillId="0" fontId="13" numFmtId="0" xfId="0" applyAlignment="1" applyBorder="1" applyFont="1">
      <alignment shrinkToFit="0" wrapText="1"/>
    </xf>
    <xf borderId="2" fillId="0" fontId="2" numFmtId="0" xfId="0" applyAlignment="1" applyBorder="1" applyFont="1">
      <alignment readingOrder="0" shrinkToFit="0" wrapText="1"/>
    </xf>
    <xf borderId="1" fillId="0" fontId="13" numFmtId="0" xfId="0" applyAlignment="1" applyBorder="1" applyFont="1">
      <alignment shrinkToFit="0" wrapText="1"/>
    </xf>
    <xf borderId="2" fillId="0" fontId="2" numFmtId="0" xfId="0" applyAlignment="1" applyBorder="1" applyFont="1">
      <alignment shrinkToFit="0" vertical="bottom" wrapText="1"/>
    </xf>
    <xf borderId="6" fillId="0" fontId="12" numFmtId="0" xfId="0" applyAlignment="1" applyBorder="1" applyFont="1">
      <alignment vertical="bottom"/>
    </xf>
    <xf borderId="6" fillId="0" fontId="2" numFmtId="0" xfId="0" applyAlignment="1" applyBorder="1" applyFont="1">
      <alignment shrinkToFit="0" vertical="bottom" wrapText="1"/>
    </xf>
    <xf borderId="6" fillId="0" fontId="2" numFmtId="164" xfId="0" applyAlignment="1" applyBorder="1" applyFont="1" applyNumberFormat="1">
      <alignment horizontal="right" shrinkToFit="0" vertical="bottom" wrapText="1"/>
    </xf>
    <xf borderId="6" fillId="0" fontId="2" numFmtId="14" xfId="0" applyAlignment="1" applyBorder="1" applyFont="1" applyNumberFormat="1">
      <alignment horizontal="right" shrinkToFit="0" vertical="bottom" wrapText="1"/>
    </xf>
    <xf borderId="6" fillId="0" fontId="13" numFmtId="0" xfId="0" applyAlignment="1" applyBorder="1" applyFont="1">
      <alignment shrinkToFit="0" vertical="bottom" wrapText="1"/>
    </xf>
    <xf borderId="4" fillId="0" fontId="2" numFmtId="0" xfId="0" applyAlignment="1" applyBorder="1" applyFont="1">
      <alignment shrinkToFit="0" vertical="bottom" wrapText="1"/>
    </xf>
    <xf borderId="7" fillId="0" fontId="12" numFmtId="0" xfId="0" applyAlignment="1" applyBorder="1" applyFont="1">
      <alignment vertical="bottom"/>
    </xf>
    <xf borderId="7" fillId="0" fontId="2" numFmtId="0" xfId="0" applyAlignment="1" applyBorder="1" applyFont="1">
      <alignment shrinkToFit="0" vertical="bottom" wrapText="1"/>
    </xf>
    <xf borderId="7" fillId="0" fontId="2" numFmtId="164" xfId="0" applyAlignment="1" applyBorder="1" applyFont="1" applyNumberFormat="1">
      <alignment horizontal="right" shrinkToFit="0" vertical="bottom" wrapText="1"/>
    </xf>
    <xf borderId="7" fillId="0" fontId="2" numFmtId="14" xfId="0" applyAlignment="1" applyBorder="1" applyFont="1" applyNumberFormat="1">
      <alignment horizontal="right" shrinkToFit="0" vertical="bottom" wrapText="1"/>
    </xf>
    <xf borderId="7" fillId="0" fontId="13" numFmtId="0" xfId="0" applyAlignment="1" applyBorder="1" applyFont="1">
      <alignment shrinkToFit="0" vertical="bottom" wrapText="1"/>
    </xf>
    <xf borderId="1" fillId="5" fontId="2" numFmtId="0" xfId="0" applyAlignment="1" applyBorder="1" applyFill="1" applyFont="1">
      <alignment shrinkToFit="0" wrapText="1"/>
    </xf>
    <xf borderId="1" fillId="5" fontId="2" numFmtId="0" xfId="0" applyAlignment="1" applyBorder="1" applyFont="1">
      <alignment horizontal="center" shrinkToFit="0" wrapText="1"/>
    </xf>
    <xf borderId="1" fillId="5" fontId="2" numFmtId="164" xfId="0" applyAlignment="1" applyBorder="1" applyFont="1" applyNumberFormat="1">
      <alignment shrinkToFit="0" wrapText="1"/>
    </xf>
    <xf borderId="1" fillId="5" fontId="2" numFmtId="14" xfId="0" applyAlignment="1" applyBorder="1" applyFont="1" applyNumberFormat="1">
      <alignment shrinkToFit="0" wrapText="1"/>
    </xf>
    <xf borderId="1" fillId="5" fontId="21" numFmtId="0" xfId="0" applyAlignment="1" applyBorder="1" applyFont="1">
      <alignment shrinkToFit="0" wrapText="1"/>
    </xf>
    <xf borderId="1" fillId="5" fontId="13" numFmtId="0" xfId="0" applyAlignment="1" applyBorder="1" applyFont="1">
      <alignment readingOrder="0" shrinkToFit="0" wrapText="1"/>
    </xf>
    <xf borderId="1" fillId="5" fontId="2" numFmtId="0" xfId="0" applyAlignment="1" applyBorder="1" applyFont="1">
      <alignment readingOrder="0" shrinkToFit="0" wrapText="1"/>
    </xf>
    <xf borderId="1" fillId="0" fontId="22" numFmtId="0" xfId="0" applyAlignment="1" applyBorder="1" applyFont="1">
      <alignment shrinkToFit="0" wrapText="1"/>
    </xf>
    <xf borderId="1" fillId="0" fontId="13" numFmtId="0" xfId="0" applyAlignment="1" applyBorder="1" applyFont="1">
      <alignment readingOrder="0" shrinkToFit="0" wrapText="1"/>
    </xf>
    <xf borderId="1" fillId="0" fontId="12" numFmtId="0" xfId="0" applyAlignment="1" applyBorder="1" applyFont="1">
      <alignment vertical="bottom"/>
    </xf>
    <xf borderId="1" fillId="0" fontId="2" numFmtId="0" xfId="0" applyAlignment="1" applyBorder="1" applyFont="1">
      <alignment horizontal="center" shrinkToFit="0" vertical="bottom" wrapText="1"/>
    </xf>
    <xf borderId="1" fillId="0" fontId="2" numFmtId="0" xfId="0" applyAlignment="1" applyBorder="1" applyFont="1">
      <alignment shrinkToFit="0" vertical="bottom" wrapText="1"/>
    </xf>
    <xf borderId="1" fillId="0" fontId="2" numFmtId="164" xfId="0" applyAlignment="1" applyBorder="1" applyFont="1" applyNumberFormat="1">
      <alignment horizontal="right" shrinkToFit="0" vertical="bottom" wrapText="1"/>
    </xf>
    <xf borderId="1" fillId="0" fontId="13" numFmtId="14" xfId="0" applyAlignment="1" applyBorder="1" applyFont="1" applyNumberFormat="1">
      <alignment horizontal="right" shrinkToFit="0" vertical="bottom" wrapText="1"/>
    </xf>
    <xf borderId="1" fillId="0" fontId="13"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17" numFmtId="0" xfId="0" applyFont="1"/>
    <xf borderId="0" fillId="0" fontId="8" numFmtId="0" xfId="0" applyAlignment="1" applyFont="1">
      <alignment horizontal="center" shrinkToFit="0" vertical="top" wrapText="1"/>
    </xf>
    <xf borderId="2" fillId="0" fontId="8" numFmtId="0" xfId="0" applyAlignment="1" applyBorder="1" applyFont="1">
      <alignment shrinkToFit="0" vertical="bottom" wrapText="1"/>
    </xf>
    <xf borderId="2" fillId="0" fontId="10" numFmtId="0" xfId="0" applyAlignment="1" applyBorder="1" applyFont="1">
      <alignment horizontal="right" vertical="bottom"/>
    </xf>
    <xf borderId="1" fillId="0" fontId="8" numFmtId="0" xfId="0" applyAlignment="1" applyBorder="1" applyFont="1">
      <alignment shrinkToFit="0" vertical="bottom" wrapText="1"/>
    </xf>
    <xf borderId="0" fillId="0" fontId="17" numFmtId="0" xfId="0" applyAlignment="1" applyFont="1">
      <alignment readingOrder="0"/>
    </xf>
    <xf borderId="3" fillId="0" fontId="10" numFmtId="0" xfId="0" applyAlignment="1" applyBorder="1" applyFont="1">
      <alignment readingOrder="0" shrinkToFit="0" wrapText="1"/>
    </xf>
    <xf borderId="2" fillId="0" fontId="8"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3.14"/>
    <col customWidth="1" min="2" max="2" width="19.29"/>
    <col customWidth="1" min="3" max="3" width="40.29"/>
    <col customWidth="1" min="4" max="4" width="21.71"/>
    <col customWidth="1" min="5" max="5" width="16.86"/>
    <col customWidth="1" min="6" max="6" width="14.29"/>
    <col customWidth="1" min="7" max="7" width="18.29"/>
    <col customWidth="1" min="8" max="8" width="14.43"/>
    <col customWidth="1" min="9" max="9" width="21.29"/>
    <col customWidth="1" min="10" max="10" width="16.29"/>
    <col customWidth="1" min="11" max="11" width="37.14"/>
    <col customWidth="1" min="12" max="12" width="16.29"/>
    <col customWidth="1" min="13" max="13" width="64.14"/>
    <col customWidth="1" min="14" max="14" width="43.14"/>
    <col customWidth="1" min="15" max="23" width="9.14"/>
  </cols>
  <sheetData>
    <row r="1" ht="15.75" customHeight="1">
      <c r="A1" s="1" t="s">
        <v>0</v>
      </c>
      <c r="B1" s="2" t="s">
        <v>1</v>
      </c>
      <c r="C1" s="1" t="s">
        <v>2</v>
      </c>
      <c r="D1" s="1" t="s">
        <v>3</v>
      </c>
      <c r="E1" s="3" t="s">
        <v>4</v>
      </c>
      <c r="F1" s="3" t="s">
        <v>5</v>
      </c>
      <c r="G1" s="1" t="s">
        <v>6</v>
      </c>
      <c r="H1" s="1" t="s">
        <v>7</v>
      </c>
      <c r="I1" s="2" t="s">
        <v>8</v>
      </c>
      <c r="J1" s="1" t="s">
        <v>9</v>
      </c>
      <c r="K1" s="1" t="s">
        <v>10</v>
      </c>
      <c r="L1" s="1" t="s">
        <v>11</v>
      </c>
      <c r="M1" s="1" t="s">
        <v>12</v>
      </c>
      <c r="N1" s="1" t="s">
        <v>13</v>
      </c>
      <c r="O1" s="4"/>
      <c r="P1" s="4"/>
      <c r="Q1" s="4"/>
      <c r="R1" s="4"/>
      <c r="S1" s="4"/>
      <c r="T1" s="4"/>
      <c r="U1" s="4"/>
      <c r="V1" s="4"/>
      <c r="W1" s="4"/>
    </row>
    <row r="2" ht="74.25" customHeight="1">
      <c r="A2" s="5" t="s">
        <v>14</v>
      </c>
      <c r="B2" s="5" t="s">
        <v>15</v>
      </c>
      <c r="C2" s="5" t="s">
        <v>16</v>
      </c>
      <c r="D2" s="5" t="s">
        <v>17</v>
      </c>
      <c r="E2" s="6" t="s">
        <v>18</v>
      </c>
      <c r="F2" s="6" t="s">
        <v>18</v>
      </c>
      <c r="G2" s="5" t="s">
        <v>19</v>
      </c>
      <c r="H2" s="5" t="s">
        <v>20</v>
      </c>
      <c r="I2" s="5" t="s">
        <v>21</v>
      </c>
      <c r="J2" s="5" t="s">
        <v>22</v>
      </c>
      <c r="K2" s="5" t="s">
        <v>23</v>
      </c>
      <c r="L2" s="7" t="s">
        <v>24</v>
      </c>
      <c r="M2" s="8" t="s">
        <v>25</v>
      </c>
      <c r="N2" s="5" t="s">
        <v>26</v>
      </c>
      <c r="O2" s="5"/>
      <c r="P2" s="5"/>
      <c r="Q2" s="5"/>
      <c r="R2" s="5"/>
      <c r="S2" s="5"/>
      <c r="T2" s="5"/>
      <c r="U2" s="5"/>
      <c r="V2" s="5"/>
      <c r="W2" s="5"/>
    </row>
    <row r="3" ht="48.0" customHeight="1">
      <c r="A3" s="9"/>
      <c r="B3" s="9" t="s">
        <v>27</v>
      </c>
      <c r="C3" s="9"/>
      <c r="D3" s="9"/>
      <c r="E3" s="10" t="s">
        <v>28</v>
      </c>
      <c r="F3" s="10"/>
      <c r="G3" s="11"/>
      <c r="H3" s="9" t="s">
        <v>29</v>
      </c>
      <c r="I3" s="9"/>
      <c r="J3" s="9" t="s">
        <v>30</v>
      </c>
      <c r="K3" s="12" t="s">
        <v>31</v>
      </c>
      <c r="L3" s="12"/>
      <c r="M3" s="13" t="s">
        <v>32</v>
      </c>
      <c r="N3" s="9"/>
      <c r="O3" s="9"/>
      <c r="P3" s="9"/>
      <c r="Q3" s="9"/>
      <c r="R3" s="9"/>
      <c r="S3" s="9"/>
      <c r="T3" s="9"/>
      <c r="U3" s="9"/>
      <c r="V3" s="9"/>
      <c r="W3" s="9"/>
    </row>
    <row r="4">
      <c r="A4" s="14"/>
      <c r="B4" s="15">
        <v>45013.0</v>
      </c>
      <c r="C4" s="14" t="s">
        <v>33</v>
      </c>
      <c r="D4" s="14" t="s">
        <v>34</v>
      </c>
      <c r="E4" s="16">
        <v>43.1</v>
      </c>
      <c r="F4" s="16">
        <v>-87.85</v>
      </c>
      <c r="G4" s="14" t="s">
        <v>35</v>
      </c>
      <c r="H4" s="17">
        <v>40767.0</v>
      </c>
      <c r="I4" s="15" t="s">
        <v>36</v>
      </c>
      <c r="J4" s="14" t="s">
        <v>37</v>
      </c>
      <c r="K4" s="14" t="s">
        <v>38</v>
      </c>
      <c r="L4" s="14" t="s">
        <v>39</v>
      </c>
      <c r="M4" s="18" t="s">
        <v>40</v>
      </c>
      <c r="N4" s="18"/>
      <c r="O4" s="14"/>
      <c r="P4" s="14"/>
      <c r="Q4" s="14"/>
      <c r="R4" s="14"/>
      <c r="S4" s="14"/>
      <c r="T4" s="14"/>
      <c r="U4" s="14"/>
      <c r="V4" s="14"/>
      <c r="W4" s="14"/>
    </row>
    <row r="5" ht="207.0" customHeight="1">
      <c r="A5" s="14"/>
      <c r="B5" s="15">
        <v>45014.0</v>
      </c>
      <c r="C5" s="14" t="s">
        <v>41</v>
      </c>
      <c r="D5" s="14" t="s">
        <v>42</v>
      </c>
      <c r="E5" s="16">
        <v>44.8</v>
      </c>
      <c r="F5" s="16">
        <v>-87.76</v>
      </c>
      <c r="G5" s="14" t="s">
        <v>35</v>
      </c>
      <c r="H5" s="17">
        <v>40767.0</v>
      </c>
      <c r="I5" s="15" t="s">
        <v>36</v>
      </c>
      <c r="J5" s="14" t="s">
        <v>37</v>
      </c>
      <c r="K5" s="14" t="s">
        <v>38</v>
      </c>
      <c r="L5" s="14" t="s">
        <v>39</v>
      </c>
      <c r="M5" s="18" t="s">
        <v>43</v>
      </c>
      <c r="N5" s="18"/>
      <c r="O5" s="14"/>
      <c r="P5" s="14"/>
      <c r="Q5" s="14"/>
      <c r="R5" s="14"/>
      <c r="S5" s="14"/>
      <c r="T5" s="14"/>
      <c r="U5" s="14"/>
      <c r="V5" s="14"/>
      <c r="W5" s="14"/>
    </row>
    <row r="6" ht="228.0" customHeight="1">
      <c r="A6" s="14"/>
      <c r="B6" s="15">
        <v>45022.0</v>
      </c>
      <c r="C6" s="14" t="s">
        <v>44</v>
      </c>
      <c r="D6" s="14" t="s">
        <v>45</v>
      </c>
      <c r="E6" s="16">
        <v>45.403</v>
      </c>
      <c r="F6" s="16">
        <v>-85.088</v>
      </c>
      <c r="G6" s="14" t="s">
        <v>35</v>
      </c>
      <c r="H6" s="17">
        <v>40023.0</v>
      </c>
      <c r="I6" s="15" t="s">
        <v>36</v>
      </c>
      <c r="J6" s="14" t="s">
        <v>37</v>
      </c>
      <c r="K6" s="14" t="s">
        <v>46</v>
      </c>
      <c r="L6" s="14" t="s">
        <v>39</v>
      </c>
      <c r="M6" s="18" t="s">
        <v>47</v>
      </c>
      <c r="N6" s="18" t="s">
        <v>48</v>
      </c>
      <c r="O6" s="14"/>
      <c r="P6" s="14"/>
      <c r="Q6" s="14"/>
      <c r="R6" s="14"/>
      <c r="S6" s="14"/>
      <c r="T6" s="14"/>
      <c r="U6" s="14"/>
      <c r="V6" s="14"/>
      <c r="W6" s="14"/>
    </row>
    <row r="7" ht="242.25" customHeight="1">
      <c r="A7" s="14"/>
      <c r="B7" s="15">
        <v>45023.0</v>
      </c>
      <c r="C7" s="14" t="s">
        <v>49</v>
      </c>
      <c r="D7" s="14" t="s">
        <v>50</v>
      </c>
      <c r="E7" s="16">
        <v>47.27</v>
      </c>
      <c r="F7" s="16">
        <v>-88.607</v>
      </c>
      <c r="G7" s="14" t="s">
        <v>35</v>
      </c>
      <c r="H7" s="17">
        <v>40367.0</v>
      </c>
      <c r="I7" s="15" t="s">
        <v>36</v>
      </c>
      <c r="J7" s="14" t="s">
        <v>37</v>
      </c>
      <c r="K7" s="14" t="s">
        <v>51</v>
      </c>
      <c r="L7" s="14" t="s">
        <v>39</v>
      </c>
      <c r="M7" s="18" t="s">
        <v>52</v>
      </c>
      <c r="N7" s="18" t="s">
        <v>53</v>
      </c>
      <c r="O7" s="14"/>
      <c r="P7" s="14"/>
      <c r="Q7" s="14"/>
      <c r="R7" s="14"/>
      <c r="S7" s="14"/>
      <c r="T7" s="14"/>
      <c r="U7" s="14"/>
      <c r="V7" s="14"/>
      <c r="W7" s="14"/>
    </row>
    <row r="8" ht="231.0" customHeight="1">
      <c r="A8" s="14"/>
      <c r="B8" s="15">
        <v>45024.0</v>
      </c>
      <c r="C8" s="14" t="s">
        <v>54</v>
      </c>
      <c r="D8" s="14" t="s">
        <v>55</v>
      </c>
      <c r="E8" s="16">
        <v>43.977</v>
      </c>
      <c r="F8" s="16">
        <v>-86.559</v>
      </c>
      <c r="G8" s="14" t="s">
        <v>35</v>
      </c>
      <c r="H8" s="17">
        <v>40029.0</v>
      </c>
      <c r="I8" s="15" t="s">
        <v>36</v>
      </c>
      <c r="J8" s="14" t="s">
        <v>37</v>
      </c>
      <c r="K8" s="14" t="s">
        <v>46</v>
      </c>
      <c r="L8" s="14" t="s">
        <v>39</v>
      </c>
      <c r="M8" s="18" t="s">
        <v>56</v>
      </c>
      <c r="N8" s="18" t="s">
        <v>57</v>
      </c>
      <c r="O8" s="14"/>
      <c r="P8" s="14"/>
      <c r="Q8" s="14"/>
      <c r="R8" s="14"/>
      <c r="S8" s="14"/>
      <c r="T8" s="14"/>
      <c r="U8" s="14"/>
      <c r="V8" s="14"/>
      <c r="W8" s="14"/>
    </row>
    <row r="9" ht="225.75" customHeight="1">
      <c r="A9" s="14"/>
      <c r="B9" s="15">
        <v>45025.0</v>
      </c>
      <c r="C9" s="14" t="s">
        <v>58</v>
      </c>
      <c r="D9" s="14" t="s">
        <v>59</v>
      </c>
      <c r="E9" s="16">
        <v>46.969</v>
      </c>
      <c r="F9" s="16">
        <v>-88.398</v>
      </c>
      <c r="G9" s="14" t="s">
        <v>35</v>
      </c>
      <c r="H9" s="17">
        <v>40697.0</v>
      </c>
      <c r="I9" s="15" t="s">
        <v>36</v>
      </c>
      <c r="J9" s="14" t="s">
        <v>37</v>
      </c>
      <c r="K9" s="14" t="s">
        <v>51</v>
      </c>
      <c r="L9" s="14" t="s">
        <v>39</v>
      </c>
      <c r="M9" s="18" t="s">
        <v>60</v>
      </c>
      <c r="N9" s="18" t="s">
        <v>61</v>
      </c>
      <c r="O9" s="14"/>
      <c r="P9" s="14"/>
      <c r="Q9" s="14"/>
      <c r="R9" s="14"/>
      <c r="S9" s="14"/>
      <c r="T9" s="14"/>
      <c r="U9" s="14"/>
      <c r="V9" s="14"/>
      <c r="W9" s="14"/>
    </row>
    <row r="10" ht="234.0" customHeight="1">
      <c r="A10" s="14"/>
      <c r="B10" s="15">
        <v>45026.0</v>
      </c>
      <c r="C10" s="14" t="s">
        <v>62</v>
      </c>
      <c r="D10" s="14" t="s">
        <v>63</v>
      </c>
      <c r="E10" s="16">
        <v>41.983</v>
      </c>
      <c r="F10" s="16">
        <v>-86.617</v>
      </c>
      <c r="G10" s="14" t="s">
        <v>35</v>
      </c>
      <c r="H10" s="17">
        <v>40703.0</v>
      </c>
      <c r="I10" s="15" t="s">
        <v>36</v>
      </c>
      <c r="J10" s="14" t="s">
        <v>64</v>
      </c>
      <c r="K10" s="14" t="s">
        <v>65</v>
      </c>
      <c r="L10" s="14" t="s">
        <v>66</v>
      </c>
      <c r="M10" s="18" t="s">
        <v>67</v>
      </c>
      <c r="N10" s="14"/>
      <c r="O10" s="14"/>
      <c r="P10" s="14"/>
      <c r="Q10" s="14"/>
      <c r="R10" s="14"/>
      <c r="S10" s="14"/>
      <c r="T10" s="14"/>
      <c r="U10" s="14"/>
      <c r="V10" s="14"/>
      <c r="W10" s="14"/>
    </row>
    <row r="11" ht="162.0" customHeight="1">
      <c r="A11" s="4"/>
      <c r="B11" s="19">
        <v>45027.0</v>
      </c>
      <c r="C11" s="4" t="s">
        <v>68</v>
      </c>
      <c r="D11" s="4" t="s">
        <v>69</v>
      </c>
      <c r="E11" s="20">
        <v>46.86</v>
      </c>
      <c r="F11" s="20">
        <v>-91.93</v>
      </c>
      <c r="G11" s="4" t="s">
        <v>35</v>
      </c>
      <c r="H11" s="21">
        <v>40686.0</v>
      </c>
      <c r="I11" s="19" t="s">
        <v>36</v>
      </c>
      <c r="J11" s="4" t="s">
        <v>37</v>
      </c>
      <c r="K11" s="4" t="s">
        <v>70</v>
      </c>
      <c r="L11" s="4" t="s">
        <v>39</v>
      </c>
      <c r="M11" s="22" t="s">
        <v>71</v>
      </c>
      <c r="N11" s="4"/>
      <c r="O11" s="4"/>
      <c r="P11" s="4"/>
      <c r="Q11" s="4"/>
      <c r="R11" s="4"/>
      <c r="S11" s="4"/>
      <c r="T11" s="4"/>
      <c r="U11" s="4"/>
      <c r="V11" s="4"/>
      <c r="W11" s="4"/>
    </row>
    <row r="12" ht="195.75" customHeight="1">
      <c r="A12" s="14"/>
      <c r="B12" s="15">
        <v>45028.0</v>
      </c>
      <c r="C12" s="14" t="s">
        <v>72</v>
      </c>
      <c r="D12" s="14" t="s">
        <v>73</v>
      </c>
      <c r="E12" s="16">
        <v>46.81</v>
      </c>
      <c r="F12" s="16">
        <v>-91.84</v>
      </c>
      <c r="G12" s="14" t="s">
        <v>35</v>
      </c>
      <c r="H12" s="17">
        <v>40686.0</v>
      </c>
      <c r="I12" s="15" t="s">
        <v>36</v>
      </c>
      <c r="J12" s="14" t="s">
        <v>37</v>
      </c>
      <c r="K12" s="14" t="s">
        <v>70</v>
      </c>
      <c r="L12" s="14" t="s">
        <v>39</v>
      </c>
      <c r="M12" s="18" t="s">
        <v>74</v>
      </c>
      <c r="N12" s="14"/>
      <c r="O12" s="14"/>
      <c r="P12" s="14"/>
      <c r="Q12" s="14"/>
      <c r="R12" s="14"/>
      <c r="S12" s="14"/>
      <c r="T12" s="14"/>
      <c r="U12" s="14"/>
      <c r="V12" s="14"/>
      <c r="W12" s="14"/>
    </row>
    <row r="13" ht="242.25" customHeight="1">
      <c r="A13" s="14"/>
      <c r="B13" s="15">
        <v>45029.0</v>
      </c>
      <c r="C13" s="14" t="s">
        <v>75</v>
      </c>
      <c r="D13" s="14" t="s">
        <v>76</v>
      </c>
      <c r="E13" s="16">
        <v>42.9</v>
      </c>
      <c r="F13" s="16">
        <v>-86.272</v>
      </c>
      <c r="G13" s="14" t="s">
        <v>35</v>
      </c>
      <c r="H13" s="17">
        <v>40029.0</v>
      </c>
      <c r="I13" s="15" t="s">
        <v>36</v>
      </c>
      <c r="J13" s="14" t="s">
        <v>64</v>
      </c>
      <c r="K13" s="14" t="s">
        <v>65</v>
      </c>
      <c r="L13" s="14" t="s">
        <v>66</v>
      </c>
      <c r="M13" s="18" t="s">
        <v>77</v>
      </c>
      <c r="N13" s="14"/>
      <c r="O13" s="14"/>
      <c r="P13" s="14"/>
      <c r="Q13" s="14"/>
      <c r="R13" s="14"/>
      <c r="S13" s="14"/>
      <c r="T13" s="14"/>
      <c r="U13" s="14"/>
      <c r="V13" s="14"/>
      <c r="W13" s="14"/>
    </row>
    <row r="14" ht="161.25" customHeight="1">
      <c r="A14" s="14"/>
      <c r="B14" s="15">
        <v>45161.0</v>
      </c>
      <c r="C14" s="14" t="s">
        <v>78</v>
      </c>
      <c r="D14" s="14" t="s">
        <v>79</v>
      </c>
      <c r="E14" s="16">
        <v>43.179</v>
      </c>
      <c r="F14" s="16">
        <v>-86.357</v>
      </c>
      <c r="G14" s="14" t="s">
        <v>35</v>
      </c>
      <c r="H14" s="17">
        <v>40703.0</v>
      </c>
      <c r="I14" s="15" t="s">
        <v>36</v>
      </c>
      <c r="J14" s="14" t="s">
        <v>37</v>
      </c>
      <c r="K14" s="14" t="s">
        <v>80</v>
      </c>
      <c r="L14" s="14" t="s">
        <v>81</v>
      </c>
      <c r="M14" s="18" t="s">
        <v>82</v>
      </c>
      <c r="N14" s="18"/>
      <c r="O14" s="14"/>
      <c r="P14" s="14"/>
      <c r="Q14" s="14"/>
      <c r="R14" s="14"/>
      <c r="S14" s="14"/>
      <c r="T14" s="14"/>
      <c r="U14" s="14"/>
      <c r="V14" s="14"/>
      <c r="W14" s="14"/>
    </row>
    <row r="15" ht="136.5" customHeight="1">
      <c r="A15" s="4"/>
      <c r="B15" s="23">
        <v>45162.0</v>
      </c>
      <c r="C15" s="4" t="s">
        <v>83</v>
      </c>
      <c r="D15" s="4" t="s">
        <v>84</v>
      </c>
      <c r="E15" s="20">
        <v>44.987</v>
      </c>
      <c r="F15" s="20">
        <v>-83.27</v>
      </c>
      <c r="G15" s="4" t="s">
        <v>35</v>
      </c>
      <c r="H15" s="21">
        <v>40703.0</v>
      </c>
      <c r="I15" s="19" t="s">
        <v>36</v>
      </c>
      <c r="J15" s="4" t="s">
        <v>37</v>
      </c>
      <c r="K15" s="4" t="s">
        <v>80</v>
      </c>
      <c r="L15" s="4" t="s">
        <v>81</v>
      </c>
      <c r="M15" s="22" t="s">
        <v>85</v>
      </c>
      <c r="N15" s="4"/>
      <c r="O15" s="4"/>
      <c r="P15" s="4"/>
      <c r="Q15" s="4"/>
      <c r="R15" s="4"/>
      <c r="S15" s="4"/>
      <c r="T15" s="4"/>
      <c r="U15" s="4"/>
      <c r="V15" s="4"/>
      <c r="W15" s="4"/>
    </row>
    <row r="16" ht="144.0" customHeight="1">
      <c r="A16" s="14"/>
      <c r="B16" s="15">
        <v>45163.0</v>
      </c>
      <c r="C16" s="14" t="s">
        <v>86</v>
      </c>
      <c r="D16" s="14" t="s">
        <v>87</v>
      </c>
      <c r="E16" s="16">
        <v>43.986</v>
      </c>
      <c r="F16" s="16">
        <v>-83.595</v>
      </c>
      <c r="G16" s="14" t="s">
        <v>35</v>
      </c>
      <c r="H16" s="17">
        <v>40703.0</v>
      </c>
      <c r="I16" s="15" t="s">
        <v>36</v>
      </c>
      <c r="J16" s="14" t="s">
        <v>37</v>
      </c>
      <c r="K16" s="14" t="s">
        <v>80</v>
      </c>
      <c r="L16" s="14" t="s">
        <v>81</v>
      </c>
      <c r="M16" s="18" t="s">
        <v>88</v>
      </c>
      <c r="N16" s="18"/>
      <c r="O16" s="14"/>
      <c r="P16" s="14"/>
      <c r="Q16" s="14"/>
      <c r="R16" s="14"/>
      <c r="S16" s="14"/>
      <c r="T16" s="14"/>
      <c r="U16" s="14"/>
      <c r="V16" s="14"/>
      <c r="W16" s="14"/>
    </row>
    <row r="17">
      <c r="A17" s="14"/>
      <c r="B17" s="15">
        <v>45164.0</v>
      </c>
      <c r="C17" s="14" t="s">
        <v>89</v>
      </c>
      <c r="D17" s="14" t="s">
        <v>90</v>
      </c>
      <c r="E17" s="16">
        <v>41.732</v>
      </c>
      <c r="F17" s="16">
        <v>-81.694</v>
      </c>
      <c r="G17" s="14" t="s">
        <v>35</v>
      </c>
      <c r="H17" s="17">
        <v>40703.0</v>
      </c>
      <c r="I17" s="15" t="s">
        <v>36</v>
      </c>
      <c r="J17" s="14" t="s">
        <v>64</v>
      </c>
      <c r="K17" s="14" t="s">
        <v>65</v>
      </c>
      <c r="L17" s="14" t="s">
        <v>91</v>
      </c>
      <c r="M17" s="18" t="s">
        <v>92</v>
      </c>
      <c r="N17" s="18"/>
      <c r="O17" s="14"/>
      <c r="P17" s="14"/>
      <c r="Q17" s="14"/>
      <c r="R17" s="14"/>
      <c r="S17" s="14"/>
      <c r="T17" s="14"/>
      <c r="U17" s="14"/>
      <c r="V17" s="14"/>
      <c r="W17" s="14"/>
    </row>
    <row r="18">
      <c r="A18" s="14"/>
      <c r="B18" s="15">
        <v>45165.0</v>
      </c>
      <c r="C18" s="14" t="s">
        <v>93</v>
      </c>
      <c r="D18" s="14" t="s">
        <v>94</v>
      </c>
      <c r="E18" s="16">
        <v>41.702</v>
      </c>
      <c r="F18" s="16">
        <v>-83.261</v>
      </c>
      <c r="G18" s="14" t="s">
        <v>35</v>
      </c>
      <c r="H18" s="17">
        <v>40029.0</v>
      </c>
      <c r="I18" s="15" t="s">
        <v>36</v>
      </c>
      <c r="J18" s="14" t="s">
        <v>64</v>
      </c>
      <c r="K18" s="14" t="s">
        <v>65</v>
      </c>
      <c r="L18" s="14" t="s">
        <v>66</v>
      </c>
      <c r="M18" s="18" t="s">
        <v>95</v>
      </c>
      <c r="N18" s="18"/>
      <c r="O18" s="14"/>
      <c r="P18" s="14"/>
      <c r="Q18" s="14"/>
      <c r="R18" s="14"/>
      <c r="S18" s="14"/>
      <c r="T18" s="14"/>
      <c r="U18" s="14"/>
      <c r="V18" s="14"/>
      <c r="W18" s="14"/>
    </row>
    <row r="19">
      <c r="A19" s="24"/>
      <c r="B19" s="25">
        <v>45166.0</v>
      </c>
      <c r="C19" s="26" t="s">
        <v>96</v>
      </c>
      <c r="D19" s="26" t="s">
        <v>97</v>
      </c>
      <c r="E19" s="27">
        <v>44.471</v>
      </c>
      <c r="F19" s="27">
        <v>-73.1548</v>
      </c>
      <c r="G19" s="28" t="s">
        <v>35</v>
      </c>
      <c r="H19" s="29">
        <v>42948.0</v>
      </c>
      <c r="I19" s="25" t="s">
        <v>36</v>
      </c>
      <c r="J19" s="26" t="s">
        <v>64</v>
      </c>
      <c r="K19" s="26" t="s">
        <v>98</v>
      </c>
      <c r="L19" s="26" t="s">
        <v>39</v>
      </c>
      <c r="M19" s="30" t="s">
        <v>99</v>
      </c>
      <c r="N19" s="26" t="s">
        <v>100</v>
      </c>
      <c r="O19" s="24"/>
      <c r="P19" s="24"/>
      <c r="Q19" s="24"/>
      <c r="R19" s="24"/>
      <c r="S19" s="24"/>
      <c r="T19" s="24"/>
      <c r="U19" s="24"/>
      <c r="V19" s="24"/>
      <c r="W19" s="24"/>
    </row>
    <row r="20">
      <c r="A20" s="14"/>
      <c r="B20" s="15">
        <v>45167.0</v>
      </c>
      <c r="C20" s="14" t="s">
        <v>101</v>
      </c>
      <c r="D20" s="14" t="s">
        <v>102</v>
      </c>
      <c r="E20" s="16">
        <v>42.186</v>
      </c>
      <c r="F20" s="16">
        <v>-80.137</v>
      </c>
      <c r="G20" s="14" t="s">
        <v>35</v>
      </c>
      <c r="H20" s="17">
        <v>40703.0</v>
      </c>
      <c r="I20" s="15" t="s">
        <v>36</v>
      </c>
      <c r="J20" s="18" t="s">
        <v>37</v>
      </c>
      <c r="K20" s="14" t="s">
        <v>103</v>
      </c>
      <c r="L20" s="14" t="s">
        <v>104</v>
      </c>
      <c r="M20" s="31" t="s">
        <v>105</v>
      </c>
      <c r="N20" s="14"/>
      <c r="O20" s="14"/>
      <c r="P20" s="14"/>
      <c r="Q20" s="14"/>
      <c r="R20" s="14"/>
      <c r="S20" s="14"/>
      <c r="T20" s="14"/>
      <c r="U20" s="14"/>
      <c r="V20" s="14"/>
      <c r="W20" s="14"/>
    </row>
    <row r="21">
      <c r="A21" s="14"/>
      <c r="B21" s="15">
        <v>45168.0</v>
      </c>
      <c r="C21" s="14" t="s">
        <v>106</v>
      </c>
      <c r="D21" s="14" t="s">
        <v>107</v>
      </c>
      <c r="E21" s="16">
        <v>42.397</v>
      </c>
      <c r="F21" s="16">
        <v>-86.331</v>
      </c>
      <c r="G21" s="14" t="s">
        <v>35</v>
      </c>
      <c r="H21" s="17">
        <v>40029.0</v>
      </c>
      <c r="I21" s="15" t="s">
        <v>36</v>
      </c>
      <c r="J21" s="14" t="s">
        <v>64</v>
      </c>
      <c r="K21" s="14" t="s">
        <v>65</v>
      </c>
      <c r="L21" s="14" t="s">
        <v>66</v>
      </c>
      <c r="M21" s="31" t="s">
        <v>108</v>
      </c>
      <c r="N21" s="14"/>
      <c r="O21" s="14"/>
      <c r="P21" s="14"/>
      <c r="Q21" s="14"/>
      <c r="R21" s="14"/>
      <c r="S21" s="14"/>
      <c r="T21" s="14"/>
      <c r="U21" s="14"/>
      <c r="V21" s="14"/>
      <c r="W21" s="14"/>
    </row>
    <row r="22">
      <c r="A22" s="14"/>
      <c r="B22" s="15">
        <v>45169.0</v>
      </c>
      <c r="C22" s="14" t="s">
        <v>109</v>
      </c>
      <c r="D22" s="14" t="s">
        <v>110</v>
      </c>
      <c r="E22" s="16">
        <v>41.615</v>
      </c>
      <c r="F22" s="16">
        <v>-81.821</v>
      </c>
      <c r="G22" s="14" t="s">
        <v>35</v>
      </c>
      <c r="H22" s="17">
        <v>42182.0</v>
      </c>
      <c r="I22" s="15" t="s">
        <v>36</v>
      </c>
      <c r="J22" s="14" t="s">
        <v>64</v>
      </c>
      <c r="K22" s="14" t="s">
        <v>65</v>
      </c>
      <c r="L22" s="14" t="s">
        <v>66</v>
      </c>
      <c r="M22" s="18" t="s">
        <v>111</v>
      </c>
      <c r="N22" s="18"/>
      <c r="O22" s="14"/>
      <c r="P22" s="14"/>
      <c r="Q22" s="14"/>
      <c r="R22" s="14"/>
      <c r="S22" s="14"/>
      <c r="T22" s="14"/>
      <c r="U22" s="14"/>
      <c r="V22" s="14"/>
      <c r="W22" s="14"/>
    </row>
    <row r="23">
      <c r="A23" s="14"/>
      <c r="B23" s="15">
        <v>45170.0</v>
      </c>
      <c r="C23" s="14" t="s">
        <v>112</v>
      </c>
      <c r="D23" s="14" t="s">
        <v>113</v>
      </c>
      <c r="E23" s="16">
        <v>41.755</v>
      </c>
      <c r="F23" s="16">
        <v>-86.968</v>
      </c>
      <c r="G23" s="14" t="s">
        <v>35</v>
      </c>
      <c r="H23" s="17">
        <v>40703.0</v>
      </c>
      <c r="I23" s="15" t="s">
        <v>36</v>
      </c>
      <c r="J23" s="14" t="s">
        <v>64</v>
      </c>
      <c r="K23" s="14" t="s">
        <v>114</v>
      </c>
      <c r="L23" s="14" t="s">
        <v>104</v>
      </c>
      <c r="M23" s="18" t="s">
        <v>115</v>
      </c>
      <c r="N23" s="14"/>
      <c r="O23" s="14"/>
      <c r="P23" s="14"/>
      <c r="Q23" s="14"/>
      <c r="R23" s="14"/>
      <c r="S23" s="14"/>
      <c r="T23" s="14"/>
      <c r="U23" s="14"/>
      <c r="V23" s="14"/>
      <c r="W23" s="14"/>
    </row>
    <row r="24" ht="89.25" customHeight="1">
      <c r="A24" s="14"/>
      <c r="B24" s="15">
        <v>45172.0</v>
      </c>
      <c r="C24" s="14" t="s">
        <v>116</v>
      </c>
      <c r="D24" s="14" t="s">
        <v>117</v>
      </c>
      <c r="E24" s="16">
        <v>46.742</v>
      </c>
      <c r="F24" s="16">
        <v>-85.958</v>
      </c>
      <c r="G24" s="14" t="s">
        <v>35</v>
      </c>
      <c r="H24" s="17">
        <v>42182.0</v>
      </c>
      <c r="I24" s="15" t="s">
        <v>64</v>
      </c>
      <c r="J24" s="14" t="s">
        <v>64</v>
      </c>
      <c r="K24" s="14" t="s">
        <v>118</v>
      </c>
      <c r="L24" s="14" t="s">
        <v>39</v>
      </c>
      <c r="M24" s="18" t="s">
        <v>119</v>
      </c>
      <c r="N24" s="32"/>
      <c r="O24" s="14"/>
      <c r="P24" s="14"/>
      <c r="Q24" s="14"/>
      <c r="R24" s="14"/>
      <c r="S24" s="14"/>
      <c r="T24" s="14"/>
      <c r="U24" s="14"/>
      <c r="V24" s="14"/>
      <c r="W24" s="14"/>
    </row>
    <row r="25">
      <c r="A25" s="4"/>
      <c r="B25" s="19">
        <v>45173.0</v>
      </c>
      <c r="C25" s="4" t="s">
        <v>120</v>
      </c>
      <c r="D25" s="4" t="s">
        <v>121</v>
      </c>
      <c r="E25" s="20">
        <v>46.573</v>
      </c>
      <c r="F25" s="20">
        <v>-86.571</v>
      </c>
      <c r="G25" s="4" t="s">
        <v>35</v>
      </c>
      <c r="H25" s="21">
        <v>42182.0</v>
      </c>
      <c r="I25" s="19" t="s">
        <v>36</v>
      </c>
      <c r="J25" s="4" t="s">
        <v>64</v>
      </c>
      <c r="K25" s="4" t="s">
        <v>118</v>
      </c>
      <c r="L25" s="4" t="s">
        <v>39</v>
      </c>
      <c r="M25" s="22" t="s">
        <v>122</v>
      </c>
      <c r="N25" s="4"/>
      <c r="O25" s="4"/>
      <c r="P25" s="4"/>
      <c r="Q25" s="4"/>
      <c r="R25" s="4"/>
      <c r="S25" s="4"/>
      <c r="T25" s="4"/>
      <c r="U25" s="4"/>
      <c r="V25" s="4"/>
      <c r="W25" s="4"/>
    </row>
    <row r="26">
      <c r="A26" s="4"/>
      <c r="B26" s="19">
        <v>45174.0</v>
      </c>
      <c r="C26" s="4" t="s">
        <v>123</v>
      </c>
      <c r="D26" s="4" t="s">
        <v>124</v>
      </c>
      <c r="E26" s="20">
        <v>42.135</v>
      </c>
      <c r="F26" s="20">
        <v>-87.655</v>
      </c>
      <c r="G26" s="4" t="s">
        <v>35</v>
      </c>
      <c r="H26" s="21">
        <v>42220.0</v>
      </c>
      <c r="I26" s="19" t="s">
        <v>36</v>
      </c>
      <c r="J26" s="4" t="s">
        <v>64</v>
      </c>
      <c r="K26" s="4" t="s">
        <v>114</v>
      </c>
      <c r="L26" s="4" t="s">
        <v>104</v>
      </c>
      <c r="M26" s="22" t="s">
        <v>125</v>
      </c>
      <c r="N26" s="4"/>
      <c r="O26" s="4"/>
      <c r="P26" s="4"/>
      <c r="Q26" s="4"/>
      <c r="R26" s="4"/>
      <c r="S26" s="4"/>
      <c r="T26" s="4"/>
      <c r="U26" s="4"/>
      <c r="V26" s="4"/>
      <c r="W26" s="4"/>
    </row>
    <row r="27">
      <c r="A27" s="14"/>
      <c r="B27" s="15">
        <v>45175.0</v>
      </c>
      <c r="C27" s="14" t="s">
        <v>126</v>
      </c>
      <c r="D27" s="14" t="s">
        <v>127</v>
      </c>
      <c r="E27" s="16">
        <v>45.825</v>
      </c>
      <c r="F27" s="16">
        <v>-84.772</v>
      </c>
      <c r="G27" s="14" t="s">
        <v>35</v>
      </c>
      <c r="H27" s="17">
        <v>42244.0</v>
      </c>
      <c r="I27" s="15" t="s">
        <v>36</v>
      </c>
      <c r="J27" s="14" t="s">
        <v>64</v>
      </c>
      <c r="K27" s="14" t="s">
        <v>51</v>
      </c>
      <c r="L27" s="14" t="s">
        <v>39</v>
      </c>
      <c r="M27" s="18" t="s">
        <v>128</v>
      </c>
      <c r="N27" s="18" t="s">
        <v>61</v>
      </c>
      <c r="O27" s="14"/>
      <c r="P27" s="14"/>
      <c r="Q27" s="14"/>
      <c r="R27" s="14"/>
      <c r="S27" s="14"/>
      <c r="T27" s="14"/>
      <c r="U27" s="14"/>
      <c r="V27" s="14"/>
      <c r="W27" s="14"/>
    </row>
    <row r="28">
      <c r="A28" s="14"/>
      <c r="B28" s="15">
        <v>45176.0</v>
      </c>
      <c r="C28" s="14" t="s">
        <v>129</v>
      </c>
      <c r="D28" s="14" t="s">
        <v>130</v>
      </c>
      <c r="E28" s="16">
        <v>41.55</v>
      </c>
      <c r="F28" s="16">
        <v>-81.765</v>
      </c>
      <c r="G28" s="14" t="s">
        <v>35</v>
      </c>
      <c r="H28" s="17">
        <v>42528.0</v>
      </c>
      <c r="I28" s="15" t="s">
        <v>36</v>
      </c>
      <c r="J28" s="14" t="s">
        <v>64</v>
      </c>
      <c r="K28" s="14" t="s">
        <v>65</v>
      </c>
      <c r="L28" s="14" t="s">
        <v>66</v>
      </c>
      <c r="M28" s="18" t="s">
        <v>131</v>
      </c>
      <c r="N28" s="14"/>
      <c r="O28" s="14"/>
      <c r="P28" s="14"/>
      <c r="Q28" s="14"/>
      <c r="R28" s="14"/>
      <c r="S28" s="14"/>
      <c r="T28" s="14"/>
      <c r="U28" s="14"/>
      <c r="V28" s="14"/>
      <c r="W28" s="14"/>
    </row>
    <row r="29">
      <c r="A29" s="14" t="s">
        <v>132</v>
      </c>
      <c r="B29" s="15"/>
      <c r="C29" s="14" t="s">
        <v>133</v>
      </c>
      <c r="D29" s="14" t="s">
        <v>133</v>
      </c>
      <c r="E29" s="16">
        <v>41.55</v>
      </c>
      <c r="F29" s="16">
        <v>-81.765</v>
      </c>
      <c r="G29" s="14" t="s">
        <v>134</v>
      </c>
      <c r="H29" s="17">
        <v>42528.0</v>
      </c>
      <c r="I29" s="15" t="s">
        <v>36</v>
      </c>
      <c r="J29" s="14" t="s">
        <v>64</v>
      </c>
      <c r="K29" s="14" t="s">
        <v>65</v>
      </c>
      <c r="L29" s="14" t="s">
        <v>66</v>
      </c>
      <c r="M29" s="18" t="s">
        <v>135</v>
      </c>
      <c r="N29" s="33" t="s">
        <v>136</v>
      </c>
      <c r="O29" s="14"/>
      <c r="P29" s="14"/>
      <c r="Q29" s="14"/>
      <c r="R29" s="14"/>
      <c r="S29" s="14"/>
      <c r="T29" s="14"/>
      <c r="U29" s="14"/>
      <c r="V29" s="14"/>
      <c r="W29" s="14"/>
    </row>
    <row r="30">
      <c r="A30" s="14"/>
      <c r="B30" s="15">
        <v>45183.0</v>
      </c>
      <c r="C30" s="18" t="s">
        <v>137</v>
      </c>
      <c r="D30" s="14" t="s">
        <v>138</v>
      </c>
      <c r="E30" s="16">
        <v>44.98163</v>
      </c>
      <c r="F30" s="16">
        <v>-85.83086</v>
      </c>
      <c r="G30" s="16" t="s">
        <v>35</v>
      </c>
      <c r="H30" s="17">
        <v>43250.0</v>
      </c>
      <c r="I30" s="34" t="s">
        <v>36</v>
      </c>
      <c r="J30" s="14" t="s">
        <v>64</v>
      </c>
      <c r="K30" s="14" t="s">
        <v>38</v>
      </c>
      <c r="L30" s="14" t="s">
        <v>39</v>
      </c>
      <c r="M30" s="18" t="s">
        <v>139</v>
      </c>
      <c r="N30" s="18"/>
      <c r="O30" s="14"/>
      <c r="P30" s="14"/>
      <c r="Q30" s="14"/>
      <c r="R30" s="14"/>
      <c r="S30" s="14"/>
      <c r="T30" s="14"/>
      <c r="U30" s="14"/>
      <c r="V30" s="14"/>
      <c r="W30" s="14"/>
    </row>
    <row r="31">
      <c r="A31" s="35"/>
      <c r="B31" s="36">
        <v>45184.0</v>
      </c>
      <c r="C31" s="37" t="s">
        <v>140</v>
      </c>
      <c r="D31" s="37" t="s">
        <v>141</v>
      </c>
      <c r="E31" s="38">
        <v>44.55028</v>
      </c>
      <c r="F31" s="39" t="s">
        <v>142</v>
      </c>
      <c r="G31" s="40" t="s">
        <v>35</v>
      </c>
      <c r="H31" s="41">
        <v>43282.0</v>
      </c>
      <c r="I31" s="42" t="s">
        <v>36</v>
      </c>
      <c r="J31" s="43" t="s">
        <v>64</v>
      </c>
      <c r="K31" s="37" t="s">
        <v>38</v>
      </c>
      <c r="L31" s="37" t="s">
        <v>39</v>
      </c>
      <c r="M31" s="44" t="s">
        <v>143</v>
      </c>
      <c r="N31" s="45" t="s">
        <v>144</v>
      </c>
      <c r="O31" s="46"/>
      <c r="P31" s="46"/>
      <c r="Q31" s="46"/>
      <c r="R31" s="46"/>
      <c r="S31" s="46"/>
      <c r="T31" s="46"/>
      <c r="U31" s="46"/>
      <c r="V31" s="46"/>
      <c r="W31" s="46"/>
    </row>
    <row r="32">
      <c r="A32" s="35"/>
      <c r="B32" s="47">
        <v>45185.0</v>
      </c>
      <c r="C32" s="37" t="s">
        <v>145</v>
      </c>
      <c r="D32" s="37" t="s">
        <v>146</v>
      </c>
      <c r="E32" s="39">
        <v>44.57673</v>
      </c>
      <c r="F32" s="39">
        <v>-87.98761</v>
      </c>
      <c r="G32" s="40" t="s">
        <v>35</v>
      </c>
      <c r="H32" s="41">
        <v>43282.0</v>
      </c>
      <c r="I32" s="42" t="s">
        <v>36</v>
      </c>
      <c r="J32" s="43" t="s">
        <v>64</v>
      </c>
      <c r="K32" s="37" t="s">
        <v>38</v>
      </c>
      <c r="L32" s="37" t="s">
        <v>39</v>
      </c>
      <c r="M32" s="44" t="s">
        <v>147</v>
      </c>
      <c r="N32" s="45" t="s">
        <v>144</v>
      </c>
      <c r="O32" s="46"/>
      <c r="P32" s="46"/>
      <c r="Q32" s="46"/>
      <c r="R32" s="46"/>
      <c r="S32" s="46"/>
      <c r="T32" s="46"/>
      <c r="U32" s="46"/>
      <c r="V32" s="46"/>
      <c r="W32" s="46"/>
    </row>
    <row r="33">
      <c r="A33" s="35"/>
      <c r="B33" s="36">
        <v>45186.0</v>
      </c>
      <c r="C33" s="37" t="s">
        <v>148</v>
      </c>
      <c r="D33" s="46"/>
      <c r="E33" s="48">
        <v>42.367168</v>
      </c>
      <c r="F33" s="49">
        <v>-87.795225</v>
      </c>
      <c r="G33" s="50" t="s">
        <v>35</v>
      </c>
      <c r="H33" s="51">
        <v>43249.0</v>
      </c>
      <c r="I33" s="52" t="s">
        <v>36</v>
      </c>
      <c r="J33" s="45" t="s">
        <v>64</v>
      </c>
      <c r="K33" s="45" t="s">
        <v>149</v>
      </c>
      <c r="L33" s="45" t="s">
        <v>150</v>
      </c>
      <c r="M33" s="53" t="s">
        <v>151</v>
      </c>
      <c r="N33" s="26" t="s">
        <v>100</v>
      </c>
      <c r="O33" s="46"/>
      <c r="P33" s="46"/>
      <c r="Q33" s="46"/>
      <c r="R33" s="46"/>
      <c r="S33" s="46"/>
      <c r="T33" s="46"/>
      <c r="U33" s="46"/>
      <c r="V33" s="46"/>
      <c r="W33" s="46"/>
    </row>
    <row r="34">
      <c r="A34" s="35"/>
      <c r="B34" s="47">
        <v>45187.0</v>
      </c>
      <c r="C34" s="37" t="s">
        <v>152</v>
      </c>
      <c r="D34" s="46"/>
      <c r="E34" s="54">
        <v>42.490631</v>
      </c>
      <c r="F34" s="54">
        <v>-87.778884</v>
      </c>
      <c r="G34" s="50" t="s">
        <v>35</v>
      </c>
      <c r="H34" s="51">
        <v>43304.0</v>
      </c>
      <c r="I34" s="52" t="s">
        <v>36</v>
      </c>
      <c r="J34" s="45" t="s">
        <v>64</v>
      </c>
      <c r="K34" s="45" t="s">
        <v>149</v>
      </c>
      <c r="L34" s="45" t="s">
        <v>150</v>
      </c>
      <c r="M34" s="53" t="s">
        <v>151</v>
      </c>
      <c r="N34" s="26" t="s">
        <v>100</v>
      </c>
      <c r="O34" s="46"/>
      <c r="P34" s="46"/>
      <c r="Q34" s="46"/>
      <c r="R34" s="46"/>
      <c r="S34" s="46"/>
      <c r="T34" s="46"/>
      <c r="U34" s="46"/>
      <c r="V34" s="46"/>
      <c r="W34" s="46"/>
    </row>
    <row r="35">
      <c r="A35" s="55" t="s">
        <v>153</v>
      </c>
      <c r="B35" s="15"/>
      <c r="C35" s="14" t="s">
        <v>154</v>
      </c>
      <c r="D35" s="14" t="s">
        <v>154</v>
      </c>
      <c r="E35" s="16">
        <v>41.496</v>
      </c>
      <c r="F35" s="16">
        <v>-82.75</v>
      </c>
      <c r="G35" s="14" t="s">
        <v>35</v>
      </c>
      <c r="H35" s="17">
        <v>42913.0</v>
      </c>
      <c r="I35" s="15" t="s">
        <v>36</v>
      </c>
      <c r="J35" s="14" t="s">
        <v>64</v>
      </c>
      <c r="K35" s="14" t="s">
        <v>155</v>
      </c>
      <c r="L35" s="14" t="s">
        <v>39</v>
      </c>
      <c r="M35" s="18" t="s">
        <v>156</v>
      </c>
      <c r="N35" s="18"/>
      <c r="O35" s="14"/>
      <c r="P35" s="14"/>
      <c r="Q35" s="14"/>
      <c r="R35" s="14"/>
      <c r="S35" s="14"/>
      <c r="T35" s="14"/>
      <c r="U35" s="14"/>
      <c r="V35" s="14"/>
      <c r="W35" s="14"/>
    </row>
    <row r="36">
      <c r="A36" s="55" t="s">
        <v>157</v>
      </c>
      <c r="B36" s="34">
        <v>45189.0</v>
      </c>
      <c r="C36" s="14" t="s">
        <v>158</v>
      </c>
      <c r="D36" s="14" t="s">
        <v>158</v>
      </c>
      <c r="E36" s="16">
        <v>43.49</v>
      </c>
      <c r="F36" s="16">
        <v>-79.52</v>
      </c>
      <c r="G36" s="14" t="s">
        <v>35</v>
      </c>
      <c r="H36" s="17">
        <v>40029.0</v>
      </c>
      <c r="I36" s="56" t="s">
        <v>36</v>
      </c>
      <c r="J36" s="14" t="s">
        <v>159</v>
      </c>
      <c r="K36" s="14" t="s">
        <v>160</v>
      </c>
      <c r="L36" s="14" t="s">
        <v>39</v>
      </c>
      <c r="M36" s="18" t="s">
        <v>161</v>
      </c>
      <c r="N36" s="18"/>
      <c r="O36" s="14"/>
      <c r="P36" s="14"/>
      <c r="Q36" s="14"/>
      <c r="R36" s="14"/>
      <c r="S36" s="14"/>
      <c r="T36" s="14"/>
      <c r="U36" s="14"/>
      <c r="V36" s="14"/>
      <c r="W36" s="14"/>
    </row>
    <row r="37">
      <c r="A37" s="55" t="s">
        <v>162</v>
      </c>
      <c r="B37" s="15"/>
      <c r="C37" s="14" t="s">
        <v>163</v>
      </c>
      <c r="D37" s="14" t="s">
        <v>163</v>
      </c>
      <c r="E37" s="16">
        <v>42.56</v>
      </c>
      <c r="F37" s="16">
        <v>-79.43</v>
      </c>
      <c r="G37" s="14" t="s">
        <v>35</v>
      </c>
      <c r="H37" s="17">
        <v>40029.0</v>
      </c>
      <c r="I37" s="15" t="s">
        <v>36</v>
      </c>
      <c r="J37" s="14" t="s">
        <v>159</v>
      </c>
      <c r="K37" s="14" t="s">
        <v>160</v>
      </c>
      <c r="L37" s="14" t="s">
        <v>39</v>
      </c>
      <c r="M37" s="18" t="s">
        <v>164</v>
      </c>
      <c r="N37" s="18" t="s">
        <v>165</v>
      </c>
      <c r="O37" s="14"/>
      <c r="P37" s="14"/>
      <c r="Q37" s="14"/>
      <c r="R37" s="14"/>
      <c r="S37" s="14"/>
      <c r="T37" s="14"/>
      <c r="U37" s="14"/>
      <c r="V37" s="14"/>
      <c r="W37" s="14"/>
    </row>
    <row r="38">
      <c r="A38" s="57" t="s">
        <v>166</v>
      </c>
      <c r="B38" s="34">
        <v>45190.0</v>
      </c>
      <c r="C38" s="18" t="s">
        <v>167</v>
      </c>
      <c r="D38" s="58" t="s">
        <v>168</v>
      </c>
      <c r="E38" s="59">
        <v>43.388</v>
      </c>
      <c r="F38" s="59">
        <v>-78.192</v>
      </c>
      <c r="G38" s="14" t="s">
        <v>35</v>
      </c>
      <c r="H38" s="60">
        <v>43615.0</v>
      </c>
      <c r="I38" s="56" t="s">
        <v>36</v>
      </c>
      <c r="J38" s="14" t="s">
        <v>64</v>
      </c>
      <c r="K38" s="14" t="s">
        <v>160</v>
      </c>
      <c r="L38" s="14" t="s">
        <v>39</v>
      </c>
      <c r="M38" s="18" t="s">
        <v>169</v>
      </c>
      <c r="N38" s="18"/>
      <c r="O38" s="14"/>
      <c r="P38" s="14"/>
      <c r="Q38" s="14"/>
      <c r="R38" s="14"/>
      <c r="S38" s="14"/>
      <c r="T38" s="14"/>
      <c r="U38" s="14"/>
      <c r="V38" s="14"/>
      <c r="W38" s="14"/>
    </row>
    <row r="39">
      <c r="A39" s="57" t="s">
        <v>170</v>
      </c>
      <c r="B39" s="34">
        <v>45191.0</v>
      </c>
      <c r="C39" s="18" t="s">
        <v>171</v>
      </c>
      <c r="D39" s="18" t="s">
        <v>172</v>
      </c>
      <c r="E39" s="59">
        <v>43.282</v>
      </c>
      <c r="F39" s="59">
        <v>-76.961</v>
      </c>
      <c r="G39" s="14" t="s">
        <v>35</v>
      </c>
      <c r="H39" s="60">
        <v>43615.0</v>
      </c>
      <c r="I39" s="56" t="s">
        <v>36</v>
      </c>
      <c r="J39" s="14" t="s">
        <v>64</v>
      </c>
      <c r="K39" s="14" t="s">
        <v>160</v>
      </c>
      <c r="L39" s="14" t="s">
        <v>39</v>
      </c>
      <c r="M39" s="18" t="s">
        <v>173</v>
      </c>
      <c r="N39" s="18"/>
      <c r="O39" s="14"/>
      <c r="P39" s="14"/>
      <c r="Q39" s="14"/>
      <c r="R39" s="14"/>
      <c r="S39" s="14"/>
      <c r="T39" s="14"/>
      <c r="U39" s="14"/>
      <c r="V39" s="14"/>
      <c r="W39" s="14"/>
    </row>
    <row r="40">
      <c r="A40" s="61" t="s">
        <v>174</v>
      </c>
      <c r="B40" s="19"/>
      <c r="C40" s="4" t="s">
        <v>175</v>
      </c>
      <c r="D40" s="4" t="s">
        <v>175</v>
      </c>
      <c r="E40" s="20">
        <v>41.73349</v>
      </c>
      <c r="F40" s="20">
        <v>-83.13336</v>
      </c>
      <c r="G40" s="4" t="s">
        <v>35</v>
      </c>
      <c r="H40" s="21">
        <v>42566.0</v>
      </c>
      <c r="I40" s="19" t="s">
        <v>36</v>
      </c>
      <c r="J40" s="4" t="s">
        <v>37</v>
      </c>
      <c r="K40" s="4" t="s">
        <v>80</v>
      </c>
      <c r="L40" s="4" t="s">
        <v>81</v>
      </c>
      <c r="M40" s="22" t="s">
        <v>176</v>
      </c>
      <c r="N40" s="22"/>
      <c r="O40" s="4"/>
      <c r="P40" s="4"/>
      <c r="Q40" s="4"/>
      <c r="R40" s="4"/>
      <c r="S40" s="4"/>
      <c r="T40" s="4"/>
      <c r="U40" s="4"/>
      <c r="V40" s="4"/>
      <c r="W40" s="4"/>
    </row>
    <row r="41">
      <c r="A41" s="55" t="s">
        <v>177</v>
      </c>
      <c r="B41" s="15"/>
      <c r="C41" s="14" t="s">
        <v>178</v>
      </c>
      <c r="D41" s="14" t="s">
        <v>178</v>
      </c>
      <c r="E41" s="16">
        <v>41.82</v>
      </c>
      <c r="F41" s="16">
        <v>-83.36</v>
      </c>
      <c r="G41" s="14" t="s">
        <v>35</v>
      </c>
      <c r="H41" s="17">
        <v>42125.0</v>
      </c>
      <c r="I41" s="15" t="s">
        <v>36</v>
      </c>
      <c r="J41" s="14" t="s">
        <v>37</v>
      </c>
      <c r="K41" s="14" t="s">
        <v>80</v>
      </c>
      <c r="L41" s="14" t="s">
        <v>81</v>
      </c>
      <c r="M41" s="18" t="s">
        <v>179</v>
      </c>
      <c r="N41" s="18"/>
      <c r="O41" s="14"/>
      <c r="P41" s="14"/>
      <c r="Q41" s="14"/>
      <c r="R41" s="14"/>
      <c r="S41" s="14"/>
      <c r="T41" s="14"/>
      <c r="U41" s="14"/>
      <c r="V41" s="14"/>
      <c r="W41" s="14"/>
    </row>
    <row r="42">
      <c r="A42" s="55" t="s">
        <v>180</v>
      </c>
      <c r="B42" s="15"/>
      <c r="C42" s="14" t="s">
        <v>181</v>
      </c>
      <c r="D42" s="14" t="s">
        <v>181</v>
      </c>
      <c r="E42" s="16">
        <v>41.83</v>
      </c>
      <c r="F42" s="16">
        <v>-83.2</v>
      </c>
      <c r="G42" s="14" t="s">
        <v>35</v>
      </c>
      <c r="H42" s="17">
        <v>42125.0</v>
      </c>
      <c r="I42" s="15" t="s">
        <v>36</v>
      </c>
      <c r="J42" s="14" t="s">
        <v>37</v>
      </c>
      <c r="K42" s="14" t="s">
        <v>80</v>
      </c>
      <c r="L42" s="14" t="s">
        <v>81</v>
      </c>
      <c r="M42" s="18" t="s">
        <v>182</v>
      </c>
      <c r="N42" s="18"/>
      <c r="O42" s="14"/>
      <c r="P42" s="14"/>
      <c r="Q42" s="14"/>
      <c r="R42" s="14"/>
      <c r="S42" s="14"/>
      <c r="T42" s="14"/>
      <c r="U42" s="14"/>
      <c r="V42" s="14"/>
      <c r="W42" s="14"/>
    </row>
    <row r="43">
      <c r="A43" s="55" t="s">
        <v>183</v>
      </c>
      <c r="B43" s="15"/>
      <c r="C43" s="14" t="s">
        <v>184</v>
      </c>
      <c r="D43" s="14" t="s">
        <v>184</v>
      </c>
      <c r="E43" s="16">
        <v>41.82</v>
      </c>
      <c r="F43" s="16">
        <v>-83.36</v>
      </c>
      <c r="G43" s="14" t="s">
        <v>35</v>
      </c>
      <c r="H43" s="17">
        <v>42125.0</v>
      </c>
      <c r="I43" s="15" t="s">
        <v>36</v>
      </c>
      <c r="J43" s="14" t="s">
        <v>37</v>
      </c>
      <c r="K43" s="14" t="s">
        <v>80</v>
      </c>
      <c r="L43" s="14" t="s">
        <v>81</v>
      </c>
      <c r="M43" s="18" t="s">
        <v>185</v>
      </c>
      <c r="N43" s="18"/>
      <c r="O43" s="14"/>
      <c r="P43" s="14"/>
      <c r="Q43" s="14"/>
      <c r="R43" s="14"/>
      <c r="S43" s="14"/>
      <c r="T43" s="14"/>
      <c r="U43" s="14"/>
      <c r="V43" s="14"/>
      <c r="W43" s="14"/>
    </row>
    <row r="44">
      <c r="A44" s="55"/>
      <c r="B44" s="15" t="s">
        <v>186</v>
      </c>
      <c r="C44" s="14" t="s">
        <v>187</v>
      </c>
      <c r="D44" s="14" t="s">
        <v>188</v>
      </c>
      <c r="E44" s="16">
        <v>46.721</v>
      </c>
      <c r="F44" s="16">
        <v>-87.412</v>
      </c>
      <c r="G44" s="14" t="s">
        <v>189</v>
      </c>
      <c r="H44" s="17">
        <v>40457.0</v>
      </c>
      <c r="I44" s="15" t="s">
        <v>36</v>
      </c>
      <c r="J44" s="14" t="s">
        <v>64</v>
      </c>
      <c r="K44" s="14" t="s">
        <v>190</v>
      </c>
      <c r="L44" s="14" t="s">
        <v>91</v>
      </c>
      <c r="M44" s="18" t="s">
        <v>191</v>
      </c>
      <c r="N44" s="18"/>
      <c r="O44" s="14"/>
      <c r="P44" s="14"/>
      <c r="Q44" s="14"/>
      <c r="R44" s="14"/>
      <c r="S44" s="14"/>
      <c r="T44" s="14"/>
      <c r="U44" s="14"/>
      <c r="V44" s="14"/>
      <c r="W44" s="14"/>
    </row>
    <row r="45">
      <c r="A45" s="61" t="s">
        <v>192</v>
      </c>
      <c r="B45" s="19"/>
      <c r="C45" s="4" t="s">
        <v>193</v>
      </c>
      <c r="D45" s="4" t="s">
        <v>193</v>
      </c>
      <c r="E45" s="20">
        <v>41.67</v>
      </c>
      <c r="F45" s="20">
        <v>-83.29</v>
      </c>
      <c r="G45" s="4" t="s">
        <v>134</v>
      </c>
      <c r="H45" s="21">
        <v>42327.0</v>
      </c>
      <c r="I45" s="19" t="s">
        <v>36</v>
      </c>
      <c r="J45" s="4" t="s">
        <v>64</v>
      </c>
      <c r="K45" s="4" t="s">
        <v>194</v>
      </c>
      <c r="L45" s="4" t="s">
        <v>66</v>
      </c>
      <c r="M45" s="22" t="s">
        <v>195</v>
      </c>
      <c r="N45" s="22" t="s">
        <v>196</v>
      </c>
      <c r="O45" s="4"/>
      <c r="P45" s="4"/>
      <c r="Q45" s="4"/>
      <c r="R45" s="4"/>
      <c r="S45" s="4"/>
      <c r="T45" s="4"/>
      <c r="U45" s="4"/>
      <c r="V45" s="4"/>
      <c r="W45" s="4"/>
    </row>
    <row r="46">
      <c r="A46" s="55" t="s">
        <v>197</v>
      </c>
      <c r="B46" s="15"/>
      <c r="C46" s="14" t="s">
        <v>198</v>
      </c>
      <c r="D46" s="14" t="s">
        <v>198</v>
      </c>
      <c r="E46" s="16">
        <v>41.52</v>
      </c>
      <c r="F46" s="16">
        <v>-81.01</v>
      </c>
      <c r="G46" s="14" t="s">
        <v>134</v>
      </c>
      <c r="H46" s="17">
        <v>42125.0</v>
      </c>
      <c r="I46" s="15" t="s">
        <v>36</v>
      </c>
      <c r="J46" s="14" t="s">
        <v>64</v>
      </c>
      <c r="K46" s="14" t="s">
        <v>199</v>
      </c>
      <c r="L46" s="14" t="s">
        <v>200</v>
      </c>
      <c r="M46" s="18" t="s">
        <v>201</v>
      </c>
      <c r="N46" s="18" t="s">
        <v>196</v>
      </c>
      <c r="O46" s="14"/>
      <c r="P46" s="14"/>
      <c r="Q46" s="14"/>
      <c r="R46" s="14"/>
      <c r="S46" s="14"/>
      <c r="T46" s="14"/>
      <c r="U46" s="14"/>
      <c r="V46" s="14"/>
      <c r="W46" s="14"/>
    </row>
    <row r="47">
      <c r="A47" s="62" t="s">
        <v>202</v>
      </c>
      <c r="B47" s="63"/>
      <c r="C47" s="37" t="s">
        <v>203</v>
      </c>
      <c r="D47" s="37" t="s">
        <v>203</v>
      </c>
      <c r="E47" s="64">
        <v>41.46297</v>
      </c>
      <c r="F47" s="65">
        <v>-82.65015</v>
      </c>
      <c r="G47" s="37" t="s">
        <v>134</v>
      </c>
      <c r="H47" s="66">
        <v>43191.0</v>
      </c>
      <c r="I47" s="67" t="s">
        <v>36</v>
      </c>
      <c r="J47" s="68" t="s">
        <v>64</v>
      </c>
      <c r="K47" s="37" t="s">
        <v>155</v>
      </c>
      <c r="L47" s="37" t="s">
        <v>39</v>
      </c>
      <c r="M47" s="69" t="s">
        <v>204</v>
      </c>
      <c r="N47" s="26" t="s">
        <v>205</v>
      </c>
      <c r="O47" s="28"/>
      <c r="P47" s="28"/>
      <c r="Q47" s="28"/>
      <c r="R47" s="28"/>
      <c r="S47" s="28"/>
      <c r="T47" s="28"/>
      <c r="U47" s="28"/>
      <c r="V47" s="28"/>
      <c r="W47" s="28"/>
    </row>
    <row r="48">
      <c r="A48" s="70" t="s">
        <v>206</v>
      </c>
      <c r="B48" s="63"/>
      <c r="C48" s="37" t="s">
        <v>207</v>
      </c>
      <c r="D48" s="37" t="s">
        <v>208</v>
      </c>
      <c r="E48" s="71">
        <v>41.61652</v>
      </c>
      <c r="F48" s="71">
        <v>-83.12985</v>
      </c>
      <c r="G48" s="37" t="s">
        <v>134</v>
      </c>
      <c r="H48" s="66">
        <v>43647.0</v>
      </c>
      <c r="I48" s="67" t="s">
        <v>36</v>
      </c>
      <c r="J48" s="68" t="s">
        <v>64</v>
      </c>
      <c r="K48" s="37" t="s">
        <v>209</v>
      </c>
      <c r="L48" s="68" t="s">
        <v>200</v>
      </c>
      <c r="M48" s="69" t="s">
        <v>210</v>
      </c>
      <c r="N48" s="26" t="s">
        <v>205</v>
      </c>
      <c r="O48" s="28"/>
      <c r="P48" s="28"/>
      <c r="Q48" s="28"/>
      <c r="R48" s="28"/>
      <c r="S48" s="28"/>
      <c r="T48" s="28"/>
      <c r="U48" s="28"/>
      <c r="V48" s="28"/>
      <c r="W48" s="28"/>
    </row>
    <row r="49">
      <c r="A49" s="61" t="s">
        <v>211</v>
      </c>
      <c r="B49" s="19"/>
      <c r="C49" s="4" t="s">
        <v>212</v>
      </c>
      <c r="D49" s="4" t="s">
        <v>212</v>
      </c>
      <c r="E49" s="20">
        <v>41.45</v>
      </c>
      <c r="F49" s="20">
        <v>-82.22</v>
      </c>
      <c r="G49" s="4" t="s">
        <v>134</v>
      </c>
      <c r="H49" s="21">
        <v>42125.0</v>
      </c>
      <c r="I49" s="19" t="s">
        <v>36</v>
      </c>
      <c r="J49" s="4" t="s">
        <v>64</v>
      </c>
      <c r="K49" s="4" t="s">
        <v>213</v>
      </c>
      <c r="L49" s="4" t="s">
        <v>200</v>
      </c>
      <c r="M49" s="22" t="s">
        <v>214</v>
      </c>
      <c r="N49" s="22" t="s">
        <v>196</v>
      </c>
      <c r="O49" s="4"/>
      <c r="P49" s="4"/>
      <c r="Q49" s="4"/>
      <c r="R49" s="4"/>
      <c r="S49" s="4"/>
      <c r="T49" s="4"/>
      <c r="U49" s="4"/>
      <c r="V49" s="4"/>
      <c r="W49" s="4"/>
    </row>
    <row r="50">
      <c r="A50" s="72" t="s">
        <v>215</v>
      </c>
      <c r="B50" s="19"/>
      <c r="C50" s="22" t="s">
        <v>216</v>
      </c>
      <c r="D50" s="22" t="s">
        <v>217</v>
      </c>
      <c r="E50" s="73">
        <v>41.408922</v>
      </c>
      <c r="F50" s="73">
        <v>-82.55442</v>
      </c>
      <c r="G50" s="4" t="s">
        <v>134</v>
      </c>
      <c r="H50" s="74">
        <v>43647.0</v>
      </c>
      <c r="I50" s="23" t="s">
        <v>36</v>
      </c>
      <c r="J50" s="22" t="s">
        <v>36</v>
      </c>
      <c r="K50" s="22" t="s">
        <v>217</v>
      </c>
      <c r="L50" s="4" t="s">
        <v>200</v>
      </c>
      <c r="M50" s="22" t="s">
        <v>218</v>
      </c>
      <c r="N50" s="22" t="s">
        <v>196</v>
      </c>
      <c r="O50" s="4"/>
      <c r="P50" s="4"/>
      <c r="Q50" s="4"/>
      <c r="R50" s="4"/>
      <c r="S50" s="4"/>
      <c r="T50" s="4"/>
      <c r="U50" s="4"/>
      <c r="V50" s="4"/>
      <c r="W50" s="4"/>
    </row>
    <row r="51">
      <c r="A51" s="75" t="s">
        <v>219</v>
      </c>
      <c r="B51" s="63"/>
      <c r="C51" s="37" t="s">
        <v>220</v>
      </c>
      <c r="D51" s="37" t="s">
        <v>221</v>
      </c>
      <c r="E51" s="64">
        <v>41.291942</v>
      </c>
      <c r="F51" s="65">
        <v>-82.143262</v>
      </c>
      <c r="G51" s="37" t="s">
        <v>134</v>
      </c>
      <c r="H51" s="76">
        <v>43164.0</v>
      </c>
      <c r="I51" s="77" t="s">
        <v>36</v>
      </c>
      <c r="J51" s="78" t="s">
        <v>64</v>
      </c>
      <c r="K51" s="75" t="s">
        <v>222</v>
      </c>
      <c r="L51" s="37" t="s">
        <v>200</v>
      </c>
      <c r="M51" s="79" t="s">
        <v>223</v>
      </c>
      <c r="N51" s="78"/>
      <c r="O51" s="28"/>
      <c r="P51" s="28"/>
      <c r="Q51" s="28"/>
      <c r="R51" s="28"/>
      <c r="S51" s="28"/>
      <c r="T51" s="28"/>
      <c r="U51" s="28"/>
      <c r="V51" s="28"/>
      <c r="W51" s="28"/>
    </row>
    <row r="52">
      <c r="A52" s="55" t="s">
        <v>224</v>
      </c>
      <c r="B52" s="15"/>
      <c r="C52" s="14" t="s">
        <v>225</v>
      </c>
      <c r="D52" s="14" t="s">
        <v>225</v>
      </c>
      <c r="E52" s="16">
        <v>41.721</v>
      </c>
      <c r="F52" s="16">
        <v>-81.363</v>
      </c>
      <c r="G52" s="14" t="s">
        <v>134</v>
      </c>
      <c r="H52" s="17">
        <v>42327.0</v>
      </c>
      <c r="I52" s="15" t="s">
        <v>36</v>
      </c>
      <c r="J52" s="14" t="s">
        <v>64</v>
      </c>
      <c r="K52" s="14" t="s">
        <v>194</v>
      </c>
      <c r="L52" s="14" t="s">
        <v>66</v>
      </c>
      <c r="M52" s="18" t="s">
        <v>226</v>
      </c>
      <c r="N52" s="18" t="s">
        <v>196</v>
      </c>
      <c r="O52" s="14"/>
      <c r="P52" s="14"/>
      <c r="Q52" s="14"/>
      <c r="R52" s="14"/>
      <c r="S52" s="14"/>
      <c r="T52" s="14"/>
      <c r="U52" s="14"/>
      <c r="V52" s="14"/>
      <c r="W52" s="14"/>
    </row>
    <row r="53">
      <c r="A53" s="55" t="s">
        <v>227</v>
      </c>
      <c r="B53" s="15"/>
      <c r="C53" s="14" t="s">
        <v>228</v>
      </c>
      <c r="D53" s="14" t="s">
        <v>228</v>
      </c>
      <c r="E53" s="16">
        <v>41.54</v>
      </c>
      <c r="F53" s="16">
        <v>-82.73</v>
      </c>
      <c r="G53" s="14" t="s">
        <v>134</v>
      </c>
      <c r="H53" s="17">
        <v>42125.0</v>
      </c>
      <c r="I53" s="15" t="s">
        <v>36</v>
      </c>
      <c r="J53" s="14" t="s">
        <v>64</v>
      </c>
      <c r="K53" s="14" t="s">
        <v>229</v>
      </c>
      <c r="L53" s="33" t="s">
        <v>200</v>
      </c>
      <c r="M53" s="18" t="s">
        <v>230</v>
      </c>
      <c r="N53" s="18" t="s">
        <v>196</v>
      </c>
      <c r="O53" s="14"/>
      <c r="P53" s="14"/>
      <c r="Q53" s="14"/>
      <c r="R53" s="14"/>
      <c r="S53" s="14"/>
      <c r="T53" s="14"/>
      <c r="U53" s="14"/>
      <c r="V53" s="14"/>
      <c r="W53" s="14"/>
    </row>
    <row r="54">
      <c r="A54" s="55" t="s">
        <v>231</v>
      </c>
      <c r="B54" s="15"/>
      <c r="C54" s="14" t="s">
        <v>232</v>
      </c>
      <c r="D54" s="14" t="s">
        <v>232</v>
      </c>
      <c r="E54" s="16">
        <v>41.51</v>
      </c>
      <c r="F54" s="16">
        <v>-82.94</v>
      </c>
      <c r="G54" s="14" t="s">
        <v>134</v>
      </c>
      <c r="H54" s="17">
        <v>42125.0</v>
      </c>
      <c r="I54" s="15" t="s">
        <v>36</v>
      </c>
      <c r="J54" s="14" t="s">
        <v>64</v>
      </c>
      <c r="K54" s="14" t="s">
        <v>233</v>
      </c>
      <c r="L54" s="14" t="s">
        <v>200</v>
      </c>
      <c r="M54" s="18" t="s">
        <v>234</v>
      </c>
      <c r="N54" s="18" t="s">
        <v>196</v>
      </c>
      <c r="O54" s="14"/>
      <c r="P54" s="14"/>
      <c r="Q54" s="14"/>
      <c r="R54" s="14"/>
      <c r="S54" s="14"/>
      <c r="T54" s="14"/>
      <c r="U54" s="14"/>
      <c r="V54" s="14"/>
      <c r="W54" s="14"/>
    </row>
    <row r="55">
      <c r="A55" s="55" t="s">
        <v>235</v>
      </c>
      <c r="B55" s="15"/>
      <c r="C55" s="14" t="s">
        <v>236</v>
      </c>
      <c r="D55" s="14" t="s">
        <v>236</v>
      </c>
      <c r="E55" s="16">
        <v>41.67</v>
      </c>
      <c r="F55" s="16">
        <v>-83.29</v>
      </c>
      <c r="G55" s="14" t="s">
        <v>134</v>
      </c>
      <c r="H55" s="17">
        <v>42125.0</v>
      </c>
      <c r="I55" s="15" t="s">
        <v>36</v>
      </c>
      <c r="J55" s="14" t="s">
        <v>64</v>
      </c>
      <c r="K55" s="14" t="s">
        <v>237</v>
      </c>
      <c r="L55" s="14" t="s">
        <v>200</v>
      </c>
      <c r="M55" s="18" t="s">
        <v>238</v>
      </c>
      <c r="N55" s="18" t="s">
        <v>196</v>
      </c>
      <c r="O55" s="14"/>
      <c r="P55" s="14"/>
      <c r="Q55" s="14"/>
      <c r="R55" s="14"/>
      <c r="S55" s="14"/>
      <c r="T55" s="14"/>
      <c r="U55" s="14"/>
      <c r="V55" s="14"/>
      <c r="W55" s="14"/>
    </row>
    <row r="56">
      <c r="A56" s="57" t="s">
        <v>239</v>
      </c>
      <c r="B56" s="15"/>
      <c r="C56" s="18" t="s">
        <v>240</v>
      </c>
      <c r="D56" s="18" t="s">
        <v>241</v>
      </c>
      <c r="E56" s="59">
        <v>41.427553</v>
      </c>
      <c r="F56" s="59">
        <v>-82.359059</v>
      </c>
      <c r="G56" s="14" t="s">
        <v>134</v>
      </c>
      <c r="H56" s="60">
        <v>43647.0</v>
      </c>
      <c r="I56" s="56" t="s">
        <v>36</v>
      </c>
      <c r="J56" s="18" t="s">
        <v>36</v>
      </c>
      <c r="K56" s="18" t="s">
        <v>241</v>
      </c>
      <c r="L56" s="14" t="s">
        <v>200</v>
      </c>
      <c r="M56" s="18" t="s">
        <v>242</v>
      </c>
      <c r="N56" s="18" t="s">
        <v>196</v>
      </c>
      <c r="O56" s="14"/>
      <c r="P56" s="14"/>
      <c r="Q56" s="14"/>
      <c r="R56" s="14"/>
      <c r="S56" s="14"/>
      <c r="T56" s="14"/>
      <c r="U56" s="14"/>
      <c r="V56" s="14"/>
      <c r="W56" s="14"/>
    </row>
    <row r="57">
      <c r="A57" s="28" t="s">
        <v>243</v>
      </c>
      <c r="B57" s="80"/>
      <c r="C57" s="28" t="s">
        <v>244</v>
      </c>
      <c r="D57" s="28" t="s">
        <v>244</v>
      </c>
      <c r="E57" s="81">
        <v>42.409</v>
      </c>
      <c r="F57" s="81">
        <v>-81.636</v>
      </c>
      <c r="G57" s="28" t="s">
        <v>35</v>
      </c>
      <c r="H57" s="82">
        <v>42563.0</v>
      </c>
      <c r="I57" s="77" t="s">
        <v>36</v>
      </c>
      <c r="J57" s="28" t="s">
        <v>64</v>
      </c>
      <c r="K57" s="28" t="s">
        <v>245</v>
      </c>
      <c r="L57" s="28" t="s">
        <v>81</v>
      </c>
      <c r="M57" s="28" t="s">
        <v>246</v>
      </c>
      <c r="N57" s="78" t="s">
        <v>247</v>
      </c>
      <c r="O57" s="4"/>
      <c r="P57" s="4"/>
      <c r="Q57" s="4"/>
      <c r="R57" s="4"/>
      <c r="S57" s="4"/>
      <c r="T57" s="4"/>
      <c r="U57" s="4"/>
      <c r="V57" s="4"/>
      <c r="W57" s="4"/>
    </row>
    <row r="58">
      <c r="A58" s="28" t="s">
        <v>248</v>
      </c>
      <c r="B58" s="80"/>
      <c r="C58" s="28" t="s">
        <v>244</v>
      </c>
      <c r="D58" s="28" t="s">
        <v>244</v>
      </c>
      <c r="E58" s="81">
        <v>43.801</v>
      </c>
      <c r="F58" s="81">
        <v>-79.012</v>
      </c>
      <c r="G58" s="28" t="s">
        <v>35</v>
      </c>
      <c r="H58" s="82">
        <v>42563.0</v>
      </c>
      <c r="I58" s="77" t="s">
        <v>36</v>
      </c>
      <c r="J58" s="28" t="s">
        <v>64</v>
      </c>
      <c r="K58" s="28" t="s">
        <v>245</v>
      </c>
      <c r="L58" s="28" t="s">
        <v>81</v>
      </c>
      <c r="M58" s="28" t="s">
        <v>249</v>
      </c>
      <c r="N58" s="78" t="s">
        <v>247</v>
      </c>
      <c r="O58" s="4"/>
      <c r="P58" s="4"/>
      <c r="Q58" s="4"/>
      <c r="R58" s="4"/>
      <c r="S58" s="4"/>
      <c r="T58" s="4"/>
      <c r="U58" s="4"/>
      <c r="V58" s="4"/>
      <c r="W58" s="4"/>
    </row>
    <row r="59">
      <c r="A59" s="28" t="s">
        <v>250</v>
      </c>
      <c r="B59" s="80"/>
      <c r="C59" s="28" t="s">
        <v>251</v>
      </c>
      <c r="D59" s="28" t="s">
        <v>251</v>
      </c>
      <c r="E59" s="81">
        <v>43.573</v>
      </c>
      <c r="F59" s="81">
        <v>-79.513</v>
      </c>
      <c r="G59" s="28" t="s">
        <v>35</v>
      </c>
      <c r="H59" s="82">
        <v>42563.0</v>
      </c>
      <c r="I59" s="80" t="s">
        <v>36</v>
      </c>
      <c r="J59" s="28" t="s">
        <v>64</v>
      </c>
      <c r="K59" s="28" t="s">
        <v>245</v>
      </c>
      <c r="L59" s="28" t="s">
        <v>81</v>
      </c>
      <c r="M59" s="28" t="s">
        <v>252</v>
      </c>
      <c r="N59" s="78" t="s">
        <v>247</v>
      </c>
      <c r="O59" s="4"/>
      <c r="P59" s="4"/>
      <c r="Q59" s="4"/>
      <c r="R59" s="4"/>
      <c r="S59" s="4"/>
      <c r="T59" s="4"/>
      <c r="U59" s="4"/>
      <c r="V59" s="4"/>
      <c r="W59" s="4"/>
    </row>
    <row r="60">
      <c r="A60" s="55" t="s">
        <v>253</v>
      </c>
      <c r="B60" s="15"/>
      <c r="C60" s="14" t="s">
        <v>254</v>
      </c>
      <c r="D60" s="14" t="s">
        <v>254</v>
      </c>
      <c r="E60" s="16">
        <v>41.66</v>
      </c>
      <c r="F60" s="16">
        <v>-82.82</v>
      </c>
      <c r="G60" s="14" t="s">
        <v>35</v>
      </c>
      <c r="H60" s="17">
        <v>42125.0</v>
      </c>
      <c r="I60" s="15" t="s">
        <v>36</v>
      </c>
      <c r="J60" s="14" t="s">
        <v>64</v>
      </c>
      <c r="K60" s="14" t="s">
        <v>255</v>
      </c>
      <c r="L60" s="14" t="s">
        <v>39</v>
      </c>
      <c r="M60" s="18" t="s">
        <v>256</v>
      </c>
      <c r="N60" s="18"/>
      <c r="O60" s="14"/>
      <c r="P60" s="14"/>
      <c r="Q60" s="14"/>
      <c r="R60" s="14"/>
      <c r="S60" s="14"/>
      <c r="T60" s="14"/>
      <c r="U60" s="14"/>
      <c r="V60" s="14"/>
      <c r="W60" s="14"/>
    </row>
    <row r="61" ht="87.75" customHeight="1">
      <c r="A61" s="61" t="s">
        <v>257</v>
      </c>
      <c r="B61" s="19"/>
      <c r="C61" s="4" t="s">
        <v>258</v>
      </c>
      <c r="D61" s="4" t="s">
        <v>258</v>
      </c>
      <c r="E61" s="20">
        <v>41.53277</v>
      </c>
      <c r="F61" s="20">
        <v>-82.4611</v>
      </c>
      <c r="G61" s="4" t="s">
        <v>35</v>
      </c>
      <c r="H61" s="21">
        <v>43258.0</v>
      </c>
      <c r="I61" s="19" t="s">
        <v>36</v>
      </c>
      <c r="J61" s="4" t="s">
        <v>64</v>
      </c>
      <c r="K61" s="4" t="s">
        <v>255</v>
      </c>
      <c r="L61" s="4" t="s">
        <v>39</v>
      </c>
      <c r="M61" s="22" t="s">
        <v>259</v>
      </c>
      <c r="N61" s="22" t="s">
        <v>196</v>
      </c>
      <c r="O61" s="4"/>
      <c r="P61" s="4"/>
      <c r="Q61" s="4"/>
      <c r="R61" s="4"/>
      <c r="S61" s="4"/>
      <c r="T61" s="4"/>
      <c r="U61" s="4"/>
      <c r="V61" s="4"/>
      <c r="W61" s="4"/>
    </row>
    <row r="62" ht="75.0" customHeight="1">
      <c r="A62" s="83" t="s">
        <v>260</v>
      </c>
      <c r="B62" s="84"/>
      <c r="C62" s="69" t="s">
        <v>261</v>
      </c>
      <c r="D62" s="69"/>
      <c r="E62" s="64">
        <v>42.14</v>
      </c>
      <c r="F62" s="65">
        <v>-80.13</v>
      </c>
      <c r="G62" s="37" t="s">
        <v>35</v>
      </c>
      <c r="H62" s="85">
        <v>2016.0</v>
      </c>
      <c r="I62" s="85" t="s">
        <v>36</v>
      </c>
      <c r="J62" s="68" t="s">
        <v>64</v>
      </c>
      <c r="K62" s="68" t="s">
        <v>103</v>
      </c>
      <c r="L62" s="68" t="s">
        <v>104</v>
      </c>
      <c r="M62" s="79" t="s">
        <v>262</v>
      </c>
      <c r="N62" s="86"/>
      <c r="O62" s="87"/>
      <c r="P62" s="87"/>
      <c r="Q62" s="87"/>
      <c r="R62" s="87"/>
      <c r="S62" s="87"/>
      <c r="T62" s="87"/>
      <c r="U62" s="87"/>
      <c r="V62" s="87"/>
      <c r="W62" s="87"/>
    </row>
    <row r="63">
      <c r="A63" s="69" t="s">
        <v>263</v>
      </c>
      <c r="B63" s="84"/>
      <c r="C63" s="69" t="s">
        <v>264</v>
      </c>
      <c r="D63" s="69" t="s">
        <v>264</v>
      </c>
      <c r="E63" s="65">
        <v>41.288628</v>
      </c>
      <c r="F63" s="65">
        <v>-82.500714</v>
      </c>
      <c r="G63" s="37" t="s">
        <v>134</v>
      </c>
      <c r="H63" s="88">
        <v>43982.0</v>
      </c>
      <c r="I63" s="89" t="s">
        <v>36</v>
      </c>
      <c r="J63" s="68" t="s">
        <v>64</v>
      </c>
      <c r="K63" s="69" t="s">
        <v>155</v>
      </c>
      <c r="L63" s="68" t="s">
        <v>39</v>
      </c>
      <c r="M63" s="90" t="s">
        <v>265</v>
      </c>
      <c r="N63" s="86"/>
      <c r="O63" s="87"/>
      <c r="P63" s="87"/>
      <c r="Q63" s="87"/>
      <c r="R63" s="87"/>
      <c r="S63" s="87"/>
      <c r="T63" s="87"/>
      <c r="U63" s="87"/>
      <c r="V63" s="87"/>
      <c r="W63" s="87"/>
    </row>
    <row r="64" ht="75.0" customHeight="1">
      <c r="A64" s="57" t="s">
        <v>266</v>
      </c>
      <c r="B64" s="15"/>
      <c r="C64" s="18" t="s">
        <v>267</v>
      </c>
      <c r="D64" s="18" t="s">
        <v>268</v>
      </c>
      <c r="E64" s="59">
        <v>41.645815</v>
      </c>
      <c r="F64" s="59">
        <v>-82.812822</v>
      </c>
      <c r="G64" s="91" t="s">
        <v>35</v>
      </c>
      <c r="H64" s="60">
        <v>43647.0</v>
      </c>
      <c r="I64" s="56" t="s">
        <v>36</v>
      </c>
      <c r="J64" s="18" t="s">
        <v>36</v>
      </c>
      <c r="K64" s="18" t="s">
        <v>269</v>
      </c>
      <c r="L64" s="33" t="s">
        <v>200</v>
      </c>
      <c r="M64" s="18" t="s">
        <v>270</v>
      </c>
      <c r="N64" s="18" t="s">
        <v>196</v>
      </c>
      <c r="O64" s="14"/>
      <c r="P64" s="14"/>
      <c r="Q64" s="14"/>
      <c r="R64" s="14"/>
      <c r="S64" s="14"/>
      <c r="T64" s="14"/>
      <c r="U64" s="14"/>
      <c r="V64" s="14"/>
      <c r="W64" s="14"/>
    </row>
    <row r="65" ht="56.25" customHeight="1">
      <c r="A65" s="61"/>
      <c r="B65" s="19" t="s">
        <v>271</v>
      </c>
      <c r="C65" s="4" t="s">
        <v>272</v>
      </c>
      <c r="D65" s="4" t="s">
        <v>273</v>
      </c>
      <c r="E65" s="20">
        <v>45.773</v>
      </c>
      <c r="F65" s="20">
        <v>-84.137</v>
      </c>
      <c r="G65" s="4" t="s">
        <v>189</v>
      </c>
      <c r="H65" s="21">
        <v>39715.0</v>
      </c>
      <c r="I65" s="19" t="s">
        <v>36</v>
      </c>
      <c r="J65" s="4" t="s">
        <v>37</v>
      </c>
      <c r="K65" s="4" t="s">
        <v>80</v>
      </c>
      <c r="L65" s="4" t="s">
        <v>81</v>
      </c>
      <c r="M65" s="22" t="s">
        <v>274</v>
      </c>
      <c r="N65" s="4"/>
      <c r="O65" s="4"/>
      <c r="P65" s="4"/>
      <c r="Q65" s="4"/>
      <c r="R65" s="4"/>
      <c r="S65" s="4"/>
      <c r="T65" s="4"/>
      <c r="U65" s="4"/>
      <c r="V65" s="4"/>
      <c r="W65" s="4"/>
    </row>
    <row r="66">
      <c r="A66" s="55" t="s">
        <v>275</v>
      </c>
      <c r="B66" s="15"/>
      <c r="C66" s="14" t="s">
        <v>276</v>
      </c>
      <c r="D66" s="14" t="s">
        <v>276</v>
      </c>
      <c r="E66" s="16">
        <v>41.68</v>
      </c>
      <c r="F66" s="16">
        <v>-83.31</v>
      </c>
      <c r="G66" s="14" t="s">
        <v>35</v>
      </c>
      <c r="H66" s="17">
        <v>42125.0</v>
      </c>
      <c r="I66" s="15" t="s">
        <v>36</v>
      </c>
      <c r="J66" s="14" t="s">
        <v>64</v>
      </c>
      <c r="K66" s="14" t="s">
        <v>277</v>
      </c>
      <c r="L66" s="14" t="s">
        <v>200</v>
      </c>
      <c r="M66" s="18" t="s">
        <v>278</v>
      </c>
      <c r="N66" s="14"/>
      <c r="O66" s="14"/>
      <c r="P66" s="14"/>
      <c r="Q66" s="14"/>
      <c r="R66" s="14"/>
      <c r="S66" s="14"/>
      <c r="T66" s="14"/>
      <c r="U66" s="14"/>
      <c r="V66" s="14"/>
      <c r="W66" s="14"/>
    </row>
    <row r="67">
      <c r="A67" s="55" t="s">
        <v>279</v>
      </c>
      <c r="B67" s="15"/>
      <c r="C67" s="14" t="s">
        <v>280</v>
      </c>
      <c r="D67" s="14" t="s">
        <v>280</v>
      </c>
      <c r="E67" s="16">
        <v>41.68</v>
      </c>
      <c r="F67" s="16">
        <v>-83.31</v>
      </c>
      <c r="G67" s="14" t="s">
        <v>134</v>
      </c>
      <c r="H67" s="17">
        <v>42125.0</v>
      </c>
      <c r="I67" s="15" t="s">
        <v>36</v>
      </c>
      <c r="J67" s="14" t="s">
        <v>64</v>
      </c>
      <c r="K67" s="14" t="s">
        <v>277</v>
      </c>
      <c r="L67" s="14" t="s">
        <v>200</v>
      </c>
      <c r="M67" s="18" t="s">
        <v>281</v>
      </c>
      <c r="N67" s="18" t="s">
        <v>196</v>
      </c>
      <c r="O67" s="14"/>
      <c r="P67" s="14"/>
      <c r="Q67" s="14"/>
      <c r="R67" s="14"/>
      <c r="S67" s="14"/>
      <c r="T67" s="14"/>
      <c r="U67" s="14"/>
      <c r="V67" s="14"/>
      <c r="W67" s="14"/>
    </row>
    <row r="68">
      <c r="A68" s="55" t="s">
        <v>282</v>
      </c>
      <c r="B68" s="15"/>
      <c r="C68" s="14" t="s">
        <v>283</v>
      </c>
      <c r="D68" s="14" t="s">
        <v>283</v>
      </c>
      <c r="E68" s="16">
        <v>45.57</v>
      </c>
      <c r="F68" s="16">
        <v>-84.67</v>
      </c>
      <c r="G68" s="14" t="s">
        <v>35</v>
      </c>
      <c r="H68" s="17">
        <v>40408.0</v>
      </c>
      <c r="I68" s="15" t="s">
        <v>36</v>
      </c>
      <c r="J68" s="14" t="s">
        <v>37</v>
      </c>
      <c r="K68" s="14" t="s">
        <v>46</v>
      </c>
      <c r="L68" s="14" t="s">
        <v>39</v>
      </c>
      <c r="M68" s="18" t="s">
        <v>284</v>
      </c>
      <c r="N68" s="18"/>
      <c r="O68" s="14"/>
      <c r="P68" s="14"/>
      <c r="Q68" s="14"/>
      <c r="R68" s="14"/>
      <c r="S68" s="14"/>
      <c r="T68" s="14"/>
      <c r="U68" s="14"/>
      <c r="V68" s="14"/>
      <c r="W68" s="14"/>
    </row>
    <row r="69" ht="15.75" customHeight="1">
      <c r="A69" s="55" t="s">
        <v>285</v>
      </c>
      <c r="B69" s="15"/>
      <c r="C69" s="14" t="s">
        <v>286</v>
      </c>
      <c r="D69" s="14" t="s">
        <v>286</v>
      </c>
      <c r="E69" s="16">
        <v>41.72</v>
      </c>
      <c r="F69" s="16">
        <v>-83.37</v>
      </c>
      <c r="G69" s="14" t="s">
        <v>35</v>
      </c>
      <c r="H69" s="17">
        <v>42125.0</v>
      </c>
      <c r="I69" s="56" t="s">
        <v>36</v>
      </c>
      <c r="J69" s="14" t="s">
        <v>64</v>
      </c>
      <c r="K69" s="14" t="s">
        <v>287</v>
      </c>
      <c r="L69" s="14" t="s">
        <v>39</v>
      </c>
      <c r="M69" s="18" t="s">
        <v>288</v>
      </c>
      <c r="N69" s="18"/>
      <c r="O69" s="14"/>
      <c r="P69" s="14"/>
      <c r="Q69" s="14"/>
      <c r="R69" s="14"/>
      <c r="S69" s="14"/>
      <c r="T69" s="14"/>
      <c r="U69" s="14"/>
      <c r="V69" s="14"/>
      <c r="W69" s="14"/>
    </row>
    <row r="70" ht="15.75" customHeight="1">
      <c r="A70" s="92" t="s">
        <v>289</v>
      </c>
      <c r="B70" s="80"/>
      <c r="C70" s="28" t="s">
        <v>290</v>
      </c>
      <c r="D70" s="28" t="s">
        <v>289</v>
      </c>
      <c r="E70" s="81">
        <v>41.8175</v>
      </c>
      <c r="F70" s="81">
        <v>-82.54137</v>
      </c>
      <c r="G70" s="28" t="s">
        <v>35</v>
      </c>
      <c r="H70" s="82">
        <v>43647.0</v>
      </c>
      <c r="I70" s="77" t="s">
        <v>64</v>
      </c>
      <c r="J70" s="28" t="s">
        <v>64</v>
      </c>
      <c r="K70" s="28" t="s">
        <v>291</v>
      </c>
      <c r="L70" s="28" t="s">
        <v>39</v>
      </c>
      <c r="M70" s="78" t="s">
        <v>292</v>
      </c>
      <c r="N70" s="78" t="s">
        <v>293</v>
      </c>
      <c r="O70" s="4"/>
      <c r="P70" s="4"/>
      <c r="Q70" s="4"/>
      <c r="R70" s="4"/>
      <c r="S70" s="4"/>
      <c r="T70" s="4"/>
      <c r="U70" s="4"/>
      <c r="V70" s="4"/>
      <c r="W70" s="4"/>
    </row>
    <row r="71" ht="139.5" customHeight="1">
      <c r="A71" s="92" t="s">
        <v>294</v>
      </c>
      <c r="B71" s="80"/>
      <c r="C71" s="28" t="s">
        <v>295</v>
      </c>
      <c r="D71" s="28" t="s">
        <v>294</v>
      </c>
      <c r="E71" s="81">
        <v>41.8175</v>
      </c>
      <c r="F71" s="81">
        <v>-82.74187</v>
      </c>
      <c r="G71" s="28" t="s">
        <v>35</v>
      </c>
      <c r="H71" s="82">
        <v>43648.0</v>
      </c>
      <c r="I71" s="77" t="s">
        <v>64</v>
      </c>
      <c r="J71" s="28" t="s">
        <v>64</v>
      </c>
      <c r="K71" s="28" t="s">
        <v>291</v>
      </c>
      <c r="L71" s="28" t="s">
        <v>39</v>
      </c>
      <c r="M71" s="78" t="s">
        <v>296</v>
      </c>
      <c r="N71" s="78" t="s">
        <v>293</v>
      </c>
      <c r="O71" s="4"/>
      <c r="P71" s="4"/>
      <c r="Q71" s="4"/>
      <c r="R71" s="4"/>
      <c r="S71" s="4"/>
      <c r="T71" s="4"/>
      <c r="U71" s="4"/>
      <c r="V71" s="4"/>
      <c r="W71" s="4"/>
    </row>
    <row r="72" ht="137.25" customHeight="1">
      <c r="A72" s="61" t="s">
        <v>297</v>
      </c>
      <c r="B72" s="19"/>
      <c r="C72" s="4" t="s">
        <v>298</v>
      </c>
      <c r="D72" s="4" t="s">
        <v>297</v>
      </c>
      <c r="E72" s="20">
        <v>41.84999</v>
      </c>
      <c r="F72" s="20">
        <v>-82.43</v>
      </c>
      <c r="G72" s="4" t="s">
        <v>35</v>
      </c>
      <c r="H72" s="21">
        <v>43649.0</v>
      </c>
      <c r="I72" s="23" t="s">
        <v>36</v>
      </c>
      <c r="J72" s="4" t="s">
        <v>64</v>
      </c>
      <c r="K72" s="4" t="s">
        <v>291</v>
      </c>
      <c r="L72" s="4" t="s">
        <v>39</v>
      </c>
      <c r="M72" s="22" t="s">
        <v>299</v>
      </c>
      <c r="N72" s="22"/>
      <c r="O72" s="4"/>
      <c r="P72" s="4"/>
      <c r="Q72" s="4"/>
      <c r="R72" s="4"/>
      <c r="S72" s="4"/>
      <c r="T72" s="4"/>
      <c r="U72" s="4"/>
      <c r="V72" s="4"/>
      <c r="W72" s="4"/>
    </row>
    <row r="73">
      <c r="A73" s="61" t="s">
        <v>300</v>
      </c>
      <c r="B73" s="19"/>
      <c r="C73" s="4" t="s">
        <v>301</v>
      </c>
      <c r="D73" s="4" t="s">
        <v>300</v>
      </c>
      <c r="E73" s="20">
        <v>42.140516</v>
      </c>
      <c r="F73" s="20">
        <v>-83.64645</v>
      </c>
      <c r="G73" s="4" t="s">
        <v>35</v>
      </c>
      <c r="H73" s="74">
        <v>43689.0</v>
      </c>
      <c r="I73" s="23" t="s">
        <v>36</v>
      </c>
      <c r="J73" s="4" t="s">
        <v>64</v>
      </c>
      <c r="K73" s="4" t="s">
        <v>291</v>
      </c>
      <c r="L73" s="4" t="s">
        <v>39</v>
      </c>
      <c r="M73" s="22" t="s">
        <v>302</v>
      </c>
      <c r="N73" s="22"/>
      <c r="O73" s="4"/>
      <c r="P73" s="4"/>
      <c r="Q73" s="4"/>
      <c r="R73" s="4"/>
      <c r="S73" s="4"/>
      <c r="T73" s="4"/>
      <c r="U73" s="4"/>
      <c r="V73" s="4"/>
      <c r="W73" s="4"/>
    </row>
    <row r="74">
      <c r="A74" s="61"/>
      <c r="B74" s="19" t="s">
        <v>303</v>
      </c>
      <c r="C74" s="4" t="s">
        <v>304</v>
      </c>
      <c r="D74" s="20" t="s">
        <v>305</v>
      </c>
      <c r="E74" s="4">
        <v>45.842</v>
      </c>
      <c r="F74" s="20">
        <v>-85.135</v>
      </c>
      <c r="G74" s="4" t="s">
        <v>189</v>
      </c>
      <c r="H74" s="21">
        <v>42422.0</v>
      </c>
      <c r="I74" s="19" t="s">
        <v>36</v>
      </c>
      <c r="J74" s="4" t="s">
        <v>37</v>
      </c>
      <c r="K74" s="4" t="s">
        <v>306</v>
      </c>
      <c r="L74" s="4" t="s">
        <v>91</v>
      </c>
      <c r="M74" s="22" t="s">
        <v>307</v>
      </c>
      <c r="N74" s="4"/>
      <c r="O74" s="4"/>
      <c r="P74" s="4"/>
      <c r="Q74" s="4"/>
      <c r="R74" s="4"/>
      <c r="S74" s="4"/>
      <c r="T74" s="4"/>
      <c r="U74" s="4"/>
      <c r="V74" s="4"/>
      <c r="W74" s="4"/>
    </row>
    <row r="75">
      <c r="A75" s="22" t="s">
        <v>308</v>
      </c>
      <c r="B75" s="19"/>
      <c r="C75" s="4" t="s">
        <v>309</v>
      </c>
      <c r="D75" s="4" t="s">
        <v>309</v>
      </c>
      <c r="E75" s="20">
        <v>47.21</v>
      </c>
      <c r="F75" s="20">
        <v>-88.62</v>
      </c>
      <c r="G75" s="4" t="s">
        <v>35</v>
      </c>
      <c r="H75" s="21">
        <v>40096.0</v>
      </c>
      <c r="I75" s="23" t="s">
        <v>310</v>
      </c>
      <c r="J75" s="4" t="s">
        <v>37</v>
      </c>
      <c r="K75" s="4" t="s">
        <v>51</v>
      </c>
      <c r="L75" s="4" t="s">
        <v>39</v>
      </c>
      <c r="M75" s="22" t="s">
        <v>311</v>
      </c>
      <c r="N75" s="22" t="s">
        <v>312</v>
      </c>
      <c r="O75" s="4"/>
      <c r="P75" s="4"/>
      <c r="Q75" s="4"/>
      <c r="R75" s="4"/>
      <c r="S75" s="4"/>
      <c r="T75" s="4"/>
      <c r="U75" s="4"/>
      <c r="V75" s="4"/>
      <c r="W75" s="4"/>
    </row>
    <row r="76">
      <c r="A76" s="22" t="s">
        <v>313</v>
      </c>
      <c r="B76" s="19"/>
      <c r="C76" s="4" t="s">
        <v>314</v>
      </c>
      <c r="D76" s="4" t="s">
        <v>314</v>
      </c>
      <c r="E76" s="20">
        <v>46.98</v>
      </c>
      <c r="F76" s="20">
        <v>-88.43</v>
      </c>
      <c r="G76" s="4" t="s">
        <v>35</v>
      </c>
      <c r="H76" s="21">
        <v>40096.0</v>
      </c>
      <c r="I76" s="23" t="s">
        <v>310</v>
      </c>
      <c r="J76" s="4" t="s">
        <v>37</v>
      </c>
      <c r="K76" s="4" t="s">
        <v>51</v>
      </c>
      <c r="L76" s="4" t="s">
        <v>39</v>
      </c>
      <c r="M76" s="22" t="s">
        <v>311</v>
      </c>
      <c r="N76" s="22" t="s">
        <v>312</v>
      </c>
      <c r="O76" s="4"/>
      <c r="P76" s="4"/>
      <c r="Q76" s="4"/>
      <c r="R76" s="4"/>
      <c r="S76" s="4"/>
      <c r="T76" s="4"/>
      <c r="U76" s="4"/>
      <c r="V76" s="4"/>
      <c r="W76" s="4"/>
    </row>
    <row r="77">
      <c r="A77" s="62" t="s">
        <v>315</v>
      </c>
      <c r="B77" s="25"/>
      <c r="C77" s="26" t="s">
        <v>316</v>
      </c>
      <c r="D77" s="24"/>
      <c r="E77" s="64">
        <v>47.12014</v>
      </c>
      <c r="F77" s="65">
        <v>-88.55287</v>
      </c>
      <c r="G77" s="27" t="s">
        <v>189</v>
      </c>
      <c r="H77" s="93">
        <v>43040.0</v>
      </c>
      <c r="I77" s="25" t="s">
        <v>36</v>
      </c>
      <c r="J77" s="26" t="s">
        <v>64</v>
      </c>
      <c r="K77" s="26" t="s">
        <v>51</v>
      </c>
      <c r="L77" s="26" t="s">
        <v>39</v>
      </c>
      <c r="M77" s="94" t="s">
        <v>317</v>
      </c>
      <c r="N77" s="26" t="s">
        <v>100</v>
      </c>
      <c r="O77" s="4"/>
      <c r="P77" s="4"/>
      <c r="Q77" s="4"/>
      <c r="R77" s="4"/>
      <c r="S77" s="4"/>
      <c r="T77" s="4"/>
      <c r="U77" s="4"/>
      <c r="V77" s="4"/>
      <c r="W77" s="4"/>
    </row>
    <row r="78">
      <c r="A78" s="70" t="s">
        <v>318</v>
      </c>
      <c r="B78" s="95"/>
      <c r="C78" s="26" t="s">
        <v>319</v>
      </c>
      <c r="D78" s="24"/>
      <c r="E78" s="27">
        <v>42.02185</v>
      </c>
      <c r="F78" s="27">
        <v>-82.66967</v>
      </c>
      <c r="G78" s="27" t="s">
        <v>35</v>
      </c>
      <c r="H78" s="96">
        <v>44068.0</v>
      </c>
      <c r="I78" s="25" t="s">
        <v>36</v>
      </c>
      <c r="J78" s="26" t="s">
        <v>37</v>
      </c>
      <c r="K78" s="26" t="s">
        <v>320</v>
      </c>
      <c r="L78" s="26" t="s">
        <v>39</v>
      </c>
      <c r="M78" s="26" t="s">
        <v>321</v>
      </c>
      <c r="N78" s="26" t="s">
        <v>322</v>
      </c>
      <c r="O78" s="24"/>
      <c r="P78" s="24"/>
      <c r="Q78" s="24"/>
      <c r="R78" s="24"/>
      <c r="S78" s="24"/>
      <c r="T78" s="24"/>
      <c r="U78" s="24"/>
      <c r="V78" s="24"/>
      <c r="W78" s="24"/>
    </row>
    <row r="79">
      <c r="A79" s="70" t="s">
        <v>323</v>
      </c>
      <c r="B79" s="95"/>
      <c r="C79" s="26" t="s">
        <v>323</v>
      </c>
      <c r="D79" s="24"/>
      <c r="E79" s="27">
        <v>41.99224</v>
      </c>
      <c r="F79" s="27">
        <v>-82.717331</v>
      </c>
      <c r="G79" s="27" t="s">
        <v>35</v>
      </c>
      <c r="H79" s="96">
        <v>44068.0</v>
      </c>
      <c r="I79" s="25" t="s">
        <v>36</v>
      </c>
      <c r="J79" s="26" t="s">
        <v>37</v>
      </c>
      <c r="K79" s="26" t="s">
        <v>320</v>
      </c>
      <c r="L79" s="26" t="s">
        <v>39</v>
      </c>
      <c r="M79" s="94" t="s">
        <v>324</v>
      </c>
      <c r="N79" s="26" t="s">
        <v>325</v>
      </c>
      <c r="O79" s="24"/>
      <c r="P79" s="24"/>
      <c r="Q79" s="24"/>
      <c r="R79" s="24"/>
      <c r="S79" s="24"/>
      <c r="T79" s="24"/>
      <c r="U79" s="24"/>
      <c r="V79" s="24"/>
      <c r="W79" s="24"/>
    </row>
    <row r="80" ht="15.75" customHeight="1">
      <c r="A80" s="4"/>
      <c r="B80" s="19"/>
      <c r="C80" s="4"/>
      <c r="D80" s="4"/>
      <c r="E80" s="20"/>
      <c r="F80" s="20"/>
      <c r="G80" s="20"/>
      <c r="H80" s="4"/>
      <c r="I80" s="19"/>
      <c r="J80" s="4"/>
      <c r="K80" s="4"/>
      <c r="L80" s="4"/>
      <c r="M80" s="4"/>
      <c r="N80" s="4"/>
      <c r="O80" s="4"/>
      <c r="P80" s="4"/>
      <c r="Q80" s="4"/>
      <c r="R80" s="4"/>
      <c r="S80" s="4"/>
      <c r="T80" s="4"/>
      <c r="U80" s="4"/>
      <c r="V80" s="4"/>
      <c r="W80" s="4"/>
    </row>
    <row r="81" ht="15.75" customHeight="1">
      <c r="A81" s="4"/>
      <c r="B81" s="19"/>
      <c r="C81" s="4"/>
      <c r="D81" s="4"/>
      <c r="E81" s="20"/>
      <c r="F81" s="20"/>
      <c r="G81" s="20"/>
      <c r="H81" s="4"/>
      <c r="I81" s="19"/>
      <c r="J81" s="4"/>
      <c r="K81" s="4"/>
      <c r="L81" s="4"/>
      <c r="M81" s="4"/>
      <c r="N81" s="4"/>
      <c r="O81" s="4"/>
      <c r="P81" s="4"/>
      <c r="Q81" s="4"/>
      <c r="R81" s="4"/>
      <c r="S81" s="4"/>
      <c r="T81" s="4"/>
      <c r="U81" s="4"/>
      <c r="V81" s="4"/>
      <c r="W81" s="4"/>
    </row>
    <row r="82" ht="15.75" customHeight="1">
      <c r="A82" s="4"/>
      <c r="B82" s="19"/>
      <c r="C82" s="4"/>
      <c r="D82" s="4"/>
      <c r="E82" s="20"/>
      <c r="F82" s="20"/>
      <c r="G82" s="20"/>
      <c r="H82" s="4"/>
      <c r="I82" s="19"/>
      <c r="J82" s="4"/>
      <c r="K82" s="4"/>
      <c r="L82" s="4"/>
      <c r="M82" s="4"/>
      <c r="N82" s="4"/>
      <c r="O82" s="4"/>
      <c r="P82" s="4"/>
      <c r="Q82" s="4"/>
      <c r="R82" s="4"/>
      <c r="S82" s="4"/>
      <c r="T82" s="4"/>
      <c r="U82" s="4"/>
      <c r="V82" s="4"/>
      <c r="W82" s="4"/>
    </row>
    <row r="83" ht="15.75" customHeight="1">
      <c r="A83" s="4"/>
      <c r="B83" s="19"/>
      <c r="C83" s="4"/>
      <c r="D83" s="4"/>
      <c r="E83" s="20"/>
      <c r="F83" s="20"/>
      <c r="G83" s="20"/>
      <c r="H83" s="4"/>
      <c r="I83" s="19"/>
      <c r="J83" s="4"/>
      <c r="K83" s="4"/>
      <c r="L83" s="4"/>
      <c r="M83" s="4"/>
      <c r="N83" s="4"/>
      <c r="O83" s="4"/>
      <c r="P83" s="4"/>
      <c r="Q83" s="4"/>
      <c r="R83" s="4"/>
      <c r="S83" s="4"/>
      <c r="T83" s="4"/>
      <c r="U83" s="4"/>
      <c r="V83" s="4"/>
      <c r="W83" s="4"/>
    </row>
    <row r="84" ht="15.75" customHeight="1">
      <c r="A84" s="4"/>
      <c r="B84" s="19"/>
      <c r="C84" s="4"/>
      <c r="D84" s="4"/>
      <c r="E84" s="20"/>
      <c r="F84" s="20"/>
      <c r="G84" s="20"/>
      <c r="H84" s="4"/>
      <c r="I84" s="19"/>
      <c r="J84" s="4"/>
      <c r="K84" s="4"/>
      <c r="L84" s="4"/>
      <c r="M84" s="4"/>
      <c r="N84" s="4"/>
      <c r="O84" s="4"/>
      <c r="P84" s="4"/>
      <c r="Q84" s="4"/>
      <c r="R84" s="4"/>
      <c r="S84" s="4"/>
      <c r="T84" s="4"/>
      <c r="U84" s="4"/>
      <c r="V84" s="4"/>
      <c r="W84" s="4"/>
    </row>
    <row r="85" ht="15.75" customHeight="1">
      <c r="A85" s="4"/>
      <c r="B85" s="19"/>
      <c r="C85" s="4"/>
      <c r="D85" s="4"/>
      <c r="E85" s="20"/>
      <c r="F85" s="20"/>
      <c r="G85" s="20"/>
      <c r="H85" s="4"/>
      <c r="I85" s="19"/>
      <c r="J85" s="4"/>
      <c r="K85" s="4"/>
      <c r="L85" s="4"/>
      <c r="M85" s="4"/>
      <c r="N85" s="4"/>
      <c r="O85" s="4"/>
      <c r="P85" s="4"/>
      <c r="Q85" s="4"/>
      <c r="R85" s="4"/>
      <c r="S85" s="4"/>
      <c r="T85" s="4"/>
      <c r="U85" s="4"/>
      <c r="V85" s="4"/>
      <c r="W85" s="4"/>
    </row>
    <row r="86" ht="15.75" customHeight="1">
      <c r="A86" s="4"/>
      <c r="B86" s="19"/>
      <c r="C86" s="4"/>
      <c r="D86" s="4"/>
      <c r="E86" s="20"/>
      <c r="F86" s="20"/>
      <c r="G86" s="20"/>
      <c r="H86" s="4"/>
      <c r="I86" s="19"/>
      <c r="J86" s="4"/>
      <c r="K86" s="4"/>
      <c r="L86" s="4"/>
      <c r="M86" s="4"/>
      <c r="N86" s="4"/>
      <c r="O86" s="4"/>
      <c r="P86" s="4"/>
      <c r="Q86" s="4"/>
      <c r="R86" s="4"/>
      <c r="S86" s="4"/>
      <c r="T86" s="4"/>
      <c r="U86" s="4"/>
      <c r="V86" s="4"/>
      <c r="W86" s="4"/>
    </row>
    <row r="87" ht="15.75" customHeight="1">
      <c r="A87" s="4"/>
      <c r="B87" s="19"/>
      <c r="C87" s="4"/>
      <c r="D87" s="4"/>
      <c r="E87" s="20"/>
      <c r="F87" s="20"/>
      <c r="G87" s="20"/>
      <c r="H87" s="4"/>
      <c r="I87" s="19"/>
      <c r="J87" s="4"/>
      <c r="K87" s="4"/>
      <c r="L87" s="4"/>
      <c r="M87" s="4"/>
      <c r="N87" s="4"/>
      <c r="O87" s="4"/>
      <c r="P87" s="4"/>
      <c r="Q87" s="4"/>
      <c r="R87" s="4"/>
      <c r="S87" s="4"/>
      <c r="T87" s="4"/>
      <c r="U87" s="4"/>
      <c r="V87" s="4"/>
      <c r="W87" s="4"/>
    </row>
    <row r="88" ht="15.75" customHeight="1">
      <c r="A88" s="4"/>
      <c r="B88" s="19"/>
      <c r="C88" s="4"/>
      <c r="D88" s="4"/>
      <c r="E88" s="20"/>
      <c r="F88" s="20"/>
      <c r="G88" s="20"/>
      <c r="H88" s="4"/>
      <c r="I88" s="19"/>
      <c r="J88" s="4"/>
      <c r="K88" s="4"/>
      <c r="L88" s="4"/>
      <c r="M88" s="4"/>
      <c r="N88" s="4"/>
      <c r="O88" s="4"/>
      <c r="P88" s="4"/>
      <c r="Q88" s="4"/>
      <c r="R88" s="4"/>
      <c r="S88" s="4"/>
      <c r="T88" s="4"/>
      <c r="U88" s="4"/>
      <c r="V88" s="4"/>
      <c r="W88" s="4"/>
    </row>
    <row r="89" ht="15.75" customHeight="1">
      <c r="A89" s="97"/>
      <c r="B89" s="98"/>
      <c r="C89" s="97"/>
      <c r="D89" s="97"/>
      <c r="E89" s="99"/>
      <c r="F89" s="99"/>
      <c r="G89" s="99"/>
      <c r="H89" s="97"/>
      <c r="I89" s="98"/>
      <c r="J89" s="97"/>
      <c r="K89" s="97"/>
      <c r="L89" s="97"/>
      <c r="M89" s="97"/>
      <c r="N89" s="97"/>
      <c r="O89" s="97"/>
      <c r="P89" s="97"/>
      <c r="Q89" s="97"/>
      <c r="R89" s="97"/>
      <c r="S89" s="97"/>
      <c r="T89" s="97"/>
      <c r="U89" s="97"/>
      <c r="V89" s="97"/>
      <c r="W89" s="97"/>
    </row>
    <row r="90" ht="15.75" customHeight="1">
      <c r="A90" s="100"/>
      <c r="B90" s="101"/>
      <c r="C90" s="100"/>
      <c r="D90" s="100"/>
      <c r="E90" s="102"/>
      <c r="F90" s="102"/>
      <c r="G90" s="102"/>
      <c r="H90" s="100"/>
      <c r="I90" s="101"/>
      <c r="J90" s="100"/>
      <c r="K90" s="100"/>
      <c r="L90" s="100"/>
      <c r="M90" s="100"/>
      <c r="N90" s="100"/>
      <c r="O90" s="100"/>
      <c r="P90" s="100"/>
      <c r="Q90" s="100"/>
      <c r="R90" s="100"/>
      <c r="S90" s="100"/>
      <c r="T90" s="100"/>
      <c r="U90" s="100"/>
      <c r="V90" s="100"/>
      <c r="W90" s="100"/>
    </row>
    <row r="91" ht="15.75" customHeight="1">
      <c r="A91" s="100"/>
      <c r="B91" s="101"/>
      <c r="C91" s="100"/>
      <c r="D91" s="100"/>
      <c r="E91" s="102"/>
      <c r="F91" s="102"/>
      <c r="G91" s="102"/>
      <c r="H91" s="100"/>
      <c r="I91" s="101"/>
      <c r="J91" s="100"/>
      <c r="K91" s="100"/>
      <c r="L91" s="100"/>
      <c r="M91" s="100"/>
      <c r="N91" s="100"/>
      <c r="O91" s="100"/>
      <c r="P91" s="100"/>
      <c r="Q91" s="100"/>
      <c r="R91" s="100"/>
      <c r="S91" s="100"/>
      <c r="T91" s="100"/>
      <c r="U91" s="100"/>
      <c r="V91" s="100"/>
      <c r="W91" s="100"/>
    </row>
    <row r="92" ht="15.75" customHeight="1">
      <c r="A92" s="100"/>
      <c r="B92" s="101"/>
      <c r="C92" s="100"/>
      <c r="D92" s="100"/>
      <c r="E92" s="102"/>
      <c r="F92" s="102"/>
      <c r="G92" s="102"/>
      <c r="H92" s="100"/>
      <c r="I92" s="101"/>
      <c r="J92" s="100"/>
      <c r="K92" s="100"/>
      <c r="L92" s="100"/>
      <c r="M92" s="100"/>
      <c r="N92" s="100"/>
      <c r="O92" s="100"/>
      <c r="P92" s="100"/>
      <c r="Q92" s="100"/>
      <c r="R92" s="100"/>
      <c r="S92" s="100"/>
      <c r="T92" s="100"/>
      <c r="U92" s="100"/>
      <c r="V92" s="100"/>
      <c r="W92" s="100"/>
    </row>
    <row r="93" ht="15.75" customHeight="1">
      <c r="A93" s="100"/>
      <c r="B93" s="101"/>
      <c r="C93" s="100"/>
      <c r="D93" s="100"/>
      <c r="E93" s="102"/>
      <c r="F93" s="102"/>
      <c r="G93" s="102"/>
      <c r="H93" s="100"/>
      <c r="I93" s="101"/>
      <c r="J93" s="100"/>
      <c r="K93" s="100"/>
      <c r="L93" s="100"/>
      <c r="M93" s="100"/>
      <c r="N93" s="100"/>
      <c r="O93" s="100"/>
      <c r="P93" s="100"/>
      <c r="Q93" s="100"/>
      <c r="R93" s="100"/>
      <c r="S93" s="100"/>
      <c r="T93" s="100"/>
      <c r="U93" s="100"/>
      <c r="V93" s="100"/>
      <c r="W93" s="100"/>
    </row>
    <row r="94" ht="15.75" customHeight="1">
      <c r="A94" s="100"/>
      <c r="B94" s="101"/>
      <c r="C94" s="100"/>
      <c r="D94" s="100"/>
      <c r="E94" s="102"/>
      <c r="F94" s="102"/>
      <c r="G94" s="102"/>
      <c r="H94" s="100"/>
      <c r="I94" s="101"/>
      <c r="J94" s="100"/>
      <c r="K94" s="100"/>
      <c r="L94" s="100"/>
      <c r="M94" s="100"/>
      <c r="N94" s="100"/>
      <c r="O94" s="100"/>
      <c r="P94" s="100"/>
      <c r="Q94" s="100"/>
      <c r="R94" s="100"/>
      <c r="S94" s="100"/>
      <c r="T94" s="100"/>
      <c r="U94" s="100"/>
      <c r="V94" s="100"/>
      <c r="W94" s="100"/>
    </row>
    <row r="95" ht="15.75" customHeight="1">
      <c r="A95" s="100"/>
      <c r="B95" s="101"/>
      <c r="C95" s="100"/>
      <c r="D95" s="100"/>
      <c r="E95" s="102"/>
      <c r="F95" s="102"/>
      <c r="G95" s="102"/>
      <c r="H95" s="100"/>
      <c r="I95" s="101"/>
      <c r="J95" s="100"/>
      <c r="K95" s="100"/>
      <c r="L95" s="100"/>
      <c r="M95" s="100"/>
      <c r="N95" s="100"/>
      <c r="O95" s="100"/>
      <c r="P95" s="100"/>
      <c r="Q95" s="100"/>
      <c r="R95" s="100"/>
      <c r="S95" s="100"/>
      <c r="T95" s="100"/>
      <c r="U95" s="100"/>
      <c r="V95" s="100"/>
      <c r="W95" s="100"/>
    </row>
    <row r="96" ht="15.75" customHeight="1">
      <c r="A96" s="100"/>
      <c r="B96" s="101"/>
      <c r="C96" s="100"/>
      <c r="D96" s="100"/>
      <c r="E96" s="102"/>
      <c r="F96" s="102"/>
      <c r="G96" s="102"/>
      <c r="H96" s="100"/>
      <c r="I96" s="101"/>
      <c r="J96" s="100"/>
      <c r="K96" s="100"/>
      <c r="L96" s="100"/>
      <c r="M96" s="100"/>
      <c r="N96" s="100"/>
      <c r="O96" s="100"/>
      <c r="P96" s="100"/>
      <c r="Q96" s="100"/>
      <c r="R96" s="100"/>
      <c r="S96" s="100"/>
      <c r="T96" s="100"/>
      <c r="U96" s="100"/>
      <c r="V96" s="100"/>
      <c r="W96" s="100"/>
    </row>
    <row r="97" ht="15.75" customHeight="1">
      <c r="A97" s="100"/>
      <c r="B97" s="101"/>
      <c r="C97" s="100"/>
      <c r="D97" s="100"/>
      <c r="E97" s="102"/>
      <c r="F97" s="102"/>
      <c r="G97" s="102"/>
      <c r="H97" s="100"/>
      <c r="I97" s="101"/>
      <c r="J97" s="100"/>
      <c r="K97" s="100"/>
      <c r="L97" s="100"/>
      <c r="M97" s="100"/>
      <c r="N97" s="100"/>
      <c r="O97" s="100"/>
      <c r="P97" s="100"/>
      <c r="Q97" s="100"/>
      <c r="R97" s="100"/>
      <c r="S97" s="100"/>
      <c r="T97" s="100"/>
      <c r="U97" s="100"/>
      <c r="V97" s="100"/>
      <c r="W97" s="100"/>
    </row>
    <row r="98" ht="15.75" customHeight="1">
      <c r="A98" s="100"/>
      <c r="B98" s="101"/>
      <c r="C98" s="100"/>
      <c r="D98" s="100"/>
      <c r="E98" s="102"/>
      <c r="F98" s="102"/>
      <c r="G98" s="102"/>
      <c r="H98" s="100"/>
      <c r="I98" s="101"/>
      <c r="J98" s="100"/>
      <c r="K98" s="100"/>
      <c r="L98" s="100"/>
      <c r="M98" s="100"/>
      <c r="N98" s="100"/>
      <c r="O98" s="100"/>
      <c r="P98" s="100"/>
      <c r="Q98" s="100"/>
      <c r="R98" s="100"/>
      <c r="S98" s="100"/>
      <c r="T98" s="100"/>
      <c r="U98" s="100"/>
      <c r="V98" s="100"/>
      <c r="W98" s="100"/>
    </row>
    <row r="99" ht="15.75" customHeight="1">
      <c r="A99" s="100"/>
      <c r="B99" s="101"/>
      <c r="C99" s="100"/>
      <c r="D99" s="100"/>
      <c r="E99" s="102"/>
      <c r="F99" s="102"/>
      <c r="G99" s="102"/>
      <c r="H99" s="100"/>
      <c r="I99" s="101"/>
      <c r="J99" s="100"/>
      <c r="K99" s="100"/>
      <c r="L99" s="100"/>
      <c r="M99" s="100"/>
      <c r="N99" s="100"/>
      <c r="O99" s="100"/>
      <c r="P99" s="100"/>
      <c r="Q99" s="100"/>
      <c r="R99" s="100"/>
      <c r="S99" s="100"/>
      <c r="T99" s="100"/>
      <c r="U99" s="100"/>
      <c r="V99" s="100"/>
      <c r="W99" s="100"/>
    </row>
    <row r="100" ht="15.75" customHeight="1">
      <c r="A100" s="100"/>
      <c r="B100" s="101"/>
      <c r="C100" s="100"/>
      <c r="D100" s="100"/>
      <c r="E100" s="102"/>
      <c r="F100" s="102"/>
      <c r="G100" s="102"/>
      <c r="H100" s="100"/>
      <c r="I100" s="101"/>
      <c r="J100" s="100"/>
      <c r="K100" s="100"/>
      <c r="L100" s="100"/>
      <c r="M100" s="100"/>
      <c r="N100" s="100"/>
      <c r="O100" s="100"/>
      <c r="P100" s="100"/>
      <c r="Q100" s="100"/>
      <c r="R100" s="100"/>
      <c r="S100" s="100"/>
      <c r="T100" s="100"/>
      <c r="U100" s="100"/>
      <c r="V100" s="100"/>
      <c r="W100" s="100"/>
    </row>
    <row r="101" ht="15.75" customHeight="1">
      <c r="A101" s="100"/>
      <c r="B101" s="101"/>
      <c r="C101" s="100"/>
      <c r="D101" s="100"/>
      <c r="E101" s="102"/>
      <c r="F101" s="102"/>
      <c r="G101" s="102"/>
      <c r="H101" s="100"/>
      <c r="I101" s="101"/>
      <c r="J101" s="100"/>
      <c r="K101" s="100"/>
      <c r="L101" s="100"/>
      <c r="M101" s="100"/>
      <c r="N101" s="100"/>
      <c r="O101" s="100"/>
      <c r="P101" s="100"/>
      <c r="Q101" s="100"/>
      <c r="R101" s="100"/>
      <c r="S101" s="100"/>
      <c r="T101" s="100"/>
      <c r="U101" s="100"/>
      <c r="V101" s="100"/>
      <c r="W101" s="100"/>
    </row>
    <row r="102" ht="15.75" customHeight="1">
      <c r="A102" s="100"/>
      <c r="B102" s="101"/>
      <c r="C102" s="100"/>
      <c r="D102" s="100"/>
      <c r="E102" s="102"/>
      <c r="F102" s="102"/>
      <c r="G102" s="102"/>
      <c r="H102" s="100"/>
      <c r="I102" s="101"/>
      <c r="J102" s="100"/>
      <c r="K102" s="100"/>
      <c r="L102" s="100"/>
      <c r="M102" s="100"/>
      <c r="N102" s="100"/>
      <c r="O102" s="100"/>
      <c r="P102" s="100"/>
      <c r="Q102" s="100"/>
      <c r="R102" s="100"/>
      <c r="S102" s="100"/>
      <c r="T102" s="100"/>
      <c r="U102" s="100"/>
      <c r="V102" s="100"/>
      <c r="W102" s="100"/>
    </row>
    <row r="103" ht="15.75" customHeight="1">
      <c r="A103" s="100"/>
      <c r="B103" s="101"/>
      <c r="C103" s="100"/>
      <c r="D103" s="100"/>
      <c r="E103" s="102"/>
      <c r="F103" s="102"/>
      <c r="G103" s="102"/>
      <c r="H103" s="100"/>
      <c r="I103" s="101"/>
      <c r="J103" s="100"/>
      <c r="K103" s="100"/>
      <c r="L103" s="100"/>
      <c r="M103" s="100"/>
      <c r="N103" s="100"/>
      <c r="O103" s="100"/>
      <c r="P103" s="100"/>
      <c r="Q103" s="100"/>
      <c r="R103" s="100"/>
      <c r="S103" s="100"/>
      <c r="T103" s="100"/>
      <c r="U103" s="100"/>
      <c r="V103" s="100"/>
      <c r="W103" s="100"/>
    </row>
    <row r="104" ht="15.75" customHeight="1">
      <c r="A104" s="100"/>
      <c r="B104" s="101"/>
      <c r="C104" s="100"/>
      <c r="D104" s="100"/>
      <c r="E104" s="102"/>
      <c r="F104" s="102"/>
      <c r="G104" s="102"/>
      <c r="H104" s="100"/>
      <c r="I104" s="101"/>
      <c r="J104" s="100"/>
      <c r="K104" s="100"/>
      <c r="L104" s="100"/>
      <c r="M104" s="100"/>
      <c r="N104" s="100"/>
      <c r="O104" s="100"/>
      <c r="P104" s="100"/>
      <c r="Q104" s="100"/>
      <c r="R104" s="100"/>
      <c r="S104" s="100"/>
      <c r="T104" s="100"/>
      <c r="U104" s="100"/>
      <c r="V104" s="100"/>
      <c r="W104" s="100"/>
    </row>
    <row r="105" ht="15.75" customHeight="1">
      <c r="A105" s="100"/>
      <c r="B105" s="101"/>
      <c r="C105" s="100"/>
      <c r="D105" s="100"/>
      <c r="E105" s="102"/>
      <c r="F105" s="102"/>
      <c r="G105" s="102"/>
      <c r="H105" s="100"/>
      <c r="I105" s="101"/>
      <c r="J105" s="100"/>
      <c r="K105" s="100"/>
      <c r="L105" s="100"/>
      <c r="M105" s="100"/>
      <c r="N105" s="100"/>
      <c r="O105" s="100"/>
      <c r="P105" s="100"/>
      <c r="Q105" s="100"/>
      <c r="R105" s="100"/>
      <c r="S105" s="100"/>
      <c r="T105" s="100"/>
      <c r="U105" s="100"/>
      <c r="V105" s="100"/>
      <c r="W105" s="100"/>
    </row>
    <row r="106" ht="15.75" customHeight="1">
      <c r="A106" s="100"/>
      <c r="B106" s="101"/>
      <c r="C106" s="100"/>
      <c r="D106" s="100"/>
      <c r="E106" s="102"/>
      <c r="F106" s="102"/>
      <c r="G106" s="102"/>
      <c r="H106" s="100"/>
      <c r="I106" s="101"/>
      <c r="J106" s="100"/>
      <c r="K106" s="100"/>
      <c r="L106" s="100"/>
      <c r="M106" s="100"/>
      <c r="N106" s="100"/>
      <c r="O106" s="100"/>
      <c r="P106" s="100"/>
      <c r="Q106" s="100"/>
      <c r="R106" s="100"/>
      <c r="S106" s="100"/>
      <c r="T106" s="100"/>
      <c r="U106" s="100"/>
      <c r="V106" s="100"/>
      <c r="W106" s="100"/>
    </row>
    <row r="107" ht="15.75" customHeight="1">
      <c r="A107" s="100"/>
      <c r="B107" s="101"/>
      <c r="C107" s="100"/>
      <c r="D107" s="100"/>
      <c r="E107" s="102"/>
      <c r="F107" s="102"/>
      <c r="G107" s="102"/>
      <c r="H107" s="100"/>
      <c r="I107" s="101"/>
      <c r="J107" s="100"/>
      <c r="K107" s="100"/>
      <c r="L107" s="100"/>
      <c r="M107" s="100"/>
      <c r="N107" s="100"/>
      <c r="O107" s="100"/>
      <c r="P107" s="100"/>
      <c r="Q107" s="100"/>
      <c r="R107" s="100"/>
      <c r="S107" s="100"/>
      <c r="T107" s="100"/>
      <c r="U107" s="100"/>
      <c r="V107" s="100"/>
      <c r="W107" s="100"/>
    </row>
    <row r="108" ht="15.75" customHeight="1">
      <c r="A108" s="100"/>
      <c r="B108" s="101"/>
      <c r="C108" s="100"/>
      <c r="D108" s="100"/>
      <c r="E108" s="102"/>
      <c r="F108" s="102"/>
      <c r="G108" s="102"/>
      <c r="H108" s="100"/>
      <c r="I108" s="101"/>
      <c r="J108" s="100"/>
      <c r="K108" s="100"/>
      <c r="L108" s="100"/>
      <c r="M108" s="100"/>
      <c r="N108" s="100"/>
      <c r="O108" s="100"/>
      <c r="P108" s="100"/>
      <c r="Q108" s="100"/>
      <c r="R108" s="100"/>
      <c r="S108" s="100"/>
      <c r="T108" s="100"/>
      <c r="U108" s="100"/>
      <c r="V108" s="100"/>
      <c r="W108" s="100"/>
    </row>
    <row r="109" ht="15.75" customHeight="1">
      <c r="A109" s="100"/>
      <c r="B109" s="101"/>
      <c r="C109" s="100"/>
      <c r="D109" s="100"/>
      <c r="E109" s="102"/>
      <c r="F109" s="102"/>
      <c r="G109" s="102"/>
      <c r="H109" s="100"/>
      <c r="I109" s="101"/>
      <c r="J109" s="100"/>
      <c r="K109" s="100"/>
      <c r="L109" s="100"/>
      <c r="M109" s="100"/>
      <c r="N109" s="100"/>
      <c r="O109" s="100"/>
      <c r="P109" s="100"/>
      <c r="Q109" s="100"/>
      <c r="R109" s="100"/>
      <c r="S109" s="100"/>
      <c r="T109" s="100"/>
      <c r="U109" s="100"/>
      <c r="V109" s="100"/>
      <c r="W109" s="100"/>
    </row>
    <row r="110" ht="15.75" customHeight="1">
      <c r="A110" s="100"/>
      <c r="B110" s="101"/>
      <c r="C110" s="100"/>
      <c r="D110" s="100"/>
      <c r="E110" s="102"/>
      <c r="F110" s="102"/>
      <c r="G110" s="102"/>
      <c r="H110" s="100"/>
      <c r="I110" s="101"/>
      <c r="J110" s="100"/>
      <c r="K110" s="100"/>
      <c r="L110" s="100"/>
      <c r="M110" s="100"/>
      <c r="N110" s="100"/>
      <c r="O110" s="100"/>
      <c r="P110" s="100"/>
      <c r="Q110" s="100"/>
      <c r="R110" s="100"/>
      <c r="S110" s="100"/>
      <c r="T110" s="100"/>
      <c r="U110" s="100"/>
      <c r="V110" s="100"/>
      <c r="W110" s="100"/>
    </row>
    <row r="111" ht="15.75" customHeight="1">
      <c r="A111" s="100"/>
      <c r="B111" s="101"/>
      <c r="C111" s="100"/>
      <c r="D111" s="100"/>
      <c r="E111" s="102"/>
      <c r="F111" s="102"/>
      <c r="G111" s="102"/>
      <c r="H111" s="100"/>
      <c r="I111" s="101"/>
      <c r="J111" s="100"/>
      <c r="K111" s="100"/>
      <c r="L111" s="100"/>
      <c r="M111" s="100"/>
      <c r="N111" s="100"/>
      <c r="O111" s="100"/>
      <c r="P111" s="100"/>
      <c r="Q111" s="100"/>
      <c r="R111" s="100"/>
      <c r="S111" s="100"/>
      <c r="T111" s="100"/>
      <c r="U111" s="100"/>
      <c r="V111" s="100"/>
      <c r="W111" s="100"/>
    </row>
    <row r="112" ht="15.75" customHeight="1">
      <c r="A112" s="100"/>
      <c r="B112" s="101"/>
      <c r="C112" s="100"/>
      <c r="D112" s="100"/>
      <c r="E112" s="102"/>
      <c r="F112" s="102"/>
      <c r="G112" s="102"/>
      <c r="H112" s="100"/>
      <c r="I112" s="101"/>
      <c r="J112" s="100"/>
      <c r="K112" s="100"/>
      <c r="L112" s="100"/>
      <c r="M112" s="100"/>
      <c r="N112" s="100"/>
      <c r="O112" s="100"/>
      <c r="P112" s="100"/>
      <c r="Q112" s="100"/>
      <c r="R112" s="100"/>
      <c r="S112" s="100"/>
      <c r="T112" s="100"/>
      <c r="U112" s="100"/>
      <c r="V112" s="100"/>
      <c r="W112" s="100"/>
    </row>
    <row r="113" ht="15.75" customHeight="1">
      <c r="A113" s="100"/>
      <c r="B113" s="101"/>
      <c r="C113" s="100"/>
      <c r="D113" s="100"/>
      <c r="E113" s="102"/>
      <c r="F113" s="102"/>
      <c r="G113" s="102"/>
      <c r="H113" s="100"/>
      <c r="I113" s="101"/>
      <c r="J113" s="100"/>
      <c r="K113" s="100"/>
      <c r="L113" s="100"/>
      <c r="M113" s="100"/>
      <c r="N113" s="100"/>
      <c r="O113" s="100"/>
      <c r="P113" s="100"/>
      <c r="Q113" s="100"/>
      <c r="R113" s="100"/>
      <c r="S113" s="100"/>
      <c r="T113" s="100"/>
      <c r="U113" s="100"/>
      <c r="V113" s="100"/>
      <c r="W113" s="100"/>
    </row>
    <row r="114" ht="15.75" customHeight="1">
      <c r="A114" s="100"/>
      <c r="B114" s="101"/>
      <c r="C114" s="100"/>
      <c r="D114" s="100"/>
      <c r="E114" s="102"/>
      <c r="F114" s="102"/>
      <c r="G114" s="102"/>
      <c r="H114" s="100"/>
      <c r="I114" s="101"/>
      <c r="J114" s="100"/>
      <c r="K114" s="100"/>
      <c r="L114" s="100"/>
      <c r="M114" s="100"/>
      <c r="N114" s="100"/>
      <c r="O114" s="100"/>
      <c r="P114" s="100"/>
      <c r="Q114" s="100"/>
      <c r="R114" s="100"/>
      <c r="S114" s="100"/>
      <c r="T114" s="100"/>
      <c r="U114" s="100"/>
      <c r="V114" s="100"/>
      <c r="W114" s="100"/>
    </row>
    <row r="115" ht="15.75" customHeight="1">
      <c r="A115" s="100"/>
      <c r="B115" s="101"/>
      <c r="C115" s="100"/>
      <c r="D115" s="100"/>
      <c r="E115" s="102"/>
      <c r="F115" s="102"/>
      <c r="G115" s="102"/>
      <c r="H115" s="100"/>
      <c r="I115" s="101"/>
      <c r="J115" s="100"/>
      <c r="K115" s="100"/>
      <c r="L115" s="100"/>
      <c r="M115" s="100"/>
      <c r="N115" s="100"/>
      <c r="O115" s="100"/>
      <c r="P115" s="100"/>
      <c r="Q115" s="100"/>
      <c r="R115" s="100"/>
      <c r="S115" s="100"/>
      <c r="T115" s="100"/>
      <c r="U115" s="100"/>
      <c r="V115" s="100"/>
      <c r="W115" s="100"/>
    </row>
    <row r="116" ht="15.75" customHeight="1">
      <c r="A116" s="100"/>
      <c r="B116" s="101"/>
      <c r="C116" s="100"/>
      <c r="D116" s="100"/>
      <c r="E116" s="102"/>
      <c r="F116" s="102"/>
      <c r="G116" s="102"/>
      <c r="H116" s="100"/>
      <c r="I116" s="101"/>
      <c r="J116" s="100"/>
      <c r="K116" s="100"/>
      <c r="L116" s="100"/>
      <c r="M116" s="100"/>
      <c r="N116" s="100"/>
      <c r="O116" s="100"/>
      <c r="P116" s="100"/>
      <c r="Q116" s="100"/>
      <c r="R116" s="100"/>
      <c r="S116" s="100"/>
      <c r="T116" s="100"/>
      <c r="U116" s="100"/>
      <c r="V116" s="100"/>
      <c r="W116" s="100"/>
    </row>
    <row r="117" ht="15.75" customHeight="1">
      <c r="A117" s="100"/>
      <c r="B117" s="101"/>
      <c r="C117" s="100"/>
      <c r="D117" s="100"/>
      <c r="E117" s="102"/>
      <c r="F117" s="102"/>
      <c r="G117" s="102"/>
      <c r="H117" s="100"/>
      <c r="I117" s="101"/>
      <c r="J117" s="100"/>
      <c r="K117" s="100"/>
      <c r="L117" s="100"/>
      <c r="M117" s="100"/>
      <c r="N117" s="100"/>
      <c r="O117" s="100"/>
      <c r="P117" s="100"/>
      <c r="Q117" s="100"/>
      <c r="R117" s="100"/>
      <c r="S117" s="100"/>
      <c r="T117" s="100"/>
      <c r="U117" s="100"/>
      <c r="V117" s="100"/>
      <c r="W117" s="100"/>
    </row>
    <row r="118" ht="15.75" customHeight="1">
      <c r="A118" s="100"/>
      <c r="B118" s="101"/>
      <c r="C118" s="100"/>
      <c r="D118" s="100"/>
      <c r="E118" s="102"/>
      <c r="F118" s="102"/>
      <c r="G118" s="102"/>
      <c r="H118" s="100"/>
      <c r="I118" s="101"/>
      <c r="J118" s="100"/>
      <c r="K118" s="100"/>
      <c r="L118" s="100"/>
      <c r="M118" s="100"/>
      <c r="N118" s="100"/>
      <c r="O118" s="100"/>
      <c r="P118" s="100"/>
      <c r="Q118" s="100"/>
      <c r="R118" s="100"/>
      <c r="S118" s="100"/>
      <c r="T118" s="100"/>
      <c r="U118" s="100"/>
      <c r="V118" s="100"/>
      <c r="W118" s="100"/>
    </row>
    <row r="119" ht="15.75" customHeight="1">
      <c r="A119" s="100"/>
      <c r="B119" s="101"/>
      <c r="C119" s="100"/>
      <c r="D119" s="100"/>
      <c r="E119" s="102"/>
      <c r="F119" s="102"/>
      <c r="G119" s="102"/>
      <c r="H119" s="100"/>
      <c r="I119" s="101"/>
      <c r="J119" s="100"/>
      <c r="K119" s="100"/>
      <c r="L119" s="100"/>
      <c r="M119" s="100"/>
      <c r="N119" s="100"/>
      <c r="O119" s="100"/>
      <c r="P119" s="100"/>
      <c r="Q119" s="100"/>
      <c r="R119" s="100"/>
      <c r="S119" s="100"/>
      <c r="T119" s="100"/>
      <c r="U119" s="100"/>
      <c r="V119" s="100"/>
      <c r="W119" s="100"/>
    </row>
    <row r="120" ht="15.75" customHeight="1">
      <c r="A120" s="100"/>
      <c r="B120" s="101"/>
      <c r="C120" s="100"/>
      <c r="D120" s="100"/>
      <c r="E120" s="102"/>
      <c r="F120" s="102"/>
      <c r="G120" s="102"/>
      <c r="H120" s="100"/>
      <c r="I120" s="101"/>
      <c r="J120" s="100"/>
      <c r="K120" s="100"/>
      <c r="L120" s="100"/>
      <c r="M120" s="100"/>
      <c r="N120" s="100"/>
      <c r="O120" s="100"/>
      <c r="P120" s="100"/>
      <c r="Q120" s="100"/>
      <c r="R120" s="100"/>
      <c r="S120" s="100"/>
      <c r="T120" s="100"/>
      <c r="U120" s="100"/>
      <c r="V120" s="100"/>
      <c r="W120" s="100"/>
    </row>
    <row r="121" ht="15.75" customHeight="1">
      <c r="A121" s="100"/>
      <c r="B121" s="101"/>
      <c r="C121" s="100"/>
      <c r="D121" s="100"/>
      <c r="E121" s="102"/>
      <c r="F121" s="102"/>
      <c r="G121" s="102"/>
      <c r="H121" s="100"/>
      <c r="I121" s="101"/>
      <c r="J121" s="100"/>
      <c r="K121" s="100"/>
      <c r="L121" s="100"/>
      <c r="M121" s="100"/>
      <c r="N121" s="100"/>
      <c r="O121" s="100"/>
      <c r="P121" s="100"/>
      <c r="Q121" s="100"/>
      <c r="R121" s="100"/>
      <c r="S121" s="100"/>
      <c r="T121" s="100"/>
      <c r="U121" s="100"/>
      <c r="V121" s="100"/>
      <c r="W121" s="100"/>
    </row>
    <row r="122" ht="15.75" customHeight="1">
      <c r="A122" s="100"/>
      <c r="B122" s="101"/>
      <c r="C122" s="100"/>
      <c r="D122" s="100"/>
      <c r="E122" s="102"/>
      <c r="F122" s="102"/>
      <c r="G122" s="102"/>
      <c r="H122" s="100"/>
      <c r="I122" s="101"/>
      <c r="J122" s="100"/>
      <c r="K122" s="100"/>
      <c r="L122" s="100"/>
      <c r="M122" s="100"/>
      <c r="N122" s="100"/>
      <c r="O122" s="100"/>
      <c r="P122" s="100"/>
      <c r="Q122" s="100"/>
      <c r="R122" s="100"/>
      <c r="S122" s="100"/>
      <c r="T122" s="100"/>
      <c r="U122" s="100"/>
      <c r="V122" s="100"/>
      <c r="W122" s="100"/>
    </row>
    <row r="123" ht="15.75" customHeight="1">
      <c r="A123" s="100"/>
      <c r="B123" s="101"/>
      <c r="C123" s="100"/>
      <c r="D123" s="100"/>
      <c r="E123" s="102"/>
      <c r="F123" s="102"/>
      <c r="G123" s="102"/>
      <c r="H123" s="100"/>
      <c r="I123" s="101"/>
      <c r="J123" s="100"/>
      <c r="K123" s="100"/>
      <c r="L123" s="100"/>
      <c r="M123" s="100"/>
      <c r="N123" s="100"/>
      <c r="O123" s="100"/>
      <c r="P123" s="100"/>
      <c r="Q123" s="100"/>
      <c r="R123" s="100"/>
      <c r="S123" s="100"/>
      <c r="T123" s="100"/>
      <c r="U123" s="100"/>
      <c r="V123" s="100"/>
      <c r="W123" s="100"/>
    </row>
    <row r="124" ht="15.75" customHeight="1">
      <c r="A124" s="100"/>
      <c r="B124" s="101"/>
      <c r="C124" s="100"/>
      <c r="D124" s="100"/>
      <c r="E124" s="102"/>
      <c r="F124" s="102"/>
      <c r="G124" s="102"/>
      <c r="H124" s="100"/>
      <c r="I124" s="101"/>
      <c r="J124" s="100"/>
      <c r="K124" s="100"/>
      <c r="L124" s="100"/>
      <c r="M124" s="100"/>
      <c r="N124" s="100"/>
      <c r="O124" s="100"/>
      <c r="P124" s="100"/>
      <c r="Q124" s="100"/>
      <c r="R124" s="100"/>
      <c r="S124" s="100"/>
      <c r="T124" s="100"/>
      <c r="U124" s="100"/>
      <c r="V124" s="100"/>
      <c r="W124" s="100"/>
    </row>
    <row r="125" ht="15.75" customHeight="1">
      <c r="A125" s="100"/>
      <c r="B125" s="101"/>
      <c r="C125" s="100"/>
      <c r="D125" s="100"/>
      <c r="E125" s="102"/>
      <c r="F125" s="102"/>
      <c r="G125" s="102"/>
      <c r="H125" s="100"/>
      <c r="I125" s="101"/>
      <c r="J125" s="100"/>
      <c r="K125" s="100"/>
      <c r="L125" s="100"/>
      <c r="M125" s="100"/>
      <c r="N125" s="100"/>
      <c r="O125" s="100"/>
      <c r="P125" s="100"/>
      <c r="Q125" s="100"/>
      <c r="R125" s="100"/>
      <c r="S125" s="100"/>
      <c r="T125" s="100"/>
      <c r="U125" s="100"/>
      <c r="V125" s="100"/>
      <c r="W125" s="100"/>
    </row>
    <row r="126" ht="15.75" customHeight="1">
      <c r="A126" s="100"/>
      <c r="B126" s="101"/>
      <c r="C126" s="100"/>
      <c r="D126" s="100"/>
      <c r="E126" s="102"/>
      <c r="F126" s="102"/>
      <c r="G126" s="102"/>
      <c r="H126" s="100"/>
      <c r="I126" s="101"/>
      <c r="J126" s="100"/>
      <c r="K126" s="100"/>
      <c r="L126" s="100"/>
      <c r="M126" s="100"/>
      <c r="N126" s="100"/>
      <c r="O126" s="100"/>
      <c r="P126" s="100"/>
      <c r="Q126" s="100"/>
      <c r="R126" s="100"/>
      <c r="S126" s="100"/>
      <c r="T126" s="100"/>
      <c r="U126" s="100"/>
      <c r="V126" s="100"/>
      <c r="W126" s="100"/>
    </row>
    <row r="127" ht="15.75" customHeight="1">
      <c r="A127" s="100"/>
      <c r="B127" s="101"/>
      <c r="C127" s="100"/>
      <c r="D127" s="100"/>
      <c r="E127" s="102"/>
      <c r="F127" s="102"/>
      <c r="G127" s="102"/>
      <c r="H127" s="100"/>
      <c r="I127" s="101"/>
      <c r="J127" s="100"/>
      <c r="K127" s="100"/>
      <c r="L127" s="100"/>
      <c r="M127" s="100"/>
      <c r="N127" s="100"/>
      <c r="O127" s="100"/>
      <c r="P127" s="100"/>
      <c r="Q127" s="100"/>
      <c r="R127" s="100"/>
      <c r="S127" s="100"/>
      <c r="T127" s="100"/>
      <c r="U127" s="100"/>
      <c r="V127" s="100"/>
      <c r="W127" s="100"/>
    </row>
    <row r="128" ht="15.75" customHeight="1">
      <c r="A128" s="100"/>
      <c r="B128" s="101"/>
      <c r="C128" s="100"/>
      <c r="D128" s="100"/>
      <c r="E128" s="102"/>
      <c r="F128" s="102"/>
      <c r="G128" s="102"/>
      <c r="H128" s="100"/>
      <c r="I128" s="101"/>
      <c r="J128" s="100"/>
      <c r="K128" s="100"/>
      <c r="L128" s="100"/>
      <c r="M128" s="100"/>
      <c r="N128" s="100"/>
      <c r="O128" s="100"/>
      <c r="P128" s="100"/>
      <c r="Q128" s="100"/>
      <c r="R128" s="100"/>
      <c r="S128" s="100"/>
      <c r="T128" s="100"/>
      <c r="U128" s="100"/>
      <c r="V128" s="100"/>
      <c r="W128" s="100"/>
    </row>
    <row r="129" ht="15.75" customHeight="1">
      <c r="A129" s="100"/>
      <c r="B129" s="101"/>
      <c r="C129" s="100"/>
      <c r="D129" s="100"/>
      <c r="E129" s="102"/>
      <c r="F129" s="102"/>
      <c r="G129" s="102"/>
      <c r="H129" s="100"/>
      <c r="I129" s="101"/>
      <c r="J129" s="100"/>
      <c r="K129" s="100"/>
      <c r="L129" s="100"/>
      <c r="M129" s="100"/>
      <c r="N129" s="100"/>
      <c r="O129" s="100"/>
      <c r="P129" s="100"/>
      <c r="Q129" s="100"/>
      <c r="R129" s="100"/>
      <c r="S129" s="100"/>
      <c r="T129" s="100"/>
      <c r="U129" s="100"/>
      <c r="V129" s="100"/>
      <c r="W129" s="100"/>
    </row>
    <row r="130" ht="15.75" customHeight="1">
      <c r="A130" s="100"/>
      <c r="B130" s="101"/>
      <c r="C130" s="100"/>
      <c r="D130" s="100"/>
      <c r="E130" s="102"/>
      <c r="F130" s="102"/>
      <c r="G130" s="102"/>
      <c r="H130" s="100"/>
      <c r="I130" s="101"/>
      <c r="J130" s="100"/>
      <c r="K130" s="100"/>
      <c r="L130" s="100"/>
      <c r="M130" s="100"/>
      <c r="N130" s="100"/>
      <c r="O130" s="100"/>
      <c r="P130" s="100"/>
      <c r="Q130" s="100"/>
      <c r="R130" s="100"/>
      <c r="S130" s="100"/>
      <c r="T130" s="100"/>
      <c r="U130" s="100"/>
      <c r="V130" s="100"/>
      <c r="W130" s="100"/>
    </row>
    <row r="131" ht="15.75" customHeight="1">
      <c r="A131" s="100"/>
      <c r="B131" s="101"/>
      <c r="C131" s="100"/>
      <c r="D131" s="100"/>
      <c r="E131" s="102"/>
      <c r="F131" s="102"/>
      <c r="G131" s="102"/>
      <c r="H131" s="100"/>
      <c r="I131" s="101"/>
      <c r="J131" s="100"/>
      <c r="K131" s="100"/>
      <c r="L131" s="100"/>
      <c r="M131" s="100"/>
      <c r="N131" s="100"/>
      <c r="O131" s="100"/>
      <c r="P131" s="100"/>
      <c r="Q131" s="100"/>
      <c r="R131" s="100"/>
      <c r="S131" s="100"/>
      <c r="T131" s="100"/>
      <c r="U131" s="100"/>
      <c r="V131" s="100"/>
      <c r="W131" s="100"/>
    </row>
    <row r="132" ht="15.75" customHeight="1">
      <c r="A132" s="100"/>
      <c r="B132" s="101"/>
      <c r="C132" s="100"/>
      <c r="D132" s="100"/>
      <c r="E132" s="102"/>
      <c r="F132" s="102"/>
      <c r="G132" s="102"/>
      <c r="H132" s="100"/>
      <c r="I132" s="101"/>
      <c r="J132" s="100"/>
      <c r="K132" s="100"/>
      <c r="L132" s="100"/>
      <c r="M132" s="100"/>
      <c r="N132" s="100"/>
      <c r="O132" s="100"/>
      <c r="P132" s="100"/>
      <c r="Q132" s="100"/>
      <c r="R132" s="100"/>
      <c r="S132" s="100"/>
      <c r="T132" s="100"/>
      <c r="U132" s="100"/>
      <c r="V132" s="100"/>
      <c r="W132" s="100"/>
    </row>
    <row r="133" ht="15.75" customHeight="1">
      <c r="A133" s="100"/>
      <c r="B133" s="101"/>
      <c r="C133" s="100"/>
      <c r="D133" s="100"/>
      <c r="E133" s="102"/>
      <c r="F133" s="102"/>
      <c r="G133" s="102"/>
      <c r="H133" s="100"/>
      <c r="I133" s="101"/>
      <c r="J133" s="100"/>
      <c r="K133" s="100"/>
      <c r="L133" s="100"/>
      <c r="M133" s="100"/>
      <c r="N133" s="100"/>
      <c r="O133" s="100"/>
      <c r="P133" s="100"/>
      <c r="Q133" s="100"/>
      <c r="R133" s="100"/>
      <c r="S133" s="100"/>
      <c r="T133" s="100"/>
      <c r="U133" s="100"/>
      <c r="V133" s="100"/>
      <c r="W133" s="100"/>
    </row>
    <row r="134" ht="15.75" customHeight="1">
      <c r="A134" s="100"/>
      <c r="B134" s="101"/>
      <c r="C134" s="100"/>
      <c r="D134" s="100"/>
      <c r="E134" s="102"/>
      <c r="F134" s="102"/>
      <c r="G134" s="102"/>
      <c r="H134" s="100"/>
      <c r="I134" s="101"/>
      <c r="J134" s="100"/>
      <c r="K134" s="100"/>
      <c r="L134" s="100"/>
      <c r="M134" s="100"/>
      <c r="N134" s="100"/>
      <c r="O134" s="100"/>
      <c r="P134" s="100"/>
      <c r="Q134" s="100"/>
      <c r="R134" s="100"/>
      <c r="S134" s="100"/>
      <c r="T134" s="100"/>
      <c r="U134" s="100"/>
      <c r="V134" s="100"/>
      <c r="W134" s="100"/>
    </row>
    <row r="135" ht="15.75" customHeight="1">
      <c r="A135" s="100"/>
      <c r="B135" s="101"/>
      <c r="C135" s="100"/>
      <c r="D135" s="100"/>
      <c r="E135" s="102"/>
      <c r="F135" s="102"/>
      <c r="G135" s="102"/>
      <c r="H135" s="100"/>
      <c r="I135" s="101"/>
      <c r="J135" s="100"/>
      <c r="K135" s="100"/>
      <c r="L135" s="100"/>
      <c r="M135" s="100"/>
      <c r="N135" s="100"/>
      <c r="O135" s="100"/>
      <c r="P135" s="100"/>
      <c r="Q135" s="100"/>
      <c r="R135" s="100"/>
      <c r="S135" s="100"/>
      <c r="T135" s="100"/>
      <c r="U135" s="100"/>
      <c r="V135" s="100"/>
      <c r="W135" s="100"/>
    </row>
    <row r="136" ht="15.75" customHeight="1">
      <c r="A136" s="100"/>
      <c r="B136" s="101"/>
      <c r="C136" s="100"/>
      <c r="D136" s="100"/>
      <c r="E136" s="102"/>
      <c r="F136" s="102"/>
      <c r="G136" s="102"/>
      <c r="H136" s="100"/>
      <c r="I136" s="101"/>
      <c r="J136" s="100"/>
      <c r="K136" s="100"/>
      <c r="L136" s="100"/>
      <c r="M136" s="100"/>
      <c r="N136" s="100"/>
      <c r="O136" s="100"/>
      <c r="P136" s="100"/>
      <c r="Q136" s="100"/>
      <c r="R136" s="100"/>
      <c r="S136" s="100"/>
      <c r="T136" s="100"/>
      <c r="U136" s="100"/>
      <c r="V136" s="100"/>
      <c r="W136" s="100"/>
    </row>
    <row r="137" ht="15.75" customHeight="1">
      <c r="A137" s="100"/>
      <c r="B137" s="101"/>
      <c r="C137" s="100"/>
      <c r="D137" s="100"/>
      <c r="E137" s="102"/>
      <c r="F137" s="102"/>
      <c r="G137" s="102"/>
      <c r="H137" s="100"/>
      <c r="I137" s="101"/>
      <c r="J137" s="100"/>
      <c r="K137" s="100"/>
      <c r="L137" s="100"/>
      <c r="M137" s="100"/>
      <c r="N137" s="100"/>
      <c r="O137" s="100"/>
      <c r="P137" s="100"/>
      <c r="Q137" s="100"/>
      <c r="R137" s="100"/>
      <c r="S137" s="100"/>
      <c r="T137" s="100"/>
      <c r="U137" s="100"/>
      <c r="V137" s="100"/>
      <c r="W137" s="100"/>
    </row>
    <row r="138" ht="15.75" customHeight="1">
      <c r="A138" s="100"/>
      <c r="B138" s="101"/>
      <c r="C138" s="100"/>
      <c r="D138" s="100"/>
      <c r="E138" s="102"/>
      <c r="F138" s="102"/>
      <c r="G138" s="102"/>
      <c r="H138" s="100"/>
      <c r="I138" s="101"/>
      <c r="J138" s="100"/>
      <c r="K138" s="100"/>
      <c r="L138" s="100"/>
      <c r="M138" s="100"/>
      <c r="N138" s="100"/>
      <c r="O138" s="100"/>
      <c r="P138" s="100"/>
      <c r="Q138" s="100"/>
      <c r="R138" s="100"/>
      <c r="S138" s="100"/>
      <c r="T138" s="100"/>
      <c r="U138" s="100"/>
      <c r="V138" s="100"/>
      <c r="W138" s="100"/>
    </row>
    <row r="139" ht="15.75" customHeight="1">
      <c r="A139" s="100"/>
      <c r="B139" s="101"/>
      <c r="C139" s="100"/>
      <c r="D139" s="100"/>
      <c r="E139" s="102"/>
      <c r="F139" s="102"/>
      <c r="G139" s="102"/>
      <c r="H139" s="100"/>
      <c r="I139" s="101"/>
      <c r="J139" s="100"/>
      <c r="K139" s="100"/>
      <c r="L139" s="100"/>
      <c r="M139" s="100"/>
      <c r="N139" s="100"/>
      <c r="O139" s="100"/>
      <c r="P139" s="100"/>
      <c r="Q139" s="100"/>
      <c r="R139" s="100"/>
      <c r="S139" s="100"/>
      <c r="T139" s="100"/>
      <c r="U139" s="100"/>
      <c r="V139" s="100"/>
      <c r="W139" s="100"/>
    </row>
    <row r="140" ht="15.75" customHeight="1">
      <c r="A140" s="100"/>
      <c r="B140" s="101"/>
      <c r="C140" s="100"/>
      <c r="D140" s="100"/>
      <c r="E140" s="102"/>
      <c r="F140" s="102"/>
      <c r="G140" s="102"/>
      <c r="H140" s="100"/>
      <c r="I140" s="101"/>
      <c r="J140" s="100"/>
      <c r="K140" s="100"/>
      <c r="L140" s="100"/>
      <c r="M140" s="100"/>
      <c r="N140" s="100"/>
      <c r="O140" s="100"/>
      <c r="P140" s="100"/>
      <c r="Q140" s="100"/>
      <c r="R140" s="100"/>
      <c r="S140" s="100"/>
      <c r="T140" s="100"/>
      <c r="U140" s="100"/>
      <c r="V140" s="100"/>
      <c r="W140" s="100"/>
    </row>
    <row r="141" ht="15.75" customHeight="1">
      <c r="A141" s="100"/>
      <c r="B141" s="101"/>
      <c r="C141" s="100"/>
      <c r="D141" s="100"/>
      <c r="E141" s="102"/>
      <c r="F141" s="102"/>
      <c r="G141" s="102"/>
      <c r="H141" s="100"/>
      <c r="I141" s="101"/>
      <c r="J141" s="100"/>
      <c r="K141" s="100"/>
      <c r="L141" s="100"/>
      <c r="M141" s="100"/>
      <c r="N141" s="100"/>
      <c r="O141" s="100"/>
      <c r="P141" s="100"/>
      <c r="Q141" s="100"/>
      <c r="R141" s="100"/>
      <c r="S141" s="100"/>
      <c r="T141" s="100"/>
      <c r="U141" s="100"/>
      <c r="V141" s="100"/>
      <c r="W141" s="100"/>
    </row>
    <row r="142" ht="15.75" customHeight="1">
      <c r="A142" s="100"/>
      <c r="B142" s="101"/>
      <c r="C142" s="100"/>
      <c r="D142" s="100"/>
      <c r="E142" s="102"/>
      <c r="F142" s="102"/>
      <c r="G142" s="102"/>
      <c r="H142" s="100"/>
      <c r="I142" s="101"/>
      <c r="J142" s="100"/>
      <c r="K142" s="100"/>
      <c r="L142" s="100"/>
      <c r="M142" s="100"/>
      <c r="N142" s="100"/>
      <c r="O142" s="100"/>
      <c r="P142" s="100"/>
      <c r="Q142" s="100"/>
      <c r="R142" s="100"/>
      <c r="S142" s="100"/>
      <c r="T142" s="100"/>
      <c r="U142" s="100"/>
      <c r="V142" s="100"/>
      <c r="W142" s="100"/>
    </row>
    <row r="143" ht="15.75" customHeight="1">
      <c r="A143" s="100"/>
      <c r="B143" s="101"/>
      <c r="C143" s="100"/>
      <c r="D143" s="100"/>
      <c r="E143" s="102"/>
      <c r="F143" s="102"/>
      <c r="G143" s="102"/>
      <c r="H143" s="100"/>
      <c r="I143" s="101"/>
      <c r="J143" s="100"/>
      <c r="K143" s="100"/>
      <c r="L143" s="100"/>
      <c r="M143" s="100"/>
      <c r="N143" s="100"/>
      <c r="O143" s="100"/>
      <c r="P143" s="100"/>
      <c r="Q143" s="100"/>
      <c r="R143" s="100"/>
      <c r="S143" s="100"/>
      <c r="T143" s="100"/>
      <c r="U143" s="100"/>
      <c r="V143" s="100"/>
      <c r="W143" s="100"/>
    </row>
    <row r="144" ht="15.75" customHeight="1">
      <c r="A144" s="100"/>
      <c r="B144" s="101"/>
      <c r="C144" s="100"/>
      <c r="D144" s="100"/>
      <c r="E144" s="102"/>
      <c r="F144" s="102"/>
      <c r="G144" s="102"/>
      <c r="H144" s="100"/>
      <c r="I144" s="101"/>
      <c r="J144" s="100"/>
      <c r="K144" s="100"/>
      <c r="L144" s="100"/>
      <c r="M144" s="100"/>
      <c r="N144" s="100"/>
      <c r="O144" s="100"/>
      <c r="P144" s="100"/>
      <c r="Q144" s="100"/>
      <c r="R144" s="100"/>
      <c r="S144" s="100"/>
      <c r="T144" s="100"/>
      <c r="U144" s="100"/>
      <c r="V144" s="100"/>
      <c r="W144" s="100"/>
    </row>
    <row r="145" ht="15.75" customHeight="1">
      <c r="A145" s="100"/>
      <c r="B145" s="101"/>
      <c r="C145" s="100"/>
      <c r="D145" s="100"/>
      <c r="E145" s="102"/>
      <c r="F145" s="102"/>
      <c r="G145" s="102"/>
      <c r="H145" s="100"/>
      <c r="I145" s="101"/>
      <c r="J145" s="100"/>
      <c r="K145" s="100"/>
      <c r="L145" s="100"/>
      <c r="M145" s="100"/>
      <c r="N145" s="100"/>
      <c r="O145" s="100"/>
      <c r="P145" s="100"/>
      <c r="Q145" s="100"/>
      <c r="R145" s="100"/>
      <c r="S145" s="100"/>
      <c r="T145" s="100"/>
      <c r="U145" s="100"/>
      <c r="V145" s="100"/>
      <c r="W145" s="100"/>
    </row>
    <row r="146" ht="15.75" customHeight="1">
      <c r="A146" s="100"/>
      <c r="B146" s="101"/>
      <c r="C146" s="100"/>
      <c r="D146" s="100"/>
      <c r="E146" s="102"/>
      <c r="F146" s="102"/>
      <c r="G146" s="102"/>
      <c r="H146" s="100"/>
      <c r="I146" s="101"/>
      <c r="J146" s="100"/>
      <c r="K146" s="100"/>
      <c r="L146" s="100"/>
      <c r="M146" s="100"/>
      <c r="N146" s="100"/>
      <c r="O146" s="100"/>
      <c r="P146" s="100"/>
      <c r="Q146" s="100"/>
      <c r="R146" s="100"/>
      <c r="S146" s="100"/>
      <c r="T146" s="100"/>
      <c r="U146" s="100"/>
      <c r="V146" s="100"/>
      <c r="W146" s="100"/>
    </row>
    <row r="147" ht="15.75" customHeight="1">
      <c r="A147" s="100"/>
      <c r="B147" s="101"/>
      <c r="C147" s="100"/>
      <c r="D147" s="100"/>
      <c r="E147" s="102"/>
      <c r="F147" s="102"/>
      <c r="G147" s="102"/>
      <c r="H147" s="100"/>
      <c r="I147" s="101"/>
      <c r="J147" s="100"/>
      <c r="K147" s="100"/>
      <c r="L147" s="100"/>
      <c r="M147" s="100"/>
      <c r="N147" s="100"/>
      <c r="O147" s="100"/>
      <c r="P147" s="100"/>
      <c r="Q147" s="100"/>
      <c r="R147" s="100"/>
      <c r="S147" s="100"/>
      <c r="T147" s="100"/>
      <c r="U147" s="100"/>
      <c r="V147" s="100"/>
      <c r="W147" s="100"/>
    </row>
    <row r="148" ht="15.75" customHeight="1">
      <c r="A148" s="100"/>
      <c r="B148" s="101"/>
      <c r="C148" s="100"/>
      <c r="D148" s="100"/>
      <c r="E148" s="102"/>
      <c r="F148" s="102"/>
      <c r="G148" s="102"/>
      <c r="H148" s="100"/>
      <c r="I148" s="101"/>
      <c r="J148" s="100"/>
      <c r="K148" s="100"/>
      <c r="L148" s="100"/>
      <c r="M148" s="100"/>
      <c r="N148" s="100"/>
      <c r="O148" s="100"/>
      <c r="P148" s="100"/>
      <c r="Q148" s="100"/>
      <c r="R148" s="100"/>
      <c r="S148" s="100"/>
      <c r="T148" s="100"/>
      <c r="U148" s="100"/>
      <c r="V148" s="100"/>
      <c r="W148" s="100"/>
    </row>
    <row r="149" ht="15.75" customHeight="1">
      <c r="A149" s="100"/>
      <c r="B149" s="101"/>
      <c r="C149" s="100"/>
      <c r="D149" s="100"/>
      <c r="E149" s="102"/>
      <c r="F149" s="102"/>
      <c r="G149" s="102"/>
      <c r="H149" s="100"/>
      <c r="I149" s="101"/>
      <c r="J149" s="100"/>
      <c r="K149" s="100"/>
      <c r="L149" s="100"/>
      <c r="M149" s="100"/>
      <c r="N149" s="100"/>
      <c r="O149" s="100"/>
      <c r="P149" s="100"/>
      <c r="Q149" s="100"/>
      <c r="R149" s="100"/>
      <c r="S149" s="100"/>
      <c r="T149" s="100"/>
      <c r="U149" s="100"/>
      <c r="V149" s="100"/>
      <c r="W149" s="100"/>
    </row>
    <row r="150" ht="15.75" customHeight="1">
      <c r="A150" s="100"/>
      <c r="B150" s="101"/>
      <c r="C150" s="100"/>
      <c r="D150" s="100"/>
      <c r="E150" s="102"/>
      <c r="F150" s="102"/>
      <c r="G150" s="102"/>
      <c r="H150" s="100"/>
      <c r="I150" s="101"/>
      <c r="J150" s="100"/>
      <c r="K150" s="100"/>
      <c r="L150" s="100"/>
      <c r="M150" s="100"/>
      <c r="N150" s="100"/>
      <c r="O150" s="100"/>
      <c r="P150" s="100"/>
      <c r="Q150" s="100"/>
      <c r="R150" s="100"/>
      <c r="S150" s="100"/>
      <c r="T150" s="100"/>
      <c r="U150" s="100"/>
      <c r="V150" s="100"/>
      <c r="W150" s="100"/>
    </row>
    <row r="151" ht="15.75" customHeight="1">
      <c r="A151" s="100"/>
      <c r="B151" s="101"/>
      <c r="C151" s="100"/>
      <c r="D151" s="100"/>
      <c r="E151" s="102"/>
      <c r="F151" s="102"/>
      <c r="G151" s="102"/>
      <c r="H151" s="100"/>
      <c r="I151" s="101"/>
      <c r="J151" s="100"/>
      <c r="K151" s="100"/>
      <c r="L151" s="100"/>
      <c r="M151" s="100"/>
      <c r="N151" s="100"/>
      <c r="O151" s="100"/>
      <c r="P151" s="100"/>
      <c r="Q151" s="100"/>
      <c r="R151" s="100"/>
      <c r="S151" s="100"/>
      <c r="T151" s="100"/>
      <c r="U151" s="100"/>
      <c r="V151" s="100"/>
      <c r="W151" s="100"/>
    </row>
    <row r="152" ht="15.75" customHeight="1">
      <c r="A152" s="100"/>
      <c r="B152" s="101"/>
      <c r="C152" s="100"/>
      <c r="D152" s="100"/>
      <c r="E152" s="102"/>
      <c r="F152" s="102"/>
      <c r="G152" s="102"/>
      <c r="H152" s="100"/>
      <c r="I152" s="101"/>
      <c r="J152" s="100"/>
      <c r="K152" s="100"/>
      <c r="L152" s="100"/>
      <c r="M152" s="100"/>
      <c r="N152" s="100"/>
      <c r="O152" s="100"/>
      <c r="P152" s="100"/>
      <c r="Q152" s="100"/>
      <c r="R152" s="100"/>
      <c r="S152" s="100"/>
      <c r="T152" s="100"/>
      <c r="U152" s="100"/>
      <c r="V152" s="100"/>
      <c r="W152" s="100"/>
    </row>
    <row r="153" ht="15.75" customHeight="1">
      <c r="A153" s="100"/>
      <c r="B153" s="101"/>
      <c r="C153" s="100"/>
      <c r="D153" s="100"/>
      <c r="E153" s="102"/>
      <c r="F153" s="102"/>
      <c r="G153" s="102"/>
      <c r="H153" s="100"/>
      <c r="I153" s="101"/>
      <c r="J153" s="100"/>
      <c r="K153" s="100"/>
      <c r="L153" s="100"/>
      <c r="M153" s="100"/>
      <c r="N153" s="100"/>
      <c r="O153" s="100"/>
      <c r="P153" s="100"/>
      <c r="Q153" s="100"/>
      <c r="R153" s="100"/>
      <c r="S153" s="100"/>
      <c r="T153" s="100"/>
      <c r="U153" s="100"/>
      <c r="V153" s="100"/>
      <c r="W153" s="100"/>
    </row>
    <row r="154" ht="15.75" customHeight="1">
      <c r="A154" s="100"/>
      <c r="B154" s="101"/>
      <c r="C154" s="100"/>
      <c r="D154" s="100"/>
      <c r="E154" s="102"/>
      <c r="F154" s="102"/>
      <c r="G154" s="102"/>
      <c r="H154" s="100"/>
      <c r="I154" s="101"/>
      <c r="J154" s="100"/>
      <c r="K154" s="100"/>
      <c r="L154" s="100"/>
      <c r="M154" s="100"/>
      <c r="N154" s="100"/>
      <c r="O154" s="100"/>
      <c r="P154" s="100"/>
      <c r="Q154" s="100"/>
      <c r="R154" s="100"/>
      <c r="S154" s="100"/>
      <c r="T154" s="100"/>
      <c r="U154" s="100"/>
      <c r="V154" s="100"/>
      <c r="W154" s="100"/>
    </row>
    <row r="155" ht="15.75" customHeight="1">
      <c r="A155" s="100"/>
      <c r="B155" s="101"/>
      <c r="C155" s="100"/>
      <c r="D155" s="100"/>
      <c r="E155" s="102"/>
      <c r="F155" s="102"/>
      <c r="G155" s="102"/>
      <c r="H155" s="100"/>
      <c r="I155" s="101"/>
      <c r="J155" s="100"/>
      <c r="K155" s="100"/>
      <c r="L155" s="100"/>
      <c r="M155" s="100"/>
      <c r="N155" s="100"/>
      <c r="O155" s="100"/>
      <c r="P155" s="100"/>
      <c r="Q155" s="100"/>
      <c r="R155" s="100"/>
      <c r="S155" s="100"/>
      <c r="T155" s="100"/>
      <c r="U155" s="100"/>
      <c r="V155" s="100"/>
      <c r="W155" s="100"/>
    </row>
    <row r="156" ht="15.75" customHeight="1">
      <c r="A156" s="100"/>
      <c r="B156" s="101"/>
      <c r="C156" s="100"/>
      <c r="D156" s="100"/>
      <c r="E156" s="102"/>
      <c r="F156" s="102"/>
      <c r="G156" s="102"/>
      <c r="H156" s="100"/>
      <c r="I156" s="101"/>
      <c r="J156" s="100"/>
      <c r="K156" s="100"/>
      <c r="L156" s="100"/>
      <c r="M156" s="100"/>
      <c r="N156" s="100"/>
      <c r="O156" s="100"/>
      <c r="P156" s="100"/>
      <c r="Q156" s="100"/>
      <c r="R156" s="100"/>
      <c r="S156" s="100"/>
      <c r="T156" s="100"/>
      <c r="U156" s="100"/>
      <c r="V156" s="100"/>
      <c r="W156" s="100"/>
    </row>
    <row r="157" ht="15.75" customHeight="1">
      <c r="A157" s="100"/>
      <c r="B157" s="101"/>
      <c r="C157" s="100"/>
      <c r="D157" s="100"/>
      <c r="E157" s="102"/>
      <c r="F157" s="102"/>
      <c r="G157" s="102"/>
      <c r="H157" s="100"/>
      <c r="I157" s="101"/>
      <c r="J157" s="100"/>
      <c r="K157" s="100"/>
      <c r="L157" s="100"/>
      <c r="M157" s="100"/>
      <c r="N157" s="100"/>
      <c r="O157" s="100"/>
      <c r="P157" s="100"/>
      <c r="Q157" s="100"/>
      <c r="R157" s="100"/>
      <c r="S157" s="100"/>
      <c r="T157" s="100"/>
      <c r="U157" s="100"/>
      <c r="V157" s="100"/>
      <c r="W157" s="100"/>
    </row>
    <row r="158" ht="15.75" customHeight="1">
      <c r="A158" s="100"/>
      <c r="B158" s="101"/>
      <c r="C158" s="100"/>
      <c r="D158" s="100"/>
      <c r="E158" s="102"/>
      <c r="F158" s="102"/>
      <c r="G158" s="102"/>
      <c r="H158" s="100"/>
      <c r="I158" s="101"/>
      <c r="J158" s="100"/>
      <c r="K158" s="100"/>
      <c r="L158" s="100"/>
      <c r="M158" s="100"/>
      <c r="N158" s="100"/>
      <c r="O158" s="100"/>
      <c r="P158" s="100"/>
      <c r="Q158" s="100"/>
      <c r="R158" s="100"/>
      <c r="S158" s="100"/>
      <c r="T158" s="100"/>
      <c r="U158" s="100"/>
      <c r="V158" s="100"/>
      <c r="W158" s="100"/>
    </row>
    <row r="159" ht="15.75" customHeight="1">
      <c r="A159" s="100"/>
      <c r="B159" s="101"/>
      <c r="C159" s="100"/>
      <c r="D159" s="100"/>
      <c r="E159" s="102"/>
      <c r="F159" s="102"/>
      <c r="G159" s="102"/>
      <c r="H159" s="100"/>
      <c r="I159" s="101"/>
      <c r="J159" s="100"/>
      <c r="K159" s="100"/>
      <c r="L159" s="100"/>
      <c r="M159" s="100"/>
      <c r="N159" s="100"/>
      <c r="O159" s="100"/>
      <c r="P159" s="100"/>
      <c r="Q159" s="100"/>
      <c r="R159" s="100"/>
      <c r="S159" s="100"/>
      <c r="T159" s="100"/>
      <c r="U159" s="100"/>
      <c r="V159" s="100"/>
      <c r="W159" s="100"/>
    </row>
    <row r="160" ht="15.75" customHeight="1">
      <c r="A160" s="100"/>
      <c r="B160" s="101"/>
      <c r="C160" s="100"/>
      <c r="D160" s="100"/>
      <c r="E160" s="102"/>
      <c r="F160" s="102"/>
      <c r="G160" s="102"/>
      <c r="H160" s="100"/>
      <c r="I160" s="101"/>
      <c r="J160" s="100"/>
      <c r="K160" s="100"/>
      <c r="L160" s="100"/>
      <c r="M160" s="100"/>
      <c r="N160" s="100"/>
      <c r="O160" s="100"/>
      <c r="P160" s="100"/>
      <c r="Q160" s="100"/>
      <c r="R160" s="100"/>
      <c r="S160" s="100"/>
      <c r="T160" s="100"/>
      <c r="U160" s="100"/>
      <c r="V160" s="100"/>
      <c r="W160" s="100"/>
    </row>
    <row r="161" ht="15.75" customHeight="1">
      <c r="A161" s="100"/>
      <c r="B161" s="101"/>
      <c r="C161" s="100"/>
      <c r="D161" s="100"/>
      <c r="E161" s="102"/>
      <c r="F161" s="102"/>
      <c r="G161" s="102"/>
      <c r="H161" s="100"/>
      <c r="I161" s="101"/>
      <c r="J161" s="100"/>
      <c r="K161" s="100"/>
      <c r="L161" s="100"/>
      <c r="M161" s="100"/>
      <c r="N161" s="100"/>
      <c r="O161" s="100"/>
      <c r="P161" s="100"/>
      <c r="Q161" s="100"/>
      <c r="R161" s="100"/>
      <c r="S161" s="100"/>
      <c r="T161" s="100"/>
      <c r="U161" s="100"/>
      <c r="V161" s="100"/>
      <c r="W161" s="100"/>
    </row>
    <row r="162" ht="15.75" customHeight="1">
      <c r="A162" s="100"/>
      <c r="B162" s="101"/>
      <c r="C162" s="100"/>
      <c r="D162" s="100"/>
      <c r="E162" s="102"/>
      <c r="F162" s="102"/>
      <c r="G162" s="102"/>
      <c r="H162" s="100"/>
      <c r="I162" s="101"/>
      <c r="J162" s="100"/>
      <c r="K162" s="100"/>
      <c r="L162" s="100"/>
      <c r="M162" s="100"/>
      <c r="N162" s="100"/>
      <c r="O162" s="100"/>
      <c r="P162" s="100"/>
      <c r="Q162" s="100"/>
      <c r="R162" s="100"/>
      <c r="S162" s="100"/>
      <c r="T162" s="100"/>
      <c r="U162" s="100"/>
      <c r="V162" s="100"/>
      <c r="W162" s="100"/>
    </row>
    <row r="163" ht="15.75" customHeight="1">
      <c r="A163" s="100"/>
      <c r="B163" s="101"/>
      <c r="C163" s="100"/>
      <c r="D163" s="100"/>
      <c r="E163" s="102"/>
      <c r="F163" s="102"/>
      <c r="G163" s="102"/>
      <c r="H163" s="100"/>
      <c r="I163" s="101"/>
      <c r="J163" s="100"/>
      <c r="K163" s="100"/>
      <c r="L163" s="100"/>
      <c r="M163" s="100"/>
      <c r="N163" s="100"/>
      <c r="O163" s="100"/>
      <c r="P163" s="100"/>
      <c r="Q163" s="100"/>
      <c r="R163" s="100"/>
      <c r="S163" s="100"/>
      <c r="T163" s="100"/>
      <c r="U163" s="100"/>
      <c r="V163" s="100"/>
      <c r="W163" s="100"/>
    </row>
    <row r="164" ht="15.75" customHeight="1">
      <c r="A164" s="100"/>
      <c r="B164" s="101"/>
      <c r="C164" s="100"/>
      <c r="D164" s="100"/>
      <c r="E164" s="102"/>
      <c r="F164" s="102"/>
      <c r="G164" s="102"/>
      <c r="H164" s="100"/>
      <c r="I164" s="101"/>
      <c r="J164" s="100"/>
      <c r="K164" s="100"/>
      <c r="L164" s="100"/>
      <c r="M164" s="100"/>
      <c r="N164" s="100"/>
      <c r="O164" s="100"/>
      <c r="P164" s="100"/>
      <c r="Q164" s="100"/>
      <c r="R164" s="100"/>
      <c r="S164" s="100"/>
      <c r="T164" s="100"/>
      <c r="U164" s="100"/>
      <c r="V164" s="100"/>
      <c r="W164" s="100"/>
    </row>
    <row r="165" ht="15.75" customHeight="1">
      <c r="A165" s="100"/>
      <c r="B165" s="101"/>
      <c r="C165" s="100"/>
      <c r="D165" s="100"/>
      <c r="E165" s="102"/>
      <c r="F165" s="102"/>
      <c r="G165" s="102"/>
      <c r="H165" s="100"/>
      <c r="I165" s="101"/>
      <c r="J165" s="100"/>
      <c r="K165" s="100"/>
      <c r="L165" s="100"/>
      <c r="M165" s="100"/>
      <c r="N165" s="100"/>
      <c r="O165" s="100"/>
      <c r="P165" s="100"/>
      <c r="Q165" s="100"/>
      <c r="R165" s="100"/>
      <c r="S165" s="100"/>
      <c r="T165" s="100"/>
      <c r="U165" s="100"/>
      <c r="V165" s="100"/>
      <c r="W165" s="100"/>
    </row>
    <row r="166" ht="15.75" customHeight="1">
      <c r="A166" s="100"/>
      <c r="B166" s="101"/>
      <c r="C166" s="100"/>
      <c r="D166" s="100"/>
      <c r="E166" s="102"/>
      <c r="F166" s="102"/>
      <c r="G166" s="102"/>
      <c r="H166" s="100"/>
      <c r="I166" s="101"/>
      <c r="J166" s="100"/>
      <c r="K166" s="100"/>
      <c r="L166" s="100"/>
      <c r="M166" s="100"/>
      <c r="N166" s="100"/>
      <c r="O166" s="100"/>
      <c r="P166" s="100"/>
      <c r="Q166" s="100"/>
      <c r="R166" s="100"/>
      <c r="S166" s="100"/>
      <c r="T166" s="100"/>
      <c r="U166" s="100"/>
      <c r="V166" s="100"/>
      <c r="W166" s="100"/>
    </row>
    <row r="167" ht="15.75" customHeight="1">
      <c r="A167" s="100"/>
      <c r="B167" s="101"/>
      <c r="C167" s="100"/>
      <c r="D167" s="100"/>
      <c r="E167" s="102"/>
      <c r="F167" s="102"/>
      <c r="G167" s="102"/>
      <c r="H167" s="100"/>
      <c r="I167" s="101"/>
      <c r="J167" s="100"/>
      <c r="K167" s="100"/>
      <c r="L167" s="100"/>
      <c r="M167" s="100"/>
      <c r="N167" s="100"/>
      <c r="O167" s="100"/>
      <c r="P167" s="100"/>
      <c r="Q167" s="100"/>
      <c r="R167" s="100"/>
      <c r="S167" s="100"/>
      <c r="T167" s="100"/>
      <c r="U167" s="100"/>
      <c r="V167" s="100"/>
      <c r="W167" s="100"/>
    </row>
    <row r="168" ht="15.75" customHeight="1">
      <c r="A168" s="100"/>
      <c r="B168" s="101"/>
      <c r="C168" s="100"/>
      <c r="D168" s="100"/>
      <c r="E168" s="102"/>
      <c r="F168" s="102"/>
      <c r="G168" s="102"/>
      <c r="H168" s="100"/>
      <c r="I168" s="101"/>
      <c r="J168" s="100"/>
      <c r="K168" s="100"/>
      <c r="L168" s="100"/>
      <c r="M168" s="100"/>
      <c r="N168" s="100"/>
      <c r="O168" s="100"/>
      <c r="P168" s="100"/>
      <c r="Q168" s="100"/>
      <c r="R168" s="100"/>
      <c r="S168" s="100"/>
      <c r="T168" s="100"/>
      <c r="U168" s="100"/>
      <c r="V168" s="100"/>
      <c r="W168" s="100"/>
    </row>
    <row r="169" ht="15.75" customHeight="1">
      <c r="A169" s="100"/>
      <c r="B169" s="101"/>
      <c r="C169" s="100"/>
      <c r="D169" s="100"/>
      <c r="E169" s="102"/>
      <c r="F169" s="102"/>
      <c r="G169" s="102"/>
      <c r="H169" s="100"/>
      <c r="I169" s="101"/>
      <c r="J169" s="100"/>
      <c r="K169" s="100"/>
      <c r="L169" s="100"/>
      <c r="M169" s="100"/>
      <c r="N169" s="100"/>
      <c r="O169" s="100"/>
      <c r="P169" s="100"/>
      <c r="Q169" s="100"/>
      <c r="R169" s="100"/>
      <c r="S169" s="100"/>
      <c r="T169" s="100"/>
      <c r="U169" s="100"/>
      <c r="V169" s="100"/>
      <c r="W169" s="100"/>
    </row>
    <row r="170" ht="15.75" customHeight="1">
      <c r="A170" s="100"/>
      <c r="B170" s="101"/>
      <c r="C170" s="100"/>
      <c r="D170" s="100"/>
      <c r="E170" s="102"/>
      <c r="F170" s="102"/>
      <c r="G170" s="102"/>
      <c r="H170" s="100"/>
      <c r="I170" s="101"/>
      <c r="J170" s="100"/>
      <c r="K170" s="100"/>
      <c r="L170" s="100"/>
      <c r="M170" s="100"/>
      <c r="N170" s="100"/>
      <c r="O170" s="100"/>
      <c r="P170" s="100"/>
      <c r="Q170" s="100"/>
      <c r="R170" s="100"/>
      <c r="S170" s="100"/>
      <c r="T170" s="100"/>
      <c r="U170" s="100"/>
      <c r="V170" s="100"/>
      <c r="W170" s="100"/>
    </row>
    <row r="171" ht="15.75" customHeight="1">
      <c r="A171" s="100"/>
      <c r="B171" s="101"/>
      <c r="C171" s="100"/>
      <c r="D171" s="100"/>
      <c r="E171" s="102"/>
      <c r="F171" s="102"/>
      <c r="G171" s="102"/>
      <c r="H171" s="100"/>
      <c r="I171" s="101"/>
      <c r="J171" s="100"/>
      <c r="K171" s="100"/>
      <c r="L171" s="100"/>
      <c r="M171" s="100"/>
      <c r="N171" s="100"/>
      <c r="O171" s="100"/>
      <c r="P171" s="100"/>
      <c r="Q171" s="100"/>
      <c r="R171" s="100"/>
      <c r="S171" s="100"/>
      <c r="T171" s="100"/>
      <c r="U171" s="100"/>
      <c r="V171" s="100"/>
      <c r="W171" s="100"/>
    </row>
    <row r="172" ht="15.75" customHeight="1">
      <c r="A172" s="100"/>
      <c r="B172" s="101"/>
      <c r="C172" s="100"/>
      <c r="D172" s="100"/>
      <c r="E172" s="102"/>
      <c r="F172" s="102"/>
      <c r="G172" s="102"/>
      <c r="H172" s="100"/>
      <c r="I172" s="101"/>
      <c r="J172" s="100"/>
      <c r="K172" s="100"/>
      <c r="L172" s="100"/>
      <c r="M172" s="100"/>
      <c r="N172" s="100"/>
      <c r="O172" s="100"/>
      <c r="P172" s="100"/>
      <c r="Q172" s="100"/>
      <c r="R172" s="100"/>
      <c r="S172" s="100"/>
      <c r="T172" s="100"/>
      <c r="U172" s="100"/>
      <c r="V172" s="100"/>
      <c r="W172" s="100"/>
    </row>
    <row r="173" ht="15.75" customHeight="1">
      <c r="A173" s="100"/>
      <c r="B173" s="101"/>
      <c r="C173" s="100"/>
      <c r="D173" s="100"/>
      <c r="E173" s="102"/>
      <c r="F173" s="102"/>
      <c r="G173" s="102"/>
      <c r="H173" s="100"/>
      <c r="I173" s="101"/>
      <c r="J173" s="100"/>
      <c r="K173" s="100"/>
      <c r="L173" s="100"/>
      <c r="M173" s="100"/>
      <c r="N173" s="100"/>
      <c r="O173" s="100"/>
      <c r="P173" s="100"/>
      <c r="Q173" s="100"/>
      <c r="R173" s="100"/>
      <c r="S173" s="100"/>
      <c r="T173" s="100"/>
      <c r="U173" s="100"/>
      <c r="V173" s="100"/>
      <c r="W173" s="100"/>
    </row>
    <row r="174" ht="15.75" customHeight="1">
      <c r="A174" s="100"/>
      <c r="B174" s="101"/>
      <c r="C174" s="100"/>
      <c r="D174" s="100"/>
      <c r="E174" s="102"/>
      <c r="F174" s="102"/>
      <c r="G174" s="102"/>
      <c r="H174" s="100"/>
      <c r="I174" s="101"/>
      <c r="J174" s="100"/>
      <c r="K174" s="100"/>
      <c r="L174" s="100"/>
      <c r="M174" s="100"/>
      <c r="N174" s="100"/>
      <c r="O174" s="100"/>
      <c r="P174" s="100"/>
      <c r="Q174" s="100"/>
      <c r="R174" s="100"/>
      <c r="S174" s="100"/>
      <c r="T174" s="100"/>
      <c r="U174" s="100"/>
      <c r="V174" s="100"/>
      <c r="W174" s="100"/>
    </row>
    <row r="175" ht="15.75" customHeight="1">
      <c r="A175" s="100"/>
      <c r="B175" s="101"/>
      <c r="C175" s="100"/>
      <c r="D175" s="100"/>
      <c r="E175" s="102"/>
      <c r="F175" s="102"/>
      <c r="G175" s="102"/>
      <c r="H175" s="100"/>
      <c r="I175" s="101"/>
      <c r="J175" s="100"/>
      <c r="K175" s="100"/>
      <c r="L175" s="100"/>
      <c r="M175" s="100"/>
      <c r="N175" s="100"/>
      <c r="O175" s="100"/>
      <c r="P175" s="100"/>
      <c r="Q175" s="100"/>
      <c r="R175" s="100"/>
      <c r="S175" s="100"/>
      <c r="T175" s="100"/>
      <c r="U175" s="100"/>
      <c r="V175" s="100"/>
      <c r="W175" s="100"/>
    </row>
    <row r="176" ht="15.75" customHeight="1">
      <c r="A176" s="100"/>
      <c r="B176" s="101"/>
      <c r="C176" s="100"/>
      <c r="D176" s="100"/>
      <c r="E176" s="102"/>
      <c r="F176" s="102"/>
      <c r="G176" s="102"/>
      <c r="H176" s="100"/>
      <c r="I176" s="101"/>
      <c r="J176" s="100"/>
      <c r="K176" s="100"/>
      <c r="L176" s="100"/>
      <c r="M176" s="100"/>
      <c r="N176" s="100"/>
      <c r="O176" s="100"/>
      <c r="P176" s="100"/>
      <c r="Q176" s="100"/>
      <c r="R176" s="100"/>
      <c r="S176" s="100"/>
      <c r="T176" s="100"/>
      <c r="U176" s="100"/>
      <c r="V176" s="100"/>
      <c r="W176" s="100"/>
    </row>
    <row r="177" ht="15.75" customHeight="1">
      <c r="A177" s="100"/>
      <c r="B177" s="101"/>
      <c r="C177" s="100"/>
      <c r="D177" s="100"/>
      <c r="E177" s="102"/>
      <c r="F177" s="102"/>
      <c r="G177" s="102"/>
      <c r="H177" s="100"/>
      <c r="I177" s="101"/>
      <c r="J177" s="100"/>
      <c r="K177" s="100"/>
      <c r="L177" s="100"/>
      <c r="M177" s="100"/>
      <c r="N177" s="100"/>
      <c r="O177" s="100"/>
      <c r="P177" s="100"/>
      <c r="Q177" s="100"/>
      <c r="R177" s="100"/>
      <c r="S177" s="100"/>
      <c r="T177" s="100"/>
      <c r="U177" s="100"/>
      <c r="V177" s="100"/>
      <c r="W177" s="100"/>
    </row>
    <row r="178" ht="15.75" customHeight="1">
      <c r="A178" s="100"/>
      <c r="B178" s="101"/>
      <c r="C178" s="100"/>
      <c r="D178" s="100"/>
      <c r="E178" s="102"/>
      <c r="F178" s="102"/>
      <c r="G178" s="102"/>
      <c r="H178" s="100"/>
      <c r="I178" s="101"/>
      <c r="J178" s="100"/>
      <c r="K178" s="100"/>
      <c r="L178" s="100"/>
      <c r="M178" s="100"/>
      <c r="N178" s="100"/>
      <c r="O178" s="100"/>
      <c r="P178" s="100"/>
      <c r="Q178" s="100"/>
      <c r="R178" s="100"/>
      <c r="S178" s="100"/>
      <c r="T178" s="100"/>
      <c r="U178" s="100"/>
      <c r="V178" s="100"/>
      <c r="W178" s="100"/>
    </row>
    <row r="179" ht="15.75" customHeight="1">
      <c r="A179" s="100"/>
      <c r="B179" s="101"/>
      <c r="C179" s="100"/>
      <c r="D179" s="100"/>
      <c r="E179" s="102"/>
      <c r="F179" s="102"/>
      <c r="G179" s="102"/>
      <c r="H179" s="100"/>
      <c r="I179" s="101"/>
      <c r="J179" s="100"/>
      <c r="K179" s="100"/>
      <c r="L179" s="100"/>
      <c r="M179" s="100"/>
      <c r="N179" s="100"/>
      <c r="O179" s="100"/>
      <c r="P179" s="100"/>
      <c r="Q179" s="100"/>
      <c r="R179" s="100"/>
      <c r="S179" s="100"/>
      <c r="T179" s="100"/>
      <c r="U179" s="100"/>
      <c r="V179" s="100"/>
      <c r="W179" s="100"/>
    </row>
    <row r="180" ht="15.75" customHeight="1">
      <c r="A180" s="100"/>
      <c r="B180" s="101"/>
      <c r="C180" s="100"/>
      <c r="D180" s="100"/>
      <c r="E180" s="102"/>
      <c r="F180" s="102"/>
      <c r="G180" s="102"/>
      <c r="H180" s="100"/>
      <c r="I180" s="101"/>
      <c r="J180" s="100"/>
      <c r="K180" s="100"/>
      <c r="L180" s="100"/>
      <c r="M180" s="100"/>
      <c r="N180" s="100"/>
      <c r="O180" s="100"/>
      <c r="P180" s="100"/>
      <c r="Q180" s="100"/>
      <c r="R180" s="100"/>
      <c r="S180" s="100"/>
      <c r="T180" s="100"/>
      <c r="U180" s="100"/>
      <c r="V180" s="100"/>
      <c r="W180" s="100"/>
    </row>
    <row r="181" ht="15.75" customHeight="1">
      <c r="A181" s="100"/>
      <c r="B181" s="101"/>
      <c r="C181" s="100"/>
      <c r="D181" s="100"/>
      <c r="E181" s="102"/>
      <c r="F181" s="102"/>
      <c r="G181" s="102"/>
      <c r="H181" s="100"/>
      <c r="I181" s="101"/>
      <c r="J181" s="100"/>
      <c r="K181" s="100"/>
      <c r="L181" s="100"/>
      <c r="M181" s="100"/>
      <c r="N181" s="100"/>
      <c r="O181" s="100"/>
      <c r="P181" s="100"/>
      <c r="Q181" s="100"/>
      <c r="R181" s="100"/>
      <c r="S181" s="100"/>
      <c r="T181" s="100"/>
      <c r="U181" s="100"/>
      <c r="V181" s="100"/>
      <c r="W181" s="100"/>
    </row>
    <row r="182" ht="15.75" customHeight="1">
      <c r="A182" s="100"/>
      <c r="B182" s="101"/>
      <c r="C182" s="100"/>
      <c r="D182" s="100"/>
      <c r="E182" s="102"/>
      <c r="F182" s="102"/>
      <c r="G182" s="102"/>
      <c r="H182" s="100"/>
      <c r="I182" s="101"/>
      <c r="J182" s="100"/>
      <c r="K182" s="100"/>
      <c r="L182" s="100"/>
      <c r="M182" s="100"/>
      <c r="N182" s="100"/>
      <c r="O182" s="100"/>
      <c r="P182" s="100"/>
      <c r="Q182" s="100"/>
      <c r="R182" s="100"/>
      <c r="S182" s="100"/>
      <c r="T182" s="100"/>
      <c r="U182" s="100"/>
      <c r="V182" s="100"/>
      <c r="W182" s="100"/>
    </row>
    <row r="183" ht="15.75" customHeight="1">
      <c r="A183" s="100"/>
      <c r="B183" s="101"/>
      <c r="C183" s="100"/>
      <c r="D183" s="100"/>
      <c r="E183" s="102"/>
      <c r="F183" s="102"/>
      <c r="G183" s="102"/>
      <c r="H183" s="100"/>
      <c r="I183" s="101"/>
      <c r="J183" s="100"/>
      <c r="K183" s="100"/>
      <c r="L183" s="100"/>
      <c r="M183" s="100"/>
      <c r="N183" s="100"/>
      <c r="O183" s="100"/>
      <c r="P183" s="100"/>
      <c r="Q183" s="100"/>
      <c r="R183" s="100"/>
      <c r="S183" s="100"/>
      <c r="T183" s="100"/>
      <c r="U183" s="100"/>
      <c r="V183" s="100"/>
      <c r="W183" s="100"/>
    </row>
    <row r="184" ht="15.75" customHeight="1">
      <c r="A184" s="100"/>
      <c r="B184" s="101"/>
      <c r="C184" s="100"/>
      <c r="D184" s="100"/>
      <c r="E184" s="102"/>
      <c r="F184" s="102"/>
      <c r="G184" s="102"/>
      <c r="H184" s="100"/>
      <c r="I184" s="101"/>
      <c r="J184" s="100"/>
      <c r="K184" s="100"/>
      <c r="L184" s="100"/>
      <c r="M184" s="100"/>
      <c r="N184" s="100"/>
      <c r="O184" s="100"/>
      <c r="P184" s="100"/>
      <c r="Q184" s="100"/>
      <c r="R184" s="100"/>
      <c r="S184" s="100"/>
      <c r="T184" s="100"/>
      <c r="U184" s="100"/>
      <c r="V184" s="100"/>
      <c r="W184" s="100"/>
    </row>
    <row r="185" ht="15.75" customHeight="1">
      <c r="A185" s="100"/>
      <c r="B185" s="101"/>
      <c r="C185" s="100"/>
      <c r="D185" s="100"/>
      <c r="E185" s="102"/>
      <c r="F185" s="102"/>
      <c r="G185" s="102"/>
      <c r="H185" s="100"/>
      <c r="I185" s="101"/>
      <c r="J185" s="100"/>
      <c r="K185" s="100"/>
      <c r="L185" s="100"/>
      <c r="M185" s="100"/>
      <c r="N185" s="100"/>
      <c r="O185" s="100"/>
      <c r="P185" s="100"/>
      <c r="Q185" s="100"/>
      <c r="R185" s="100"/>
      <c r="S185" s="100"/>
      <c r="T185" s="100"/>
      <c r="U185" s="100"/>
      <c r="V185" s="100"/>
      <c r="W185" s="100"/>
    </row>
    <row r="186" ht="15.75" customHeight="1">
      <c r="A186" s="100"/>
      <c r="B186" s="101"/>
      <c r="C186" s="100"/>
      <c r="D186" s="100"/>
      <c r="E186" s="102"/>
      <c r="F186" s="102"/>
      <c r="G186" s="102"/>
      <c r="H186" s="100"/>
      <c r="I186" s="101"/>
      <c r="J186" s="100"/>
      <c r="K186" s="100"/>
      <c r="L186" s="100"/>
      <c r="M186" s="100"/>
      <c r="N186" s="100"/>
      <c r="O186" s="100"/>
      <c r="P186" s="100"/>
      <c r="Q186" s="100"/>
      <c r="R186" s="100"/>
      <c r="S186" s="100"/>
      <c r="T186" s="100"/>
      <c r="U186" s="100"/>
      <c r="V186" s="100"/>
      <c r="W186" s="100"/>
    </row>
    <row r="187" ht="15.75" customHeight="1">
      <c r="A187" s="100"/>
      <c r="B187" s="101"/>
      <c r="C187" s="100"/>
      <c r="D187" s="100"/>
      <c r="E187" s="102"/>
      <c r="F187" s="102"/>
      <c r="G187" s="102"/>
      <c r="H187" s="100"/>
      <c r="I187" s="101"/>
      <c r="J187" s="100"/>
      <c r="K187" s="100"/>
      <c r="L187" s="100"/>
      <c r="M187" s="100"/>
      <c r="N187" s="100"/>
      <c r="O187" s="100"/>
      <c r="P187" s="100"/>
      <c r="Q187" s="100"/>
      <c r="R187" s="100"/>
      <c r="S187" s="100"/>
      <c r="T187" s="100"/>
      <c r="U187" s="100"/>
      <c r="V187" s="100"/>
      <c r="W187" s="100"/>
    </row>
    <row r="188" ht="15.75" customHeight="1">
      <c r="A188" s="100"/>
      <c r="B188" s="101"/>
      <c r="C188" s="100"/>
      <c r="D188" s="100"/>
      <c r="E188" s="102"/>
      <c r="F188" s="102"/>
      <c r="G188" s="102"/>
      <c r="H188" s="100"/>
      <c r="I188" s="101"/>
      <c r="J188" s="100"/>
      <c r="K188" s="100"/>
      <c r="L188" s="100"/>
      <c r="M188" s="100"/>
      <c r="N188" s="100"/>
      <c r="O188" s="100"/>
      <c r="P188" s="100"/>
      <c r="Q188" s="100"/>
      <c r="R188" s="100"/>
      <c r="S188" s="100"/>
      <c r="T188" s="100"/>
      <c r="U188" s="100"/>
      <c r="V188" s="100"/>
      <c r="W188" s="100"/>
    </row>
    <row r="189" ht="15.75" customHeight="1">
      <c r="A189" s="100"/>
      <c r="B189" s="101"/>
      <c r="C189" s="100"/>
      <c r="D189" s="100"/>
      <c r="E189" s="102"/>
      <c r="F189" s="102"/>
      <c r="G189" s="102"/>
      <c r="H189" s="100"/>
      <c r="I189" s="101"/>
      <c r="J189" s="100"/>
      <c r="K189" s="100"/>
      <c r="L189" s="100"/>
      <c r="M189" s="100"/>
      <c r="N189" s="100"/>
      <c r="O189" s="100"/>
      <c r="P189" s="100"/>
      <c r="Q189" s="100"/>
      <c r="R189" s="100"/>
      <c r="S189" s="100"/>
      <c r="T189" s="100"/>
      <c r="U189" s="100"/>
      <c r="V189" s="100"/>
      <c r="W189" s="100"/>
    </row>
    <row r="190" ht="15.75" customHeight="1">
      <c r="A190" s="100"/>
      <c r="B190" s="101"/>
      <c r="C190" s="100"/>
      <c r="D190" s="100"/>
      <c r="E190" s="102"/>
      <c r="F190" s="102"/>
      <c r="G190" s="102"/>
      <c r="H190" s="100"/>
      <c r="I190" s="101"/>
      <c r="J190" s="100"/>
      <c r="K190" s="100"/>
      <c r="L190" s="100"/>
      <c r="M190" s="100"/>
      <c r="N190" s="100"/>
      <c r="O190" s="100"/>
      <c r="P190" s="100"/>
      <c r="Q190" s="100"/>
      <c r="R190" s="100"/>
      <c r="S190" s="100"/>
      <c r="T190" s="100"/>
      <c r="U190" s="100"/>
      <c r="V190" s="100"/>
      <c r="W190" s="100"/>
    </row>
    <row r="191" ht="15.75" customHeight="1">
      <c r="A191" s="100"/>
      <c r="B191" s="101"/>
      <c r="C191" s="100"/>
      <c r="D191" s="100"/>
      <c r="E191" s="102"/>
      <c r="F191" s="102"/>
      <c r="G191" s="102"/>
      <c r="H191" s="100"/>
      <c r="I191" s="101"/>
      <c r="J191" s="100"/>
      <c r="K191" s="100"/>
      <c r="L191" s="100"/>
      <c r="M191" s="100"/>
      <c r="N191" s="100"/>
      <c r="O191" s="100"/>
      <c r="P191" s="100"/>
      <c r="Q191" s="100"/>
      <c r="R191" s="100"/>
      <c r="S191" s="100"/>
      <c r="T191" s="100"/>
      <c r="U191" s="100"/>
      <c r="V191" s="100"/>
      <c r="W191" s="100"/>
    </row>
    <row r="192" ht="15.75" customHeight="1">
      <c r="A192" s="100"/>
      <c r="B192" s="101"/>
      <c r="C192" s="100"/>
      <c r="D192" s="100"/>
      <c r="E192" s="102"/>
      <c r="F192" s="102"/>
      <c r="G192" s="102"/>
      <c r="H192" s="100"/>
      <c r="I192" s="101"/>
      <c r="J192" s="100"/>
      <c r="K192" s="100"/>
      <c r="L192" s="100"/>
      <c r="M192" s="100"/>
      <c r="N192" s="100"/>
      <c r="O192" s="100"/>
      <c r="P192" s="100"/>
      <c r="Q192" s="100"/>
      <c r="R192" s="100"/>
      <c r="S192" s="100"/>
      <c r="T192" s="100"/>
      <c r="U192" s="100"/>
      <c r="V192" s="100"/>
      <c r="W192" s="100"/>
    </row>
    <row r="193" ht="15.75" customHeight="1">
      <c r="A193" s="100"/>
      <c r="B193" s="101"/>
      <c r="C193" s="100"/>
      <c r="D193" s="100"/>
      <c r="E193" s="102"/>
      <c r="F193" s="102"/>
      <c r="G193" s="102"/>
      <c r="H193" s="100"/>
      <c r="I193" s="101"/>
      <c r="J193" s="100"/>
      <c r="K193" s="100"/>
      <c r="L193" s="100"/>
      <c r="M193" s="100"/>
      <c r="N193" s="100"/>
      <c r="O193" s="100"/>
      <c r="P193" s="100"/>
      <c r="Q193" s="100"/>
      <c r="R193" s="100"/>
      <c r="S193" s="100"/>
      <c r="T193" s="100"/>
      <c r="U193" s="100"/>
      <c r="V193" s="100"/>
      <c r="W193" s="100"/>
    </row>
    <row r="194" ht="15.75" customHeight="1">
      <c r="A194" s="100"/>
      <c r="B194" s="101"/>
      <c r="C194" s="100"/>
      <c r="D194" s="100"/>
      <c r="E194" s="102"/>
      <c r="F194" s="102"/>
      <c r="G194" s="102"/>
      <c r="H194" s="100"/>
      <c r="I194" s="101"/>
      <c r="J194" s="100"/>
      <c r="K194" s="100"/>
      <c r="L194" s="100"/>
      <c r="M194" s="100"/>
      <c r="N194" s="100"/>
      <c r="O194" s="100"/>
      <c r="P194" s="100"/>
      <c r="Q194" s="100"/>
      <c r="R194" s="100"/>
      <c r="S194" s="100"/>
      <c r="T194" s="100"/>
      <c r="U194" s="100"/>
      <c r="V194" s="100"/>
      <c r="W194" s="100"/>
    </row>
    <row r="195" ht="15.75" customHeight="1">
      <c r="A195" s="100"/>
      <c r="B195" s="101"/>
      <c r="C195" s="100"/>
      <c r="D195" s="100"/>
      <c r="E195" s="102"/>
      <c r="F195" s="102"/>
      <c r="G195" s="102"/>
      <c r="H195" s="100"/>
      <c r="I195" s="101"/>
      <c r="J195" s="100"/>
      <c r="K195" s="100"/>
      <c r="L195" s="100"/>
      <c r="M195" s="100"/>
      <c r="N195" s="100"/>
      <c r="O195" s="100"/>
      <c r="P195" s="100"/>
      <c r="Q195" s="100"/>
      <c r="R195" s="100"/>
      <c r="S195" s="100"/>
      <c r="T195" s="100"/>
      <c r="U195" s="100"/>
      <c r="V195" s="100"/>
      <c r="W195" s="100"/>
    </row>
    <row r="196" ht="15.75" customHeight="1">
      <c r="A196" s="100"/>
      <c r="B196" s="101"/>
      <c r="C196" s="100"/>
      <c r="D196" s="100"/>
      <c r="E196" s="102"/>
      <c r="F196" s="102"/>
      <c r="G196" s="102"/>
      <c r="H196" s="100"/>
      <c r="I196" s="101"/>
      <c r="J196" s="100"/>
      <c r="K196" s="100"/>
      <c r="L196" s="100"/>
      <c r="M196" s="100"/>
      <c r="N196" s="100"/>
      <c r="O196" s="100"/>
      <c r="P196" s="100"/>
      <c r="Q196" s="100"/>
      <c r="R196" s="100"/>
      <c r="S196" s="100"/>
      <c r="T196" s="100"/>
      <c r="U196" s="100"/>
      <c r="V196" s="100"/>
      <c r="W196" s="100"/>
    </row>
    <row r="197" ht="15.75" customHeight="1">
      <c r="A197" s="100"/>
      <c r="B197" s="101"/>
      <c r="C197" s="100"/>
      <c r="D197" s="100"/>
      <c r="E197" s="102"/>
      <c r="F197" s="102"/>
      <c r="G197" s="102"/>
      <c r="H197" s="100"/>
      <c r="I197" s="101"/>
      <c r="J197" s="100"/>
      <c r="K197" s="100"/>
      <c r="L197" s="100"/>
      <c r="M197" s="100"/>
      <c r="N197" s="100"/>
      <c r="O197" s="100"/>
      <c r="P197" s="100"/>
      <c r="Q197" s="100"/>
      <c r="R197" s="100"/>
      <c r="S197" s="100"/>
      <c r="T197" s="100"/>
      <c r="U197" s="100"/>
      <c r="V197" s="100"/>
      <c r="W197" s="100"/>
    </row>
    <row r="198" ht="15.75" customHeight="1">
      <c r="A198" s="100"/>
      <c r="B198" s="101"/>
      <c r="C198" s="100"/>
      <c r="D198" s="100"/>
      <c r="E198" s="102"/>
      <c r="F198" s="102"/>
      <c r="G198" s="102"/>
      <c r="H198" s="100"/>
      <c r="I198" s="101"/>
      <c r="J198" s="100"/>
      <c r="K198" s="100"/>
      <c r="L198" s="100"/>
      <c r="M198" s="100"/>
      <c r="N198" s="100"/>
      <c r="O198" s="100"/>
      <c r="P198" s="100"/>
      <c r="Q198" s="100"/>
      <c r="R198" s="100"/>
      <c r="S198" s="100"/>
      <c r="T198" s="100"/>
      <c r="U198" s="100"/>
      <c r="V198" s="100"/>
      <c r="W198" s="100"/>
    </row>
    <row r="199" ht="15.75" customHeight="1">
      <c r="A199" s="100"/>
      <c r="B199" s="101"/>
      <c r="C199" s="100"/>
      <c r="D199" s="100"/>
      <c r="E199" s="102"/>
      <c r="F199" s="102"/>
      <c r="G199" s="102"/>
      <c r="H199" s="100"/>
      <c r="I199" s="101"/>
      <c r="J199" s="100"/>
      <c r="K199" s="100"/>
      <c r="L199" s="100"/>
      <c r="M199" s="100"/>
      <c r="N199" s="100"/>
      <c r="O199" s="100"/>
      <c r="P199" s="100"/>
      <c r="Q199" s="100"/>
      <c r="R199" s="100"/>
      <c r="S199" s="100"/>
      <c r="T199" s="100"/>
      <c r="U199" s="100"/>
      <c r="V199" s="100"/>
      <c r="W199" s="100"/>
    </row>
    <row r="200" ht="15.75" customHeight="1">
      <c r="A200" s="100"/>
      <c r="B200" s="101"/>
      <c r="C200" s="100"/>
      <c r="D200" s="100"/>
      <c r="E200" s="102"/>
      <c r="F200" s="102"/>
      <c r="G200" s="102"/>
      <c r="H200" s="100"/>
      <c r="I200" s="101"/>
      <c r="J200" s="100"/>
      <c r="K200" s="100"/>
      <c r="L200" s="100"/>
      <c r="M200" s="100"/>
      <c r="N200" s="100"/>
      <c r="O200" s="100"/>
      <c r="P200" s="100"/>
      <c r="Q200" s="100"/>
      <c r="R200" s="100"/>
      <c r="S200" s="100"/>
      <c r="T200" s="100"/>
      <c r="U200" s="100"/>
      <c r="V200" s="100"/>
      <c r="W200" s="100"/>
    </row>
    <row r="201" ht="15.75" customHeight="1">
      <c r="A201" s="100"/>
      <c r="B201" s="101"/>
      <c r="C201" s="100"/>
      <c r="D201" s="100"/>
      <c r="E201" s="102"/>
      <c r="F201" s="102"/>
      <c r="G201" s="102"/>
      <c r="H201" s="100"/>
      <c r="I201" s="101"/>
      <c r="J201" s="100"/>
      <c r="K201" s="100"/>
      <c r="L201" s="100"/>
      <c r="M201" s="100"/>
      <c r="N201" s="100"/>
      <c r="O201" s="100"/>
      <c r="P201" s="100"/>
      <c r="Q201" s="100"/>
      <c r="R201" s="100"/>
      <c r="S201" s="100"/>
      <c r="T201" s="100"/>
      <c r="U201" s="100"/>
      <c r="V201" s="100"/>
      <c r="W201" s="100"/>
    </row>
    <row r="202" ht="15.75" customHeight="1">
      <c r="A202" s="100"/>
      <c r="B202" s="101"/>
      <c r="C202" s="100"/>
      <c r="D202" s="100"/>
      <c r="E202" s="102"/>
      <c r="F202" s="102"/>
      <c r="G202" s="102"/>
      <c r="H202" s="100"/>
      <c r="I202" s="101"/>
      <c r="J202" s="100"/>
      <c r="K202" s="100"/>
      <c r="L202" s="100"/>
      <c r="M202" s="100"/>
      <c r="N202" s="100"/>
      <c r="O202" s="100"/>
      <c r="P202" s="100"/>
      <c r="Q202" s="100"/>
      <c r="R202" s="100"/>
      <c r="S202" s="100"/>
      <c r="T202" s="100"/>
      <c r="U202" s="100"/>
      <c r="V202" s="100"/>
      <c r="W202" s="100"/>
    </row>
    <row r="203" ht="15.75" customHeight="1">
      <c r="A203" s="100"/>
      <c r="B203" s="101"/>
      <c r="C203" s="100"/>
      <c r="D203" s="100"/>
      <c r="E203" s="102"/>
      <c r="F203" s="102"/>
      <c r="G203" s="102"/>
      <c r="H203" s="100"/>
      <c r="I203" s="101"/>
      <c r="J203" s="100"/>
      <c r="K203" s="100"/>
      <c r="L203" s="100"/>
      <c r="M203" s="100"/>
      <c r="N203" s="100"/>
      <c r="O203" s="100"/>
      <c r="P203" s="100"/>
      <c r="Q203" s="100"/>
      <c r="R203" s="100"/>
      <c r="S203" s="100"/>
      <c r="T203" s="100"/>
      <c r="U203" s="100"/>
      <c r="V203" s="100"/>
      <c r="W203" s="100"/>
    </row>
    <row r="204" ht="15.75" customHeight="1">
      <c r="A204" s="100"/>
      <c r="B204" s="101"/>
      <c r="C204" s="100"/>
      <c r="D204" s="100"/>
      <c r="E204" s="102"/>
      <c r="F204" s="102"/>
      <c r="G204" s="102"/>
      <c r="H204" s="100"/>
      <c r="I204" s="101"/>
      <c r="J204" s="100"/>
      <c r="K204" s="100"/>
      <c r="L204" s="100"/>
      <c r="M204" s="100"/>
      <c r="N204" s="100"/>
      <c r="O204" s="100"/>
      <c r="P204" s="100"/>
      <c r="Q204" s="100"/>
      <c r="R204" s="100"/>
      <c r="S204" s="100"/>
      <c r="T204" s="100"/>
      <c r="U204" s="100"/>
      <c r="V204" s="100"/>
      <c r="W204" s="100"/>
    </row>
    <row r="205" ht="15.75" customHeight="1">
      <c r="A205" s="100"/>
      <c r="B205" s="101"/>
      <c r="C205" s="100"/>
      <c r="D205" s="100"/>
      <c r="E205" s="102"/>
      <c r="F205" s="102"/>
      <c r="G205" s="102"/>
      <c r="H205" s="100"/>
      <c r="I205" s="101"/>
      <c r="J205" s="100"/>
      <c r="K205" s="100"/>
      <c r="L205" s="100"/>
      <c r="M205" s="100"/>
      <c r="N205" s="100"/>
      <c r="O205" s="100"/>
      <c r="P205" s="100"/>
      <c r="Q205" s="100"/>
      <c r="R205" s="100"/>
      <c r="S205" s="100"/>
      <c r="T205" s="100"/>
      <c r="U205" s="100"/>
      <c r="V205" s="100"/>
      <c r="W205" s="100"/>
    </row>
    <row r="206" ht="15.75" customHeight="1">
      <c r="A206" s="100"/>
      <c r="B206" s="101"/>
      <c r="C206" s="100"/>
      <c r="D206" s="100"/>
      <c r="E206" s="102"/>
      <c r="F206" s="102"/>
      <c r="G206" s="102"/>
      <c r="H206" s="100"/>
      <c r="I206" s="101"/>
      <c r="J206" s="100"/>
      <c r="K206" s="100"/>
      <c r="L206" s="100"/>
      <c r="M206" s="100"/>
      <c r="N206" s="100"/>
      <c r="O206" s="100"/>
      <c r="P206" s="100"/>
      <c r="Q206" s="100"/>
      <c r="R206" s="100"/>
      <c r="S206" s="100"/>
      <c r="T206" s="100"/>
      <c r="U206" s="100"/>
      <c r="V206" s="100"/>
      <c r="W206" s="100"/>
    </row>
    <row r="207" ht="15.75" customHeight="1">
      <c r="A207" s="100"/>
      <c r="B207" s="101"/>
      <c r="C207" s="100"/>
      <c r="D207" s="100"/>
      <c r="E207" s="102"/>
      <c r="F207" s="102"/>
      <c r="G207" s="102"/>
      <c r="H207" s="100"/>
      <c r="I207" s="101"/>
      <c r="J207" s="100"/>
      <c r="K207" s="100"/>
      <c r="L207" s="100"/>
      <c r="M207" s="100"/>
      <c r="N207" s="100"/>
      <c r="O207" s="100"/>
      <c r="P207" s="100"/>
      <c r="Q207" s="100"/>
      <c r="R207" s="100"/>
      <c r="S207" s="100"/>
      <c r="T207" s="100"/>
      <c r="U207" s="100"/>
      <c r="V207" s="100"/>
      <c r="W207" s="100"/>
    </row>
    <row r="208" ht="15.75" customHeight="1">
      <c r="A208" s="100"/>
      <c r="B208" s="101"/>
      <c r="C208" s="100"/>
      <c r="D208" s="100"/>
      <c r="E208" s="102"/>
      <c r="F208" s="102"/>
      <c r="G208" s="102"/>
      <c r="H208" s="100"/>
      <c r="I208" s="101"/>
      <c r="J208" s="100"/>
      <c r="K208" s="100"/>
      <c r="L208" s="100"/>
      <c r="M208" s="100"/>
      <c r="N208" s="100"/>
      <c r="O208" s="100"/>
      <c r="P208" s="100"/>
      <c r="Q208" s="100"/>
      <c r="R208" s="100"/>
      <c r="S208" s="100"/>
      <c r="T208" s="100"/>
      <c r="U208" s="100"/>
      <c r="V208" s="100"/>
      <c r="W208" s="100"/>
    </row>
    <row r="209" ht="15.75" customHeight="1">
      <c r="A209" s="100"/>
      <c r="B209" s="101"/>
      <c r="C209" s="100"/>
      <c r="D209" s="100"/>
      <c r="E209" s="102"/>
      <c r="F209" s="102"/>
      <c r="G209" s="102"/>
      <c r="H209" s="100"/>
      <c r="I209" s="101"/>
      <c r="J209" s="100"/>
      <c r="K209" s="100"/>
      <c r="L209" s="100"/>
      <c r="M209" s="100"/>
      <c r="N209" s="100"/>
      <c r="O209" s="100"/>
      <c r="P209" s="100"/>
      <c r="Q209" s="100"/>
      <c r="R209" s="100"/>
      <c r="S209" s="100"/>
      <c r="T209" s="100"/>
      <c r="U209" s="100"/>
      <c r="V209" s="100"/>
      <c r="W209" s="100"/>
    </row>
    <row r="210" ht="15.75" customHeight="1">
      <c r="A210" s="100"/>
      <c r="B210" s="101"/>
      <c r="C210" s="100"/>
      <c r="D210" s="100"/>
      <c r="E210" s="102"/>
      <c r="F210" s="102"/>
      <c r="G210" s="102"/>
      <c r="H210" s="100"/>
      <c r="I210" s="101"/>
      <c r="J210" s="100"/>
      <c r="K210" s="100"/>
      <c r="L210" s="100"/>
      <c r="M210" s="100"/>
      <c r="N210" s="100"/>
      <c r="O210" s="100"/>
      <c r="P210" s="100"/>
      <c r="Q210" s="100"/>
      <c r="R210" s="100"/>
      <c r="S210" s="100"/>
      <c r="T210" s="100"/>
      <c r="U210" s="100"/>
      <c r="V210" s="100"/>
      <c r="W210" s="100"/>
    </row>
    <row r="211" ht="15.75" customHeight="1">
      <c r="A211" s="100"/>
      <c r="B211" s="101"/>
      <c r="C211" s="100"/>
      <c r="D211" s="100"/>
      <c r="E211" s="102"/>
      <c r="F211" s="102"/>
      <c r="G211" s="102"/>
      <c r="H211" s="100"/>
      <c r="I211" s="101"/>
      <c r="J211" s="100"/>
      <c r="K211" s="100"/>
      <c r="L211" s="100"/>
      <c r="M211" s="100"/>
      <c r="N211" s="100"/>
      <c r="O211" s="100"/>
      <c r="P211" s="100"/>
      <c r="Q211" s="100"/>
      <c r="R211" s="100"/>
      <c r="S211" s="100"/>
      <c r="T211" s="100"/>
      <c r="U211" s="100"/>
      <c r="V211" s="100"/>
      <c r="W211" s="100"/>
    </row>
    <row r="212" ht="15.75" customHeight="1">
      <c r="A212" s="100"/>
      <c r="B212" s="101"/>
      <c r="C212" s="100"/>
      <c r="D212" s="100"/>
      <c r="E212" s="102"/>
      <c r="F212" s="102"/>
      <c r="G212" s="102"/>
      <c r="H212" s="100"/>
      <c r="I212" s="101"/>
      <c r="J212" s="100"/>
      <c r="K212" s="100"/>
      <c r="L212" s="100"/>
      <c r="M212" s="100"/>
      <c r="N212" s="100"/>
      <c r="O212" s="100"/>
      <c r="P212" s="100"/>
      <c r="Q212" s="100"/>
      <c r="R212" s="100"/>
      <c r="S212" s="100"/>
      <c r="T212" s="100"/>
      <c r="U212" s="100"/>
      <c r="V212" s="100"/>
      <c r="W212" s="100"/>
    </row>
    <row r="213" ht="15.75" customHeight="1">
      <c r="A213" s="100"/>
      <c r="B213" s="101"/>
      <c r="C213" s="100"/>
      <c r="D213" s="100"/>
      <c r="E213" s="102"/>
      <c r="F213" s="102"/>
      <c r="G213" s="102"/>
      <c r="H213" s="100"/>
      <c r="I213" s="101"/>
      <c r="J213" s="100"/>
      <c r="K213" s="100"/>
      <c r="L213" s="100"/>
      <c r="M213" s="100"/>
      <c r="N213" s="100"/>
      <c r="O213" s="100"/>
      <c r="P213" s="100"/>
      <c r="Q213" s="100"/>
      <c r="R213" s="100"/>
      <c r="S213" s="100"/>
      <c r="T213" s="100"/>
      <c r="U213" s="100"/>
      <c r="V213" s="100"/>
      <c r="W213" s="100"/>
    </row>
    <row r="214" ht="15.75" customHeight="1">
      <c r="A214" s="100"/>
      <c r="B214" s="101"/>
      <c r="C214" s="100"/>
      <c r="D214" s="100"/>
      <c r="E214" s="102"/>
      <c r="F214" s="102"/>
      <c r="G214" s="102"/>
      <c r="H214" s="100"/>
      <c r="I214" s="101"/>
      <c r="J214" s="100"/>
      <c r="K214" s="100"/>
      <c r="L214" s="100"/>
      <c r="M214" s="100"/>
      <c r="N214" s="100"/>
      <c r="O214" s="100"/>
      <c r="P214" s="100"/>
      <c r="Q214" s="100"/>
      <c r="R214" s="100"/>
      <c r="S214" s="100"/>
      <c r="T214" s="100"/>
      <c r="U214" s="100"/>
      <c r="V214" s="100"/>
      <c r="W214" s="100"/>
    </row>
    <row r="215" ht="15.75" customHeight="1">
      <c r="A215" s="100"/>
      <c r="B215" s="101"/>
      <c r="C215" s="100"/>
      <c r="D215" s="100"/>
      <c r="E215" s="102"/>
      <c r="F215" s="102"/>
      <c r="G215" s="102"/>
      <c r="H215" s="100"/>
      <c r="I215" s="101"/>
      <c r="J215" s="100"/>
      <c r="K215" s="100"/>
      <c r="L215" s="100"/>
      <c r="M215" s="100"/>
      <c r="N215" s="100"/>
      <c r="O215" s="100"/>
      <c r="P215" s="100"/>
      <c r="Q215" s="100"/>
      <c r="R215" s="100"/>
      <c r="S215" s="100"/>
      <c r="T215" s="100"/>
      <c r="U215" s="100"/>
      <c r="V215" s="100"/>
      <c r="W215" s="100"/>
    </row>
    <row r="216" ht="15.75" customHeight="1">
      <c r="A216" s="100"/>
      <c r="B216" s="101"/>
      <c r="C216" s="100"/>
      <c r="D216" s="100"/>
      <c r="E216" s="102"/>
      <c r="F216" s="102"/>
      <c r="G216" s="102"/>
      <c r="H216" s="100"/>
      <c r="I216" s="101"/>
      <c r="J216" s="100"/>
      <c r="K216" s="100"/>
      <c r="L216" s="100"/>
      <c r="M216" s="100"/>
      <c r="N216" s="100"/>
      <c r="O216" s="100"/>
      <c r="P216" s="100"/>
      <c r="Q216" s="100"/>
      <c r="R216" s="100"/>
      <c r="S216" s="100"/>
      <c r="T216" s="100"/>
      <c r="U216" s="100"/>
      <c r="V216" s="100"/>
      <c r="W216" s="100"/>
    </row>
    <row r="217" ht="15.75" customHeight="1">
      <c r="A217" s="100"/>
      <c r="B217" s="101"/>
      <c r="C217" s="100"/>
      <c r="D217" s="100"/>
      <c r="E217" s="102"/>
      <c r="F217" s="102"/>
      <c r="G217" s="102"/>
      <c r="H217" s="100"/>
      <c r="I217" s="101"/>
      <c r="J217" s="100"/>
      <c r="K217" s="100"/>
      <c r="L217" s="100"/>
      <c r="M217" s="100"/>
      <c r="N217" s="100"/>
      <c r="O217" s="100"/>
      <c r="P217" s="100"/>
      <c r="Q217" s="100"/>
      <c r="R217" s="100"/>
      <c r="S217" s="100"/>
      <c r="T217" s="100"/>
      <c r="U217" s="100"/>
      <c r="V217" s="100"/>
      <c r="W217" s="100"/>
    </row>
    <row r="218" ht="15.75" customHeight="1">
      <c r="A218" s="100"/>
      <c r="B218" s="101"/>
      <c r="C218" s="100"/>
      <c r="D218" s="100"/>
      <c r="E218" s="102"/>
      <c r="F218" s="102"/>
      <c r="G218" s="102"/>
      <c r="H218" s="100"/>
      <c r="I218" s="101"/>
      <c r="J218" s="100"/>
      <c r="K218" s="100"/>
      <c r="L218" s="100"/>
      <c r="M218" s="100"/>
      <c r="N218" s="100"/>
      <c r="O218" s="100"/>
      <c r="P218" s="100"/>
      <c r="Q218" s="100"/>
      <c r="R218" s="100"/>
      <c r="S218" s="100"/>
      <c r="T218" s="100"/>
      <c r="U218" s="100"/>
      <c r="V218" s="100"/>
      <c r="W218" s="100"/>
    </row>
    <row r="219" ht="15.75" customHeight="1">
      <c r="A219" s="100"/>
      <c r="B219" s="101"/>
      <c r="C219" s="100"/>
      <c r="D219" s="100"/>
      <c r="E219" s="102"/>
      <c r="F219" s="102"/>
      <c r="G219" s="102"/>
      <c r="H219" s="100"/>
      <c r="I219" s="101"/>
      <c r="J219" s="100"/>
      <c r="K219" s="100"/>
      <c r="L219" s="100"/>
      <c r="M219" s="100"/>
      <c r="N219" s="100"/>
      <c r="O219" s="100"/>
      <c r="P219" s="100"/>
      <c r="Q219" s="100"/>
      <c r="R219" s="100"/>
      <c r="S219" s="100"/>
      <c r="T219" s="100"/>
      <c r="U219" s="100"/>
      <c r="V219" s="100"/>
      <c r="W219" s="100"/>
    </row>
    <row r="220" ht="15.75" customHeight="1">
      <c r="A220" s="100"/>
      <c r="B220" s="101"/>
      <c r="C220" s="100"/>
      <c r="D220" s="100"/>
      <c r="E220" s="102"/>
      <c r="F220" s="102"/>
      <c r="G220" s="102"/>
      <c r="H220" s="100"/>
      <c r="I220" s="101"/>
      <c r="J220" s="100"/>
      <c r="K220" s="100"/>
      <c r="L220" s="100"/>
      <c r="M220" s="100"/>
      <c r="N220" s="100"/>
      <c r="O220" s="100"/>
      <c r="P220" s="100"/>
      <c r="Q220" s="100"/>
      <c r="R220" s="100"/>
      <c r="S220" s="100"/>
      <c r="T220" s="100"/>
      <c r="U220" s="100"/>
      <c r="V220" s="100"/>
      <c r="W220" s="100"/>
    </row>
    <row r="221" ht="15.75" customHeight="1">
      <c r="A221" s="100"/>
      <c r="B221" s="101"/>
      <c r="C221" s="100"/>
      <c r="D221" s="100"/>
      <c r="E221" s="102"/>
      <c r="F221" s="102"/>
      <c r="G221" s="102"/>
      <c r="H221" s="100"/>
      <c r="I221" s="101"/>
      <c r="J221" s="100"/>
      <c r="K221" s="100"/>
      <c r="L221" s="100"/>
      <c r="M221" s="100"/>
      <c r="N221" s="100"/>
      <c r="O221" s="100"/>
      <c r="P221" s="100"/>
      <c r="Q221" s="100"/>
      <c r="R221" s="100"/>
      <c r="S221" s="100"/>
      <c r="T221" s="100"/>
      <c r="U221" s="100"/>
      <c r="V221" s="100"/>
      <c r="W221" s="100"/>
    </row>
    <row r="222" ht="15.75" customHeight="1">
      <c r="A222" s="100"/>
      <c r="B222" s="101"/>
      <c r="C222" s="100"/>
      <c r="D222" s="100"/>
      <c r="E222" s="102"/>
      <c r="F222" s="102"/>
      <c r="G222" s="102"/>
      <c r="H222" s="100"/>
      <c r="I222" s="101"/>
      <c r="J222" s="100"/>
      <c r="K222" s="100"/>
      <c r="L222" s="100"/>
      <c r="M222" s="100"/>
      <c r="N222" s="100"/>
      <c r="O222" s="100"/>
      <c r="P222" s="100"/>
      <c r="Q222" s="100"/>
      <c r="R222" s="100"/>
      <c r="S222" s="100"/>
      <c r="T222" s="100"/>
      <c r="U222" s="100"/>
      <c r="V222" s="100"/>
      <c r="W222" s="100"/>
    </row>
    <row r="223" ht="15.75" customHeight="1">
      <c r="A223" s="100"/>
      <c r="B223" s="101"/>
      <c r="C223" s="100"/>
      <c r="D223" s="100"/>
      <c r="E223" s="102"/>
      <c r="F223" s="102"/>
      <c r="G223" s="102"/>
      <c r="H223" s="100"/>
      <c r="I223" s="101"/>
      <c r="J223" s="100"/>
      <c r="K223" s="100"/>
      <c r="L223" s="100"/>
      <c r="M223" s="100"/>
      <c r="N223" s="100"/>
      <c r="O223" s="100"/>
      <c r="P223" s="100"/>
      <c r="Q223" s="100"/>
      <c r="R223" s="100"/>
      <c r="S223" s="100"/>
      <c r="T223" s="100"/>
      <c r="U223" s="100"/>
      <c r="V223" s="100"/>
      <c r="W223" s="100"/>
    </row>
    <row r="224" ht="15.75" customHeight="1">
      <c r="A224" s="100"/>
      <c r="B224" s="101"/>
      <c r="C224" s="100"/>
      <c r="D224" s="100"/>
      <c r="E224" s="102"/>
      <c r="F224" s="102"/>
      <c r="G224" s="102"/>
      <c r="H224" s="100"/>
      <c r="I224" s="101"/>
      <c r="J224" s="100"/>
      <c r="K224" s="100"/>
      <c r="L224" s="100"/>
      <c r="M224" s="100"/>
      <c r="N224" s="100"/>
      <c r="O224" s="100"/>
      <c r="P224" s="100"/>
      <c r="Q224" s="100"/>
      <c r="R224" s="100"/>
      <c r="S224" s="100"/>
      <c r="T224" s="100"/>
      <c r="U224" s="100"/>
      <c r="V224" s="100"/>
      <c r="W224" s="100"/>
    </row>
    <row r="225" ht="15.75" customHeight="1">
      <c r="A225" s="100"/>
      <c r="B225" s="101"/>
      <c r="C225" s="100"/>
      <c r="D225" s="100"/>
      <c r="E225" s="102"/>
      <c r="F225" s="102"/>
      <c r="G225" s="102"/>
      <c r="H225" s="100"/>
      <c r="I225" s="101"/>
      <c r="J225" s="100"/>
      <c r="K225" s="100"/>
      <c r="L225" s="100"/>
      <c r="M225" s="100"/>
      <c r="N225" s="100"/>
      <c r="O225" s="100"/>
      <c r="P225" s="100"/>
      <c r="Q225" s="100"/>
      <c r="R225" s="100"/>
      <c r="S225" s="100"/>
      <c r="T225" s="100"/>
      <c r="U225" s="100"/>
      <c r="V225" s="100"/>
      <c r="W225" s="100"/>
    </row>
    <row r="226" ht="15.75" customHeight="1">
      <c r="A226" s="100"/>
      <c r="B226" s="101"/>
      <c r="C226" s="100"/>
      <c r="D226" s="100"/>
      <c r="E226" s="102"/>
      <c r="F226" s="102"/>
      <c r="G226" s="102"/>
      <c r="H226" s="100"/>
      <c r="I226" s="101"/>
      <c r="J226" s="100"/>
      <c r="K226" s="100"/>
      <c r="L226" s="100"/>
      <c r="M226" s="100"/>
      <c r="N226" s="100"/>
      <c r="O226" s="100"/>
      <c r="P226" s="100"/>
      <c r="Q226" s="100"/>
      <c r="R226" s="100"/>
      <c r="S226" s="100"/>
      <c r="T226" s="100"/>
      <c r="U226" s="100"/>
      <c r="V226" s="100"/>
      <c r="W226" s="100"/>
    </row>
    <row r="227" ht="15.75" customHeight="1">
      <c r="A227" s="100"/>
      <c r="B227" s="101"/>
      <c r="C227" s="100"/>
      <c r="D227" s="100"/>
      <c r="E227" s="102"/>
      <c r="F227" s="102"/>
      <c r="G227" s="102"/>
      <c r="H227" s="100"/>
      <c r="I227" s="101"/>
      <c r="J227" s="100"/>
      <c r="K227" s="100"/>
      <c r="L227" s="100"/>
      <c r="M227" s="100"/>
      <c r="N227" s="100"/>
      <c r="O227" s="100"/>
      <c r="P227" s="100"/>
      <c r="Q227" s="100"/>
      <c r="R227" s="100"/>
      <c r="S227" s="100"/>
      <c r="T227" s="100"/>
      <c r="U227" s="100"/>
      <c r="V227" s="100"/>
      <c r="W227" s="100"/>
    </row>
    <row r="228" ht="15.75" customHeight="1">
      <c r="A228" s="100"/>
      <c r="B228" s="101"/>
      <c r="C228" s="100"/>
      <c r="D228" s="100"/>
      <c r="E228" s="102"/>
      <c r="F228" s="102"/>
      <c r="G228" s="102"/>
      <c r="H228" s="100"/>
      <c r="I228" s="101"/>
      <c r="J228" s="100"/>
      <c r="K228" s="100"/>
      <c r="L228" s="100"/>
      <c r="M228" s="100"/>
      <c r="N228" s="100"/>
      <c r="O228" s="100"/>
      <c r="P228" s="100"/>
      <c r="Q228" s="100"/>
      <c r="R228" s="100"/>
      <c r="S228" s="100"/>
      <c r="T228" s="100"/>
      <c r="U228" s="100"/>
      <c r="V228" s="100"/>
      <c r="W228" s="100"/>
    </row>
    <row r="229" ht="15.75" customHeight="1">
      <c r="A229" s="100"/>
      <c r="B229" s="101"/>
      <c r="C229" s="100"/>
      <c r="D229" s="100"/>
      <c r="E229" s="102"/>
      <c r="F229" s="102"/>
      <c r="G229" s="102"/>
      <c r="H229" s="100"/>
      <c r="I229" s="101"/>
      <c r="J229" s="100"/>
      <c r="K229" s="100"/>
      <c r="L229" s="100"/>
      <c r="M229" s="100"/>
      <c r="N229" s="100"/>
      <c r="O229" s="100"/>
      <c r="P229" s="100"/>
      <c r="Q229" s="100"/>
      <c r="R229" s="100"/>
      <c r="S229" s="100"/>
      <c r="T229" s="100"/>
      <c r="U229" s="100"/>
      <c r="V229" s="100"/>
      <c r="W229" s="100"/>
    </row>
    <row r="230" ht="15.75" customHeight="1">
      <c r="A230" s="100"/>
      <c r="B230" s="101"/>
      <c r="C230" s="100"/>
      <c r="D230" s="100"/>
      <c r="E230" s="102"/>
      <c r="F230" s="102"/>
      <c r="G230" s="102"/>
      <c r="H230" s="100"/>
      <c r="I230" s="101"/>
      <c r="J230" s="100"/>
      <c r="K230" s="100"/>
      <c r="L230" s="100"/>
      <c r="M230" s="100"/>
      <c r="N230" s="100"/>
      <c r="O230" s="100"/>
      <c r="P230" s="100"/>
      <c r="Q230" s="100"/>
      <c r="R230" s="100"/>
      <c r="S230" s="100"/>
      <c r="T230" s="100"/>
      <c r="U230" s="100"/>
      <c r="V230" s="100"/>
      <c r="W230" s="100"/>
    </row>
    <row r="231" ht="15.75" customHeight="1">
      <c r="A231" s="100"/>
      <c r="B231" s="101"/>
      <c r="C231" s="100"/>
      <c r="D231" s="100"/>
      <c r="E231" s="102"/>
      <c r="F231" s="102"/>
      <c r="G231" s="102"/>
      <c r="H231" s="100"/>
      <c r="I231" s="101"/>
      <c r="J231" s="100"/>
      <c r="K231" s="100"/>
      <c r="L231" s="100"/>
      <c r="M231" s="100"/>
      <c r="N231" s="100"/>
      <c r="O231" s="100"/>
      <c r="P231" s="100"/>
      <c r="Q231" s="100"/>
      <c r="R231" s="100"/>
      <c r="S231" s="100"/>
      <c r="T231" s="100"/>
      <c r="U231" s="100"/>
      <c r="V231" s="100"/>
      <c r="W231" s="100"/>
    </row>
    <row r="232" ht="15.75" customHeight="1">
      <c r="A232" s="100"/>
      <c r="B232" s="101"/>
      <c r="C232" s="100"/>
      <c r="D232" s="100"/>
      <c r="E232" s="102"/>
      <c r="F232" s="102"/>
      <c r="G232" s="102"/>
      <c r="H232" s="100"/>
      <c r="I232" s="101"/>
      <c r="J232" s="100"/>
      <c r="K232" s="100"/>
      <c r="L232" s="100"/>
      <c r="M232" s="100"/>
      <c r="N232" s="100"/>
      <c r="O232" s="100"/>
      <c r="P232" s="100"/>
      <c r="Q232" s="100"/>
      <c r="R232" s="100"/>
      <c r="S232" s="100"/>
      <c r="T232" s="100"/>
      <c r="U232" s="100"/>
      <c r="V232" s="100"/>
      <c r="W232" s="100"/>
    </row>
    <row r="233" ht="15.75" customHeight="1">
      <c r="A233" s="100"/>
      <c r="B233" s="101"/>
      <c r="C233" s="100"/>
      <c r="D233" s="100"/>
      <c r="E233" s="102"/>
      <c r="F233" s="102"/>
      <c r="G233" s="102"/>
      <c r="H233" s="100"/>
      <c r="I233" s="101"/>
      <c r="J233" s="100"/>
      <c r="K233" s="100"/>
      <c r="L233" s="100"/>
      <c r="M233" s="100"/>
      <c r="N233" s="100"/>
      <c r="O233" s="100"/>
      <c r="P233" s="100"/>
      <c r="Q233" s="100"/>
      <c r="R233" s="100"/>
      <c r="S233" s="100"/>
      <c r="T233" s="100"/>
      <c r="U233" s="100"/>
      <c r="V233" s="100"/>
      <c r="W233" s="100"/>
    </row>
    <row r="234" ht="15.75" customHeight="1">
      <c r="A234" s="100"/>
      <c r="B234" s="101"/>
      <c r="C234" s="100"/>
      <c r="D234" s="100"/>
      <c r="E234" s="102"/>
      <c r="F234" s="102"/>
      <c r="G234" s="102"/>
      <c r="H234" s="100"/>
      <c r="I234" s="101"/>
      <c r="J234" s="100"/>
      <c r="K234" s="100"/>
      <c r="L234" s="100"/>
      <c r="M234" s="100"/>
      <c r="N234" s="100"/>
      <c r="O234" s="100"/>
      <c r="P234" s="100"/>
      <c r="Q234" s="100"/>
      <c r="R234" s="100"/>
      <c r="S234" s="100"/>
      <c r="T234" s="100"/>
      <c r="U234" s="100"/>
      <c r="V234" s="100"/>
      <c r="W234" s="100"/>
    </row>
    <row r="235" ht="15.75" customHeight="1">
      <c r="A235" s="100"/>
      <c r="B235" s="101"/>
      <c r="C235" s="100"/>
      <c r="D235" s="100"/>
      <c r="E235" s="102"/>
      <c r="F235" s="102"/>
      <c r="G235" s="102"/>
      <c r="H235" s="100"/>
      <c r="I235" s="101"/>
      <c r="J235" s="100"/>
      <c r="K235" s="100"/>
      <c r="L235" s="100"/>
      <c r="M235" s="100"/>
      <c r="N235" s="100"/>
      <c r="O235" s="100"/>
      <c r="P235" s="100"/>
      <c r="Q235" s="100"/>
      <c r="R235" s="100"/>
      <c r="S235" s="100"/>
      <c r="T235" s="100"/>
      <c r="U235" s="100"/>
      <c r="V235" s="100"/>
      <c r="W235" s="100"/>
    </row>
    <row r="236" ht="15.75" customHeight="1">
      <c r="A236" s="100"/>
      <c r="B236" s="101"/>
      <c r="C236" s="100"/>
      <c r="D236" s="100"/>
      <c r="E236" s="102"/>
      <c r="F236" s="102"/>
      <c r="G236" s="102"/>
      <c r="H236" s="100"/>
      <c r="I236" s="101"/>
      <c r="J236" s="100"/>
      <c r="K236" s="100"/>
      <c r="L236" s="100"/>
      <c r="M236" s="100"/>
      <c r="N236" s="100"/>
      <c r="O236" s="100"/>
      <c r="P236" s="100"/>
      <c r="Q236" s="100"/>
      <c r="R236" s="100"/>
      <c r="S236" s="100"/>
      <c r="T236" s="100"/>
      <c r="U236" s="100"/>
      <c r="V236" s="100"/>
      <c r="W236" s="100"/>
    </row>
    <row r="237" ht="15.75" customHeight="1">
      <c r="A237" s="100"/>
      <c r="B237" s="101"/>
      <c r="C237" s="100"/>
      <c r="D237" s="100"/>
      <c r="E237" s="102"/>
      <c r="F237" s="102"/>
      <c r="G237" s="102"/>
      <c r="H237" s="100"/>
      <c r="I237" s="101"/>
      <c r="J237" s="100"/>
      <c r="K237" s="100"/>
      <c r="L237" s="100"/>
      <c r="M237" s="100"/>
      <c r="N237" s="100"/>
      <c r="O237" s="100"/>
      <c r="P237" s="100"/>
      <c r="Q237" s="100"/>
      <c r="R237" s="100"/>
      <c r="S237" s="100"/>
      <c r="T237" s="100"/>
      <c r="U237" s="100"/>
      <c r="V237" s="100"/>
      <c r="W237" s="100"/>
    </row>
    <row r="238" ht="15.75" customHeight="1">
      <c r="A238" s="100"/>
      <c r="B238" s="101"/>
      <c r="C238" s="100"/>
      <c r="D238" s="100"/>
      <c r="E238" s="102"/>
      <c r="F238" s="102"/>
      <c r="G238" s="102"/>
      <c r="H238" s="100"/>
      <c r="I238" s="101"/>
      <c r="J238" s="100"/>
      <c r="K238" s="100"/>
      <c r="L238" s="100"/>
      <c r="M238" s="100"/>
      <c r="N238" s="100"/>
      <c r="O238" s="100"/>
      <c r="P238" s="100"/>
      <c r="Q238" s="100"/>
      <c r="R238" s="100"/>
      <c r="S238" s="100"/>
      <c r="T238" s="100"/>
      <c r="U238" s="100"/>
      <c r="V238" s="100"/>
      <c r="W238" s="100"/>
    </row>
    <row r="239" ht="15.75" customHeight="1">
      <c r="A239" s="100"/>
      <c r="B239" s="101"/>
      <c r="C239" s="100"/>
      <c r="D239" s="100"/>
      <c r="E239" s="102"/>
      <c r="F239" s="102"/>
      <c r="G239" s="102"/>
      <c r="H239" s="100"/>
      <c r="I239" s="101"/>
      <c r="J239" s="100"/>
      <c r="K239" s="100"/>
      <c r="L239" s="100"/>
      <c r="M239" s="100"/>
      <c r="N239" s="100"/>
      <c r="O239" s="100"/>
      <c r="P239" s="100"/>
      <c r="Q239" s="100"/>
      <c r="R239" s="100"/>
      <c r="S239" s="100"/>
      <c r="T239" s="100"/>
      <c r="U239" s="100"/>
      <c r="V239" s="100"/>
      <c r="W239" s="100"/>
    </row>
    <row r="240" ht="15.75" customHeight="1">
      <c r="A240" s="100"/>
      <c r="B240" s="101"/>
      <c r="C240" s="100"/>
      <c r="D240" s="100"/>
      <c r="E240" s="102"/>
      <c r="F240" s="102"/>
      <c r="G240" s="102"/>
      <c r="H240" s="100"/>
      <c r="I240" s="101"/>
      <c r="J240" s="100"/>
      <c r="K240" s="100"/>
      <c r="L240" s="100"/>
      <c r="M240" s="100"/>
      <c r="N240" s="100"/>
      <c r="O240" s="100"/>
      <c r="P240" s="100"/>
      <c r="Q240" s="100"/>
      <c r="R240" s="100"/>
      <c r="S240" s="100"/>
      <c r="T240" s="100"/>
      <c r="U240" s="100"/>
      <c r="V240" s="100"/>
      <c r="W240" s="100"/>
    </row>
    <row r="241" ht="15.75" customHeight="1">
      <c r="A241" s="100"/>
      <c r="B241" s="101"/>
      <c r="C241" s="100"/>
      <c r="D241" s="100"/>
      <c r="E241" s="102"/>
      <c r="F241" s="102"/>
      <c r="G241" s="102"/>
      <c r="H241" s="100"/>
      <c r="I241" s="101"/>
      <c r="J241" s="100"/>
      <c r="K241" s="100"/>
      <c r="L241" s="100"/>
      <c r="M241" s="100"/>
      <c r="N241" s="100"/>
      <c r="O241" s="100"/>
      <c r="P241" s="100"/>
      <c r="Q241" s="100"/>
      <c r="R241" s="100"/>
      <c r="S241" s="100"/>
      <c r="T241" s="100"/>
      <c r="U241" s="100"/>
      <c r="V241" s="100"/>
      <c r="W241" s="100"/>
    </row>
    <row r="242" ht="15.75" customHeight="1">
      <c r="A242" s="100"/>
      <c r="B242" s="101"/>
      <c r="C242" s="100"/>
      <c r="D242" s="100"/>
      <c r="E242" s="102"/>
      <c r="F242" s="102"/>
      <c r="G242" s="102"/>
      <c r="H242" s="100"/>
      <c r="I242" s="101"/>
      <c r="J242" s="100"/>
      <c r="K242" s="100"/>
      <c r="L242" s="100"/>
      <c r="M242" s="100"/>
      <c r="N242" s="100"/>
      <c r="O242" s="100"/>
      <c r="P242" s="100"/>
      <c r="Q242" s="100"/>
      <c r="R242" s="100"/>
      <c r="S242" s="100"/>
      <c r="T242" s="100"/>
      <c r="U242" s="100"/>
      <c r="V242" s="100"/>
      <c r="W242" s="100"/>
    </row>
    <row r="243" ht="15.75" customHeight="1">
      <c r="A243" s="100"/>
      <c r="B243" s="101"/>
      <c r="C243" s="100"/>
      <c r="D243" s="100"/>
      <c r="E243" s="102"/>
      <c r="F243" s="102"/>
      <c r="G243" s="102"/>
      <c r="H243" s="100"/>
      <c r="I243" s="101"/>
      <c r="J243" s="100"/>
      <c r="K243" s="100"/>
      <c r="L243" s="100"/>
      <c r="M243" s="100"/>
      <c r="N243" s="100"/>
      <c r="O243" s="100"/>
      <c r="P243" s="100"/>
      <c r="Q243" s="100"/>
      <c r="R243" s="100"/>
      <c r="S243" s="100"/>
      <c r="T243" s="100"/>
      <c r="U243" s="100"/>
      <c r="V243" s="100"/>
      <c r="W243" s="100"/>
    </row>
    <row r="244" ht="15.75" customHeight="1">
      <c r="A244" s="100"/>
      <c r="B244" s="101"/>
      <c r="C244" s="100"/>
      <c r="D244" s="100"/>
      <c r="E244" s="102"/>
      <c r="F244" s="102"/>
      <c r="G244" s="102"/>
      <c r="H244" s="100"/>
      <c r="I244" s="101"/>
      <c r="J244" s="100"/>
      <c r="K244" s="100"/>
      <c r="L244" s="100"/>
      <c r="M244" s="100"/>
      <c r="N244" s="100"/>
      <c r="O244" s="100"/>
      <c r="P244" s="100"/>
      <c r="Q244" s="100"/>
      <c r="R244" s="100"/>
      <c r="S244" s="100"/>
      <c r="T244" s="100"/>
      <c r="U244" s="100"/>
      <c r="V244" s="100"/>
      <c r="W244" s="100"/>
    </row>
    <row r="245" ht="15.75" customHeight="1">
      <c r="A245" s="100"/>
      <c r="B245" s="101"/>
      <c r="C245" s="100"/>
      <c r="D245" s="100"/>
      <c r="E245" s="102"/>
      <c r="F245" s="102"/>
      <c r="G245" s="102"/>
      <c r="H245" s="100"/>
      <c r="I245" s="101"/>
      <c r="J245" s="100"/>
      <c r="K245" s="100"/>
      <c r="L245" s="100"/>
      <c r="M245" s="100"/>
      <c r="N245" s="100"/>
      <c r="O245" s="100"/>
      <c r="P245" s="100"/>
      <c r="Q245" s="100"/>
      <c r="R245" s="100"/>
      <c r="S245" s="100"/>
      <c r="T245" s="100"/>
      <c r="U245" s="100"/>
      <c r="V245" s="100"/>
      <c r="W245" s="100"/>
    </row>
    <row r="246" ht="15.75" customHeight="1">
      <c r="A246" s="100"/>
      <c r="B246" s="101"/>
      <c r="C246" s="100"/>
      <c r="D246" s="100"/>
      <c r="E246" s="102"/>
      <c r="F246" s="102"/>
      <c r="G246" s="102"/>
      <c r="H246" s="100"/>
      <c r="I246" s="101"/>
      <c r="J246" s="100"/>
      <c r="K246" s="100"/>
      <c r="L246" s="100"/>
      <c r="M246" s="100"/>
      <c r="N246" s="100"/>
      <c r="O246" s="100"/>
      <c r="P246" s="100"/>
      <c r="Q246" s="100"/>
      <c r="R246" s="100"/>
      <c r="S246" s="100"/>
      <c r="T246" s="100"/>
      <c r="U246" s="100"/>
      <c r="V246" s="100"/>
      <c r="W246" s="100"/>
    </row>
    <row r="247" ht="15.75" customHeight="1">
      <c r="A247" s="100"/>
      <c r="B247" s="101"/>
      <c r="C247" s="100"/>
      <c r="D247" s="100"/>
      <c r="E247" s="102"/>
      <c r="F247" s="102"/>
      <c r="G247" s="102"/>
      <c r="H247" s="100"/>
      <c r="I247" s="101"/>
      <c r="J247" s="100"/>
      <c r="K247" s="100"/>
      <c r="L247" s="100"/>
      <c r="M247" s="100"/>
      <c r="N247" s="100"/>
      <c r="O247" s="100"/>
      <c r="P247" s="100"/>
      <c r="Q247" s="100"/>
      <c r="R247" s="100"/>
      <c r="S247" s="100"/>
      <c r="T247" s="100"/>
      <c r="U247" s="100"/>
      <c r="V247" s="100"/>
      <c r="W247" s="100"/>
    </row>
    <row r="248" ht="15.75" customHeight="1">
      <c r="A248" s="100"/>
      <c r="B248" s="101"/>
      <c r="C248" s="100"/>
      <c r="D248" s="100"/>
      <c r="E248" s="102"/>
      <c r="F248" s="102"/>
      <c r="G248" s="102"/>
      <c r="H248" s="100"/>
      <c r="I248" s="101"/>
      <c r="J248" s="100"/>
      <c r="K248" s="100"/>
      <c r="L248" s="100"/>
      <c r="M248" s="100"/>
      <c r="N248" s="100"/>
      <c r="O248" s="100"/>
      <c r="P248" s="100"/>
      <c r="Q248" s="100"/>
      <c r="R248" s="100"/>
      <c r="S248" s="100"/>
      <c r="T248" s="100"/>
      <c r="U248" s="100"/>
      <c r="V248" s="100"/>
      <c r="W248" s="100"/>
    </row>
    <row r="249" ht="15.75" customHeight="1">
      <c r="A249" s="100"/>
      <c r="B249" s="101"/>
      <c r="C249" s="100"/>
      <c r="D249" s="100"/>
      <c r="E249" s="102"/>
      <c r="F249" s="102"/>
      <c r="G249" s="102"/>
      <c r="H249" s="100"/>
      <c r="I249" s="101"/>
      <c r="J249" s="100"/>
      <c r="K249" s="100"/>
      <c r="L249" s="100"/>
      <c r="M249" s="100"/>
      <c r="N249" s="100"/>
      <c r="O249" s="100"/>
      <c r="P249" s="100"/>
      <c r="Q249" s="100"/>
      <c r="R249" s="100"/>
      <c r="S249" s="100"/>
      <c r="T249" s="100"/>
      <c r="U249" s="100"/>
      <c r="V249" s="100"/>
      <c r="W249" s="100"/>
    </row>
    <row r="250" ht="15.75" customHeight="1">
      <c r="A250" s="100"/>
      <c r="B250" s="101"/>
      <c r="C250" s="100"/>
      <c r="D250" s="100"/>
      <c r="E250" s="102"/>
      <c r="F250" s="102"/>
      <c r="G250" s="102"/>
      <c r="H250" s="100"/>
      <c r="I250" s="101"/>
      <c r="J250" s="100"/>
      <c r="K250" s="100"/>
      <c r="L250" s="100"/>
      <c r="M250" s="100"/>
      <c r="N250" s="100"/>
      <c r="O250" s="100"/>
      <c r="P250" s="100"/>
      <c r="Q250" s="100"/>
      <c r="R250" s="100"/>
      <c r="S250" s="100"/>
      <c r="T250" s="100"/>
      <c r="U250" s="100"/>
      <c r="V250" s="100"/>
      <c r="W250" s="100"/>
    </row>
    <row r="251" ht="15.75" customHeight="1">
      <c r="A251" s="100"/>
      <c r="B251" s="101"/>
      <c r="C251" s="100"/>
      <c r="D251" s="100"/>
      <c r="E251" s="102"/>
      <c r="F251" s="102"/>
      <c r="G251" s="102"/>
      <c r="H251" s="100"/>
      <c r="I251" s="101"/>
      <c r="J251" s="100"/>
      <c r="K251" s="100"/>
      <c r="L251" s="100"/>
      <c r="M251" s="100"/>
      <c r="N251" s="100"/>
      <c r="O251" s="100"/>
      <c r="P251" s="100"/>
      <c r="Q251" s="100"/>
      <c r="R251" s="100"/>
      <c r="S251" s="100"/>
      <c r="T251" s="100"/>
      <c r="U251" s="100"/>
      <c r="V251" s="100"/>
      <c r="W251" s="100"/>
    </row>
    <row r="252" ht="15.75" customHeight="1">
      <c r="A252" s="100"/>
      <c r="B252" s="101"/>
      <c r="C252" s="100"/>
      <c r="D252" s="100"/>
      <c r="E252" s="102"/>
      <c r="F252" s="102"/>
      <c r="G252" s="102"/>
      <c r="H252" s="100"/>
      <c r="I252" s="101"/>
      <c r="J252" s="100"/>
      <c r="K252" s="100"/>
      <c r="L252" s="100"/>
      <c r="M252" s="100"/>
      <c r="N252" s="100"/>
      <c r="O252" s="100"/>
      <c r="P252" s="100"/>
      <c r="Q252" s="100"/>
      <c r="R252" s="100"/>
      <c r="S252" s="100"/>
      <c r="T252" s="100"/>
      <c r="U252" s="100"/>
      <c r="V252" s="100"/>
      <c r="W252" s="100"/>
    </row>
    <row r="253" ht="15.75" customHeight="1">
      <c r="A253" s="100"/>
      <c r="B253" s="101"/>
      <c r="C253" s="100"/>
      <c r="D253" s="100"/>
      <c r="E253" s="102"/>
      <c r="F253" s="102"/>
      <c r="G253" s="102"/>
      <c r="H253" s="100"/>
      <c r="I253" s="101"/>
      <c r="J253" s="100"/>
      <c r="K253" s="100"/>
      <c r="L253" s="100"/>
      <c r="M253" s="100"/>
      <c r="N253" s="100"/>
      <c r="O253" s="100"/>
      <c r="P253" s="100"/>
      <c r="Q253" s="100"/>
      <c r="R253" s="100"/>
      <c r="S253" s="100"/>
      <c r="T253" s="100"/>
      <c r="U253" s="100"/>
      <c r="V253" s="100"/>
      <c r="W253" s="100"/>
    </row>
    <row r="254" ht="15.75" customHeight="1">
      <c r="A254" s="100"/>
      <c r="B254" s="101"/>
      <c r="C254" s="100"/>
      <c r="D254" s="100"/>
      <c r="E254" s="102"/>
      <c r="F254" s="102"/>
      <c r="G254" s="102"/>
      <c r="H254" s="100"/>
      <c r="I254" s="101"/>
      <c r="J254" s="100"/>
      <c r="K254" s="100"/>
      <c r="L254" s="100"/>
      <c r="M254" s="100"/>
      <c r="N254" s="100"/>
      <c r="O254" s="100"/>
      <c r="P254" s="100"/>
      <c r="Q254" s="100"/>
      <c r="R254" s="100"/>
      <c r="S254" s="100"/>
      <c r="T254" s="100"/>
      <c r="U254" s="100"/>
      <c r="V254" s="100"/>
      <c r="W254" s="100"/>
    </row>
    <row r="255" ht="15.75" customHeight="1">
      <c r="A255" s="100"/>
      <c r="B255" s="101"/>
      <c r="C255" s="100"/>
      <c r="D255" s="100"/>
      <c r="E255" s="102"/>
      <c r="F255" s="102"/>
      <c r="G255" s="102"/>
      <c r="H255" s="100"/>
      <c r="I255" s="101"/>
      <c r="J255" s="100"/>
      <c r="K255" s="100"/>
      <c r="L255" s="100"/>
      <c r="M255" s="100"/>
      <c r="N255" s="100"/>
      <c r="O255" s="100"/>
      <c r="P255" s="100"/>
      <c r="Q255" s="100"/>
      <c r="R255" s="100"/>
      <c r="S255" s="100"/>
      <c r="T255" s="100"/>
      <c r="U255" s="100"/>
      <c r="V255" s="100"/>
      <c r="W255" s="100"/>
    </row>
    <row r="256" ht="15.75" customHeight="1">
      <c r="A256" s="100"/>
      <c r="B256" s="101"/>
      <c r="C256" s="100"/>
      <c r="D256" s="100"/>
      <c r="E256" s="102"/>
      <c r="F256" s="102"/>
      <c r="G256" s="102"/>
      <c r="H256" s="100"/>
      <c r="I256" s="101"/>
      <c r="J256" s="100"/>
      <c r="K256" s="100"/>
      <c r="L256" s="100"/>
      <c r="M256" s="100"/>
      <c r="N256" s="100"/>
      <c r="O256" s="100"/>
      <c r="P256" s="100"/>
      <c r="Q256" s="100"/>
      <c r="R256" s="100"/>
      <c r="S256" s="100"/>
      <c r="T256" s="100"/>
      <c r="U256" s="100"/>
      <c r="V256" s="100"/>
      <c r="W256" s="100"/>
    </row>
    <row r="257" ht="15.75" customHeight="1">
      <c r="A257" s="100"/>
      <c r="B257" s="101"/>
      <c r="C257" s="100"/>
      <c r="D257" s="100"/>
      <c r="E257" s="102"/>
      <c r="F257" s="102"/>
      <c r="G257" s="102"/>
      <c r="H257" s="100"/>
      <c r="I257" s="101"/>
      <c r="J257" s="100"/>
      <c r="K257" s="100"/>
      <c r="L257" s="100"/>
      <c r="M257" s="100"/>
      <c r="N257" s="100"/>
      <c r="O257" s="100"/>
      <c r="P257" s="100"/>
      <c r="Q257" s="100"/>
      <c r="R257" s="100"/>
      <c r="S257" s="100"/>
      <c r="T257" s="100"/>
      <c r="U257" s="100"/>
      <c r="V257" s="100"/>
      <c r="W257" s="100"/>
    </row>
    <row r="258" ht="15.75" customHeight="1">
      <c r="A258" s="100"/>
      <c r="B258" s="101"/>
      <c r="C258" s="100"/>
      <c r="D258" s="100"/>
      <c r="E258" s="102"/>
      <c r="F258" s="102"/>
      <c r="G258" s="102"/>
      <c r="H258" s="100"/>
      <c r="I258" s="101"/>
      <c r="J258" s="100"/>
      <c r="K258" s="100"/>
      <c r="L258" s="100"/>
      <c r="M258" s="100"/>
      <c r="N258" s="100"/>
      <c r="O258" s="100"/>
      <c r="P258" s="100"/>
      <c r="Q258" s="100"/>
      <c r="R258" s="100"/>
      <c r="S258" s="100"/>
      <c r="T258" s="100"/>
      <c r="U258" s="100"/>
      <c r="V258" s="100"/>
      <c r="W258" s="100"/>
    </row>
    <row r="259" ht="15.75" customHeight="1">
      <c r="A259" s="100"/>
      <c r="B259" s="101"/>
      <c r="C259" s="100"/>
      <c r="D259" s="100"/>
      <c r="E259" s="102"/>
      <c r="F259" s="102"/>
      <c r="G259" s="102"/>
      <c r="H259" s="100"/>
      <c r="I259" s="101"/>
      <c r="J259" s="100"/>
      <c r="K259" s="100"/>
      <c r="L259" s="100"/>
      <c r="M259" s="100"/>
      <c r="N259" s="100"/>
      <c r="O259" s="100"/>
      <c r="P259" s="100"/>
      <c r="Q259" s="100"/>
      <c r="R259" s="100"/>
      <c r="S259" s="100"/>
      <c r="T259" s="100"/>
      <c r="U259" s="100"/>
      <c r="V259" s="100"/>
      <c r="W259" s="100"/>
    </row>
    <row r="260" ht="15.75" customHeight="1">
      <c r="A260" s="100"/>
      <c r="B260" s="101"/>
      <c r="C260" s="100"/>
      <c r="D260" s="100"/>
      <c r="E260" s="102"/>
      <c r="F260" s="102"/>
      <c r="G260" s="102"/>
      <c r="H260" s="100"/>
      <c r="I260" s="101"/>
      <c r="J260" s="100"/>
      <c r="K260" s="100"/>
      <c r="L260" s="100"/>
      <c r="M260" s="100"/>
      <c r="N260" s="100"/>
      <c r="O260" s="100"/>
      <c r="P260" s="100"/>
      <c r="Q260" s="100"/>
      <c r="R260" s="100"/>
      <c r="S260" s="100"/>
      <c r="T260" s="100"/>
      <c r="U260" s="100"/>
      <c r="V260" s="100"/>
      <c r="W260" s="100"/>
    </row>
    <row r="261" ht="15.75" customHeight="1">
      <c r="A261" s="100"/>
      <c r="B261" s="101"/>
      <c r="C261" s="100"/>
      <c r="D261" s="100"/>
      <c r="E261" s="102"/>
      <c r="F261" s="102"/>
      <c r="G261" s="102"/>
      <c r="H261" s="100"/>
      <c r="I261" s="101"/>
      <c r="J261" s="100"/>
      <c r="K261" s="100"/>
      <c r="L261" s="100"/>
      <c r="M261" s="100"/>
      <c r="N261" s="100"/>
      <c r="O261" s="100"/>
      <c r="P261" s="100"/>
      <c r="Q261" s="100"/>
      <c r="R261" s="100"/>
      <c r="S261" s="100"/>
      <c r="T261" s="100"/>
      <c r="U261" s="100"/>
      <c r="V261" s="100"/>
      <c r="W261" s="100"/>
    </row>
    <row r="262" ht="15.75" customHeight="1">
      <c r="A262" s="100"/>
      <c r="B262" s="101"/>
      <c r="C262" s="100"/>
      <c r="D262" s="100"/>
      <c r="E262" s="102"/>
      <c r="F262" s="102"/>
      <c r="G262" s="102"/>
      <c r="H262" s="100"/>
      <c r="I262" s="101"/>
      <c r="J262" s="100"/>
      <c r="K262" s="100"/>
      <c r="L262" s="100"/>
      <c r="M262" s="100"/>
      <c r="N262" s="100"/>
      <c r="O262" s="100"/>
      <c r="P262" s="100"/>
      <c r="Q262" s="100"/>
      <c r="R262" s="100"/>
      <c r="S262" s="100"/>
      <c r="T262" s="100"/>
      <c r="U262" s="100"/>
      <c r="V262" s="100"/>
      <c r="W262" s="100"/>
    </row>
    <row r="263" ht="15.75" customHeight="1">
      <c r="A263" s="100"/>
      <c r="B263" s="101"/>
      <c r="C263" s="100"/>
      <c r="D263" s="100"/>
      <c r="E263" s="102"/>
      <c r="F263" s="102"/>
      <c r="G263" s="102"/>
      <c r="H263" s="100"/>
      <c r="I263" s="101"/>
      <c r="J263" s="100"/>
      <c r="K263" s="100"/>
      <c r="L263" s="100"/>
      <c r="M263" s="100"/>
      <c r="N263" s="100"/>
      <c r="O263" s="100"/>
      <c r="P263" s="100"/>
      <c r="Q263" s="100"/>
      <c r="R263" s="100"/>
      <c r="S263" s="100"/>
      <c r="T263" s="100"/>
      <c r="U263" s="100"/>
      <c r="V263" s="100"/>
      <c r="W263" s="100"/>
    </row>
    <row r="264" ht="15.75" customHeight="1">
      <c r="A264" s="100"/>
      <c r="B264" s="101"/>
      <c r="C264" s="100"/>
      <c r="D264" s="100"/>
      <c r="E264" s="102"/>
      <c r="F264" s="102"/>
      <c r="G264" s="102"/>
      <c r="H264" s="100"/>
      <c r="I264" s="101"/>
      <c r="J264" s="100"/>
      <c r="K264" s="100"/>
      <c r="L264" s="100"/>
      <c r="M264" s="100"/>
      <c r="N264" s="100"/>
      <c r="O264" s="100"/>
      <c r="P264" s="100"/>
      <c r="Q264" s="100"/>
      <c r="R264" s="100"/>
      <c r="S264" s="100"/>
      <c r="T264" s="100"/>
      <c r="U264" s="100"/>
      <c r="V264" s="100"/>
      <c r="W264" s="100"/>
    </row>
    <row r="265" ht="15.75" customHeight="1">
      <c r="A265" s="100"/>
      <c r="B265" s="101"/>
      <c r="C265" s="100"/>
      <c r="D265" s="100"/>
      <c r="E265" s="102"/>
      <c r="F265" s="102"/>
      <c r="G265" s="102"/>
      <c r="H265" s="100"/>
      <c r="I265" s="101"/>
      <c r="J265" s="100"/>
      <c r="K265" s="100"/>
      <c r="L265" s="100"/>
      <c r="M265" s="100"/>
      <c r="N265" s="100"/>
      <c r="O265" s="100"/>
      <c r="P265" s="100"/>
      <c r="Q265" s="100"/>
      <c r="R265" s="100"/>
      <c r="S265" s="100"/>
      <c r="T265" s="100"/>
      <c r="U265" s="100"/>
      <c r="V265" s="100"/>
      <c r="W265" s="100"/>
    </row>
    <row r="266" ht="15.75" customHeight="1">
      <c r="A266" s="100"/>
      <c r="B266" s="101"/>
      <c r="C266" s="100"/>
      <c r="D266" s="100"/>
      <c r="E266" s="102"/>
      <c r="F266" s="102"/>
      <c r="G266" s="102"/>
      <c r="H266" s="100"/>
      <c r="I266" s="101"/>
      <c r="J266" s="100"/>
      <c r="K266" s="100"/>
      <c r="L266" s="100"/>
      <c r="M266" s="100"/>
      <c r="N266" s="100"/>
      <c r="O266" s="100"/>
      <c r="P266" s="100"/>
      <c r="Q266" s="100"/>
      <c r="R266" s="100"/>
      <c r="S266" s="100"/>
      <c r="T266" s="100"/>
      <c r="U266" s="100"/>
      <c r="V266" s="100"/>
      <c r="W266" s="100"/>
    </row>
    <row r="267" ht="15.75" customHeight="1">
      <c r="A267" s="100"/>
      <c r="B267" s="101"/>
      <c r="C267" s="100"/>
      <c r="D267" s="100"/>
      <c r="E267" s="102"/>
      <c r="F267" s="102"/>
      <c r="G267" s="102"/>
      <c r="H267" s="100"/>
      <c r="I267" s="101"/>
      <c r="J267" s="100"/>
      <c r="K267" s="100"/>
      <c r="L267" s="100"/>
      <c r="M267" s="100"/>
      <c r="N267" s="100"/>
      <c r="O267" s="100"/>
      <c r="P267" s="100"/>
      <c r="Q267" s="100"/>
      <c r="R267" s="100"/>
      <c r="S267" s="100"/>
      <c r="T267" s="100"/>
      <c r="U267" s="100"/>
      <c r="V267" s="100"/>
      <c r="W267" s="100"/>
    </row>
    <row r="268" ht="15.75" customHeight="1">
      <c r="A268" s="100"/>
      <c r="B268" s="101"/>
      <c r="C268" s="100"/>
      <c r="D268" s="100"/>
      <c r="E268" s="102"/>
      <c r="F268" s="102"/>
      <c r="G268" s="102"/>
      <c r="H268" s="100"/>
      <c r="I268" s="101"/>
      <c r="J268" s="100"/>
      <c r="K268" s="100"/>
      <c r="L268" s="100"/>
      <c r="M268" s="100"/>
      <c r="N268" s="100"/>
      <c r="O268" s="100"/>
      <c r="P268" s="100"/>
      <c r="Q268" s="100"/>
      <c r="R268" s="100"/>
      <c r="S268" s="100"/>
      <c r="T268" s="100"/>
      <c r="U268" s="100"/>
      <c r="V268" s="100"/>
      <c r="W268" s="100"/>
    </row>
    <row r="269" ht="15.75" customHeight="1">
      <c r="A269" s="100"/>
      <c r="B269" s="101"/>
      <c r="C269" s="100"/>
      <c r="D269" s="100"/>
      <c r="E269" s="102"/>
      <c r="F269" s="102"/>
      <c r="G269" s="102"/>
      <c r="H269" s="100"/>
      <c r="I269" s="101"/>
      <c r="J269" s="100"/>
      <c r="K269" s="100"/>
      <c r="L269" s="100"/>
      <c r="M269" s="100"/>
      <c r="N269" s="100"/>
      <c r="O269" s="100"/>
      <c r="P269" s="100"/>
      <c r="Q269" s="100"/>
      <c r="R269" s="100"/>
      <c r="S269" s="100"/>
      <c r="T269" s="100"/>
      <c r="U269" s="100"/>
      <c r="V269" s="100"/>
      <c r="W269" s="100"/>
    </row>
    <row r="270" ht="15.75" customHeight="1">
      <c r="A270" s="100"/>
      <c r="B270" s="101"/>
      <c r="C270" s="100"/>
      <c r="D270" s="100"/>
      <c r="E270" s="102"/>
      <c r="F270" s="102"/>
      <c r="G270" s="102"/>
      <c r="H270" s="100"/>
      <c r="I270" s="101"/>
      <c r="J270" s="100"/>
      <c r="K270" s="100"/>
      <c r="L270" s="100"/>
      <c r="M270" s="100"/>
      <c r="N270" s="100"/>
      <c r="O270" s="100"/>
      <c r="P270" s="100"/>
      <c r="Q270" s="100"/>
      <c r="R270" s="100"/>
      <c r="S270" s="100"/>
      <c r="T270" s="100"/>
      <c r="U270" s="100"/>
      <c r="V270" s="100"/>
      <c r="W270" s="100"/>
    </row>
    <row r="271" ht="15.75" customHeight="1">
      <c r="A271" s="100"/>
      <c r="B271" s="101"/>
      <c r="C271" s="100"/>
      <c r="D271" s="100"/>
      <c r="E271" s="102"/>
      <c r="F271" s="102"/>
      <c r="G271" s="102"/>
      <c r="H271" s="100"/>
      <c r="I271" s="101"/>
      <c r="J271" s="100"/>
      <c r="K271" s="100"/>
      <c r="L271" s="100"/>
      <c r="M271" s="100"/>
      <c r="N271" s="100"/>
      <c r="O271" s="100"/>
      <c r="P271" s="100"/>
      <c r="Q271" s="100"/>
      <c r="R271" s="100"/>
      <c r="S271" s="100"/>
      <c r="T271" s="100"/>
      <c r="U271" s="100"/>
      <c r="V271" s="100"/>
      <c r="W271" s="100"/>
    </row>
    <row r="272" ht="15.75" customHeight="1">
      <c r="A272" s="100"/>
      <c r="B272" s="101"/>
      <c r="C272" s="100"/>
      <c r="D272" s="100"/>
      <c r="E272" s="102"/>
      <c r="F272" s="102"/>
      <c r="G272" s="102"/>
      <c r="H272" s="100"/>
      <c r="I272" s="101"/>
      <c r="J272" s="100"/>
      <c r="K272" s="100"/>
      <c r="L272" s="100"/>
      <c r="M272" s="100"/>
      <c r="N272" s="100"/>
      <c r="O272" s="100"/>
      <c r="P272" s="100"/>
      <c r="Q272" s="100"/>
      <c r="R272" s="100"/>
      <c r="S272" s="100"/>
      <c r="T272" s="100"/>
      <c r="U272" s="100"/>
      <c r="V272" s="100"/>
      <c r="W272" s="100"/>
    </row>
    <row r="273" ht="15.75" customHeight="1">
      <c r="A273" s="100"/>
      <c r="B273" s="101"/>
      <c r="C273" s="100"/>
      <c r="D273" s="100"/>
      <c r="E273" s="102"/>
      <c r="F273" s="102"/>
      <c r="G273" s="102"/>
      <c r="H273" s="100"/>
      <c r="I273" s="101"/>
      <c r="J273" s="100"/>
      <c r="K273" s="100"/>
      <c r="L273" s="100"/>
      <c r="M273" s="100"/>
      <c r="N273" s="100"/>
      <c r="O273" s="100"/>
      <c r="P273" s="100"/>
      <c r="Q273" s="100"/>
      <c r="R273" s="100"/>
      <c r="S273" s="100"/>
      <c r="T273" s="100"/>
      <c r="U273" s="100"/>
      <c r="V273" s="100"/>
      <c r="W273" s="100"/>
    </row>
    <row r="274" ht="15.75" customHeight="1">
      <c r="A274" s="100"/>
      <c r="B274" s="101"/>
      <c r="C274" s="100"/>
      <c r="D274" s="100"/>
      <c r="E274" s="102"/>
      <c r="F274" s="102"/>
      <c r="G274" s="102"/>
      <c r="H274" s="100"/>
      <c r="I274" s="101"/>
      <c r="J274" s="100"/>
      <c r="K274" s="100"/>
      <c r="L274" s="100"/>
      <c r="M274" s="100"/>
      <c r="N274" s="100"/>
      <c r="O274" s="100"/>
      <c r="P274" s="100"/>
      <c r="Q274" s="100"/>
      <c r="R274" s="100"/>
      <c r="S274" s="100"/>
      <c r="T274" s="100"/>
      <c r="U274" s="100"/>
      <c r="V274" s="100"/>
      <c r="W274" s="100"/>
    </row>
    <row r="275" ht="15.75" customHeight="1">
      <c r="A275" s="100"/>
      <c r="B275" s="101"/>
      <c r="C275" s="100"/>
      <c r="D275" s="100"/>
      <c r="E275" s="102"/>
      <c r="F275" s="102"/>
      <c r="G275" s="102"/>
      <c r="H275" s="100"/>
      <c r="I275" s="101"/>
      <c r="J275" s="100"/>
      <c r="K275" s="100"/>
      <c r="L275" s="100"/>
      <c r="M275" s="100"/>
      <c r="N275" s="100"/>
      <c r="O275" s="100"/>
      <c r="P275" s="100"/>
      <c r="Q275" s="100"/>
      <c r="R275" s="100"/>
      <c r="S275" s="100"/>
      <c r="T275" s="100"/>
      <c r="U275" s="100"/>
      <c r="V275" s="100"/>
      <c r="W275" s="100"/>
    </row>
    <row r="276" ht="15.75" customHeight="1">
      <c r="A276" s="100"/>
      <c r="B276" s="101"/>
      <c r="C276" s="100"/>
      <c r="D276" s="100"/>
      <c r="E276" s="102"/>
      <c r="F276" s="102"/>
      <c r="G276" s="102"/>
      <c r="H276" s="100"/>
      <c r="I276" s="101"/>
      <c r="J276" s="100"/>
      <c r="K276" s="100"/>
      <c r="L276" s="100"/>
      <c r="M276" s="100"/>
      <c r="N276" s="100"/>
      <c r="O276" s="100"/>
      <c r="P276" s="100"/>
      <c r="Q276" s="100"/>
      <c r="R276" s="100"/>
      <c r="S276" s="100"/>
      <c r="T276" s="100"/>
      <c r="U276" s="100"/>
      <c r="V276" s="100"/>
      <c r="W276" s="100"/>
    </row>
    <row r="277" ht="15.75" customHeight="1">
      <c r="D277" s="103"/>
      <c r="H277" s="104"/>
      <c r="M277" s="103"/>
    </row>
    <row r="278" ht="15.75" customHeight="1">
      <c r="D278" s="103"/>
      <c r="H278" s="104"/>
      <c r="M278" s="103"/>
    </row>
    <row r="279" ht="15.75" customHeight="1">
      <c r="D279" s="103"/>
      <c r="H279" s="104"/>
      <c r="M279" s="103"/>
    </row>
    <row r="280" ht="15.75" customHeight="1">
      <c r="D280" s="103"/>
      <c r="H280" s="104"/>
      <c r="M280" s="103"/>
    </row>
    <row r="281" ht="15.75" customHeight="1">
      <c r="D281" s="103"/>
      <c r="H281" s="104"/>
      <c r="M281" s="103"/>
    </row>
    <row r="282" ht="15.75" customHeight="1">
      <c r="D282" s="103"/>
      <c r="H282" s="104"/>
      <c r="M282" s="103"/>
    </row>
    <row r="283" ht="15.75" customHeight="1">
      <c r="D283" s="103"/>
      <c r="H283" s="104"/>
      <c r="M283" s="103"/>
    </row>
    <row r="284" ht="15.75" customHeight="1">
      <c r="D284" s="103"/>
      <c r="H284" s="104"/>
      <c r="M284" s="103"/>
    </row>
    <row r="285" ht="15.75" customHeight="1">
      <c r="D285" s="103"/>
      <c r="H285" s="104"/>
      <c r="M285" s="103"/>
    </row>
    <row r="286" ht="15.75" customHeight="1">
      <c r="D286" s="103"/>
      <c r="H286" s="104"/>
      <c r="M286" s="103"/>
    </row>
    <row r="287" ht="15.75" customHeight="1">
      <c r="D287" s="103"/>
      <c r="H287" s="104"/>
      <c r="M287" s="103"/>
    </row>
    <row r="288" ht="15.75" customHeight="1">
      <c r="D288" s="103"/>
      <c r="H288" s="104"/>
      <c r="M288" s="103"/>
    </row>
    <row r="289" ht="15.75" customHeight="1">
      <c r="D289" s="103"/>
      <c r="H289" s="104"/>
      <c r="M289" s="103"/>
    </row>
    <row r="290" ht="15.75" customHeight="1">
      <c r="D290" s="103"/>
      <c r="H290" s="104"/>
      <c r="M290" s="103"/>
    </row>
    <row r="291" ht="15.75" customHeight="1">
      <c r="D291" s="103"/>
      <c r="H291" s="104"/>
      <c r="M291" s="103"/>
    </row>
    <row r="292" ht="15.75" customHeight="1">
      <c r="D292" s="103"/>
      <c r="H292" s="104"/>
      <c r="M292" s="103"/>
    </row>
    <row r="293" ht="15.75" customHeight="1">
      <c r="D293" s="103"/>
      <c r="H293" s="104"/>
      <c r="M293" s="103"/>
    </row>
    <row r="294" ht="15.75" customHeight="1">
      <c r="D294" s="103"/>
      <c r="H294" s="104"/>
      <c r="M294" s="103"/>
    </row>
    <row r="295" ht="15.75" customHeight="1">
      <c r="D295" s="103"/>
      <c r="H295" s="104"/>
      <c r="M295" s="103"/>
    </row>
    <row r="296" ht="15.75" customHeight="1">
      <c r="D296" s="103"/>
      <c r="H296" s="104"/>
      <c r="M296" s="103"/>
    </row>
    <row r="297" ht="15.75" customHeight="1">
      <c r="D297" s="103"/>
      <c r="H297" s="104"/>
      <c r="M297" s="103"/>
    </row>
    <row r="298" ht="15.75" customHeight="1">
      <c r="D298" s="103"/>
      <c r="H298" s="104"/>
      <c r="M298" s="103"/>
    </row>
    <row r="299" ht="15.75" customHeight="1">
      <c r="D299" s="103"/>
      <c r="H299" s="104"/>
      <c r="M299" s="103"/>
    </row>
    <row r="300" ht="15.75" customHeight="1">
      <c r="D300" s="103"/>
      <c r="H300" s="104"/>
      <c r="M300" s="103"/>
    </row>
    <row r="301" ht="15.75" customHeight="1">
      <c r="D301" s="103"/>
      <c r="H301" s="104"/>
      <c r="M301" s="103"/>
    </row>
    <row r="302" ht="15.75" customHeight="1">
      <c r="D302" s="103"/>
      <c r="H302" s="104"/>
      <c r="M302" s="103"/>
    </row>
    <row r="303" ht="15.75" customHeight="1">
      <c r="D303" s="103"/>
      <c r="H303" s="104"/>
      <c r="M303" s="103"/>
    </row>
    <row r="304" ht="15.75" customHeight="1">
      <c r="D304" s="103"/>
      <c r="H304" s="104"/>
      <c r="M304" s="103"/>
    </row>
    <row r="305" ht="15.75" customHeight="1">
      <c r="D305" s="103"/>
      <c r="H305" s="104"/>
      <c r="M305" s="103"/>
    </row>
    <row r="306" ht="15.75" customHeight="1">
      <c r="D306" s="103"/>
      <c r="H306" s="104"/>
      <c r="M306" s="103"/>
    </row>
    <row r="307" ht="15.75" customHeight="1">
      <c r="D307" s="103"/>
      <c r="H307" s="104"/>
      <c r="M307" s="103"/>
    </row>
    <row r="308" ht="15.75" customHeight="1">
      <c r="D308" s="103"/>
      <c r="H308" s="104"/>
      <c r="M308" s="103"/>
    </row>
    <row r="309" ht="15.75" customHeight="1">
      <c r="D309" s="103"/>
      <c r="H309" s="104"/>
      <c r="M309" s="103"/>
    </row>
    <row r="310" ht="15.75" customHeight="1">
      <c r="D310" s="103"/>
      <c r="H310" s="104"/>
      <c r="M310" s="103"/>
    </row>
    <row r="311" ht="15.75" customHeight="1">
      <c r="D311" s="103"/>
      <c r="H311" s="104"/>
      <c r="M311" s="103"/>
    </row>
    <row r="312" ht="15.75" customHeight="1">
      <c r="D312" s="103"/>
      <c r="H312" s="104"/>
      <c r="M312" s="103"/>
    </row>
    <row r="313" ht="15.75" customHeight="1">
      <c r="D313" s="103"/>
      <c r="H313" s="104"/>
      <c r="M313" s="103"/>
    </row>
    <row r="314" ht="15.75" customHeight="1">
      <c r="D314" s="103"/>
      <c r="H314" s="104"/>
      <c r="M314" s="103"/>
    </row>
    <row r="315" ht="15.75" customHeight="1">
      <c r="D315" s="103"/>
      <c r="H315" s="104"/>
      <c r="M315" s="103"/>
    </row>
    <row r="316" ht="15.75" customHeight="1">
      <c r="D316" s="103"/>
      <c r="H316" s="104"/>
      <c r="M316" s="103"/>
    </row>
    <row r="317" ht="15.75" customHeight="1">
      <c r="D317" s="103"/>
      <c r="H317" s="104"/>
      <c r="M317" s="103"/>
    </row>
    <row r="318" ht="15.75" customHeight="1">
      <c r="D318" s="103"/>
      <c r="H318" s="104"/>
      <c r="M318" s="103"/>
    </row>
    <row r="319" ht="15.75" customHeight="1">
      <c r="D319" s="103"/>
      <c r="H319" s="104"/>
      <c r="M319" s="103"/>
    </row>
    <row r="320" ht="15.75" customHeight="1">
      <c r="D320" s="103"/>
      <c r="H320" s="104"/>
      <c r="M320" s="103"/>
    </row>
    <row r="321" ht="15.75" customHeight="1">
      <c r="D321" s="103"/>
      <c r="H321" s="104"/>
      <c r="M321" s="103"/>
    </row>
    <row r="322" ht="15.75" customHeight="1">
      <c r="D322" s="103"/>
      <c r="H322" s="104"/>
      <c r="M322" s="103"/>
    </row>
    <row r="323" ht="15.75" customHeight="1">
      <c r="D323" s="103"/>
      <c r="H323" s="104"/>
      <c r="M323" s="103"/>
    </row>
    <row r="324" ht="15.75" customHeight="1">
      <c r="D324" s="103"/>
      <c r="H324" s="104"/>
      <c r="M324" s="103"/>
    </row>
    <row r="325" ht="15.75" customHeight="1">
      <c r="D325" s="103"/>
      <c r="H325" s="104"/>
      <c r="M325" s="103"/>
    </row>
    <row r="326" ht="15.75" customHeight="1">
      <c r="D326" s="103"/>
      <c r="H326" s="104"/>
      <c r="M326" s="103"/>
    </row>
    <row r="327" ht="15.75" customHeight="1">
      <c r="D327" s="103"/>
      <c r="H327" s="104"/>
      <c r="M327" s="103"/>
    </row>
    <row r="328" ht="15.75" customHeight="1">
      <c r="D328" s="103"/>
      <c r="H328" s="104"/>
      <c r="M328" s="103"/>
    </row>
    <row r="329" ht="15.75" customHeight="1">
      <c r="D329" s="103"/>
      <c r="H329" s="104"/>
      <c r="M329" s="103"/>
    </row>
    <row r="330" ht="15.75" customHeight="1">
      <c r="D330" s="103"/>
      <c r="H330" s="104"/>
      <c r="M330" s="103"/>
    </row>
    <row r="331" ht="15.75" customHeight="1">
      <c r="D331" s="103"/>
      <c r="H331" s="104"/>
      <c r="M331" s="103"/>
    </row>
    <row r="332" ht="15.75" customHeight="1">
      <c r="D332" s="103"/>
      <c r="H332" s="104"/>
      <c r="M332" s="103"/>
    </row>
    <row r="333" ht="15.75" customHeight="1">
      <c r="D333" s="103"/>
      <c r="H333" s="104"/>
      <c r="M333" s="103"/>
    </row>
    <row r="334" ht="15.75" customHeight="1">
      <c r="D334" s="103"/>
      <c r="H334" s="104"/>
      <c r="M334" s="103"/>
    </row>
    <row r="335" ht="15.75" customHeight="1">
      <c r="D335" s="103"/>
      <c r="H335" s="104"/>
      <c r="M335" s="103"/>
    </row>
    <row r="336" ht="15.75" customHeight="1">
      <c r="D336" s="103"/>
      <c r="H336" s="104"/>
      <c r="M336" s="103"/>
    </row>
    <row r="337" ht="15.75" customHeight="1">
      <c r="D337" s="103"/>
      <c r="H337" s="104"/>
      <c r="M337" s="103"/>
    </row>
    <row r="338" ht="15.75" customHeight="1">
      <c r="D338" s="103"/>
      <c r="H338" s="104"/>
      <c r="M338" s="103"/>
    </row>
    <row r="339" ht="15.75" customHeight="1">
      <c r="D339" s="103"/>
      <c r="H339" s="104"/>
      <c r="M339" s="103"/>
    </row>
    <row r="340" ht="15.75" customHeight="1">
      <c r="D340" s="103"/>
      <c r="H340" s="104"/>
      <c r="M340" s="103"/>
    </row>
    <row r="341" ht="15.75" customHeight="1">
      <c r="D341" s="103"/>
      <c r="H341" s="104"/>
      <c r="M341" s="103"/>
    </row>
    <row r="342" ht="15.75" customHeight="1">
      <c r="D342" s="103"/>
      <c r="H342" s="104"/>
      <c r="M342" s="103"/>
    </row>
    <row r="343" ht="15.75" customHeight="1">
      <c r="D343" s="103"/>
      <c r="H343" s="104"/>
      <c r="M343" s="103"/>
    </row>
    <row r="344" ht="15.75" customHeight="1">
      <c r="D344" s="103"/>
      <c r="H344" s="104"/>
      <c r="M344" s="103"/>
    </row>
    <row r="345" ht="15.75" customHeight="1">
      <c r="D345" s="103"/>
      <c r="H345" s="104"/>
      <c r="M345" s="103"/>
    </row>
    <row r="346" ht="15.75" customHeight="1">
      <c r="D346" s="103"/>
      <c r="H346" s="104"/>
      <c r="M346" s="103"/>
    </row>
    <row r="347" ht="15.75" customHeight="1">
      <c r="D347" s="103"/>
      <c r="H347" s="104"/>
      <c r="M347" s="103"/>
    </row>
    <row r="348" ht="15.75" customHeight="1">
      <c r="D348" s="103"/>
      <c r="H348" s="104"/>
      <c r="M348" s="103"/>
    </row>
    <row r="349" ht="15.75" customHeight="1">
      <c r="D349" s="103"/>
      <c r="H349" s="104"/>
      <c r="M349" s="103"/>
    </row>
    <row r="350" ht="15.75" customHeight="1">
      <c r="D350" s="103"/>
      <c r="H350" s="104"/>
      <c r="M350" s="103"/>
    </row>
    <row r="351" ht="15.75" customHeight="1">
      <c r="D351" s="103"/>
      <c r="H351" s="104"/>
      <c r="M351" s="103"/>
    </row>
    <row r="352" ht="15.75" customHeight="1">
      <c r="D352" s="103"/>
      <c r="H352" s="104"/>
      <c r="M352" s="103"/>
    </row>
    <row r="353" ht="15.75" customHeight="1">
      <c r="D353" s="103"/>
      <c r="H353" s="104"/>
      <c r="M353" s="103"/>
    </row>
    <row r="354" ht="15.75" customHeight="1">
      <c r="D354" s="103"/>
      <c r="H354" s="104"/>
      <c r="M354" s="103"/>
    </row>
    <row r="355" ht="15.75" customHeight="1">
      <c r="D355" s="103"/>
      <c r="H355" s="104"/>
      <c r="M355" s="103"/>
    </row>
    <row r="356" ht="15.75" customHeight="1">
      <c r="D356" s="103"/>
      <c r="H356" s="104"/>
      <c r="M356" s="103"/>
    </row>
    <row r="357" ht="15.75" customHeight="1">
      <c r="D357" s="103"/>
      <c r="H357" s="104"/>
      <c r="M357" s="103"/>
    </row>
    <row r="358" ht="15.75" customHeight="1">
      <c r="D358" s="103"/>
      <c r="H358" s="104"/>
      <c r="M358" s="103"/>
    </row>
    <row r="359" ht="15.75" customHeight="1">
      <c r="D359" s="103"/>
      <c r="H359" s="104"/>
      <c r="M359" s="103"/>
    </row>
    <row r="360" ht="15.75" customHeight="1">
      <c r="D360" s="103"/>
      <c r="H360" s="104"/>
      <c r="M360" s="103"/>
    </row>
    <row r="361" ht="15.75" customHeight="1">
      <c r="D361" s="103"/>
      <c r="H361" s="104"/>
      <c r="M361" s="103"/>
    </row>
    <row r="362" ht="15.75" customHeight="1">
      <c r="D362" s="103"/>
      <c r="H362" s="104"/>
      <c r="M362" s="103"/>
    </row>
    <row r="363" ht="15.75" customHeight="1">
      <c r="D363" s="103"/>
      <c r="H363" s="104"/>
      <c r="M363" s="103"/>
    </row>
    <row r="364" ht="15.75" customHeight="1">
      <c r="D364" s="103"/>
      <c r="H364" s="104"/>
      <c r="M364" s="103"/>
    </row>
    <row r="365" ht="15.75" customHeight="1">
      <c r="D365" s="103"/>
      <c r="H365" s="104"/>
      <c r="M365" s="103"/>
    </row>
    <row r="366" ht="15.75" customHeight="1">
      <c r="D366" s="103"/>
      <c r="H366" s="104"/>
      <c r="M366" s="103"/>
    </row>
    <row r="367" ht="15.75" customHeight="1">
      <c r="D367" s="103"/>
      <c r="H367" s="104"/>
      <c r="M367" s="103"/>
    </row>
    <row r="368" ht="15.75" customHeight="1">
      <c r="D368" s="103"/>
      <c r="H368" s="104"/>
      <c r="M368" s="103"/>
    </row>
    <row r="369" ht="15.75" customHeight="1">
      <c r="D369" s="103"/>
      <c r="H369" s="104"/>
      <c r="M369" s="103"/>
    </row>
    <row r="370" ht="15.75" customHeight="1">
      <c r="D370" s="103"/>
      <c r="H370" s="104"/>
      <c r="M370" s="103"/>
    </row>
    <row r="371" ht="15.75" customHeight="1">
      <c r="D371" s="103"/>
      <c r="H371" s="104"/>
      <c r="M371" s="103"/>
    </row>
    <row r="372" ht="15.75" customHeight="1">
      <c r="D372" s="103"/>
      <c r="H372" s="104"/>
      <c r="M372" s="103"/>
    </row>
    <row r="373" ht="15.75" customHeight="1">
      <c r="D373" s="103"/>
      <c r="H373" s="104"/>
      <c r="M373" s="103"/>
    </row>
    <row r="374" ht="15.75" customHeight="1">
      <c r="D374" s="103"/>
      <c r="H374" s="104"/>
      <c r="M374" s="103"/>
    </row>
    <row r="375" ht="15.75" customHeight="1">
      <c r="D375" s="103"/>
      <c r="H375" s="104"/>
      <c r="M375" s="103"/>
    </row>
    <row r="376" ht="15.75" customHeight="1">
      <c r="D376" s="103"/>
      <c r="H376" s="104"/>
      <c r="M376" s="103"/>
    </row>
    <row r="377" ht="15.75" customHeight="1">
      <c r="D377" s="103"/>
      <c r="H377" s="104"/>
      <c r="M377" s="103"/>
    </row>
    <row r="378" ht="15.75" customHeight="1">
      <c r="D378" s="103"/>
      <c r="H378" s="104"/>
      <c r="M378" s="103"/>
    </row>
    <row r="379" ht="15.75" customHeight="1">
      <c r="D379" s="103"/>
      <c r="H379" s="104"/>
      <c r="M379" s="103"/>
    </row>
    <row r="380" ht="15.75" customHeight="1">
      <c r="D380" s="103"/>
      <c r="H380" s="104"/>
      <c r="M380" s="103"/>
    </row>
    <row r="381" ht="15.75" customHeight="1">
      <c r="D381" s="103"/>
      <c r="H381" s="104"/>
      <c r="M381" s="103"/>
    </row>
    <row r="382" ht="15.75" customHeight="1">
      <c r="D382" s="103"/>
      <c r="H382" s="104"/>
      <c r="M382" s="103"/>
    </row>
    <row r="383" ht="15.75" customHeight="1">
      <c r="D383" s="103"/>
      <c r="H383" s="104"/>
      <c r="M383" s="103"/>
    </row>
    <row r="384" ht="15.75" customHeight="1">
      <c r="D384" s="103"/>
      <c r="H384" s="104"/>
      <c r="M384" s="103"/>
    </row>
    <row r="385" ht="15.75" customHeight="1">
      <c r="D385" s="103"/>
      <c r="H385" s="104"/>
      <c r="M385" s="103"/>
    </row>
    <row r="386" ht="15.75" customHeight="1">
      <c r="D386" s="103"/>
      <c r="H386" s="104"/>
      <c r="M386" s="103"/>
    </row>
    <row r="387" ht="15.75" customHeight="1">
      <c r="D387" s="103"/>
      <c r="H387" s="104"/>
      <c r="M387" s="103"/>
    </row>
    <row r="388" ht="15.75" customHeight="1">
      <c r="D388" s="103"/>
      <c r="H388" s="104"/>
      <c r="M388" s="103"/>
    </row>
    <row r="389" ht="15.75" customHeight="1">
      <c r="D389" s="103"/>
      <c r="H389" s="104"/>
      <c r="M389" s="103"/>
    </row>
    <row r="390" ht="15.75" customHeight="1">
      <c r="D390" s="103"/>
      <c r="H390" s="104"/>
      <c r="M390" s="103"/>
    </row>
    <row r="391" ht="15.75" customHeight="1">
      <c r="D391" s="103"/>
      <c r="H391" s="104"/>
      <c r="M391" s="103"/>
    </row>
    <row r="392" ht="15.75" customHeight="1">
      <c r="D392" s="103"/>
      <c r="H392" s="104"/>
      <c r="M392" s="103"/>
    </row>
    <row r="393" ht="15.75" customHeight="1">
      <c r="D393" s="103"/>
      <c r="H393" s="104"/>
      <c r="M393" s="103"/>
    </row>
    <row r="394" ht="15.75" customHeight="1">
      <c r="D394" s="103"/>
      <c r="H394" s="104"/>
      <c r="M394" s="103"/>
    </row>
    <row r="395" ht="15.75" customHeight="1">
      <c r="D395" s="103"/>
      <c r="H395" s="104"/>
      <c r="M395" s="103"/>
    </row>
    <row r="396" ht="15.75" customHeight="1">
      <c r="D396" s="103"/>
      <c r="H396" s="104"/>
      <c r="M396" s="103"/>
    </row>
    <row r="397" ht="15.75" customHeight="1">
      <c r="D397" s="103"/>
      <c r="H397" s="104"/>
      <c r="M397" s="103"/>
    </row>
    <row r="398" ht="15.75" customHeight="1">
      <c r="D398" s="103"/>
      <c r="H398" s="104"/>
      <c r="M398" s="103"/>
    </row>
    <row r="399" ht="15.75" customHeight="1">
      <c r="D399" s="103"/>
      <c r="H399" s="104"/>
      <c r="M399" s="103"/>
    </row>
    <row r="400" ht="15.75" customHeight="1">
      <c r="D400" s="103"/>
      <c r="H400" s="104"/>
      <c r="M400" s="103"/>
    </row>
    <row r="401" ht="15.75" customHeight="1">
      <c r="D401" s="103"/>
      <c r="H401" s="104"/>
      <c r="M401" s="103"/>
    </row>
    <row r="402" ht="15.75" customHeight="1">
      <c r="D402" s="103"/>
      <c r="H402" s="104"/>
      <c r="M402" s="103"/>
    </row>
    <row r="403" ht="15.75" customHeight="1">
      <c r="D403" s="103"/>
      <c r="H403" s="104"/>
      <c r="M403" s="103"/>
    </row>
    <row r="404" ht="15.75" customHeight="1">
      <c r="D404" s="103"/>
      <c r="H404" s="104"/>
      <c r="M404" s="103"/>
    </row>
    <row r="405" ht="15.75" customHeight="1">
      <c r="D405" s="103"/>
      <c r="H405" s="104"/>
      <c r="M405" s="103"/>
    </row>
    <row r="406" ht="15.75" customHeight="1">
      <c r="D406" s="103"/>
      <c r="H406" s="104"/>
      <c r="M406" s="103"/>
    </row>
    <row r="407" ht="15.75" customHeight="1">
      <c r="D407" s="103"/>
      <c r="H407" s="104"/>
      <c r="M407" s="103"/>
    </row>
    <row r="408" ht="15.75" customHeight="1">
      <c r="D408" s="103"/>
      <c r="H408" s="104"/>
      <c r="M408" s="103"/>
    </row>
    <row r="409" ht="15.75" customHeight="1">
      <c r="D409" s="103"/>
      <c r="H409" s="104"/>
      <c r="M409" s="103"/>
    </row>
    <row r="410" ht="15.75" customHeight="1">
      <c r="D410" s="103"/>
      <c r="H410" s="104"/>
      <c r="M410" s="103"/>
    </row>
    <row r="411" ht="15.75" customHeight="1">
      <c r="D411" s="103"/>
      <c r="H411" s="104"/>
      <c r="M411" s="103"/>
    </row>
    <row r="412" ht="15.75" customHeight="1">
      <c r="D412" s="103"/>
      <c r="H412" s="104"/>
      <c r="M412" s="103"/>
    </row>
    <row r="413" ht="15.75" customHeight="1">
      <c r="D413" s="103"/>
      <c r="H413" s="104"/>
      <c r="M413" s="103"/>
    </row>
    <row r="414" ht="15.75" customHeight="1">
      <c r="D414" s="103"/>
      <c r="H414" s="104"/>
      <c r="M414" s="103"/>
    </row>
    <row r="415" ht="15.75" customHeight="1">
      <c r="D415" s="103"/>
      <c r="H415" s="104"/>
      <c r="M415" s="103"/>
    </row>
    <row r="416" ht="15.75" customHeight="1">
      <c r="D416" s="103"/>
      <c r="H416" s="104"/>
      <c r="M416" s="103"/>
    </row>
    <row r="417" ht="15.75" customHeight="1">
      <c r="D417" s="103"/>
      <c r="H417" s="104"/>
      <c r="M417" s="103"/>
    </row>
    <row r="418" ht="15.75" customHeight="1">
      <c r="D418" s="103"/>
      <c r="H418" s="104"/>
      <c r="M418" s="103"/>
    </row>
    <row r="419" ht="15.75" customHeight="1">
      <c r="D419" s="103"/>
      <c r="H419" s="104"/>
      <c r="M419" s="103"/>
    </row>
    <row r="420" ht="15.75" customHeight="1">
      <c r="D420" s="103"/>
      <c r="H420" s="104"/>
      <c r="M420" s="103"/>
    </row>
    <row r="421" ht="15.75" customHeight="1">
      <c r="D421" s="103"/>
      <c r="H421" s="104"/>
      <c r="M421" s="103"/>
    </row>
    <row r="422" ht="15.75" customHeight="1">
      <c r="D422" s="103"/>
      <c r="H422" s="104"/>
      <c r="M422" s="103"/>
    </row>
    <row r="423" ht="15.75" customHeight="1">
      <c r="D423" s="103"/>
      <c r="H423" s="104"/>
      <c r="M423" s="103"/>
    </row>
    <row r="424" ht="15.75" customHeight="1">
      <c r="D424" s="103"/>
      <c r="H424" s="104"/>
      <c r="M424" s="103"/>
    </row>
    <row r="425" ht="15.75" customHeight="1">
      <c r="D425" s="103"/>
      <c r="H425" s="104"/>
      <c r="M425" s="103"/>
    </row>
    <row r="426" ht="15.75" customHeight="1">
      <c r="D426" s="103"/>
      <c r="H426" s="104"/>
      <c r="M426" s="103"/>
    </row>
    <row r="427" ht="15.75" customHeight="1">
      <c r="D427" s="103"/>
      <c r="H427" s="104"/>
      <c r="M427" s="103"/>
    </row>
    <row r="428" ht="15.75" customHeight="1">
      <c r="D428" s="103"/>
      <c r="H428" s="104"/>
      <c r="M428" s="103"/>
    </row>
    <row r="429" ht="15.75" customHeight="1">
      <c r="D429" s="103"/>
      <c r="H429" s="104"/>
      <c r="M429" s="103"/>
    </row>
    <row r="430" ht="15.75" customHeight="1">
      <c r="D430" s="103"/>
      <c r="H430" s="104"/>
      <c r="M430" s="103"/>
    </row>
    <row r="431" ht="15.75" customHeight="1">
      <c r="D431" s="103"/>
      <c r="H431" s="104"/>
      <c r="M431" s="103"/>
    </row>
    <row r="432" ht="15.75" customHeight="1">
      <c r="D432" s="103"/>
      <c r="H432" s="104"/>
      <c r="M432" s="103"/>
    </row>
    <row r="433" ht="15.75" customHeight="1">
      <c r="D433" s="103"/>
      <c r="H433" s="104"/>
      <c r="M433" s="103"/>
    </row>
    <row r="434" ht="15.75" customHeight="1">
      <c r="D434" s="103"/>
      <c r="H434" s="104"/>
      <c r="M434" s="103"/>
    </row>
    <row r="435" ht="15.75" customHeight="1">
      <c r="D435" s="103"/>
      <c r="H435" s="104"/>
      <c r="M435" s="103"/>
    </row>
    <row r="436" ht="15.75" customHeight="1">
      <c r="D436" s="103"/>
      <c r="H436" s="104"/>
      <c r="M436" s="103"/>
    </row>
    <row r="437" ht="15.75" customHeight="1">
      <c r="D437" s="103"/>
      <c r="H437" s="104"/>
      <c r="M437" s="103"/>
    </row>
    <row r="438" ht="15.75" customHeight="1">
      <c r="D438" s="103"/>
      <c r="H438" s="104"/>
      <c r="M438" s="103"/>
    </row>
    <row r="439" ht="15.75" customHeight="1">
      <c r="D439" s="103"/>
      <c r="H439" s="104"/>
      <c r="M439" s="103"/>
    </row>
    <row r="440" ht="15.75" customHeight="1">
      <c r="D440" s="103"/>
      <c r="H440" s="104"/>
      <c r="M440" s="103"/>
    </row>
    <row r="441" ht="15.75" customHeight="1">
      <c r="D441" s="103"/>
      <c r="H441" s="104"/>
      <c r="M441" s="103"/>
    </row>
    <row r="442" ht="15.75" customHeight="1">
      <c r="D442" s="103"/>
      <c r="H442" s="104"/>
      <c r="M442" s="103"/>
    </row>
    <row r="443" ht="15.75" customHeight="1">
      <c r="D443" s="103"/>
      <c r="H443" s="104"/>
      <c r="M443" s="103"/>
    </row>
    <row r="444" ht="15.75" customHeight="1">
      <c r="D444" s="103"/>
      <c r="H444" s="104"/>
      <c r="M444" s="103"/>
    </row>
    <row r="445" ht="15.75" customHeight="1">
      <c r="D445" s="103"/>
      <c r="H445" s="104"/>
      <c r="M445" s="103"/>
    </row>
    <row r="446" ht="15.75" customHeight="1">
      <c r="D446" s="103"/>
      <c r="H446" s="104"/>
      <c r="M446" s="103"/>
    </row>
    <row r="447" ht="15.75" customHeight="1">
      <c r="D447" s="103"/>
      <c r="H447" s="104"/>
      <c r="M447" s="103"/>
    </row>
    <row r="448" ht="15.75" customHeight="1">
      <c r="D448" s="103"/>
      <c r="H448" s="104"/>
      <c r="M448" s="103"/>
    </row>
    <row r="449" ht="15.75" customHeight="1">
      <c r="D449" s="103"/>
      <c r="H449" s="104"/>
      <c r="M449" s="103"/>
    </row>
    <row r="450" ht="15.75" customHeight="1">
      <c r="D450" s="103"/>
      <c r="H450" s="104"/>
      <c r="M450" s="103"/>
    </row>
    <row r="451" ht="15.75" customHeight="1">
      <c r="D451" s="103"/>
      <c r="H451" s="104"/>
      <c r="M451" s="103"/>
    </row>
    <row r="452" ht="15.75" customHeight="1">
      <c r="D452" s="103"/>
      <c r="H452" s="104"/>
      <c r="M452" s="103"/>
    </row>
    <row r="453" ht="15.75" customHeight="1">
      <c r="D453" s="103"/>
      <c r="H453" s="104"/>
      <c r="M453" s="103"/>
    </row>
    <row r="454" ht="15.75" customHeight="1">
      <c r="D454" s="103"/>
      <c r="H454" s="104"/>
      <c r="M454" s="103"/>
    </row>
    <row r="455" ht="15.75" customHeight="1">
      <c r="D455" s="103"/>
      <c r="H455" s="104"/>
      <c r="M455" s="103"/>
    </row>
    <row r="456" ht="15.75" customHeight="1">
      <c r="D456" s="103"/>
      <c r="H456" s="104"/>
      <c r="M456" s="103"/>
    </row>
    <row r="457" ht="15.75" customHeight="1">
      <c r="D457" s="103"/>
      <c r="H457" s="104"/>
      <c r="M457" s="103"/>
    </row>
    <row r="458" ht="15.75" customHeight="1">
      <c r="D458" s="103"/>
      <c r="H458" s="104"/>
      <c r="M458" s="103"/>
    </row>
    <row r="459" ht="15.75" customHeight="1">
      <c r="D459" s="103"/>
      <c r="H459" s="104"/>
      <c r="M459" s="103"/>
    </row>
    <row r="460" ht="15.75" customHeight="1">
      <c r="D460" s="103"/>
      <c r="H460" s="104"/>
      <c r="M460" s="103"/>
    </row>
    <row r="461" ht="15.75" customHeight="1">
      <c r="D461" s="103"/>
      <c r="H461" s="104"/>
      <c r="M461" s="103"/>
    </row>
    <row r="462" ht="15.75" customHeight="1">
      <c r="D462" s="103"/>
      <c r="H462" s="104"/>
      <c r="M462" s="103"/>
    </row>
    <row r="463" ht="15.75" customHeight="1">
      <c r="D463" s="103"/>
      <c r="H463" s="104"/>
      <c r="M463" s="103"/>
    </row>
    <row r="464" ht="15.75" customHeight="1">
      <c r="D464" s="103"/>
      <c r="H464" s="104"/>
      <c r="M464" s="103"/>
    </row>
    <row r="465" ht="15.75" customHeight="1">
      <c r="D465" s="103"/>
      <c r="H465" s="104"/>
      <c r="M465" s="103"/>
    </row>
    <row r="466" ht="15.75" customHeight="1">
      <c r="D466" s="103"/>
      <c r="H466" s="104"/>
      <c r="M466" s="103"/>
    </row>
    <row r="467" ht="15.75" customHeight="1">
      <c r="D467" s="103"/>
      <c r="H467" s="104"/>
      <c r="M467" s="103"/>
    </row>
    <row r="468" ht="15.75" customHeight="1">
      <c r="D468" s="103"/>
      <c r="H468" s="104"/>
      <c r="M468" s="103"/>
    </row>
    <row r="469" ht="15.75" customHeight="1">
      <c r="D469" s="103"/>
      <c r="H469" s="104"/>
      <c r="M469" s="103"/>
    </row>
    <row r="470" ht="15.75" customHeight="1">
      <c r="D470" s="103"/>
      <c r="H470" s="104"/>
      <c r="M470" s="103"/>
    </row>
    <row r="471" ht="15.75" customHeight="1">
      <c r="D471" s="103"/>
      <c r="H471" s="104"/>
      <c r="M471" s="103"/>
    </row>
    <row r="472" ht="15.75" customHeight="1">
      <c r="D472" s="103"/>
      <c r="H472" s="104"/>
      <c r="M472" s="103"/>
    </row>
    <row r="473" ht="15.75" customHeight="1">
      <c r="D473" s="103"/>
      <c r="H473" s="104"/>
      <c r="M473" s="103"/>
    </row>
    <row r="474" ht="15.75" customHeight="1">
      <c r="D474" s="103"/>
      <c r="H474" s="104"/>
      <c r="M474" s="103"/>
    </row>
    <row r="475" ht="15.75" customHeight="1">
      <c r="D475" s="103"/>
      <c r="H475" s="104"/>
      <c r="M475" s="103"/>
    </row>
    <row r="476" ht="15.75" customHeight="1">
      <c r="D476" s="103"/>
      <c r="H476" s="104"/>
      <c r="M476" s="103"/>
    </row>
    <row r="477" ht="15.75" customHeight="1">
      <c r="D477" s="103"/>
      <c r="H477" s="104"/>
      <c r="M477" s="103"/>
    </row>
    <row r="478" ht="15.75" customHeight="1">
      <c r="D478" s="103"/>
      <c r="H478" s="104"/>
      <c r="M478" s="103"/>
    </row>
    <row r="479" ht="15.75" customHeight="1">
      <c r="D479" s="103"/>
      <c r="H479" s="104"/>
      <c r="M479" s="103"/>
    </row>
    <row r="480" ht="15.75" customHeight="1">
      <c r="D480" s="103"/>
      <c r="H480" s="104"/>
      <c r="M480" s="103"/>
    </row>
    <row r="481" ht="15.75" customHeight="1">
      <c r="D481" s="103"/>
      <c r="H481" s="104"/>
      <c r="M481" s="103"/>
    </row>
    <row r="482" ht="15.75" customHeight="1">
      <c r="D482" s="103"/>
      <c r="H482" s="104"/>
      <c r="M482" s="103"/>
    </row>
    <row r="483" ht="15.75" customHeight="1">
      <c r="D483" s="103"/>
      <c r="H483" s="104"/>
      <c r="M483" s="103"/>
    </row>
    <row r="484" ht="15.75" customHeight="1">
      <c r="D484" s="103"/>
      <c r="H484" s="104"/>
      <c r="M484" s="103"/>
    </row>
    <row r="485" ht="15.75" customHeight="1">
      <c r="D485" s="103"/>
      <c r="H485" s="104"/>
      <c r="M485" s="103"/>
    </row>
    <row r="486" ht="15.75" customHeight="1">
      <c r="D486" s="103"/>
      <c r="H486" s="104"/>
      <c r="M486" s="103"/>
    </row>
    <row r="487" ht="15.75" customHeight="1">
      <c r="D487" s="103"/>
      <c r="H487" s="104"/>
      <c r="M487" s="103"/>
    </row>
    <row r="488" ht="15.75" customHeight="1">
      <c r="D488" s="103"/>
      <c r="H488" s="104"/>
      <c r="M488" s="103"/>
    </row>
    <row r="489" ht="15.75" customHeight="1">
      <c r="D489" s="103"/>
      <c r="H489" s="104"/>
      <c r="M489" s="103"/>
    </row>
    <row r="490" ht="15.75" customHeight="1">
      <c r="D490" s="103"/>
      <c r="H490" s="104"/>
      <c r="M490" s="103"/>
    </row>
    <row r="491" ht="15.75" customHeight="1">
      <c r="D491" s="103"/>
      <c r="H491" s="104"/>
      <c r="M491" s="103"/>
    </row>
    <row r="492" ht="15.75" customHeight="1">
      <c r="D492" s="103"/>
      <c r="H492" s="104"/>
      <c r="M492" s="103"/>
    </row>
    <row r="493" ht="15.75" customHeight="1">
      <c r="D493" s="103"/>
      <c r="H493" s="104"/>
      <c r="M493" s="103"/>
    </row>
    <row r="494" ht="15.75" customHeight="1">
      <c r="D494" s="103"/>
      <c r="H494" s="104"/>
      <c r="M494" s="103"/>
    </row>
    <row r="495" ht="15.75" customHeight="1">
      <c r="D495" s="103"/>
      <c r="H495" s="104"/>
      <c r="M495" s="103"/>
    </row>
    <row r="496" ht="15.75" customHeight="1">
      <c r="D496" s="103"/>
      <c r="H496" s="104"/>
      <c r="M496" s="103"/>
    </row>
    <row r="497" ht="15.75" customHeight="1">
      <c r="D497" s="103"/>
      <c r="H497" s="104"/>
      <c r="M497" s="103"/>
    </row>
    <row r="498" ht="15.75" customHeight="1">
      <c r="D498" s="103"/>
      <c r="H498" s="104"/>
      <c r="M498" s="103"/>
    </row>
    <row r="499" ht="15.75" customHeight="1">
      <c r="D499" s="103"/>
      <c r="H499" s="104"/>
      <c r="M499" s="103"/>
    </row>
    <row r="500" ht="15.75" customHeight="1">
      <c r="D500" s="103"/>
      <c r="H500" s="104"/>
      <c r="M500" s="103"/>
    </row>
    <row r="501" ht="15.75" customHeight="1">
      <c r="D501" s="103"/>
      <c r="H501" s="104"/>
      <c r="M501" s="103"/>
    </row>
    <row r="502" ht="15.75" customHeight="1">
      <c r="D502" s="103"/>
      <c r="H502" s="104"/>
      <c r="M502" s="103"/>
    </row>
    <row r="503" ht="15.75" customHeight="1">
      <c r="D503" s="103"/>
      <c r="H503" s="104"/>
      <c r="M503" s="103"/>
    </row>
    <row r="504" ht="15.75" customHeight="1">
      <c r="D504" s="103"/>
      <c r="H504" s="104"/>
      <c r="M504" s="103"/>
    </row>
    <row r="505" ht="15.75" customHeight="1">
      <c r="D505" s="103"/>
      <c r="H505" s="104"/>
      <c r="M505" s="103"/>
    </row>
    <row r="506" ht="15.75" customHeight="1">
      <c r="D506" s="103"/>
      <c r="H506" s="104"/>
      <c r="M506" s="103"/>
    </row>
    <row r="507" ht="15.75" customHeight="1">
      <c r="D507" s="103"/>
      <c r="H507" s="104"/>
      <c r="M507" s="103"/>
    </row>
    <row r="508" ht="15.75" customHeight="1">
      <c r="D508" s="103"/>
      <c r="H508" s="104"/>
      <c r="M508" s="103"/>
    </row>
    <row r="509" ht="15.75" customHeight="1">
      <c r="D509" s="103"/>
      <c r="H509" s="104"/>
      <c r="M509" s="103"/>
    </row>
    <row r="510" ht="15.75" customHeight="1">
      <c r="D510" s="103"/>
      <c r="H510" s="104"/>
      <c r="M510" s="103"/>
    </row>
    <row r="511" ht="15.75" customHeight="1">
      <c r="D511" s="103"/>
      <c r="H511" s="104"/>
      <c r="M511" s="103"/>
    </row>
    <row r="512" ht="15.75" customHeight="1">
      <c r="D512" s="103"/>
      <c r="H512" s="104"/>
      <c r="M512" s="103"/>
    </row>
    <row r="513" ht="15.75" customHeight="1">
      <c r="D513" s="103"/>
      <c r="H513" s="104"/>
      <c r="M513" s="103"/>
    </row>
    <row r="514" ht="15.75" customHeight="1">
      <c r="D514" s="103"/>
      <c r="H514" s="104"/>
      <c r="M514" s="103"/>
    </row>
    <row r="515" ht="15.75" customHeight="1">
      <c r="D515" s="103"/>
      <c r="H515" s="104"/>
      <c r="M515" s="103"/>
    </row>
    <row r="516" ht="15.75" customHeight="1">
      <c r="D516" s="103"/>
      <c r="H516" s="104"/>
      <c r="M516" s="103"/>
    </row>
    <row r="517" ht="15.75" customHeight="1">
      <c r="D517" s="103"/>
      <c r="H517" s="104"/>
      <c r="M517" s="103"/>
    </row>
    <row r="518" ht="15.75" customHeight="1">
      <c r="D518" s="103"/>
      <c r="H518" s="104"/>
      <c r="M518" s="103"/>
    </row>
    <row r="519" ht="15.75" customHeight="1">
      <c r="D519" s="103"/>
      <c r="H519" s="104"/>
      <c r="M519" s="103"/>
    </row>
    <row r="520" ht="15.75" customHeight="1">
      <c r="D520" s="103"/>
      <c r="H520" s="104"/>
      <c r="M520" s="103"/>
    </row>
    <row r="521" ht="15.75" customHeight="1">
      <c r="D521" s="103"/>
      <c r="H521" s="104"/>
      <c r="M521" s="103"/>
    </row>
    <row r="522" ht="15.75" customHeight="1">
      <c r="D522" s="103"/>
      <c r="H522" s="104"/>
      <c r="M522" s="103"/>
    </row>
    <row r="523" ht="15.75" customHeight="1">
      <c r="D523" s="103"/>
      <c r="H523" s="104"/>
      <c r="M523" s="103"/>
    </row>
    <row r="524" ht="15.75" customHeight="1">
      <c r="D524" s="103"/>
      <c r="H524" s="104"/>
      <c r="M524" s="103"/>
    </row>
    <row r="525" ht="15.75" customHeight="1">
      <c r="D525" s="103"/>
      <c r="H525" s="104"/>
      <c r="M525" s="103"/>
    </row>
    <row r="526" ht="15.75" customHeight="1">
      <c r="D526" s="103"/>
      <c r="H526" s="104"/>
      <c r="M526" s="103"/>
    </row>
    <row r="527" ht="15.75" customHeight="1">
      <c r="D527" s="103"/>
      <c r="H527" s="104"/>
      <c r="M527" s="103"/>
    </row>
    <row r="528" ht="15.75" customHeight="1">
      <c r="D528" s="103"/>
      <c r="H528" s="104"/>
      <c r="M528" s="103"/>
    </row>
    <row r="529" ht="15.75" customHeight="1">
      <c r="D529" s="103"/>
      <c r="H529" s="104"/>
      <c r="M529" s="103"/>
    </row>
    <row r="530" ht="15.75" customHeight="1">
      <c r="D530" s="103"/>
      <c r="H530" s="104"/>
      <c r="M530" s="103"/>
    </row>
    <row r="531" ht="15.75" customHeight="1">
      <c r="D531" s="103"/>
      <c r="H531" s="104"/>
      <c r="M531" s="103"/>
    </row>
    <row r="532" ht="15.75" customHeight="1">
      <c r="D532" s="103"/>
      <c r="H532" s="104"/>
      <c r="M532" s="103"/>
    </row>
    <row r="533" ht="15.75" customHeight="1">
      <c r="D533" s="103"/>
      <c r="H533" s="104"/>
      <c r="M533" s="103"/>
    </row>
    <row r="534" ht="15.75" customHeight="1">
      <c r="D534" s="103"/>
      <c r="H534" s="104"/>
      <c r="M534" s="103"/>
    </row>
    <row r="535" ht="15.75" customHeight="1">
      <c r="D535" s="103"/>
      <c r="H535" s="104"/>
      <c r="M535" s="103"/>
    </row>
    <row r="536" ht="15.75" customHeight="1">
      <c r="D536" s="103"/>
      <c r="H536" s="104"/>
      <c r="M536" s="103"/>
    </row>
    <row r="537" ht="15.75" customHeight="1">
      <c r="D537" s="103"/>
      <c r="H537" s="104"/>
      <c r="M537" s="103"/>
    </row>
    <row r="538" ht="15.75" customHeight="1">
      <c r="D538" s="103"/>
      <c r="H538" s="104"/>
      <c r="M538" s="103"/>
    </row>
    <row r="539" ht="15.75" customHeight="1">
      <c r="D539" s="103"/>
      <c r="H539" s="104"/>
      <c r="M539" s="103"/>
    </row>
    <row r="540" ht="15.75" customHeight="1">
      <c r="D540" s="103"/>
      <c r="H540" s="104"/>
      <c r="M540" s="103"/>
    </row>
    <row r="541" ht="15.75" customHeight="1">
      <c r="D541" s="103"/>
      <c r="H541" s="104"/>
      <c r="M541" s="103"/>
    </row>
    <row r="542" ht="15.75" customHeight="1">
      <c r="D542" s="103"/>
      <c r="H542" s="104"/>
      <c r="M542" s="103"/>
    </row>
    <row r="543" ht="15.75" customHeight="1">
      <c r="D543" s="103"/>
      <c r="H543" s="104"/>
      <c r="M543" s="103"/>
    </row>
    <row r="544" ht="15.75" customHeight="1">
      <c r="D544" s="103"/>
      <c r="H544" s="104"/>
      <c r="M544" s="103"/>
    </row>
    <row r="545" ht="15.75" customHeight="1">
      <c r="D545" s="103"/>
      <c r="H545" s="104"/>
      <c r="M545" s="103"/>
    </row>
    <row r="546" ht="15.75" customHeight="1">
      <c r="D546" s="103"/>
      <c r="H546" s="104"/>
      <c r="M546" s="103"/>
    </row>
    <row r="547" ht="15.75" customHeight="1">
      <c r="D547" s="103"/>
      <c r="H547" s="104"/>
      <c r="M547" s="103"/>
    </row>
    <row r="548" ht="15.75" customHeight="1">
      <c r="D548" s="103"/>
      <c r="H548" s="104"/>
      <c r="M548" s="103"/>
    </row>
    <row r="549" ht="15.75" customHeight="1">
      <c r="D549" s="103"/>
      <c r="H549" s="104"/>
      <c r="M549" s="103"/>
    </row>
    <row r="550" ht="15.75" customHeight="1">
      <c r="D550" s="103"/>
      <c r="H550" s="104"/>
      <c r="M550" s="103"/>
    </row>
    <row r="551" ht="15.75" customHeight="1">
      <c r="D551" s="103"/>
      <c r="H551" s="104"/>
      <c r="M551" s="103"/>
    </row>
    <row r="552" ht="15.75" customHeight="1">
      <c r="D552" s="103"/>
      <c r="H552" s="104"/>
      <c r="M552" s="103"/>
    </row>
    <row r="553" ht="15.75" customHeight="1">
      <c r="D553" s="103"/>
      <c r="H553" s="104"/>
      <c r="M553" s="103"/>
    </row>
    <row r="554" ht="15.75" customHeight="1">
      <c r="D554" s="103"/>
      <c r="H554" s="104"/>
      <c r="M554" s="103"/>
    </row>
    <row r="555" ht="15.75" customHeight="1">
      <c r="D555" s="103"/>
      <c r="H555" s="104"/>
      <c r="M555" s="103"/>
    </row>
    <row r="556" ht="15.75" customHeight="1">
      <c r="D556" s="103"/>
      <c r="H556" s="104"/>
      <c r="M556" s="103"/>
    </row>
    <row r="557" ht="15.75" customHeight="1">
      <c r="D557" s="103"/>
      <c r="H557" s="104"/>
      <c r="M557" s="103"/>
    </row>
    <row r="558" ht="15.75" customHeight="1">
      <c r="D558" s="103"/>
      <c r="H558" s="104"/>
      <c r="M558" s="103"/>
    </row>
    <row r="559" ht="15.75" customHeight="1">
      <c r="D559" s="103"/>
      <c r="H559" s="104"/>
      <c r="M559" s="103"/>
    </row>
    <row r="560" ht="15.75" customHeight="1">
      <c r="D560" s="103"/>
      <c r="H560" s="104"/>
      <c r="M560" s="103"/>
    </row>
    <row r="561" ht="15.75" customHeight="1">
      <c r="D561" s="103"/>
      <c r="H561" s="104"/>
      <c r="M561" s="103"/>
    </row>
    <row r="562" ht="15.75" customHeight="1">
      <c r="D562" s="103"/>
      <c r="H562" s="104"/>
      <c r="M562" s="103"/>
    </row>
    <row r="563" ht="15.75" customHeight="1">
      <c r="D563" s="103"/>
      <c r="H563" s="104"/>
      <c r="M563" s="103"/>
    </row>
    <row r="564" ht="15.75" customHeight="1">
      <c r="D564" s="103"/>
      <c r="H564" s="104"/>
      <c r="M564" s="103"/>
    </row>
    <row r="565" ht="15.75" customHeight="1">
      <c r="D565" s="103"/>
      <c r="H565" s="104"/>
      <c r="M565" s="103"/>
    </row>
    <row r="566" ht="15.75" customHeight="1">
      <c r="D566" s="103"/>
      <c r="H566" s="104"/>
      <c r="M566" s="103"/>
    </row>
    <row r="567" ht="15.75" customHeight="1">
      <c r="D567" s="103"/>
      <c r="H567" s="104"/>
      <c r="M567" s="103"/>
    </row>
    <row r="568" ht="15.75" customHeight="1">
      <c r="D568" s="103"/>
      <c r="H568" s="104"/>
      <c r="M568" s="103"/>
    </row>
    <row r="569" ht="15.75" customHeight="1">
      <c r="D569" s="103"/>
      <c r="H569" s="104"/>
      <c r="M569" s="103"/>
    </row>
    <row r="570" ht="15.75" customHeight="1">
      <c r="D570" s="103"/>
      <c r="H570" s="104"/>
      <c r="M570" s="103"/>
    </row>
    <row r="571" ht="15.75" customHeight="1">
      <c r="D571" s="103"/>
      <c r="H571" s="104"/>
      <c r="M571" s="103"/>
    </row>
    <row r="572" ht="15.75" customHeight="1">
      <c r="D572" s="103"/>
      <c r="H572" s="104"/>
      <c r="M572" s="103"/>
    </row>
    <row r="573" ht="15.75" customHeight="1">
      <c r="D573" s="103"/>
      <c r="H573" s="104"/>
      <c r="M573" s="103"/>
    </row>
    <row r="574" ht="15.75" customHeight="1">
      <c r="D574" s="103"/>
      <c r="H574" s="104"/>
      <c r="M574" s="103"/>
    </row>
    <row r="575" ht="15.75" customHeight="1">
      <c r="D575" s="103"/>
      <c r="H575" s="104"/>
      <c r="M575" s="103"/>
    </row>
    <row r="576" ht="15.75" customHeight="1">
      <c r="D576" s="103"/>
      <c r="H576" s="104"/>
      <c r="M576" s="103"/>
    </row>
    <row r="577" ht="15.75" customHeight="1">
      <c r="D577" s="103"/>
      <c r="H577" s="104"/>
      <c r="M577" s="103"/>
    </row>
    <row r="578" ht="15.75" customHeight="1">
      <c r="D578" s="103"/>
      <c r="H578" s="104"/>
      <c r="M578" s="103"/>
    </row>
    <row r="579" ht="15.75" customHeight="1">
      <c r="D579" s="103"/>
      <c r="H579" s="104"/>
      <c r="M579" s="103"/>
    </row>
    <row r="580" ht="15.75" customHeight="1">
      <c r="D580" s="103"/>
      <c r="H580" s="104"/>
      <c r="M580" s="103"/>
    </row>
    <row r="581" ht="15.75" customHeight="1">
      <c r="D581" s="103"/>
      <c r="H581" s="104"/>
      <c r="M581" s="103"/>
    </row>
    <row r="582" ht="15.75" customHeight="1">
      <c r="D582" s="103"/>
      <c r="H582" s="104"/>
      <c r="M582" s="103"/>
    </row>
    <row r="583" ht="15.75" customHeight="1">
      <c r="D583" s="103"/>
      <c r="H583" s="104"/>
      <c r="M583" s="103"/>
    </row>
    <row r="584" ht="15.75" customHeight="1">
      <c r="D584" s="103"/>
      <c r="H584" s="104"/>
      <c r="M584" s="103"/>
    </row>
    <row r="585" ht="15.75" customHeight="1">
      <c r="D585" s="103"/>
      <c r="H585" s="104"/>
      <c r="M585" s="103"/>
    </row>
    <row r="586" ht="15.75" customHeight="1">
      <c r="D586" s="103"/>
      <c r="H586" s="104"/>
      <c r="M586" s="103"/>
    </row>
    <row r="587" ht="15.75" customHeight="1">
      <c r="D587" s="103"/>
      <c r="H587" s="104"/>
      <c r="M587" s="103"/>
    </row>
    <row r="588" ht="15.75" customHeight="1">
      <c r="D588" s="103"/>
      <c r="H588" s="104"/>
      <c r="M588" s="103"/>
    </row>
    <row r="589" ht="15.75" customHeight="1">
      <c r="D589" s="103"/>
      <c r="H589" s="104"/>
      <c r="M589" s="103"/>
    </row>
    <row r="590" ht="15.75" customHeight="1">
      <c r="D590" s="103"/>
      <c r="H590" s="104"/>
      <c r="M590" s="103"/>
    </row>
    <row r="591" ht="15.75" customHeight="1">
      <c r="D591" s="103"/>
      <c r="H591" s="104"/>
      <c r="M591" s="103"/>
    </row>
    <row r="592" ht="15.75" customHeight="1">
      <c r="D592" s="103"/>
      <c r="H592" s="104"/>
      <c r="M592" s="103"/>
    </row>
    <row r="593" ht="15.75" customHeight="1">
      <c r="D593" s="103"/>
      <c r="H593" s="104"/>
      <c r="M593" s="103"/>
    </row>
    <row r="594" ht="15.75" customHeight="1">
      <c r="D594" s="103"/>
      <c r="H594" s="104"/>
      <c r="M594" s="103"/>
    </row>
    <row r="595" ht="15.75" customHeight="1">
      <c r="D595" s="103"/>
      <c r="H595" s="104"/>
      <c r="M595" s="103"/>
    </row>
    <row r="596" ht="15.75" customHeight="1">
      <c r="D596" s="103"/>
      <c r="H596" s="104"/>
      <c r="M596" s="103"/>
    </row>
    <row r="597" ht="15.75" customHeight="1">
      <c r="D597" s="103"/>
      <c r="H597" s="104"/>
      <c r="M597" s="103"/>
    </row>
    <row r="598" ht="15.75" customHeight="1">
      <c r="D598" s="103"/>
      <c r="H598" s="104"/>
      <c r="M598" s="103"/>
    </row>
    <row r="599" ht="15.75" customHeight="1">
      <c r="D599" s="103"/>
      <c r="H599" s="104"/>
      <c r="M599" s="103"/>
    </row>
    <row r="600" ht="15.75" customHeight="1">
      <c r="D600" s="103"/>
      <c r="H600" s="104"/>
      <c r="M600" s="103"/>
    </row>
    <row r="601" ht="15.75" customHeight="1">
      <c r="D601" s="103"/>
      <c r="H601" s="104"/>
      <c r="M601" s="103"/>
    </row>
    <row r="602" ht="15.75" customHeight="1">
      <c r="D602" s="103"/>
      <c r="H602" s="104"/>
      <c r="M602" s="103"/>
    </row>
    <row r="603" ht="15.75" customHeight="1">
      <c r="D603" s="103"/>
      <c r="H603" s="104"/>
      <c r="M603" s="103"/>
    </row>
    <row r="604" ht="15.75" customHeight="1">
      <c r="D604" s="103"/>
      <c r="H604" s="104"/>
      <c r="M604" s="103"/>
    </row>
    <row r="605" ht="15.75" customHeight="1">
      <c r="D605" s="103"/>
      <c r="H605" s="104"/>
      <c r="M605" s="103"/>
    </row>
    <row r="606" ht="15.75" customHeight="1">
      <c r="D606" s="103"/>
      <c r="H606" s="104"/>
      <c r="M606" s="103"/>
    </row>
    <row r="607" ht="15.75" customHeight="1">
      <c r="D607" s="103"/>
      <c r="H607" s="104"/>
      <c r="M607" s="103"/>
    </row>
    <row r="608" ht="15.75" customHeight="1">
      <c r="D608" s="103"/>
      <c r="H608" s="104"/>
      <c r="M608" s="103"/>
    </row>
    <row r="609" ht="15.75" customHeight="1">
      <c r="D609" s="103"/>
      <c r="H609" s="104"/>
      <c r="M609" s="103"/>
    </row>
    <row r="610" ht="15.75" customHeight="1">
      <c r="D610" s="103"/>
      <c r="H610" s="104"/>
      <c r="M610" s="103"/>
    </row>
    <row r="611" ht="15.75" customHeight="1">
      <c r="D611" s="103"/>
      <c r="H611" s="104"/>
      <c r="M611" s="103"/>
    </row>
    <row r="612" ht="15.75" customHeight="1">
      <c r="D612" s="103"/>
      <c r="H612" s="104"/>
      <c r="M612" s="103"/>
    </row>
    <row r="613" ht="15.75" customHeight="1">
      <c r="D613" s="103"/>
      <c r="H613" s="104"/>
      <c r="M613" s="103"/>
    </row>
    <row r="614" ht="15.75" customHeight="1">
      <c r="D614" s="103"/>
      <c r="H614" s="104"/>
      <c r="M614" s="103"/>
    </row>
    <row r="615" ht="15.75" customHeight="1">
      <c r="D615" s="103"/>
      <c r="H615" s="104"/>
      <c r="M615" s="103"/>
    </row>
    <row r="616" ht="15.75" customHeight="1">
      <c r="D616" s="103"/>
      <c r="H616" s="104"/>
      <c r="M616" s="103"/>
    </row>
    <row r="617" ht="15.75" customHeight="1">
      <c r="D617" s="103"/>
      <c r="H617" s="104"/>
      <c r="M617" s="103"/>
    </row>
    <row r="618" ht="15.75" customHeight="1">
      <c r="D618" s="103"/>
      <c r="H618" s="104"/>
      <c r="M618" s="103"/>
    </row>
    <row r="619" ht="15.75" customHeight="1">
      <c r="D619" s="103"/>
      <c r="H619" s="104"/>
      <c r="M619" s="103"/>
    </row>
    <row r="620" ht="15.75" customHeight="1">
      <c r="D620" s="103"/>
      <c r="H620" s="104"/>
      <c r="M620" s="103"/>
    </row>
    <row r="621" ht="15.75" customHeight="1">
      <c r="D621" s="103"/>
      <c r="H621" s="104"/>
      <c r="M621" s="103"/>
    </row>
    <row r="622" ht="15.75" customHeight="1">
      <c r="D622" s="103"/>
      <c r="H622" s="104"/>
      <c r="M622" s="103"/>
    </row>
    <row r="623" ht="15.75" customHeight="1">
      <c r="D623" s="103"/>
      <c r="H623" s="104"/>
      <c r="M623" s="103"/>
    </row>
    <row r="624" ht="15.75" customHeight="1">
      <c r="D624" s="103"/>
      <c r="H624" s="104"/>
      <c r="M624" s="103"/>
    </row>
    <row r="625" ht="15.75" customHeight="1">
      <c r="D625" s="103"/>
      <c r="H625" s="104"/>
      <c r="M625" s="103"/>
    </row>
    <row r="626" ht="15.75" customHeight="1">
      <c r="D626" s="103"/>
      <c r="H626" s="104"/>
      <c r="M626" s="103"/>
    </row>
    <row r="627" ht="15.75" customHeight="1">
      <c r="D627" s="103"/>
      <c r="H627" s="104"/>
      <c r="M627" s="103"/>
    </row>
    <row r="628" ht="15.75" customHeight="1">
      <c r="D628" s="103"/>
      <c r="H628" s="104"/>
      <c r="M628" s="103"/>
    </row>
    <row r="629" ht="15.75" customHeight="1">
      <c r="D629" s="103"/>
      <c r="H629" s="104"/>
      <c r="M629" s="103"/>
    </row>
    <row r="630" ht="15.75" customHeight="1">
      <c r="D630" s="103"/>
      <c r="H630" s="104"/>
      <c r="M630" s="103"/>
    </row>
    <row r="631" ht="15.75" customHeight="1">
      <c r="D631" s="103"/>
      <c r="H631" s="104"/>
      <c r="M631" s="103"/>
    </row>
    <row r="632" ht="15.75" customHeight="1">
      <c r="D632" s="103"/>
      <c r="H632" s="104"/>
      <c r="M632" s="103"/>
    </row>
    <row r="633" ht="15.75" customHeight="1">
      <c r="D633" s="103"/>
      <c r="H633" s="104"/>
      <c r="M633" s="103"/>
    </row>
    <row r="634" ht="15.75" customHeight="1">
      <c r="D634" s="103"/>
      <c r="H634" s="104"/>
      <c r="M634" s="103"/>
    </row>
    <row r="635" ht="15.75" customHeight="1">
      <c r="D635" s="103"/>
      <c r="H635" s="104"/>
      <c r="M635" s="103"/>
    </row>
    <row r="636" ht="15.75" customHeight="1">
      <c r="D636" s="103"/>
      <c r="H636" s="104"/>
      <c r="M636" s="103"/>
    </row>
    <row r="637" ht="15.75" customHeight="1">
      <c r="D637" s="103"/>
      <c r="H637" s="104"/>
      <c r="M637" s="103"/>
    </row>
    <row r="638" ht="15.75" customHeight="1">
      <c r="D638" s="103"/>
      <c r="H638" s="104"/>
      <c r="M638" s="103"/>
    </row>
    <row r="639" ht="15.75" customHeight="1">
      <c r="D639" s="103"/>
      <c r="H639" s="104"/>
      <c r="M639" s="103"/>
    </row>
    <row r="640" ht="15.75" customHeight="1">
      <c r="D640" s="103"/>
      <c r="H640" s="104"/>
      <c r="M640" s="103"/>
    </row>
    <row r="641" ht="15.75" customHeight="1">
      <c r="D641" s="103"/>
      <c r="H641" s="104"/>
      <c r="M641" s="103"/>
    </row>
    <row r="642" ht="15.75" customHeight="1">
      <c r="D642" s="103"/>
      <c r="H642" s="104"/>
      <c r="M642" s="103"/>
    </row>
    <row r="643" ht="15.75" customHeight="1">
      <c r="D643" s="103"/>
      <c r="H643" s="104"/>
      <c r="M643" s="103"/>
    </row>
    <row r="644" ht="15.75" customHeight="1">
      <c r="D644" s="103"/>
      <c r="H644" s="104"/>
      <c r="M644" s="103"/>
    </row>
    <row r="645" ht="15.75" customHeight="1">
      <c r="D645" s="103"/>
      <c r="H645" s="104"/>
      <c r="M645" s="103"/>
    </row>
    <row r="646" ht="15.75" customHeight="1">
      <c r="D646" s="103"/>
      <c r="H646" s="104"/>
      <c r="M646" s="103"/>
    </row>
    <row r="647" ht="15.75" customHeight="1">
      <c r="D647" s="103"/>
      <c r="H647" s="104"/>
      <c r="M647" s="103"/>
    </row>
    <row r="648" ht="15.75" customHeight="1">
      <c r="D648" s="103"/>
      <c r="H648" s="104"/>
      <c r="M648" s="103"/>
    </row>
    <row r="649" ht="15.75" customHeight="1">
      <c r="D649" s="103"/>
      <c r="H649" s="104"/>
      <c r="M649" s="103"/>
    </row>
    <row r="650" ht="15.75" customHeight="1">
      <c r="D650" s="103"/>
      <c r="H650" s="104"/>
      <c r="M650" s="103"/>
    </row>
    <row r="651" ht="15.75" customHeight="1">
      <c r="D651" s="103"/>
      <c r="H651" s="104"/>
      <c r="M651" s="103"/>
    </row>
    <row r="652" ht="15.75" customHeight="1">
      <c r="D652" s="103"/>
      <c r="H652" s="104"/>
      <c r="M652" s="103"/>
    </row>
    <row r="653" ht="15.75" customHeight="1">
      <c r="D653" s="103"/>
      <c r="H653" s="104"/>
      <c r="M653" s="103"/>
    </row>
    <row r="654" ht="15.75" customHeight="1">
      <c r="D654" s="103"/>
      <c r="H654" s="104"/>
      <c r="M654" s="103"/>
    </row>
    <row r="655" ht="15.75" customHeight="1">
      <c r="D655" s="103"/>
      <c r="H655" s="104"/>
      <c r="M655" s="103"/>
    </row>
    <row r="656" ht="15.75" customHeight="1">
      <c r="D656" s="103"/>
      <c r="H656" s="104"/>
      <c r="M656" s="103"/>
    </row>
    <row r="657" ht="15.75" customHeight="1">
      <c r="D657" s="103"/>
      <c r="H657" s="104"/>
      <c r="M657" s="103"/>
    </row>
    <row r="658" ht="15.75" customHeight="1">
      <c r="D658" s="103"/>
      <c r="H658" s="104"/>
      <c r="M658" s="103"/>
    </row>
    <row r="659" ht="15.75" customHeight="1">
      <c r="D659" s="103"/>
      <c r="H659" s="104"/>
      <c r="M659" s="103"/>
    </row>
    <row r="660" ht="15.75" customHeight="1">
      <c r="D660" s="103"/>
      <c r="H660" s="104"/>
      <c r="M660" s="103"/>
    </row>
    <row r="661" ht="15.75" customHeight="1">
      <c r="D661" s="103"/>
      <c r="H661" s="104"/>
      <c r="M661" s="103"/>
    </row>
    <row r="662" ht="15.75" customHeight="1">
      <c r="D662" s="103"/>
      <c r="H662" s="104"/>
      <c r="M662" s="103"/>
    </row>
    <row r="663" ht="15.75" customHeight="1">
      <c r="D663" s="103"/>
      <c r="H663" s="104"/>
      <c r="M663" s="103"/>
    </row>
    <row r="664" ht="15.75" customHeight="1">
      <c r="D664" s="103"/>
      <c r="H664" s="104"/>
      <c r="M664" s="103"/>
    </row>
    <row r="665" ht="15.75" customHeight="1">
      <c r="D665" s="103"/>
      <c r="H665" s="104"/>
      <c r="M665" s="103"/>
    </row>
    <row r="666" ht="15.75" customHeight="1">
      <c r="D666" s="103"/>
      <c r="H666" s="104"/>
      <c r="M666" s="103"/>
    </row>
    <row r="667" ht="15.75" customHeight="1">
      <c r="D667" s="103"/>
      <c r="H667" s="104"/>
      <c r="M667" s="103"/>
    </row>
    <row r="668" ht="15.75" customHeight="1">
      <c r="D668" s="103"/>
      <c r="H668" s="104"/>
      <c r="M668" s="103"/>
    </row>
    <row r="669" ht="15.75" customHeight="1">
      <c r="D669" s="103"/>
      <c r="H669" s="104"/>
      <c r="M669" s="103"/>
    </row>
    <row r="670" ht="15.75" customHeight="1">
      <c r="D670" s="103"/>
      <c r="H670" s="104"/>
      <c r="M670" s="103"/>
    </row>
    <row r="671" ht="15.75" customHeight="1">
      <c r="D671" s="103"/>
      <c r="H671" s="104"/>
      <c r="M671" s="103"/>
    </row>
    <row r="672" ht="15.75" customHeight="1">
      <c r="D672" s="103"/>
      <c r="H672" s="104"/>
      <c r="M672" s="103"/>
    </row>
    <row r="673" ht="15.75" customHeight="1">
      <c r="D673" s="103"/>
      <c r="H673" s="104"/>
      <c r="M673" s="103"/>
    </row>
    <row r="674" ht="15.75" customHeight="1">
      <c r="D674" s="103"/>
      <c r="H674" s="104"/>
      <c r="M674" s="103"/>
    </row>
    <row r="675" ht="15.75" customHeight="1">
      <c r="D675" s="103"/>
      <c r="H675" s="104"/>
      <c r="M675" s="103"/>
    </row>
    <row r="676" ht="15.75" customHeight="1">
      <c r="D676" s="103"/>
      <c r="H676" s="104"/>
      <c r="M676" s="103"/>
    </row>
    <row r="677" ht="15.75" customHeight="1">
      <c r="D677" s="103"/>
      <c r="H677" s="104"/>
      <c r="M677" s="103"/>
    </row>
    <row r="678" ht="15.75" customHeight="1">
      <c r="D678" s="103"/>
      <c r="H678" s="104"/>
      <c r="M678" s="103"/>
    </row>
    <row r="679" ht="15.75" customHeight="1">
      <c r="D679" s="103"/>
      <c r="H679" s="104"/>
      <c r="M679" s="103"/>
    </row>
    <row r="680" ht="15.75" customHeight="1">
      <c r="D680" s="103"/>
      <c r="H680" s="104"/>
      <c r="M680" s="103"/>
    </row>
    <row r="681" ht="15.75" customHeight="1">
      <c r="D681" s="103"/>
      <c r="H681" s="104"/>
      <c r="M681" s="103"/>
    </row>
    <row r="682" ht="15.75" customHeight="1">
      <c r="D682" s="103"/>
      <c r="H682" s="104"/>
      <c r="M682" s="103"/>
    </row>
    <row r="683" ht="15.75" customHeight="1">
      <c r="D683" s="103"/>
      <c r="H683" s="104"/>
      <c r="M683" s="103"/>
    </row>
    <row r="684" ht="15.75" customHeight="1">
      <c r="D684" s="103"/>
      <c r="H684" s="104"/>
      <c r="M684" s="103"/>
    </row>
    <row r="685" ht="15.75" customHeight="1">
      <c r="D685" s="103"/>
      <c r="H685" s="104"/>
      <c r="M685" s="103"/>
    </row>
    <row r="686" ht="15.75" customHeight="1">
      <c r="D686" s="103"/>
      <c r="H686" s="104"/>
      <c r="M686" s="103"/>
    </row>
    <row r="687" ht="15.75" customHeight="1">
      <c r="D687" s="103"/>
      <c r="H687" s="104"/>
      <c r="M687" s="103"/>
    </row>
    <row r="688" ht="15.75" customHeight="1">
      <c r="D688" s="103"/>
      <c r="H688" s="104"/>
      <c r="M688" s="103"/>
    </row>
    <row r="689" ht="15.75" customHeight="1">
      <c r="D689" s="103"/>
      <c r="H689" s="104"/>
      <c r="M689" s="103"/>
    </row>
    <row r="690" ht="15.75" customHeight="1">
      <c r="D690" s="103"/>
      <c r="H690" s="104"/>
      <c r="M690" s="103"/>
    </row>
    <row r="691" ht="15.75" customHeight="1">
      <c r="D691" s="103"/>
      <c r="H691" s="104"/>
      <c r="M691" s="103"/>
    </row>
    <row r="692" ht="15.75" customHeight="1">
      <c r="D692" s="103"/>
      <c r="H692" s="104"/>
      <c r="M692" s="103"/>
    </row>
    <row r="693" ht="15.75" customHeight="1">
      <c r="D693" s="103"/>
      <c r="H693" s="104"/>
      <c r="M693" s="103"/>
    </row>
    <row r="694" ht="15.75" customHeight="1">
      <c r="D694" s="103"/>
      <c r="H694" s="104"/>
      <c r="M694" s="103"/>
    </row>
    <row r="695" ht="15.75" customHeight="1">
      <c r="D695" s="103"/>
      <c r="H695" s="104"/>
      <c r="M695" s="103"/>
    </row>
    <row r="696" ht="15.75" customHeight="1">
      <c r="D696" s="103"/>
      <c r="H696" s="104"/>
      <c r="M696" s="103"/>
    </row>
    <row r="697" ht="15.75" customHeight="1">
      <c r="D697" s="103"/>
      <c r="H697" s="104"/>
      <c r="M697" s="103"/>
    </row>
    <row r="698" ht="15.75" customHeight="1">
      <c r="D698" s="103"/>
      <c r="H698" s="104"/>
      <c r="M698" s="103"/>
    </row>
    <row r="699" ht="15.75" customHeight="1">
      <c r="D699" s="103"/>
      <c r="H699" s="104"/>
      <c r="M699" s="103"/>
    </row>
    <row r="700" ht="15.75" customHeight="1">
      <c r="D700" s="103"/>
      <c r="H700" s="104"/>
      <c r="M700" s="103"/>
    </row>
    <row r="701" ht="15.75" customHeight="1">
      <c r="D701" s="103"/>
      <c r="H701" s="104"/>
      <c r="M701" s="103"/>
    </row>
    <row r="702" ht="15.75" customHeight="1">
      <c r="D702" s="103"/>
      <c r="H702" s="104"/>
      <c r="M702" s="103"/>
    </row>
    <row r="703" ht="15.75" customHeight="1">
      <c r="D703" s="103"/>
      <c r="H703" s="104"/>
      <c r="M703" s="103"/>
    </row>
    <row r="704" ht="15.75" customHeight="1">
      <c r="D704" s="103"/>
      <c r="H704" s="104"/>
      <c r="M704" s="103"/>
    </row>
    <row r="705" ht="15.75" customHeight="1">
      <c r="D705" s="103"/>
      <c r="H705" s="104"/>
      <c r="M705" s="103"/>
    </row>
    <row r="706" ht="15.75" customHeight="1">
      <c r="D706" s="103"/>
      <c r="H706" s="104"/>
      <c r="M706" s="103"/>
    </row>
    <row r="707" ht="15.75" customHeight="1">
      <c r="D707" s="103"/>
      <c r="H707" s="104"/>
      <c r="M707" s="103"/>
    </row>
    <row r="708" ht="15.75" customHeight="1">
      <c r="D708" s="103"/>
      <c r="H708" s="104"/>
      <c r="M708" s="103"/>
    </row>
    <row r="709" ht="15.75" customHeight="1">
      <c r="D709" s="103"/>
      <c r="H709" s="104"/>
      <c r="M709" s="103"/>
    </row>
    <row r="710" ht="15.75" customHeight="1">
      <c r="D710" s="103"/>
      <c r="H710" s="104"/>
      <c r="M710" s="103"/>
    </row>
    <row r="711" ht="15.75" customHeight="1">
      <c r="D711" s="103"/>
      <c r="H711" s="104"/>
      <c r="M711" s="103"/>
    </row>
    <row r="712" ht="15.75" customHeight="1">
      <c r="D712" s="103"/>
      <c r="H712" s="104"/>
      <c r="M712" s="103"/>
    </row>
    <row r="713" ht="15.75" customHeight="1">
      <c r="D713" s="103"/>
      <c r="H713" s="104"/>
      <c r="M713" s="103"/>
    </row>
    <row r="714" ht="15.75" customHeight="1">
      <c r="D714" s="103"/>
      <c r="H714" s="104"/>
      <c r="M714" s="103"/>
    </row>
    <row r="715" ht="15.75" customHeight="1">
      <c r="D715" s="103"/>
      <c r="H715" s="104"/>
      <c r="M715" s="103"/>
    </row>
    <row r="716" ht="15.75" customHeight="1">
      <c r="D716" s="103"/>
      <c r="H716" s="104"/>
      <c r="M716" s="103"/>
    </row>
    <row r="717" ht="15.75" customHeight="1">
      <c r="D717" s="103"/>
      <c r="H717" s="104"/>
      <c r="M717" s="103"/>
    </row>
    <row r="718" ht="15.75" customHeight="1">
      <c r="D718" s="103"/>
      <c r="H718" s="104"/>
      <c r="M718" s="103"/>
    </row>
    <row r="719" ht="15.75" customHeight="1">
      <c r="D719" s="103"/>
      <c r="H719" s="104"/>
      <c r="M719" s="103"/>
    </row>
    <row r="720" ht="15.75" customHeight="1">
      <c r="D720" s="103"/>
      <c r="H720" s="104"/>
      <c r="M720" s="103"/>
    </row>
    <row r="721" ht="15.75" customHeight="1">
      <c r="D721" s="103"/>
      <c r="H721" s="104"/>
      <c r="M721" s="103"/>
    </row>
    <row r="722" ht="15.75" customHeight="1">
      <c r="D722" s="103"/>
      <c r="H722" s="104"/>
      <c r="M722" s="103"/>
    </row>
    <row r="723" ht="15.75" customHeight="1">
      <c r="D723" s="103"/>
      <c r="H723" s="104"/>
      <c r="M723" s="103"/>
    </row>
    <row r="724" ht="15.75" customHeight="1">
      <c r="D724" s="103"/>
      <c r="H724" s="104"/>
      <c r="M724" s="103"/>
    </row>
    <row r="725" ht="15.75" customHeight="1">
      <c r="D725" s="103"/>
      <c r="H725" s="104"/>
      <c r="M725" s="103"/>
    </row>
    <row r="726" ht="15.75" customHeight="1">
      <c r="D726" s="103"/>
      <c r="H726" s="104"/>
      <c r="M726" s="103"/>
    </row>
    <row r="727" ht="15.75" customHeight="1">
      <c r="D727" s="103"/>
      <c r="H727" s="104"/>
      <c r="M727" s="103"/>
    </row>
    <row r="728" ht="15.75" customHeight="1">
      <c r="D728" s="103"/>
      <c r="H728" s="104"/>
      <c r="M728" s="103"/>
    </row>
    <row r="729" ht="15.75" customHeight="1">
      <c r="D729" s="103"/>
      <c r="H729" s="104"/>
      <c r="M729" s="103"/>
    </row>
    <row r="730" ht="15.75" customHeight="1">
      <c r="D730" s="103"/>
      <c r="H730" s="104"/>
      <c r="M730" s="103"/>
    </row>
    <row r="731" ht="15.75" customHeight="1">
      <c r="D731" s="103"/>
      <c r="H731" s="104"/>
      <c r="M731" s="103"/>
    </row>
    <row r="732" ht="15.75" customHeight="1">
      <c r="D732" s="103"/>
      <c r="H732" s="104"/>
      <c r="M732" s="103"/>
    </row>
    <row r="733" ht="15.75" customHeight="1">
      <c r="D733" s="103"/>
      <c r="H733" s="104"/>
      <c r="M733" s="103"/>
    </row>
    <row r="734" ht="15.75" customHeight="1">
      <c r="D734" s="103"/>
      <c r="H734" s="104"/>
      <c r="M734" s="103"/>
    </row>
    <row r="735" ht="15.75" customHeight="1">
      <c r="D735" s="103"/>
      <c r="H735" s="104"/>
      <c r="M735" s="103"/>
    </row>
    <row r="736" ht="15.75" customHeight="1">
      <c r="D736" s="103"/>
      <c r="H736" s="104"/>
      <c r="M736" s="103"/>
    </row>
    <row r="737" ht="15.75" customHeight="1">
      <c r="D737" s="103"/>
      <c r="H737" s="104"/>
      <c r="M737" s="103"/>
    </row>
    <row r="738" ht="15.75" customHeight="1">
      <c r="D738" s="103"/>
      <c r="H738" s="104"/>
      <c r="M738" s="103"/>
    </row>
    <row r="739" ht="15.75" customHeight="1">
      <c r="D739" s="103"/>
      <c r="H739" s="104"/>
      <c r="M739" s="103"/>
    </row>
    <row r="740" ht="15.75" customHeight="1">
      <c r="D740" s="103"/>
      <c r="H740" s="104"/>
      <c r="M740" s="103"/>
    </row>
    <row r="741" ht="15.75" customHeight="1">
      <c r="D741" s="103"/>
      <c r="H741" s="104"/>
      <c r="M741" s="103"/>
    </row>
    <row r="742" ht="15.75" customHeight="1">
      <c r="D742" s="103"/>
      <c r="H742" s="104"/>
      <c r="M742" s="103"/>
    </row>
    <row r="743" ht="15.75" customHeight="1">
      <c r="D743" s="103"/>
      <c r="H743" s="104"/>
      <c r="M743" s="103"/>
    </row>
    <row r="744" ht="15.75" customHeight="1">
      <c r="D744" s="103"/>
      <c r="H744" s="104"/>
      <c r="M744" s="103"/>
    </row>
    <row r="745" ht="15.75" customHeight="1">
      <c r="D745" s="103"/>
      <c r="H745" s="104"/>
      <c r="M745" s="103"/>
    </row>
    <row r="746" ht="15.75" customHeight="1">
      <c r="D746" s="103"/>
      <c r="H746" s="104"/>
      <c r="M746" s="103"/>
    </row>
    <row r="747" ht="15.75" customHeight="1">
      <c r="D747" s="103"/>
      <c r="H747" s="104"/>
      <c r="M747" s="103"/>
    </row>
    <row r="748" ht="15.75" customHeight="1">
      <c r="D748" s="103"/>
      <c r="H748" s="104"/>
      <c r="M748" s="103"/>
    </row>
    <row r="749" ht="15.75" customHeight="1">
      <c r="D749" s="103"/>
      <c r="H749" s="104"/>
      <c r="M749" s="103"/>
    </row>
    <row r="750" ht="15.75" customHeight="1">
      <c r="D750" s="103"/>
      <c r="H750" s="104"/>
      <c r="M750" s="103"/>
    </row>
    <row r="751" ht="15.75" customHeight="1">
      <c r="D751" s="103"/>
      <c r="H751" s="104"/>
      <c r="M751" s="103"/>
    </row>
    <row r="752" ht="15.75" customHeight="1">
      <c r="D752" s="103"/>
      <c r="H752" s="104"/>
      <c r="M752" s="103"/>
    </row>
    <row r="753" ht="15.75" customHeight="1">
      <c r="D753" s="103"/>
      <c r="H753" s="104"/>
      <c r="M753" s="103"/>
    </row>
    <row r="754" ht="15.75" customHeight="1">
      <c r="D754" s="103"/>
      <c r="H754" s="104"/>
      <c r="M754" s="103"/>
    </row>
    <row r="755" ht="15.75" customHeight="1">
      <c r="D755" s="103"/>
      <c r="H755" s="104"/>
      <c r="M755" s="103"/>
    </row>
    <row r="756" ht="15.75" customHeight="1">
      <c r="D756" s="103"/>
      <c r="H756" s="104"/>
      <c r="M756" s="103"/>
    </row>
    <row r="757" ht="15.75" customHeight="1">
      <c r="D757" s="103"/>
      <c r="H757" s="104"/>
      <c r="M757" s="103"/>
    </row>
    <row r="758" ht="15.75" customHeight="1">
      <c r="D758" s="103"/>
      <c r="H758" s="104"/>
      <c r="M758" s="103"/>
    </row>
    <row r="759" ht="15.75" customHeight="1">
      <c r="D759" s="103"/>
      <c r="H759" s="104"/>
      <c r="M759" s="103"/>
    </row>
    <row r="760" ht="15.75" customHeight="1">
      <c r="D760" s="103"/>
      <c r="H760" s="104"/>
      <c r="M760" s="103"/>
    </row>
    <row r="761" ht="15.75" customHeight="1">
      <c r="D761" s="103"/>
      <c r="H761" s="104"/>
      <c r="M761" s="103"/>
    </row>
    <row r="762" ht="15.75" customHeight="1">
      <c r="D762" s="103"/>
      <c r="H762" s="104"/>
      <c r="M762" s="103"/>
    </row>
    <row r="763" ht="15.75" customHeight="1">
      <c r="D763" s="103"/>
      <c r="H763" s="104"/>
      <c r="M763" s="103"/>
    </row>
    <row r="764" ht="15.75" customHeight="1">
      <c r="D764" s="103"/>
      <c r="H764" s="104"/>
      <c r="M764" s="103"/>
    </row>
    <row r="765" ht="15.75" customHeight="1">
      <c r="D765" s="103"/>
      <c r="H765" s="104"/>
      <c r="M765" s="103"/>
    </row>
    <row r="766" ht="15.75" customHeight="1">
      <c r="D766" s="103"/>
      <c r="H766" s="104"/>
      <c r="M766" s="103"/>
    </row>
    <row r="767" ht="15.75" customHeight="1">
      <c r="D767" s="103"/>
      <c r="H767" s="104"/>
      <c r="M767" s="103"/>
    </row>
    <row r="768" ht="15.75" customHeight="1">
      <c r="D768" s="103"/>
      <c r="H768" s="104"/>
      <c r="M768" s="103"/>
    </row>
    <row r="769" ht="15.75" customHeight="1">
      <c r="D769" s="103"/>
      <c r="H769" s="104"/>
      <c r="M769" s="103"/>
    </row>
    <row r="770" ht="15.75" customHeight="1">
      <c r="D770" s="103"/>
      <c r="H770" s="104"/>
      <c r="M770" s="103"/>
    </row>
    <row r="771" ht="15.75" customHeight="1">
      <c r="D771" s="103"/>
      <c r="H771" s="104"/>
      <c r="M771" s="103"/>
    </row>
    <row r="772" ht="15.75" customHeight="1">
      <c r="D772" s="103"/>
      <c r="H772" s="104"/>
      <c r="M772" s="103"/>
    </row>
    <row r="773" ht="15.75" customHeight="1">
      <c r="D773" s="103"/>
      <c r="H773" s="104"/>
      <c r="M773" s="103"/>
    </row>
    <row r="774" ht="15.75" customHeight="1">
      <c r="D774" s="103"/>
      <c r="H774" s="104"/>
      <c r="M774" s="103"/>
    </row>
    <row r="775" ht="15.75" customHeight="1">
      <c r="D775" s="103"/>
      <c r="H775" s="104"/>
      <c r="M775" s="103"/>
    </row>
    <row r="776" ht="15.75" customHeight="1">
      <c r="D776" s="103"/>
      <c r="H776" s="104"/>
      <c r="M776" s="103"/>
    </row>
    <row r="777" ht="15.75" customHeight="1">
      <c r="D777" s="103"/>
      <c r="H777" s="104"/>
      <c r="M777" s="103"/>
    </row>
    <row r="778" ht="15.75" customHeight="1">
      <c r="D778" s="103"/>
      <c r="H778" s="104"/>
      <c r="M778" s="103"/>
    </row>
    <row r="779" ht="15.75" customHeight="1">
      <c r="D779" s="103"/>
      <c r="H779" s="104"/>
      <c r="M779" s="103"/>
    </row>
    <row r="780" ht="15.75" customHeight="1">
      <c r="D780" s="103"/>
      <c r="H780" s="104"/>
      <c r="M780" s="103"/>
    </row>
    <row r="781" ht="15.75" customHeight="1">
      <c r="D781" s="103"/>
      <c r="H781" s="104"/>
      <c r="M781" s="103"/>
    </row>
    <row r="782" ht="15.75" customHeight="1">
      <c r="D782" s="103"/>
      <c r="H782" s="104"/>
      <c r="M782" s="103"/>
    </row>
    <row r="783" ht="15.75" customHeight="1">
      <c r="D783" s="103"/>
      <c r="H783" s="104"/>
      <c r="M783" s="103"/>
    </row>
    <row r="784" ht="15.75" customHeight="1">
      <c r="D784" s="103"/>
      <c r="H784" s="104"/>
      <c r="M784" s="103"/>
    </row>
    <row r="785" ht="15.75" customHeight="1">
      <c r="D785" s="103"/>
      <c r="H785" s="104"/>
      <c r="M785" s="103"/>
    </row>
    <row r="786" ht="15.75" customHeight="1">
      <c r="D786" s="103"/>
      <c r="H786" s="104"/>
      <c r="M786" s="103"/>
    </row>
    <row r="787" ht="15.75" customHeight="1">
      <c r="D787" s="103"/>
      <c r="H787" s="104"/>
      <c r="M787" s="103"/>
    </row>
    <row r="788" ht="15.75" customHeight="1">
      <c r="D788" s="103"/>
      <c r="H788" s="104"/>
      <c r="M788" s="103"/>
    </row>
    <row r="789" ht="15.75" customHeight="1">
      <c r="D789" s="103"/>
      <c r="H789" s="104"/>
      <c r="M789" s="103"/>
    </row>
    <row r="790" ht="15.75" customHeight="1">
      <c r="D790" s="103"/>
      <c r="H790" s="104"/>
      <c r="M790" s="103"/>
    </row>
    <row r="791" ht="15.75" customHeight="1">
      <c r="D791" s="103"/>
      <c r="H791" s="104"/>
      <c r="M791" s="103"/>
    </row>
    <row r="792" ht="15.75" customHeight="1">
      <c r="D792" s="103"/>
      <c r="H792" s="104"/>
      <c r="M792" s="103"/>
    </row>
    <row r="793" ht="15.75" customHeight="1">
      <c r="D793" s="103"/>
      <c r="H793" s="104"/>
      <c r="M793" s="103"/>
    </row>
    <row r="794" ht="15.75" customHeight="1">
      <c r="D794" s="103"/>
      <c r="H794" s="104"/>
      <c r="M794" s="103"/>
    </row>
    <row r="795" ht="15.75" customHeight="1">
      <c r="D795" s="103"/>
      <c r="H795" s="104"/>
      <c r="M795" s="103"/>
    </row>
    <row r="796" ht="15.75" customHeight="1">
      <c r="D796" s="103"/>
      <c r="H796" s="104"/>
      <c r="M796" s="103"/>
    </row>
    <row r="797" ht="15.75" customHeight="1">
      <c r="D797" s="103"/>
      <c r="H797" s="104"/>
      <c r="M797" s="103"/>
    </row>
    <row r="798" ht="15.75" customHeight="1">
      <c r="D798" s="103"/>
      <c r="H798" s="104"/>
      <c r="M798" s="103"/>
    </row>
    <row r="799" ht="15.75" customHeight="1">
      <c r="D799" s="103"/>
      <c r="H799" s="104"/>
      <c r="M799" s="103"/>
    </row>
    <row r="800" ht="15.75" customHeight="1">
      <c r="D800" s="103"/>
      <c r="H800" s="104"/>
      <c r="M800" s="103"/>
    </row>
    <row r="801" ht="15.75" customHeight="1">
      <c r="D801" s="103"/>
      <c r="H801" s="104"/>
      <c r="M801" s="103"/>
    </row>
    <row r="802" ht="15.75" customHeight="1">
      <c r="D802" s="103"/>
      <c r="H802" s="104"/>
      <c r="M802" s="103"/>
    </row>
    <row r="803" ht="15.75" customHeight="1">
      <c r="D803" s="103"/>
      <c r="H803" s="104"/>
      <c r="M803" s="103"/>
    </row>
    <row r="804" ht="15.75" customHeight="1">
      <c r="D804" s="103"/>
      <c r="H804" s="104"/>
      <c r="M804" s="103"/>
    </row>
    <row r="805" ht="15.75" customHeight="1">
      <c r="D805" s="103"/>
      <c r="H805" s="104"/>
      <c r="M805" s="103"/>
    </row>
    <row r="806" ht="15.75" customHeight="1">
      <c r="D806" s="103"/>
      <c r="H806" s="104"/>
      <c r="M806" s="103"/>
    </row>
    <row r="807" ht="15.75" customHeight="1">
      <c r="D807" s="103"/>
      <c r="H807" s="104"/>
      <c r="M807" s="103"/>
    </row>
    <row r="808" ht="15.75" customHeight="1">
      <c r="D808" s="103"/>
      <c r="H808" s="104"/>
      <c r="M808" s="103"/>
    </row>
    <row r="809" ht="15.75" customHeight="1">
      <c r="D809" s="103"/>
      <c r="H809" s="104"/>
      <c r="M809" s="103"/>
    </row>
    <row r="810" ht="15.75" customHeight="1">
      <c r="D810" s="103"/>
      <c r="H810" s="104"/>
      <c r="M810" s="103"/>
    </row>
    <row r="811" ht="15.75" customHeight="1">
      <c r="D811" s="103"/>
      <c r="H811" s="104"/>
      <c r="M811" s="103"/>
    </row>
    <row r="812" ht="15.75" customHeight="1">
      <c r="D812" s="103"/>
      <c r="H812" s="104"/>
      <c r="M812" s="103"/>
    </row>
    <row r="813" ht="15.75" customHeight="1">
      <c r="D813" s="103"/>
      <c r="H813" s="104"/>
      <c r="M813" s="103"/>
    </row>
    <row r="814" ht="15.75" customHeight="1">
      <c r="D814" s="103"/>
      <c r="H814" s="104"/>
      <c r="M814" s="103"/>
    </row>
    <row r="815" ht="15.75" customHeight="1">
      <c r="D815" s="103"/>
      <c r="H815" s="104"/>
      <c r="M815" s="103"/>
    </row>
    <row r="816" ht="15.75" customHeight="1">
      <c r="D816" s="103"/>
      <c r="H816" s="104"/>
      <c r="M816" s="103"/>
    </row>
    <row r="817" ht="15.75" customHeight="1">
      <c r="D817" s="103"/>
      <c r="H817" s="104"/>
      <c r="M817" s="103"/>
    </row>
    <row r="818" ht="15.75" customHeight="1">
      <c r="D818" s="103"/>
      <c r="H818" s="104"/>
      <c r="M818" s="103"/>
    </row>
    <row r="819" ht="15.75" customHeight="1">
      <c r="D819" s="103"/>
      <c r="H819" s="104"/>
      <c r="M819" s="103"/>
    </row>
    <row r="820" ht="15.75" customHeight="1">
      <c r="D820" s="103"/>
      <c r="H820" s="104"/>
      <c r="M820" s="103"/>
    </row>
    <row r="821" ht="15.75" customHeight="1">
      <c r="D821" s="103"/>
      <c r="H821" s="104"/>
      <c r="M821" s="103"/>
    </row>
    <row r="822" ht="15.75" customHeight="1">
      <c r="D822" s="103"/>
      <c r="H822" s="104"/>
      <c r="M822" s="103"/>
    </row>
    <row r="823" ht="15.75" customHeight="1">
      <c r="D823" s="103"/>
      <c r="H823" s="104"/>
      <c r="M823" s="103"/>
    </row>
    <row r="824" ht="15.75" customHeight="1">
      <c r="D824" s="103"/>
      <c r="H824" s="104"/>
      <c r="M824" s="103"/>
    </row>
    <row r="825" ht="15.75" customHeight="1">
      <c r="D825" s="103"/>
      <c r="H825" s="104"/>
      <c r="M825" s="103"/>
    </row>
    <row r="826" ht="15.75" customHeight="1">
      <c r="D826" s="103"/>
      <c r="H826" s="104"/>
      <c r="M826" s="103"/>
    </row>
    <row r="827" ht="15.75" customHeight="1">
      <c r="D827" s="103"/>
      <c r="H827" s="104"/>
      <c r="M827" s="103"/>
    </row>
    <row r="828" ht="15.75" customHeight="1">
      <c r="D828" s="103"/>
      <c r="H828" s="104"/>
      <c r="M828" s="103"/>
    </row>
    <row r="829" ht="15.75" customHeight="1">
      <c r="D829" s="103"/>
      <c r="H829" s="104"/>
      <c r="M829" s="103"/>
    </row>
    <row r="830" ht="15.75" customHeight="1">
      <c r="D830" s="103"/>
      <c r="H830" s="104"/>
      <c r="M830" s="103"/>
    </row>
    <row r="831" ht="15.75" customHeight="1">
      <c r="D831" s="103"/>
      <c r="H831" s="104"/>
      <c r="M831" s="103"/>
    </row>
    <row r="832" ht="15.75" customHeight="1">
      <c r="D832" s="103"/>
      <c r="H832" s="104"/>
      <c r="M832" s="103"/>
    </row>
    <row r="833" ht="15.75" customHeight="1">
      <c r="D833" s="103"/>
      <c r="H833" s="104"/>
      <c r="M833" s="103"/>
    </row>
    <row r="834" ht="15.75" customHeight="1">
      <c r="D834" s="103"/>
      <c r="H834" s="104"/>
      <c r="M834" s="103"/>
    </row>
    <row r="835" ht="15.75" customHeight="1">
      <c r="D835" s="103"/>
      <c r="H835" s="104"/>
      <c r="M835" s="103"/>
    </row>
    <row r="836" ht="15.75" customHeight="1">
      <c r="D836" s="103"/>
      <c r="H836" s="104"/>
      <c r="M836" s="103"/>
    </row>
    <row r="837" ht="15.75" customHeight="1">
      <c r="D837" s="103"/>
      <c r="H837" s="104"/>
      <c r="M837" s="103"/>
    </row>
    <row r="838" ht="15.75" customHeight="1">
      <c r="D838" s="103"/>
      <c r="H838" s="104"/>
      <c r="M838" s="103"/>
    </row>
    <row r="839" ht="15.75" customHeight="1">
      <c r="D839" s="103"/>
      <c r="H839" s="104"/>
      <c r="M839" s="103"/>
    </row>
    <row r="840" ht="15.75" customHeight="1">
      <c r="D840" s="103"/>
      <c r="H840" s="104"/>
      <c r="M840" s="103"/>
    </row>
    <row r="841" ht="15.75" customHeight="1">
      <c r="D841" s="103"/>
      <c r="H841" s="104"/>
      <c r="M841" s="103"/>
    </row>
    <row r="842" ht="15.75" customHeight="1">
      <c r="D842" s="103"/>
      <c r="H842" s="104"/>
      <c r="M842" s="103"/>
    </row>
    <row r="843" ht="15.75" customHeight="1">
      <c r="D843" s="103"/>
      <c r="H843" s="104"/>
      <c r="M843" s="103"/>
    </row>
    <row r="844" ht="15.75" customHeight="1">
      <c r="D844" s="103"/>
      <c r="H844" s="104"/>
      <c r="M844" s="103"/>
    </row>
    <row r="845" ht="15.75" customHeight="1">
      <c r="D845" s="103"/>
      <c r="H845" s="104"/>
      <c r="M845" s="103"/>
    </row>
    <row r="846" ht="15.75" customHeight="1">
      <c r="D846" s="103"/>
      <c r="H846" s="104"/>
      <c r="M846" s="103"/>
    </row>
    <row r="847" ht="15.75" customHeight="1">
      <c r="D847" s="103"/>
      <c r="H847" s="104"/>
      <c r="M847" s="103"/>
    </row>
    <row r="848" ht="15.75" customHeight="1">
      <c r="D848" s="103"/>
      <c r="H848" s="104"/>
      <c r="M848" s="103"/>
    </row>
    <row r="849" ht="15.75" customHeight="1">
      <c r="D849" s="103"/>
      <c r="H849" s="104"/>
      <c r="M849" s="103"/>
    </row>
    <row r="850" ht="15.75" customHeight="1">
      <c r="D850" s="103"/>
      <c r="H850" s="104"/>
      <c r="M850" s="103"/>
    </row>
    <row r="851" ht="15.75" customHeight="1">
      <c r="D851" s="103"/>
      <c r="H851" s="104"/>
      <c r="M851" s="103"/>
    </row>
    <row r="852" ht="15.75" customHeight="1">
      <c r="D852" s="103"/>
      <c r="H852" s="104"/>
      <c r="M852" s="103"/>
    </row>
    <row r="853" ht="15.75" customHeight="1">
      <c r="D853" s="103"/>
      <c r="H853" s="104"/>
      <c r="M853" s="103"/>
    </row>
    <row r="854" ht="15.75" customHeight="1">
      <c r="D854" s="103"/>
      <c r="H854" s="104"/>
      <c r="M854" s="103"/>
    </row>
    <row r="855" ht="15.75" customHeight="1">
      <c r="D855" s="103"/>
      <c r="H855" s="104"/>
      <c r="M855" s="103"/>
    </row>
    <row r="856" ht="15.75" customHeight="1">
      <c r="D856" s="103"/>
      <c r="H856" s="104"/>
      <c r="M856" s="103"/>
    </row>
    <row r="857" ht="15.75" customHeight="1">
      <c r="D857" s="103"/>
      <c r="H857" s="104"/>
      <c r="M857" s="103"/>
    </row>
    <row r="858" ht="15.75" customHeight="1">
      <c r="D858" s="103"/>
      <c r="H858" s="104"/>
      <c r="M858" s="103"/>
    </row>
    <row r="859" ht="15.75" customHeight="1">
      <c r="D859" s="103"/>
      <c r="H859" s="104"/>
      <c r="M859" s="103"/>
    </row>
    <row r="860" ht="15.75" customHeight="1">
      <c r="D860" s="103"/>
      <c r="H860" s="104"/>
      <c r="M860" s="103"/>
    </row>
    <row r="861" ht="15.75" customHeight="1">
      <c r="D861" s="103"/>
      <c r="H861" s="104"/>
      <c r="M861" s="103"/>
    </row>
    <row r="862" ht="15.75" customHeight="1">
      <c r="D862" s="103"/>
      <c r="H862" s="104"/>
      <c r="M862" s="103"/>
    </row>
    <row r="863" ht="15.75" customHeight="1">
      <c r="D863" s="103"/>
      <c r="H863" s="104"/>
      <c r="M863" s="103"/>
    </row>
    <row r="864" ht="15.75" customHeight="1">
      <c r="D864" s="103"/>
      <c r="H864" s="104"/>
      <c r="M864" s="103"/>
    </row>
    <row r="865" ht="15.75" customHeight="1">
      <c r="D865" s="103"/>
      <c r="H865" s="104"/>
      <c r="M865" s="103"/>
    </row>
    <row r="866" ht="15.75" customHeight="1">
      <c r="D866" s="103"/>
      <c r="H866" s="104"/>
      <c r="M866" s="103"/>
    </row>
    <row r="867" ht="15.75" customHeight="1">
      <c r="D867" s="103"/>
      <c r="H867" s="104"/>
      <c r="M867" s="103"/>
    </row>
    <row r="868" ht="15.75" customHeight="1">
      <c r="D868" s="103"/>
      <c r="H868" s="104"/>
      <c r="M868" s="103"/>
    </row>
    <row r="869" ht="15.75" customHeight="1">
      <c r="D869" s="103"/>
      <c r="H869" s="104"/>
      <c r="M869" s="103"/>
    </row>
    <row r="870" ht="15.75" customHeight="1">
      <c r="D870" s="103"/>
      <c r="H870" s="104"/>
      <c r="M870" s="103"/>
    </row>
    <row r="871" ht="15.75" customHeight="1">
      <c r="D871" s="103"/>
      <c r="H871" s="104"/>
      <c r="M871" s="103"/>
    </row>
    <row r="872" ht="15.75" customHeight="1">
      <c r="D872" s="103"/>
      <c r="H872" s="104"/>
      <c r="M872" s="103"/>
    </row>
    <row r="873" ht="15.75" customHeight="1">
      <c r="D873" s="103"/>
      <c r="H873" s="104"/>
      <c r="M873" s="103"/>
    </row>
    <row r="874" ht="15.75" customHeight="1">
      <c r="D874" s="103"/>
      <c r="H874" s="104"/>
      <c r="M874" s="103"/>
    </row>
    <row r="875" ht="15.75" customHeight="1">
      <c r="D875" s="103"/>
      <c r="H875" s="104"/>
      <c r="M875" s="103"/>
    </row>
    <row r="876" ht="15.75" customHeight="1">
      <c r="D876" s="103"/>
      <c r="H876" s="104"/>
      <c r="M876" s="103"/>
    </row>
    <row r="877" ht="15.75" customHeight="1">
      <c r="D877" s="103"/>
      <c r="H877" s="104"/>
      <c r="M877" s="103"/>
    </row>
    <row r="878" ht="15.75" customHeight="1">
      <c r="D878" s="103"/>
      <c r="H878" s="104"/>
      <c r="M878" s="103"/>
    </row>
    <row r="879" ht="15.75" customHeight="1">
      <c r="D879" s="103"/>
      <c r="H879" s="104"/>
      <c r="M879" s="103"/>
    </row>
    <row r="880" ht="15.75" customHeight="1">
      <c r="D880" s="103"/>
      <c r="H880" s="104"/>
      <c r="M880" s="103"/>
    </row>
    <row r="881" ht="15.75" customHeight="1">
      <c r="D881" s="103"/>
      <c r="H881" s="104"/>
      <c r="M881" s="103"/>
    </row>
    <row r="882" ht="15.75" customHeight="1">
      <c r="D882" s="103"/>
      <c r="H882" s="104"/>
      <c r="M882" s="103"/>
    </row>
    <row r="883" ht="15.75" customHeight="1">
      <c r="D883" s="103"/>
      <c r="H883" s="104"/>
      <c r="M883" s="103"/>
    </row>
    <row r="884" ht="15.75" customHeight="1">
      <c r="D884" s="103"/>
      <c r="H884" s="104"/>
      <c r="M884" s="103"/>
    </row>
    <row r="885" ht="15.75" customHeight="1">
      <c r="D885" s="103"/>
      <c r="H885" s="104"/>
      <c r="M885" s="103"/>
    </row>
    <row r="886" ht="15.75" customHeight="1">
      <c r="D886" s="103"/>
      <c r="H886" s="104"/>
      <c r="M886" s="103"/>
    </row>
    <row r="887" ht="15.75" customHeight="1">
      <c r="D887" s="103"/>
      <c r="H887" s="104"/>
      <c r="M887" s="103"/>
    </row>
    <row r="888" ht="15.75" customHeight="1">
      <c r="D888" s="103"/>
      <c r="H888" s="104"/>
      <c r="M888" s="103"/>
    </row>
    <row r="889" ht="15.75" customHeight="1">
      <c r="D889" s="103"/>
      <c r="H889" s="104"/>
      <c r="M889" s="103"/>
    </row>
    <row r="890" ht="15.75" customHeight="1">
      <c r="D890" s="103"/>
      <c r="H890" s="104"/>
      <c r="M890" s="103"/>
    </row>
    <row r="891" ht="15.75" customHeight="1">
      <c r="D891" s="103"/>
      <c r="H891" s="104"/>
      <c r="M891" s="103"/>
    </row>
    <row r="892" ht="15.75" customHeight="1">
      <c r="D892" s="103"/>
      <c r="H892" s="104"/>
      <c r="M892" s="103"/>
    </row>
    <row r="893" ht="15.75" customHeight="1">
      <c r="D893" s="103"/>
      <c r="H893" s="104"/>
      <c r="M893" s="103"/>
    </row>
    <row r="894" ht="15.75" customHeight="1">
      <c r="D894" s="103"/>
      <c r="H894" s="104"/>
      <c r="M894" s="103"/>
    </row>
    <row r="895" ht="15.75" customHeight="1">
      <c r="D895" s="103"/>
      <c r="H895" s="104"/>
      <c r="M895" s="103"/>
    </row>
    <row r="896" ht="15.75" customHeight="1">
      <c r="D896" s="103"/>
      <c r="H896" s="104"/>
      <c r="M896" s="103"/>
    </row>
    <row r="897" ht="15.75" customHeight="1">
      <c r="D897" s="103"/>
      <c r="H897" s="104"/>
      <c r="M897" s="103"/>
    </row>
    <row r="898" ht="15.75" customHeight="1">
      <c r="D898" s="103"/>
      <c r="H898" s="104"/>
      <c r="M898" s="103"/>
    </row>
    <row r="899" ht="15.75" customHeight="1">
      <c r="D899" s="103"/>
      <c r="H899" s="104"/>
      <c r="M899" s="103"/>
    </row>
    <row r="900" ht="15.75" customHeight="1">
      <c r="D900" s="103"/>
      <c r="H900" s="104"/>
      <c r="M900" s="103"/>
    </row>
    <row r="901" ht="15.75" customHeight="1">
      <c r="D901" s="103"/>
      <c r="H901" s="104"/>
      <c r="M901" s="103"/>
    </row>
    <row r="902" ht="15.75" customHeight="1">
      <c r="D902" s="103"/>
      <c r="H902" s="104"/>
      <c r="M902" s="103"/>
    </row>
    <row r="903" ht="15.75" customHeight="1">
      <c r="D903" s="103"/>
      <c r="H903" s="104"/>
      <c r="M903" s="103"/>
    </row>
    <row r="904" ht="15.75" customHeight="1">
      <c r="D904" s="103"/>
      <c r="H904" s="104"/>
      <c r="M904" s="103"/>
    </row>
    <row r="905" ht="15.75" customHeight="1">
      <c r="D905" s="103"/>
      <c r="H905" s="104"/>
      <c r="M905" s="103"/>
    </row>
    <row r="906" ht="15.75" customHeight="1">
      <c r="D906" s="103"/>
      <c r="H906" s="104"/>
      <c r="M906" s="103"/>
    </row>
    <row r="907" ht="15.75" customHeight="1">
      <c r="D907" s="103"/>
      <c r="H907" s="104"/>
      <c r="M907" s="103"/>
    </row>
    <row r="908" ht="15.75" customHeight="1">
      <c r="D908" s="103"/>
      <c r="H908" s="104"/>
      <c r="M908" s="103"/>
    </row>
    <row r="909" ht="15.75" customHeight="1">
      <c r="D909" s="103"/>
      <c r="H909" s="104"/>
      <c r="M909" s="103"/>
    </row>
    <row r="910" ht="15.75" customHeight="1">
      <c r="D910" s="103"/>
      <c r="H910" s="104"/>
      <c r="M910" s="103"/>
    </row>
    <row r="911" ht="15.75" customHeight="1">
      <c r="D911" s="103"/>
      <c r="H911" s="104"/>
      <c r="M911" s="103"/>
    </row>
    <row r="912" ht="15.75" customHeight="1">
      <c r="D912" s="103"/>
      <c r="H912" s="104"/>
      <c r="M912" s="103"/>
    </row>
    <row r="913" ht="15.75" customHeight="1">
      <c r="D913" s="103"/>
      <c r="H913" s="104"/>
      <c r="M913" s="103"/>
    </row>
    <row r="914" ht="15.75" customHeight="1">
      <c r="D914" s="103"/>
      <c r="H914" s="104"/>
      <c r="M914" s="103"/>
    </row>
    <row r="915" ht="15.75" customHeight="1">
      <c r="D915" s="103"/>
      <c r="H915" s="104"/>
      <c r="M915" s="103"/>
    </row>
    <row r="916" ht="15.75" customHeight="1">
      <c r="D916" s="103"/>
      <c r="H916" s="104"/>
      <c r="M916" s="103"/>
    </row>
    <row r="917" ht="15.75" customHeight="1">
      <c r="D917" s="103"/>
      <c r="H917" s="104"/>
      <c r="M917" s="103"/>
    </row>
    <row r="918" ht="15.75" customHeight="1">
      <c r="D918" s="103"/>
      <c r="H918" s="104"/>
      <c r="M918" s="103"/>
    </row>
    <row r="919" ht="15.75" customHeight="1">
      <c r="D919" s="103"/>
      <c r="H919" s="104"/>
      <c r="M919" s="103"/>
    </row>
    <row r="920" ht="15.75" customHeight="1">
      <c r="D920" s="103"/>
      <c r="H920" s="104"/>
      <c r="M920" s="103"/>
    </row>
    <row r="921" ht="15.75" customHeight="1">
      <c r="D921" s="103"/>
      <c r="H921" s="104"/>
      <c r="M921" s="103"/>
    </row>
    <row r="922" ht="15.75" customHeight="1">
      <c r="D922" s="103"/>
      <c r="H922" s="104"/>
      <c r="M922" s="103"/>
    </row>
    <row r="923" ht="15.75" customHeight="1">
      <c r="D923" s="103"/>
      <c r="H923" s="104"/>
      <c r="M923" s="103"/>
    </row>
    <row r="924" ht="15.75" customHeight="1">
      <c r="D924" s="103"/>
      <c r="H924" s="104"/>
      <c r="M924" s="103"/>
    </row>
    <row r="925" ht="15.75" customHeight="1">
      <c r="D925" s="103"/>
      <c r="H925" s="104"/>
      <c r="M925" s="103"/>
    </row>
    <row r="926" ht="15.75" customHeight="1">
      <c r="D926" s="103"/>
      <c r="H926" s="104"/>
      <c r="M926" s="103"/>
    </row>
    <row r="927" ht="15.75" customHeight="1">
      <c r="D927" s="103"/>
      <c r="H927" s="104"/>
      <c r="M927" s="103"/>
    </row>
    <row r="928" ht="15.75" customHeight="1">
      <c r="D928" s="103"/>
      <c r="H928" s="104"/>
      <c r="M928" s="103"/>
    </row>
    <row r="929" ht="15.75" customHeight="1">
      <c r="D929" s="103"/>
      <c r="H929" s="104"/>
      <c r="M929" s="103"/>
    </row>
    <row r="930" ht="15.75" customHeight="1">
      <c r="D930" s="103"/>
      <c r="H930" s="104"/>
      <c r="M930" s="103"/>
    </row>
    <row r="931" ht="15.75" customHeight="1">
      <c r="D931" s="103"/>
      <c r="H931" s="104"/>
      <c r="M931" s="103"/>
    </row>
    <row r="932" ht="15.75" customHeight="1">
      <c r="D932" s="103"/>
      <c r="H932" s="104"/>
      <c r="M932" s="103"/>
    </row>
    <row r="933" ht="15.75" customHeight="1">
      <c r="D933" s="103"/>
      <c r="H933" s="104"/>
      <c r="M933" s="103"/>
    </row>
    <row r="934" ht="15.75" customHeight="1">
      <c r="D934" s="103"/>
      <c r="H934" s="104"/>
      <c r="M934" s="103"/>
    </row>
    <row r="935" ht="15.75" customHeight="1">
      <c r="D935" s="103"/>
      <c r="H935" s="104"/>
      <c r="M935" s="103"/>
    </row>
    <row r="936" ht="15.75" customHeight="1">
      <c r="D936" s="103"/>
      <c r="H936" s="104"/>
      <c r="M936" s="103"/>
    </row>
    <row r="937" ht="15.75" customHeight="1">
      <c r="D937" s="103"/>
      <c r="H937" s="104"/>
      <c r="M937" s="103"/>
    </row>
    <row r="938" ht="15.75" customHeight="1">
      <c r="D938" s="103"/>
      <c r="H938" s="104"/>
      <c r="M938" s="103"/>
    </row>
    <row r="939" ht="15.75" customHeight="1">
      <c r="D939" s="103"/>
      <c r="H939" s="104"/>
      <c r="M939" s="103"/>
    </row>
    <row r="940" ht="15.75" customHeight="1">
      <c r="D940" s="103"/>
      <c r="H940" s="104"/>
      <c r="M940" s="103"/>
    </row>
    <row r="941" ht="15.75" customHeight="1">
      <c r="D941" s="103"/>
      <c r="H941" s="104"/>
      <c r="M941" s="103"/>
    </row>
    <row r="942" ht="15.75" customHeight="1">
      <c r="D942" s="103"/>
      <c r="H942" s="104"/>
      <c r="M942" s="103"/>
    </row>
    <row r="943" ht="15.75" customHeight="1">
      <c r="D943" s="103"/>
      <c r="H943" s="104"/>
      <c r="M943" s="103"/>
    </row>
    <row r="944" ht="15.75" customHeight="1">
      <c r="D944" s="103"/>
      <c r="H944" s="104"/>
      <c r="M944" s="103"/>
    </row>
    <row r="945" ht="15.75" customHeight="1">
      <c r="D945" s="103"/>
      <c r="H945" s="104"/>
      <c r="M945" s="103"/>
    </row>
    <row r="946" ht="15.75" customHeight="1">
      <c r="D946" s="103"/>
      <c r="H946" s="104"/>
      <c r="M946" s="103"/>
    </row>
    <row r="947" ht="15.75" customHeight="1">
      <c r="D947" s="103"/>
      <c r="H947" s="104"/>
      <c r="M947" s="103"/>
    </row>
    <row r="948" ht="15.75" customHeight="1">
      <c r="D948" s="103"/>
      <c r="H948" s="104"/>
      <c r="M948" s="103"/>
    </row>
    <row r="949" ht="15.75" customHeight="1">
      <c r="D949" s="103"/>
      <c r="H949" s="104"/>
      <c r="M949" s="103"/>
    </row>
    <row r="950" ht="15.75" customHeight="1">
      <c r="D950" s="103"/>
      <c r="H950" s="104"/>
      <c r="M950" s="103"/>
    </row>
    <row r="951" ht="15.75" customHeight="1">
      <c r="D951" s="103"/>
      <c r="H951" s="104"/>
      <c r="M951" s="103"/>
    </row>
    <row r="952" ht="15.75" customHeight="1">
      <c r="D952" s="103"/>
      <c r="H952" s="104"/>
      <c r="M952" s="103"/>
    </row>
    <row r="953" ht="15.75" customHeight="1">
      <c r="D953" s="103"/>
      <c r="H953" s="104"/>
      <c r="M953" s="103"/>
    </row>
    <row r="954" ht="15.75" customHeight="1">
      <c r="D954" s="103"/>
      <c r="H954" s="104"/>
      <c r="M954" s="103"/>
    </row>
    <row r="955" ht="15.75" customHeight="1">
      <c r="D955" s="103"/>
      <c r="H955" s="104"/>
      <c r="M955" s="103"/>
    </row>
    <row r="956" ht="15.75" customHeight="1">
      <c r="D956" s="103"/>
      <c r="H956" s="104"/>
      <c r="M956" s="103"/>
    </row>
    <row r="957" ht="15.75" customHeight="1">
      <c r="D957" s="103"/>
      <c r="H957" s="104"/>
      <c r="M957" s="103"/>
    </row>
    <row r="958" ht="15.75" customHeight="1">
      <c r="D958" s="103"/>
      <c r="H958" s="104"/>
      <c r="M958" s="103"/>
    </row>
    <row r="959" ht="15.75" customHeight="1">
      <c r="D959" s="103"/>
      <c r="H959" s="104"/>
      <c r="M959" s="103"/>
    </row>
    <row r="960" ht="15.75" customHeight="1">
      <c r="D960" s="103"/>
      <c r="H960" s="104"/>
      <c r="M960" s="103"/>
    </row>
    <row r="961" ht="15.75" customHeight="1">
      <c r="D961" s="103"/>
      <c r="H961" s="104"/>
      <c r="M961" s="103"/>
    </row>
    <row r="962" ht="15.75" customHeight="1">
      <c r="D962" s="103"/>
      <c r="H962" s="104"/>
      <c r="M962" s="103"/>
    </row>
    <row r="963" ht="15.75" customHeight="1">
      <c r="D963" s="103"/>
      <c r="H963" s="104"/>
      <c r="M963" s="103"/>
    </row>
    <row r="964" ht="15.75" customHeight="1">
      <c r="D964" s="103"/>
      <c r="H964" s="104"/>
      <c r="M964" s="103"/>
    </row>
    <row r="965" ht="15.75" customHeight="1">
      <c r="D965" s="103"/>
      <c r="H965" s="104"/>
      <c r="M965" s="103"/>
    </row>
    <row r="966" ht="15.75" customHeight="1">
      <c r="D966" s="103"/>
      <c r="H966" s="104"/>
      <c r="M966" s="103"/>
    </row>
    <row r="967" ht="15.75" customHeight="1">
      <c r="D967" s="103"/>
      <c r="H967" s="104"/>
      <c r="M967" s="103"/>
    </row>
    <row r="968" ht="15.75" customHeight="1">
      <c r="D968" s="103"/>
      <c r="H968" s="104"/>
      <c r="M968" s="103"/>
    </row>
    <row r="969" ht="15.75" customHeight="1">
      <c r="D969" s="103"/>
      <c r="H969" s="104"/>
      <c r="M969" s="103"/>
    </row>
    <row r="970" ht="15.75" customHeight="1">
      <c r="D970" s="103"/>
      <c r="H970" s="104"/>
      <c r="M970" s="103"/>
    </row>
    <row r="971" ht="15.75" customHeight="1">
      <c r="D971" s="103"/>
      <c r="H971" s="104"/>
      <c r="M971" s="103"/>
    </row>
    <row r="972" ht="15.75" customHeight="1">
      <c r="D972" s="103"/>
      <c r="H972" s="104"/>
      <c r="M972" s="103"/>
    </row>
    <row r="973" ht="15.75" customHeight="1">
      <c r="D973" s="103"/>
      <c r="H973" s="104"/>
      <c r="M973" s="103"/>
    </row>
    <row r="974" ht="15.75" customHeight="1">
      <c r="D974" s="103"/>
      <c r="H974" s="104"/>
      <c r="M974" s="103"/>
    </row>
    <row r="975" ht="15.75" customHeight="1">
      <c r="D975" s="103"/>
      <c r="H975" s="104"/>
      <c r="M975" s="103"/>
    </row>
    <row r="976" ht="15.75" customHeight="1">
      <c r="D976" s="103"/>
      <c r="H976" s="104"/>
      <c r="M976" s="103"/>
    </row>
    <row r="977" ht="15.75" customHeight="1">
      <c r="D977" s="103"/>
      <c r="H977" s="104"/>
      <c r="M977" s="103"/>
    </row>
    <row r="978" ht="15.75" customHeight="1">
      <c r="D978" s="103"/>
      <c r="H978" s="104"/>
      <c r="M978" s="103"/>
    </row>
    <row r="979" ht="15.75" customHeight="1">
      <c r="D979" s="103"/>
      <c r="H979" s="104"/>
      <c r="M979" s="103"/>
    </row>
    <row r="980" ht="15.75" customHeight="1">
      <c r="D980" s="103"/>
      <c r="H980" s="104"/>
      <c r="M980" s="103"/>
    </row>
    <row r="981" ht="15.75" customHeight="1">
      <c r="D981" s="103"/>
      <c r="H981" s="104"/>
      <c r="M981" s="103"/>
    </row>
    <row r="982" ht="15.75" customHeight="1">
      <c r="D982" s="103"/>
      <c r="H982" s="104"/>
      <c r="M982" s="103"/>
    </row>
    <row r="983" ht="15.75" customHeight="1">
      <c r="D983" s="103"/>
      <c r="H983" s="104"/>
      <c r="M983" s="103"/>
    </row>
    <row r="984" ht="15.75" customHeight="1">
      <c r="D984" s="103"/>
      <c r="H984" s="104"/>
      <c r="M984" s="103"/>
    </row>
    <row r="985" ht="15.75" customHeight="1">
      <c r="D985" s="103"/>
      <c r="H985" s="104"/>
      <c r="M985" s="103"/>
    </row>
    <row r="986" ht="15.75" customHeight="1">
      <c r="D986" s="103"/>
      <c r="H986" s="104"/>
      <c r="M986" s="103"/>
    </row>
    <row r="987" ht="15.75" customHeight="1">
      <c r="D987" s="103"/>
      <c r="H987" s="104"/>
      <c r="M987" s="103"/>
    </row>
    <row r="988" ht="15.75" customHeight="1">
      <c r="D988" s="103"/>
      <c r="H988" s="104"/>
      <c r="M988" s="103"/>
    </row>
    <row r="989" ht="15.75" customHeight="1">
      <c r="D989" s="103"/>
      <c r="H989" s="104"/>
      <c r="M989" s="103"/>
    </row>
    <row r="990" ht="15.75" customHeight="1">
      <c r="D990" s="103"/>
      <c r="H990" s="104"/>
      <c r="M990" s="103"/>
    </row>
    <row r="991" ht="15.75" customHeight="1">
      <c r="D991" s="103"/>
      <c r="H991" s="104"/>
      <c r="M991" s="103"/>
    </row>
    <row r="992" ht="15.75" customHeight="1">
      <c r="D992" s="103"/>
      <c r="H992" s="104"/>
      <c r="M992" s="103"/>
    </row>
    <row r="993" ht="15.75" customHeight="1">
      <c r="D993" s="103"/>
      <c r="H993" s="104"/>
      <c r="M993" s="103"/>
    </row>
    <row r="994" ht="15.75" customHeight="1">
      <c r="D994" s="103"/>
      <c r="H994" s="104"/>
      <c r="M994" s="103"/>
    </row>
    <row r="995" ht="15.75" customHeight="1">
      <c r="D995" s="103"/>
      <c r="H995" s="104"/>
      <c r="M995" s="103"/>
    </row>
    <row r="996" ht="15.75" customHeight="1">
      <c r="D996" s="103"/>
      <c r="H996" s="104"/>
      <c r="M996" s="103"/>
    </row>
  </sheetData>
  <dataValidations>
    <dataValidation type="list" allowBlank="1" showErrorMessage="1" sqref="G4:G29 H30 G35:G76 H82:H996">
      <formula1>sector</formula1>
    </dataValidation>
  </dataValidations>
  <hyperlinks>
    <hyperlink r:id="rId1" ref="L2"/>
  </hyperlinks>
  <printOptions gridLines="1"/>
  <pageMargins bottom="0.75" footer="0.0" header="0.0" left="0.25" right="0.25" top="0.75"/>
  <pageSetup scale="45"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3" max="3" width="22.14"/>
    <col customWidth="1" min="13" max="13" width="20.86"/>
  </cols>
  <sheetData>
    <row r="1" ht="15.75" customHeight="1">
      <c r="A1" s="105" t="s">
        <v>0</v>
      </c>
      <c r="B1" s="106" t="s">
        <v>1</v>
      </c>
      <c r="C1" s="105" t="s">
        <v>2</v>
      </c>
      <c r="D1" s="105" t="s">
        <v>3</v>
      </c>
      <c r="E1" s="107" t="s">
        <v>4</v>
      </c>
      <c r="F1" s="107" t="s">
        <v>5</v>
      </c>
      <c r="G1" s="105" t="s">
        <v>6</v>
      </c>
      <c r="H1" s="105" t="s">
        <v>7</v>
      </c>
      <c r="I1" s="106" t="s">
        <v>8</v>
      </c>
      <c r="J1" s="105" t="s">
        <v>9</v>
      </c>
      <c r="K1" s="105" t="s">
        <v>10</v>
      </c>
      <c r="L1" s="105" t="s">
        <v>11</v>
      </c>
      <c r="M1" s="105" t="s">
        <v>326</v>
      </c>
      <c r="N1" s="105" t="s">
        <v>12</v>
      </c>
      <c r="O1" s="105" t="s">
        <v>13</v>
      </c>
      <c r="P1" s="100"/>
      <c r="Q1" s="100"/>
      <c r="R1" s="100"/>
      <c r="S1" s="100"/>
      <c r="T1" s="100"/>
      <c r="U1" s="100"/>
      <c r="V1" s="100"/>
      <c r="W1" s="100"/>
      <c r="X1" s="100"/>
    </row>
    <row r="2" ht="61.5" customHeight="1">
      <c r="A2" s="108" t="s">
        <v>14</v>
      </c>
      <c r="B2" s="108" t="s">
        <v>15</v>
      </c>
      <c r="C2" s="108" t="s">
        <v>16</v>
      </c>
      <c r="D2" s="108" t="s">
        <v>17</v>
      </c>
      <c r="E2" s="109" t="s">
        <v>18</v>
      </c>
      <c r="F2" s="109" t="s">
        <v>18</v>
      </c>
      <c r="G2" s="108" t="s">
        <v>19</v>
      </c>
      <c r="H2" s="108" t="s">
        <v>20</v>
      </c>
      <c r="I2" s="108" t="s">
        <v>21</v>
      </c>
      <c r="J2" s="108" t="s">
        <v>22</v>
      </c>
      <c r="K2" s="108" t="s">
        <v>23</v>
      </c>
      <c r="L2" s="108" t="s">
        <v>327</v>
      </c>
      <c r="M2" s="108" t="s">
        <v>328</v>
      </c>
      <c r="N2" s="110" t="s">
        <v>25</v>
      </c>
      <c r="O2" s="108" t="s">
        <v>26</v>
      </c>
      <c r="P2" s="108"/>
      <c r="Q2" s="108"/>
      <c r="R2" s="108"/>
      <c r="S2" s="108"/>
      <c r="T2" s="108"/>
      <c r="U2" s="108"/>
      <c r="V2" s="108"/>
      <c r="W2" s="108"/>
      <c r="X2" s="108"/>
    </row>
    <row r="3" ht="69.0" customHeight="1">
      <c r="A3" s="111"/>
      <c r="B3" s="111" t="s">
        <v>27</v>
      </c>
      <c r="C3" s="111"/>
      <c r="D3" s="111"/>
      <c r="E3" s="112" t="s">
        <v>28</v>
      </c>
      <c r="F3" s="112"/>
      <c r="G3" s="113"/>
      <c r="H3" s="111" t="s">
        <v>29</v>
      </c>
      <c r="I3" s="111"/>
      <c r="J3" s="111" t="s">
        <v>30</v>
      </c>
      <c r="K3" s="114" t="s">
        <v>31</v>
      </c>
      <c r="L3" s="114"/>
      <c r="M3" s="115"/>
      <c r="N3" s="115" t="s">
        <v>32</v>
      </c>
      <c r="O3" s="111"/>
      <c r="P3" s="111"/>
      <c r="Q3" s="111"/>
      <c r="R3" s="111"/>
      <c r="S3" s="111"/>
      <c r="T3" s="111"/>
      <c r="U3" s="111"/>
      <c r="V3" s="111"/>
      <c r="W3" s="111"/>
      <c r="X3" s="111"/>
    </row>
    <row r="4" ht="15.75" customHeight="1">
      <c r="A4" s="100"/>
      <c r="B4" s="101" t="s">
        <v>329</v>
      </c>
      <c r="C4" s="100" t="s">
        <v>330</v>
      </c>
      <c r="D4" s="100" t="s">
        <v>331</v>
      </c>
      <c r="E4" s="102">
        <v>45.06</v>
      </c>
      <c r="F4" s="102">
        <v>-83.424</v>
      </c>
      <c r="G4" s="100" t="s">
        <v>189</v>
      </c>
      <c r="H4" s="100"/>
      <c r="I4" s="101" t="s">
        <v>36</v>
      </c>
      <c r="J4" s="100" t="s">
        <v>37</v>
      </c>
      <c r="K4" s="100" t="s">
        <v>80</v>
      </c>
      <c r="L4" s="100" t="s">
        <v>81</v>
      </c>
      <c r="M4" s="116"/>
      <c r="N4" s="100"/>
      <c r="O4" s="100" t="s">
        <v>332</v>
      </c>
      <c r="P4" s="100"/>
      <c r="Q4" s="100"/>
      <c r="R4" s="100"/>
      <c r="S4" s="100"/>
      <c r="T4" s="100"/>
      <c r="U4" s="100"/>
      <c r="V4" s="100"/>
      <c r="W4" s="100"/>
      <c r="X4" s="100"/>
    </row>
    <row r="5" ht="15.75" customHeight="1">
      <c r="A5" s="100"/>
      <c r="B5" s="101" t="s">
        <v>333</v>
      </c>
      <c r="C5" s="100" t="s">
        <v>334</v>
      </c>
      <c r="D5" s="100" t="s">
        <v>335</v>
      </c>
      <c r="E5" s="102">
        <v>41.916</v>
      </c>
      <c r="F5" s="102">
        <v>-87.572</v>
      </c>
      <c r="G5" s="100" t="s">
        <v>134</v>
      </c>
      <c r="H5" s="100" t="s">
        <v>336</v>
      </c>
      <c r="I5" s="101" t="s">
        <v>36</v>
      </c>
      <c r="J5" s="100" t="s">
        <v>37</v>
      </c>
      <c r="K5" s="100" t="s">
        <v>80</v>
      </c>
      <c r="L5" s="100" t="s">
        <v>81</v>
      </c>
      <c r="M5" s="116"/>
      <c r="N5" s="100"/>
      <c r="O5" s="100" t="s">
        <v>332</v>
      </c>
      <c r="P5" s="100"/>
      <c r="Q5" s="100"/>
      <c r="R5" s="100"/>
      <c r="S5" s="100"/>
      <c r="T5" s="100"/>
      <c r="U5" s="100"/>
      <c r="V5" s="100"/>
      <c r="W5" s="100"/>
      <c r="X5" s="100"/>
    </row>
    <row r="6" ht="15.75" customHeight="1">
      <c r="A6" s="117"/>
      <c r="B6" s="101" t="s">
        <v>337</v>
      </c>
      <c r="C6" s="100" t="s">
        <v>338</v>
      </c>
      <c r="D6" s="100" t="s">
        <v>338</v>
      </c>
      <c r="E6" s="102">
        <v>41.976</v>
      </c>
      <c r="F6" s="102">
        <v>-87.648</v>
      </c>
      <c r="G6" s="100" t="s">
        <v>134</v>
      </c>
      <c r="H6" s="118" t="s">
        <v>339</v>
      </c>
      <c r="I6" s="101" t="s">
        <v>36</v>
      </c>
      <c r="J6" s="100" t="s">
        <v>64</v>
      </c>
      <c r="K6" s="100" t="s">
        <v>340</v>
      </c>
      <c r="L6" s="100" t="s">
        <v>200</v>
      </c>
      <c r="M6" s="100" t="s">
        <v>340</v>
      </c>
      <c r="N6" s="100"/>
      <c r="O6" s="100" t="s">
        <v>332</v>
      </c>
      <c r="P6" s="100"/>
      <c r="Q6" s="100"/>
      <c r="R6" s="100"/>
      <c r="S6" s="100"/>
      <c r="T6" s="100"/>
      <c r="U6" s="100"/>
      <c r="V6" s="100"/>
      <c r="W6" s="100"/>
      <c r="X6" s="100"/>
    </row>
    <row r="7" ht="15.75" customHeight="1">
      <c r="A7" s="117"/>
      <c r="B7" s="101" t="s">
        <v>341</v>
      </c>
      <c r="C7" s="100" t="s">
        <v>342</v>
      </c>
      <c r="D7" s="100" t="s">
        <v>342</v>
      </c>
      <c r="E7" s="102">
        <v>41.781</v>
      </c>
      <c r="F7" s="102">
        <v>-87.573</v>
      </c>
      <c r="G7" s="100" t="s">
        <v>134</v>
      </c>
      <c r="H7" s="118" t="s">
        <v>339</v>
      </c>
      <c r="I7" s="101" t="s">
        <v>36</v>
      </c>
      <c r="J7" s="100" t="s">
        <v>64</v>
      </c>
      <c r="K7" s="100" t="s">
        <v>340</v>
      </c>
      <c r="L7" s="100" t="s">
        <v>200</v>
      </c>
      <c r="M7" s="100" t="s">
        <v>340</v>
      </c>
      <c r="N7" s="100"/>
      <c r="O7" s="100" t="s">
        <v>332</v>
      </c>
      <c r="P7" s="100"/>
      <c r="Q7" s="100"/>
      <c r="R7" s="100"/>
      <c r="S7" s="100"/>
      <c r="T7" s="100"/>
      <c r="U7" s="100"/>
      <c r="V7" s="100"/>
      <c r="W7" s="100"/>
      <c r="X7" s="100"/>
    </row>
    <row r="8" ht="15.75" customHeight="1">
      <c r="A8" s="100"/>
      <c r="B8" s="101" t="s">
        <v>343</v>
      </c>
      <c r="C8" s="100" t="s">
        <v>344</v>
      </c>
      <c r="D8" s="100" t="s">
        <v>345</v>
      </c>
      <c r="E8" s="102">
        <v>41.729</v>
      </c>
      <c r="F8" s="102">
        <v>-86.912</v>
      </c>
      <c r="G8" s="100" t="s">
        <v>189</v>
      </c>
      <c r="H8" s="100" t="s">
        <v>339</v>
      </c>
      <c r="I8" s="101" t="s">
        <v>36</v>
      </c>
      <c r="J8" s="100" t="s">
        <v>37</v>
      </c>
      <c r="K8" s="100" t="s">
        <v>80</v>
      </c>
      <c r="L8" s="100" t="s">
        <v>81</v>
      </c>
      <c r="M8" s="116"/>
      <c r="N8" s="100"/>
      <c r="O8" s="100" t="s">
        <v>332</v>
      </c>
      <c r="P8" s="100"/>
      <c r="Q8" s="100"/>
      <c r="R8" s="100"/>
      <c r="S8" s="100"/>
      <c r="T8" s="100"/>
      <c r="U8" s="100"/>
      <c r="V8" s="100"/>
      <c r="W8" s="100"/>
      <c r="X8" s="100"/>
    </row>
    <row r="9" ht="15.75" customHeight="1">
      <c r="A9" s="100"/>
      <c r="B9" s="101" t="s">
        <v>346</v>
      </c>
      <c r="C9" s="100" t="s">
        <v>347</v>
      </c>
      <c r="D9" s="100" t="s">
        <v>348</v>
      </c>
      <c r="E9" s="102">
        <v>43.227</v>
      </c>
      <c r="F9" s="102">
        <v>-86.339</v>
      </c>
      <c r="G9" s="100" t="s">
        <v>189</v>
      </c>
      <c r="H9" s="100" t="s">
        <v>339</v>
      </c>
      <c r="I9" s="101" t="s">
        <v>36</v>
      </c>
      <c r="J9" s="100" t="s">
        <v>37</v>
      </c>
      <c r="K9" s="100" t="s">
        <v>80</v>
      </c>
      <c r="L9" s="100" t="s">
        <v>81</v>
      </c>
      <c r="M9" s="116"/>
      <c r="N9" s="100"/>
      <c r="O9" s="100" t="s">
        <v>332</v>
      </c>
      <c r="P9" s="100"/>
      <c r="Q9" s="100"/>
      <c r="R9" s="100"/>
      <c r="S9" s="100"/>
      <c r="T9" s="100"/>
      <c r="U9" s="100"/>
      <c r="V9" s="100"/>
      <c r="W9" s="100"/>
      <c r="X9" s="100"/>
    </row>
    <row r="10" ht="15.75" customHeight="1">
      <c r="A10" s="100"/>
      <c r="B10" s="101" t="s">
        <v>349</v>
      </c>
      <c r="C10" s="100" t="s">
        <v>350</v>
      </c>
      <c r="D10" s="100" t="s">
        <v>351</v>
      </c>
      <c r="E10" s="102">
        <v>43.045</v>
      </c>
      <c r="F10" s="102">
        <v>-87.88</v>
      </c>
      <c r="G10" s="100" t="s">
        <v>189</v>
      </c>
      <c r="H10" s="100" t="s">
        <v>339</v>
      </c>
      <c r="I10" s="101" t="s">
        <v>36</v>
      </c>
      <c r="J10" s="100" t="s">
        <v>37</v>
      </c>
      <c r="K10" s="100" t="s">
        <v>80</v>
      </c>
      <c r="L10" s="100" t="s">
        <v>81</v>
      </c>
      <c r="M10" s="116"/>
      <c r="N10" s="100"/>
      <c r="O10" s="100" t="s">
        <v>332</v>
      </c>
      <c r="P10" s="100"/>
      <c r="Q10" s="100"/>
      <c r="R10" s="100"/>
      <c r="S10" s="100"/>
      <c r="T10" s="100"/>
      <c r="U10" s="100"/>
      <c r="V10" s="100"/>
      <c r="W10" s="100"/>
      <c r="X10" s="100"/>
    </row>
    <row r="11" ht="15.75" customHeight="1">
      <c r="A11" s="117"/>
      <c r="B11" s="101" t="s">
        <v>352</v>
      </c>
      <c r="C11" s="100" t="s">
        <v>353</v>
      </c>
      <c r="D11" s="100" t="s">
        <v>353</v>
      </c>
      <c r="E11" s="102">
        <v>41.912</v>
      </c>
      <c r="F11" s="102">
        <v>-87.624</v>
      </c>
      <c r="G11" s="100" t="s">
        <v>134</v>
      </c>
      <c r="H11" s="118" t="s">
        <v>339</v>
      </c>
      <c r="I11" s="101" t="s">
        <v>36</v>
      </c>
      <c r="J11" s="100" t="s">
        <v>64</v>
      </c>
      <c r="K11" s="100" t="s">
        <v>340</v>
      </c>
      <c r="L11" s="100" t="s">
        <v>200</v>
      </c>
      <c r="M11" s="100" t="s">
        <v>340</v>
      </c>
      <c r="N11" s="100"/>
      <c r="O11" s="100" t="s">
        <v>332</v>
      </c>
      <c r="P11" s="100"/>
      <c r="Q11" s="100"/>
      <c r="R11" s="100"/>
      <c r="S11" s="100"/>
      <c r="T11" s="100"/>
      <c r="U11" s="100"/>
      <c r="V11" s="100"/>
      <c r="W11" s="100"/>
      <c r="X11" s="100"/>
    </row>
    <row r="12" ht="15.75" customHeight="1">
      <c r="A12" s="117"/>
      <c r="B12" s="101" t="s">
        <v>354</v>
      </c>
      <c r="C12" s="100" t="s">
        <v>355</v>
      </c>
      <c r="D12" s="100" t="s">
        <v>356</v>
      </c>
      <c r="E12" s="102">
        <v>47.184</v>
      </c>
      <c r="F12" s="102">
        <v>-87.225</v>
      </c>
      <c r="G12" s="100" t="s">
        <v>189</v>
      </c>
      <c r="H12" s="118">
        <v>39453.0</v>
      </c>
      <c r="I12" s="101" t="s">
        <v>64</v>
      </c>
      <c r="J12" s="100" t="s">
        <v>64</v>
      </c>
      <c r="K12" s="100" t="s">
        <v>357</v>
      </c>
      <c r="L12" s="100" t="s">
        <v>81</v>
      </c>
      <c r="M12" s="116"/>
      <c r="N12" s="100"/>
      <c r="O12" s="100" t="s">
        <v>332</v>
      </c>
      <c r="P12" s="100"/>
      <c r="Q12" s="100"/>
      <c r="R12" s="100"/>
      <c r="S12" s="100"/>
      <c r="T12" s="100"/>
      <c r="U12" s="100"/>
      <c r="V12" s="100"/>
      <c r="W12" s="100"/>
      <c r="X12" s="100"/>
    </row>
    <row r="13" ht="15.75" customHeight="1">
      <c r="A13" s="100"/>
      <c r="B13" s="101" t="s">
        <v>358</v>
      </c>
      <c r="C13" s="100" t="s">
        <v>359</v>
      </c>
      <c r="D13" s="100" t="s">
        <v>360</v>
      </c>
      <c r="E13" s="102">
        <v>42.401</v>
      </c>
      <c r="F13" s="102">
        <v>-86.288</v>
      </c>
      <c r="G13" s="100" t="s">
        <v>189</v>
      </c>
      <c r="H13" s="100" t="s">
        <v>339</v>
      </c>
      <c r="I13" s="101" t="s">
        <v>36</v>
      </c>
      <c r="J13" s="100" t="s">
        <v>37</v>
      </c>
      <c r="K13" s="100" t="s">
        <v>80</v>
      </c>
      <c r="L13" s="100" t="s">
        <v>81</v>
      </c>
      <c r="M13" s="116"/>
      <c r="N13" s="100"/>
      <c r="O13" s="100" t="s">
        <v>332</v>
      </c>
      <c r="P13" s="100"/>
      <c r="Q13" s="100"/>
      <c r="R13" s="100"/>
      <c r="S13" s="100"/>
      <c r="T13" s="100"/>
      <c r="U13" s="100"/>
      <c r="V13" s="100"/>
      <c r="W13" s="100"/>
      <c r="X13" s="100"/>
    </row>
    <row r="14" ht="15.75" customHeight="1">
      <c r="A14" s="100"/>
      <c r="B14" s="101" t="s">
        <v>361</v>
      </c>
      <c r="C14" s="100" t="s">
        <v>362</v>
      </c>
      <c r="D14" s="100" t="s">
        <v>363</v>
      </c>
      <c r="E14" s="102">
        <v>45.035</v>
      </c>
      <c r="F14" s="102">
        <v>-83.194</v>
      </c>
      <c r="G14" s="100" t="s">
        <v>189</v>
      </c>
      <c r="H14" s="100" t="s">
        <v>339</v>
      </c>
      <c r="I14" s="101" t="s">
        <v>36</v>
      </c>
      <c r="J14" s="100" t="s">
        <v>37</v>
      </c>
      <c r="K14" s="100" t="s">
        <v>80</v>
      </c>
      <c r="L14" s="100" t="s">
        <v>81</v>
      </c>
      <c r="M14" s="116"/>
      <c r="N14" s="100"/>
      <c r="O14" s="100" t="s">
        <v>332</v>
      </c>
      <c r="P14" s="100"/>
      <c r="Q14" s="100"/>
      <c r="R14" s="100"/>
      <c r="S14" s="100"/>
      <c r="T14" s="100"/>
      <c r="U14" s="100"/>
      <c r="V14" s="100"/>
      <c r="W14" s="100"/>
      <c r="X14" s="100"/>
    </row>
    <row r="15" ht="15.75" customHeight="1">
      <c r="A15" s="100"/>
      <c r="B15" s="101" t="s">
        <v>364</v>
      </c>
      <c r="C15" s="100" t="s">
        <v>365</v>
      </c>
      <c r="D15" s="100" t="s">
        <v>366</v>
      </c>
      <c r="E15" s="102">
        <v>41.826</v>
      </c>
      <c r="F15" s="102">
        <v>-83.194</v>
      </c>
      <c r="G15" s="100" t="s">
        <v>189</v>
      </c>
      <c r="H15" s="100" t="s">
        <v>339</v>
      </c>
      <c r="I15" s="101" t="s">
        <v>36</v>
      </c>
      <c r="J15" s="100" t="s">
        <v>37</v>
      </c>
      <c r="K15" s="100" t="s">
        <v>80</v>
      </c>
      <c r="L15" s="100" t="s">
        <v>81</v>
      </c>
      <c r="M15" s="116"/>
      <c r="N15" s="100"/>
      <c r="O15" s="100" t="s">
        <v>332</v>
      </c>
      <c r="P15" s="100"/>
      <c r="Q15" s="100"/>
      <c r="R15" s="100"/>
      <c r="S15" s="100"/>
      <c r="T15" s="100"/>
      <c r="U15" s="100"/>
      <c r="V15" s="100"/>
      <c r="W15" s="100"/>
      <c r="X15" s="100"/>
    </row>
    <row r="16">
      <c r="A16" s="119" t="s">
        <v>367</v>
      </c>
      <c r="B16" s="120"/>
      <c r="C16" s="121" t="s">
        <v>368</v>
      </c>
      <c r="D16" s="120"/>
      <c r="E16" s="122">
        <v>43.58306</v>
      </c>
      <c r="F16" s="123">
        <v>-86.33254</v>
      </c>
      <c r="G16" s="124" t="s">
        <v>35</v>
      </c>
      <c r="H16" s="125">
        <v>44025.0</v>
      </c>
      <c r="I16" s="126" t="s">
        <v>36</v>
      </c>
      <c r="J16" s="120"/>
      <c r="K16" s="121" t="s">
        <v>369</v>
      </c>
      <c r="L16" s="126" t="s">
        <v>39</v>
      </c>
      <c r="M16" s="120"/>
      <c r="N16" s="127" t="s">
        <v>370</v>
      </c>
      <c r="O16" s="120"/>
      <c r="P16" s="120"/>
      <c r="Q16" s="120"/>
      <c r="R16" s="120"/>
      <c r="S16" s="120"/>
      <c r="T16" s="120"/>
      <c r="U16" s="120"/>
      <c r="V16" s="120"/>
      <c r="W16" s="120"/>
      <c r="X16" s="120"/>
    </row>
    <row r="17">
      <c r="A17" s="119" t="s">
        <v>371</v>
      </c>
      <c r="B17" s="120"/>
      <c r="C17" s="119" t="s">
        <v>372</v>
      </c>
      <c r="D17" s="120"/>
      <c r="E17" s="123">
        <v>45.24152</v>
      </c>
      <c r="F17" s="123">
        <v>-85.5376</v>
      </c>
      <c r="G17" s="124" t="s">
        <v>35</v>
      </c>
      <c r="H17" s="125">
        <v>44029.0</v>
      </c>
      <c r="I17" s="126" t="s">
        <v>36</v>
      </c>
      <c r="J17" s="120"/>
      <c r="K17" s="119" t="s">
        <v>369</v>
      </c>
      <c r="L17" s="126" t="s">
        <v>39</v>
      </c>
      <c r="M17" s="120"/>
      <c r="N17" s="127" t="s">
        <v>370</v>
      </c>
      <c r="O17" s="120"/>
      <c r="P17" s="120"/>
      <c r="Q17" s="120"/>
      <c r="R17" s="120"/>
      <c r="S17" s="120"/>
      <c r="T17" s="120"/>
      <c r="U17" s="120"/>
      <c r="V17" s="120"/>
      <c r="W17" s="120"/>
      <c r="X17" s="120"/>
    </row>
    <row r="18">
      <c r="A18" s="119" t="s">
        <v>373</v>
      </c>
      <c r="B18" s="120"/>
      <c r="C18" s="119" t="s">
        <v>374</v>
      </c>
      <c r="D18" s="120"/>
      <c r="E18" s="64">
        <v>47.12452</v>
      </c>
      <c r="F18" s="65">
        <v>-88.95928</v>
      </c>
      <c r="G18" s="124" t="s">
        <v>35</v>
      </c>
      <c r="H18" s="126">
        <v>2020.0</v>
      </c>
      <c r="I18" s="126" t="s">
        <v>36</v>
      </c>
      <c r="J18" s="120"/>
      <c r="K18" s="119" t="s">
        <v>375</v>
      </c>
      <c r="L18" s="126" t="s">
        <v>39</v>
      </c>
      <c r="M18" s="120"/>
      <c r="N18" s="127" t="s">
        <v>370</v>
      </c>
      <c r="O18" s="120"/>
      <c r="P18" s="120"/>
      <c r="Q18" s="120"/>
      <c r="R18" s="120"/>
      <c r="S18" s="120"/>
      <c r="T18" s="120"/>
      <c r="U18" s="120"/>
      <c r="V18" s="120"/>
      <c r="W18" s="120"/>
      <c r="X18" s="120"/>
    </row>
    <row r="19">
      <c r="A19" s="119" t="s">
        <v>376</v>
      </c>
      <c r="B19" s="120"/>
      <c r="C19" s="68" t="s">
        <v>377</v>
      </c>
      <c r="D19" s="120"/>
      <c r="E19" s="64">
        <v>46.33727</v>
      </c>
      <c r="F19" s="65">
        <v>-86.2791</v>
      </c>
      <c r="G19" s="119" t="s">
        <v>35</v>
      </c>
      <c r="H19" s="126">
        <v>2020.0</v>
      </c>
      <c r="I19" s="126" t="s">
        <v>36</v>
      </c>
      <c r="J19" s="120"/>
      <c r="K19" s="119" t="s">
        <v>375</v>
      </c>
      <c r="L19" s="126" t="s">
        <v>39</v>
      </c>
      <c r="M19" s="120"/>
      <c r="N19" s="127" t="s">
        <v>370</v>
      </c>
      <c r="O19" s="120"/>
      <c r="P19" s="120"/>
      <c r="Q19" s="120"/>
      <c r="R19" s="120"/>
      <c r="S19" s="120"/>
      <c r="T19" s="120"/>
      <c r="U19" s="120"/>
      <c r="V19" s="120"/>
      <c r="W19" s="120"/>
      <c r="X19" s="120"/>
    </row>
    <row r="20">
      <c r="A20" s="119" t="s">
        <v>378</v>
      </c>
      <c r="B20" s="120"/>
      <c r="C20" s="119" t="s">
        <v>379</v>
      </c>
      <c r="D20" s="120"/>
      <c r="E20" s="64">
        <v>47.11527</v>
      </c>
      <c r="F20" s="65">
        <v>-87.13522</v>
      </c>
      <c r="G20" s="119" t="s">
        <v>35</v>
      </c>
      <c r="H20" s="126">
        <v>2020.0</v>
      </c>
      <c r="I20" s="126" t="s">
        <v>36</v>
      </c>
      <c r="J20" s="120"/>
      <c r="K20" s="119" t="s">
        <v>375</v>
      </c>
      <c r="L20" s="126" t="s">
        <v>39</v>
      </c>
      <c r="M20" s="120"/>
      <c r="N20" s="127" t="s">
        <v>370</v>
      </c>
      <c r="O20" s="120"/>
      <c r="P20" s="120"/>
      <c r="Q20" s="120"/>
      <c r="R20" s="120"/>
      <c r="S20" s="120"/>
      <c r="T20" s="120"/>
      <c r="U20" s="120"/>
      <c r="V20" s="120"/>
      <c r="W20" s="120"/>
      <c r="X20" s="120"/>
    </row>
    <row r="21" ht="71.25" customHeight="1">
      <c r="A21" s="61" t="s">
        <v>380</v>
      </c>
      <c r="B21" s="19"/>
      <c r="C21" s="4" t="s">
        <v>381</v>
      </c>
      <c r="D21" s="4" t="s">
        <v>382</v>
      </c>
      <c r="E21" s="128">
        <v>43.24</v>
      </c>
      <c r="F21" s="128">
        <v>-86.28</v>
      </c>
      <c r="G21" s="4" t="s">
        <v>35</v>
      </c>
      <c r="H21" s="21">
        <v>40703.0</v>
      </c>
      <c r="I21" s="19" t="s">
        <v>36</v>
      </c>
      <c r="J21" s="4" t="s">
        <v>64</v>
      </c>
      <c r="K21" s="4" t="s">
        <v>383</v>
      </c>
      <c r="L21" s="4" t="s">
        <v>39</v>
      </c>
      <c r="M21" s="129"/>
      <c r="N21" s="22" t="s">
        <v>384</v>
      </c>
      <c r="O21" s="22"/>
      <c r="P21" s="4"/>
      <c r="Q21" s="4"/>
      <c r="R21" s="4"/>
      <c r="S21" s="4"/>
      <c r="T21" s="4"/>
      <c r="U21" s="4"/>
      <c r="V21" s="4"/>
      <c r="W21" s="4"/>
      <c r="X21" s="4"/>
    </row>
    <row r="23">
      <c r="A23" s="130"/>
      <c r="B23" s="122">
        <v>45132.0</v>
      </c>
      <c r="C23" s="131" t="s">
        <v>385</v>
      </c>
      <c r="D23" s="132"/>
      <c r="E23" s="132">
        <f>42+(27.6/60)</f>
        <v>42.46</v>
      </c>
      <c r="F23" s="130">
        <f>-81-(13.2/60)</f>
        <v>-81.22</v>
      </c>
      <c r="G23" s="130"/>
      <c r="H23" s="130"/>
      <c r="I23" s="130"/>
      <c r="J23" s="130"/>
      <c r="K23" s="133" t="s">
        <v>386</v>
      </c>
      <c r="L23" s="134" t="s">
        <v>81</v>
      </c>
      <c r="M23" s="130"/>
      <c r="N23" s="134" t="s">
        <v>387</v>
      </c>
      <c r="O23" s="130"/>
      <c r="P23" s="130"/>
      <c r="Q23" s="130"/>
      <c r="R23" s="130"/>
      <c r="S23" s="130"/>
      <c r="T23" s="130"/>
      <c r="U23" s="130"/>
      <c r="V23" s="130"/>
      <c r="W23" s="130"/>
      <c r="X23" s="130"/>
    </row>
    <row r="24">
      <c r="A24" s="130"/>
      <c r="B24" s="122">
        <v>45136.0</v>
      </c>
      <c r="C24" s="132" t="s">
        <v>388</v>
      </c>
      <c r="D24" s="132"/>
      <c r="E24" s="132">
        <f>48+(31.8/60)</f>
        <v>48.53</v>
      </c>
      <c r="F24" s="130">
        <f>-86-(57/60)</f>
        <v>-86.95</v>
      </c>
      <c r="G24" s="130"/>
      <c r="H24" s="130"/>
      <c r="I24" s="130"/>
      <c r="J24" s="130"/>
      <c r="K24" s="133" t="s">
        <v>386</v>
      </c>
      <c r="L24" s="134" t="s">
        <v>81</v>
      </c>
      <c r="M24" s="130"/>
      <c r="N24" s="130"/>
      <c r="O24" s="130"/>
      <c r="P24" s="130"/>
      <c r="Q24" s="130"/>
      <c r="R24" s="130"/>
      <c r="S24" s="130"/>
      <c r="T24" s="130"/>
      <c r="U24" s="130"/>
      <c r="V24" s="130"/>
      <c r="W24" s="130"/>
      <c r="X24" s="130"/>
    </row>
    <row r="25">
      <c r="A25" s="130"/>
      <c r="B25" s="122">
        <v>45137.0</v>
      </c>
      <c r="C25" s="132" t="s">
        <v>389</v>
      </c>
      <c r="D25" s="132"/>
      <c r="E25" s="132">
        <f>45+(32.4/60)</f>
        <v>45.54</v>
      </c>
      <c r="F25" s="130">
        <f>-81-(0.6/60)</f>
        <v>-81.01</v>
      </c>
      <c r="G25" s="130"/>
      <c r="H25" s="130"/>
      <c r="I25" s="130"/>
      <c r="J25" s="130"/>
      <c r="K25" s="133" t="s">
        <v>386</v>
      </c>
      <c r="L25" s="134" t="s">
        <v>81</v>
      </c>
      <c r="M25" s="130"/>
      <c r="N25" s="134" t="s">
        <v>387</v>
      </c>
      <c r="O25" s="130"/>
      <c r="P25" s="130"/>
      <c r="Q25" s="130"/>
      <c r="R25" s="130"/>
      <c r="S25" s="130"/>
      <c r="T25" s="130"/>
      <c r="U25" s="130"/>
      <c r="V25" s="130"/>
      <c r="W25" s="130"/>
      <c r="X25" s="130"/>
    </row>
    <row r="26">
      <c r="A26" s="130"/>
      <c r="B26" s="122">
        <v>45142.0</v>
      </c>
      <c r="C26" s="132" t="s">
        <v>390</v>
      </c>
      <c r="D26" s="132"/>
      <c r="E26" s="132">
        <f>42+(44.4/60)</f>
        <v>42.74</v>
      </c>
      <c r="F26" s="130">
        <f>-79-(17.4/60)</f>
        <v>-79.29</v>
      </c>
      <c r="G26" s="130"/>
      <c r="H26" s="130"/>
      <c r="I26" s="130"/>
      <c r="J26" s="130"/>
      <c r="K26" s="133" t="s">
        <v>386</v>
      </c>
      <c r="L26" s="134" t="s">
        <v>81</v>
      </c>
      <c r="M26" s="130"/>
      <c r="N26" s="134" t="s">
        <v>387</v>
      </c>
      <c r="O26" s="130"/>
      <c r="P26" s="130"/>
      <c r="Q26" s="130"/>
      <c r="R26" s="130"/>
      <c r="S26" s="130"/>
      <c r="T26" s="130"/>
      <c r="U26" s="130"/>
      <c r="V26" s="130"/>
      <c r="W26" s="130"/>
      <c r="X26" s="130"/>
    </row>
    <row r="27">
      <c r="A27" s="130"/>
      <c r="B27" s="122">
        <v>45143.0</v>
      </c>
      <c r="C27" s="132" t="s">
        <v>391</v>
      </c>
      <c r="D27" s="132"/>
      <c r="E27" s="132">
        <f>44+(56.4/60)</f>
        <v>44.94</v>
      </c>
      <c r="F27" s="130">
        <f>-80-(37.62/60)</f>
        <v>-80.627</v>
      </c>
      <c r="G27" s="130"/>
      <c r="H27" s="130"/>
      <c r="I27" s="130"/>
      <c r="J27" s="130"/>
      <c r="K27" s="133" t="s">
        <v>386</v>
      </c>
      <c r="L27" s="134" t="s">
        <v>81</v>
      </c>
      <c r="M27" s="130"/>
      <c r="N27" s="134" t="s">
        <v>387</v>
      </c>
      <c r="O27" s="130"/>
      <c r="P27" s="130"/>
      <c r="Q27" s="130"/>
      <c r="R27" s="130"/>
      <c r="S27" s="130"/>
      <c r="T27" s="130"/>
      <c r="U27" s="130"/>
      <c r="V27" s="130"/>
      <c r="W27" s="130"/>
      <c r="X27" s="130"/>
    </row>
    <row r="28">
      <c r="A28" s="130"/>
      <c r="B28" s="135">
        <v>45147.0</v>
      </c>
      <c r="C28" s="136" t="s">
        <v>392</v>
      </c>
      <c r="D28" s="132"/>
      <c r="E28" s="132">
        <f>42+(25.8/60)</f>
        <v>42.43</v>
      </c>
      <c r="F28" s="130">
        <f>-82-(40.8/60)</f>
        <v>-82.68</v>
      </c>
      <c r="G28" s="130"/>
      <c r="H28" s="130"/>
      <c r="I28" s="130"/>
      <c r="J28" s="130"/>
      <c r="K28" s="133"/>
      <c r="L28" s="134"/>
      <c r="M28" s="130"/>
      <c r="N28" s="134"/>
      <c r="O28" s="130"/>
      <c r="P28" s="130"/>
      <c r="Q28" s="130"/>
      <c r="R28" s="130"/>
      <c r="S28" s="130"/>
      <c r="T28" s="130"/>
      <c r="U28" s="130"/>
      <c r="V28" s="130"/>
      <c r="W28" s="130"/>
      <c r="X28" s="130"/>
    </row>
    <row r="29">
      <c r="A29" s="130"/>
      <c r="B29" s="122">
        <v>45149.0</v>
      </c>
      <c r="C29" s="132" t="s">
        <v>393</v>
      </c>
      <c r="D29" s="132"/>
      <c r="E29" s="132">
        <f>43+(32.4/60)</f>
        <v>43.54</v>
      </c>
      <c r="F29" s="130">
        <f>-82-(4.2/60)</f>
        <v>-82.07</v>
      </c>
      <c r="G29" s="130"/>
      <c r="H29" s="130"/>
      <c r="I29" s="130"/>
      <c r="J29" s="130"/>
      <c r="K29" s="133" t="s">
        <v>386</v>
      </c>
      <c r="L29" s="134" t="s">
        <v>81</v>
      </c>
      <c r="M29" s="130"/>
      <c r="N29" s="134" t="s">
        <v>387</v>
      </c>
      <c r="O29" s="130"/>
      <c r="P29" s="130"/>
      <c r="Q29" s="130"/>
      <c r="R29" s="130"/>
      <c r="S29" s="130"/>
      <c r="T29" s="130"/>
      <c r="U29" s="130"/>
      <c r="V29" s="130"/>
      <c r="W29" s="130"/>
      <c r="X29" s="130"/>
    </row>
    <row r="30">
      <c r="A30" s="130"/>
      <c r="B30" s="122">
        <v>45154.0</v>
      </c>
      <c r="C30" s="132" t="s">
        <v>394</v>
      </c>
      <c r="D30" s="132"/>
      <c r="E30" s="132">
        <f>46+(3/60)</f>
        <v>46.05</v>
      </c>
      <c r="F30" s="130">
        <f>-82-(38.4/60)</f>
        <v>-82.64</v>
      </c>
      <c r="G30" s="130"/>
      <c r="H30" s="130"/>
      <c r="I30" s="130"/>
      <c r="J30" s="130"/>
      <c r="K30" s="133" t="s">
        <v>386</v>
      </c>
      <c r="L30" s="134" t="s">
        <v>81</v>
      </c>
      <c r="M30" s="130"/>
      <c r="N30" s="134" t="s">
        <v>387</v>
      </c>
      <c r="O30" s="130"/>
      <c r="P30" s="130"/>
      <c r="Q30" s="130"/>
      <c r="R30" s="130"/>
      <c r="S30" s="130"/>
      <c r="T30" s="130"/>
      <c r="U30" s="130"/>
      <c r="V30" s="130"/>
      <c r="W30" s="130"/>
      <c r="X30" s="130"/>
    </row>
    <row r="31">
      <c r="A31" s="130"/>
      <c r="B31" s="122">
        <v>45139.0</v>
      </c>
      <c r="C31" s="132" t="s">
        <v>395</v>
      </c>
      <c r="D31" s="132"/>
      <c r="E31" s="132">
        <f>43.25</f>
        <v>43.25</v>
      </c>
      <c r="F31" s="130">
        <f>-79-(31.8/60)</f>
        <v>-79.53</v>
      </c>
      <c r="G31" s="130"/>
      <c r="H31" s="130"/>
      <c r="I31" s="130"/>
      <c r="J31" s="130"/>
      <c r="K31" s="133" t="s">
        <v>386</v>
      </c>
      <c r="L31" s="134" t="s">
        <v>81</v>
      </c>
      <c r="M31" s="130"/>
      <c r="N31" s="134" t="s">
        <v>387</v>
      </c>
      <c r="O31" s="130"/>
      <c r="P31" s="130"/>
      <c r="Q31" s="130"/>
      <c r="R31" s="130"/>
      <c r="S31" s="130"/>
      <c r="T31" s="130"/>
      <c r="U31" s="130"/>
      <c r="V31" s="130"/>
      <c r="W31" s="130"/>
      <c r="X31" s="130"/>
    </row>
    <row r="32">
      <c r="A32" s="130"/>
      <c r="B32" s="122">
        <v>45135.0</v>
      </c>
      <c r="C32" s="132" t="s">
        <v>396</v>
      </c>
      <c r="D32" s="132"/>
      <c r="E32" s="132">
        <f>43+(46.8/60)</f>
        <v>43.78</v>
      </c>
      <c r="F32" s="130">
        <f>-76-(52.2/60)</f>
        <v>-76.87</v>
      </c>
      <c r="G32" s="130"/>
      <c r="H32" s="130"/>
      <c r="I32" s="130"/>
      <c r="J32" s="130"/>
      <c r="K32" s="133" t="s">
        <v>386</v>
      </c>
      <c r="L32" s="134" t="s">
        <v>81</v>
      </c>
      <c r="M32" s="130"/>
      <c r="N32" s="134" t="s">
        <v>387</v>
      </c>
      <c r="O32" s="130"/>
      <c r="P32" s="130"/>
      <c r="Q32" s="130"/>
      <c r="R32" s="130"/>
      <c r="S32" s="130"/>
      <c r="T32" s="130"/>
      <c r="U32" s="130"/>
      <c r="V32" s="130"/>
      <c r="W32" s="130"/>
      <c r="X32" s="130"/>
    </row>
    <row r="33">
      <c r="A33" s="130"/>
      <c r="B33" s="122">
        <v>45159.0</v>
      </c>
      <c r="C33" s="132" t="s">
        <v>397</v>
      </c>
      <c r="D33" s="132"/>
      <c r="E33" s="132">
        <f>43+(46.2/60)</f>
        <v>43.77</v>
      </c>
      <c r="F33" s="130">
        <f>-78-(58.8/60)</f>
        <v>-78.98</v>
      </c>
      <c r="G33" s="130"/>
      <c r="H33" s="130"/>
      <c r="I33" s="130"/>
      <c r="J33" s="130"/>
      <c r="K33" s="133" t="s">
        <v>386</v>
      </c>
      <c r="L33" s="134" t="s">
        <v>81</v>
      </c>
      <c r="M33" s="130"/>
      <c r="N33" s="134" t="s">
        <v>387</v>
      </c>
      <c r="O33" s="130"/>
      <c r="P33" s="130"/>
      <c r="Q33" s="130"/>
      <c r="R33" s="130"/>
      <c r="S33" s="130"/>
      <c r="T33" s="130"/>
      <c r="U33" s="130"/>
      <c r="V33" s="130"/>
      <c r="W33" s="130"/>
      <c r="X33" s="130"/>
    </row>
    <row r="34">
      <c r="A34" s="130"/>
      <c r="B34" s="122">
        <v>45012.0</v>
      </c>
      <c r="C34" s="132" t="s">
        <v>398</v>
      </c>
      <c r="D34" s="132"/>
      <c r="E34" s="132">
        <f>43+(37.26/60)</f>
        <v>43.621</v>
      </c>
      <c r="F34" s="130">
        <f>-77-(24.36/60)</f>
        <v>-77.406</v>
      </c>
      <c r="G34" s="130"/>
      <c r="H34" s="130"/>
      <c r="I34" s="130"/>
      <c r="J34" s="130"/>
      <c r="K34" s="133" t="s">
        <v>399</v>
      </c>
      <c r="L34" s="134" t="s">
        <v>81</v>
      </c>
      <c r="M34" s="130"/>
      <c r="O34" s="130"/>
      <c r="P34" s="130"/>
      <c r="Q34" s="130"/>
      <c r="R34" s="130"/>
      <c r="S34" s="130"/>
      <c r="T34" s="130"/>
      <c r="U34" s="130"/>
      <c r="V34" s="130"/>
      <c r="W34" s="130"/>
      <c r="X34" s="130"/>
    </row>
    <row r="35">
      <c r="A35" s="130"/>
      <c r="B35" s="122">
        <v>45002.0</v>
      </c>
      <c r="C35" s="132" t="s">
        <v>400</v>
      </c>
      <c r="D35" s="132"/>
      <c r="E35" s="136">
        <v>45.344</v>
      </c>
      <c r="F35" s="134">
        <v>-86.411</v>
      </c>
      <c r="G35" s="134" t="s">
        <v>35</v>
      </c>
      <c r="H35" s="130"/>
      <c r="I35" s="134" t="s">
        <v>36</v>
      </c>
      <c r="J35" s="130"/>
      <c r="K35" s="133" t="s">
        <v>399</v>
      </c>
      <c r="L35" s="134" t="s">
        <v>81</v>
      </c>
      <c r="M35" s="130"/>
      <c r="N35" s="134" t="s">
        <v>401</v>
      </c>
      <c r="O35" s="130"/>
      <c r="P35" s="130"/>
      <c r="Q35" s="130"/>
      <c r="R35" s="130"/>
      <c r="S35" s="130"/>
      <c r="T35" s="130"/>
      <c r="U35" s="130"/>
      <c r="V35" s="130"/>
      <c r="W35" s="130"/>
      <c r="X35" s="130"/>
    </row>
    <row r="36">
      <c r="A36" s="130"/>
      <c r="B36" s="122">
        <v>45007.0</v>
      </c>
      <c r="C36" s="132" t="s">
        <v>402</v>
      </c>
      <c r="D36" s="132"/>
      <c r="E36" s="136">
        <v>42.674</v>
      </c>
      <c r="F36" s="134">
        <v>-87.026</v>
      </c>
      <c r="G36" s="134" t="s">
        <v>35</v>
      </c>
      <c r="H36" s="130"/>
      <c r="I36" s="134" t="s">
        <v>36</v>
      </c>
      <c r="J36" s="130"/>
      <c r="K36" s="133" t="s">
        <v>399</v>
      </c>
      <c r="L36" s="134" t="s">
        <v>81</v>
      </c>
      <c r="M36" s="130"/>
      <c r="N36" s="134" t="s">
        <v>403</v>
      </c>
      <c r="O36" s="130"/>
      <c r="P36" s="130"/>
      <c r="Q36" s="130"/>
      <c r="R36" s="130"/>
      <c r="S36" s="130"/>
      <c r="T36" s="130"/>
      <c r="U36" s="130"/>
      <c r="V36" s="130"/>
      <c r="W36" s="130"/>
      <c r="X36" s="130"/>
    </row>
    <row r="37">
      <c r="A37" s="130"/>
      <c r="B37" s="122">
        <v>45003.0</v>
      </c>
      <c r="C37" s="132" t="s">
        <v>404</v>
      </c>
      <c r="D37" s="132"/>
      <c r="E37" s="136">
        <v>45.351</v>
      </c>
      <c r="F37" s="134">
        <v>-82.84</v>
      </c>
      <c r="G37" s="134" t="s">
        <v>35</v>
      </c>
      <c r="H37" s="130"/>
      <c r="I37" s="134" t="s">
        <v>36</v>
      </c>
      <c r="J37" s="130"/>
      <c r="K37" s="133" t="s">
        <v>399</v>
      </c>
      <c r="L37" s="134" t="s">
        <v>405</v>
      </c>
      <c r="M37" s="130"/>
      <c r="N37" s="134" t="s">
        <v>401</v>
      </c>
      <c r="O37" s="130"/>
      <c r="P37" s="130"/>
      <c r="Q37" s="130"/>
      <c r="R37" s="130"/>
      <c r="S37" s="130"/>
      <c r="T37" s="130"/>
      <c r="U37" s="130"/>
      <c r="V37" s="130"/>
      <c r="W37" s="130"/>
      <c r="X37" s="130"/>
    </row>
    <row r="38">
      <c r="A38" s="130"/>
      <c r="B38" s="122">
        <v>45008.0</v>
      </c>
      <c r="C38" s="132" t="s">
        <v>406</v>
      </c>
      <c r="D38" s="132"/>
      <c r="E38" s="136">
        <v>44.283</v>
      </c>
      <c r="F38" s="134">
        <v>-82.416</v>
      </c>
      <c r="G38" s="134" t="s">
        <v>35</v>
      </c>
      <c r="H38" s="130"/>
      <c r="I38" s="134" t="s">
        <v>36</v>
      </c>
      <c r="J38" s="130"/>
      <c r="K38" s="133" t="s">
        <v>399</v>
      </c>
      <c r="L38" s="134" t="s">
        <v>81</v>
      </c>
      <c r="M38" s="130"/>
      <c r="N38" s="130"/>
      <c r="O38" s="130"/>
      <c r="P38" s="130"/>
      <c r="Q38" s="130"/>
      <c r="R38" s="130"/>
      <c r="S38" s="130"/>
      <c r="T38" s="130"/>
      <c r="U38" s="130"/>
      <c r="V38" s="130"/>
      <c r="W38" s="130"/>
      <c r="X38" s="130"/>
    </row>
    <row r="39">
      <c r="A39" s="130"/>
      <c r="B39" s="122">
        <v>45001.0</v>
      </c>
      <c r="C39" s="132" t="s">
        <v>407</v>
      </c>
      <c r="D39" s="132"/>
      <c r="E39" s="136">
        <v>48.061</v>
      </c>
      <c r="F39" s="134">
        <v>-87.793</v>
      </c>
      <c r="G39" s="134" t="s">
        <v>35</v>
      </c>
      <c r="H39" s="130"/>
      <c r="I39" s="134" t="s">
        <v>36</v>
      </c>
      <c r="J39" s="130"/>
      <c r="K39" s="133" t="s">
        <v>399</v>
      </c>
      <c r="L39" s="134" t="s">
        <v>81</v>
      </c>
      <c r="M39" s="130"/>
      <c r="N39" s="130"/>
      <c r="O39" s="130"/>
      <c r="P39" s="130"/>
      <c r="Q39" s="130"/>
      <c r="R39" s="130"/>
      <c r="S39" s="130"/>
      <c r="T39" s="130"/>
      <c r="U39" s="130"/>
      <c r="V39" s="130"/>
      <c r="W39" s="130"/>
      <c r="X39" s="130"/>
    </row>
    <row r="40">
      <c r="A40" s="130"/>
      <c r="B40" s="122">
        <v>45004.0</v>
      </c>
      <c r="C40" s="132" t="s">
        <v>408</v>
      </c>
      <c r="D40" s="132"/>
      <c r="E40" s="136">
        <v>47.585</v>
      </c>
      <c r="F40" s="134">
        <v>-86.585</v>
      </c>
      <c r="G40" s="134" t="s">
        <v>35</v>
      </c>
      <c r="H40" s="130"/>
      <c r="I40" s="134" t="s">
        <v>36</v>
      </c>
      <c r="J40" s="130"/>
      <c r="K40" s="133" t="s">
        <v>399</v>
      </c>
      <c r="L40" s="134" t="s">
        <v>81</v>
      </c>
      <c r="M40" s="130"/>
      <c r="N40" s="130"/>
      <c r="O40" s="130"/>
      <c r="P40" s="130"/>
      <c r="Q40" s="130"/>
      <c r="R40" s="130"/>
      <c r="S40" s="130"/>
      <c r="T40" s="130"/>
      <c r="U40" s="130"/>
      <c r="V40" s="130"/>
      <c r="W40" s="130"/>
      <c r="X40" s="130"/>
    </row>
    <row r="41">
      <c r="A41" s="130"/>
      <c r="B41" s="122">
        <v>45006.0</v>
      </c>
      <c r="C41" s="132" t="s">
        <v>409</v>
      </c>
      <c r="D41" s="132"/>
      <c r="E41" s="136">
        <v>47.335</v>
      </c>
      <c r="F41" s="134">
        <v>-89.793</v>
      </c>
      <c r="G41" s="134" t="s">
        <v>35</v>
      </c>
      <c r="H41" s="130"/>
      <c r="I41" s="134" t="s">
        <v>36</v>
      </c>
      <c r="J41" s="130"/>
      <c r="K41" s="133" t="s">
        <v>399</v>
      </c>
      <c r="L41" s="134" t="s">
        <v>81</v>
      </c>
      <c r="M41" s="130"/>
      <c r="N41" s="130"/>
      <c r="O41" s="130"/>
      <c r="P41" s="130"/>
      <c r="Q41" s="130"/>
      <c r="R41" s="130"/>
      <c r="S41" s="130"/>
      <c r="T41" s="130"/>
      <c r="U41" s="130"/>
      <c r="V41" s="130"/>
      <c r="W41" s="130"/>
      <c r="X41" s="130"/>
    </row>
    <row r="42">
      <c r="A42" s="130"/>
      <c r="B42" s="122">
        <v>45180.0</v>
      </c>
      <c r="C42" s="132" t="s">
        <v>410</v>
      </c>
      <c r="D42" s="132"/>
      <c r="E42" s="136">
        <v>48.034</v>
      </c>
      <c r="F42" s="134">
        <v>-87.73</v>
      </c>
      <c r="G42" s="134" t="s">
        <v>35</v>
      </c>
      <c r="H42" s="130"/>
      <c r="I42" s="134" t="s">
        <v>36</v>
      </c>
      <c r="J42" s="130"/>
      <c r="K42" s="133" t="s">
        <v>411</v>
      </c>
      <c r="L42" s="134" t="s">
        <v>81</v>
      </c>
      <c r="M42" s="130"/>
      <c r="N42" s="130"/>
      <c r="O42" s="130"/>
      <c r="P42" s="130"/>
      <c r="Q42" s="130"/>
      <c r="R42" s="130"/>
      <c r="S42" s="130"/>
      <c r="T42" s="130"/>
      <c r="U42" s="130"/>
      <c r="V42" s="130"/>
      <c r="W42" s="130"/>
      <c r="X42" s="130"/>
    </row>
    <row r="43">
      <c r="A43" s="130"/>
      <c r="B43" s="137">
        <v>45005.0</v>
      </c>
      <c r="C43" s="121" t="s">
        <v>412</v>
      </c>
      <c r="D43" s="121"/>
      <c r="E43" s="131">
        <v>41.677</v>
      </c>
      <c r="F43" s="134">
        <v>-82.398</v>
      </c>
      <c r="G43" s="134" t="s">
        <v>35</v>
      </c>
      <c r="H43" s="130"/>
      <c r="I43" s="134" t="s">
        <v>36</v>
      </c>
      <c r="J43" s="130"/>
      <c r="K43" s="138" t="s">
        <v>399</v>
      </c>
      <c r="L43" s="134" t="s">
        <v>81</v>
      </c>
      <c r="M43" s="130"/>
      <c r="N43" s="134" t="s">
        <v>401</v>
      </c>
      <c r="O43" s="130"/>
      <c r="P43" s="130"/>
      <c r="Q43" s="130"/>
      <c r="R43" s="130"/>
      <c r="S43" s="130"/>
      <c r="T43" s="130"/>
      <c r="U43" s="130"/>
      <c r="V43" s="130"/>
      <c r="W43" s="130"/>
      <c r="X43" s="130"/>
    </row>
  </sheetData>
  <dataValidations>
    <dataValidation type="list" allowBlank="1" showErrorMessage="1" sqref="G4:G15 G21">
      <formula1>sector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86"/>
    <col customWidth="1" min="2" max="2" width="32.57"/>
    <col customWidth="1" min="3" max="3" width="23.71"/>
    <col customWidth="1" min="4" max="4" width="33.86"/>
    <col customWidth="1" min="5" max="5" width="19.86"/>
    <col customWidth="1" min="6" max="7" width="25.14"/>
    <col customWidth="1" min="8" max="8" width="23.71"/>
    <col customWidth="1" min="9" max="9" width="39.29"/>
    <col customWidth="1" min="10" max="10" width="29.71"/>
  </cols>
  <sheetData>
    <row r="1" ht="29.25" customHeight="1">
      <c r="A1" s="139" t="s">
        <v>413</v>
      </c>
      <c r="B1" s="140"/>
      <c r="C1" s="140"/>
      <c r="D1" s="140"/>
    </row>
    <row r="2">
      <c r="A2" s="141" t="s">
        <v>414</v>
      </c>
      <c r="B2" s="141" t="s">
        <v>415</v>
      </c>
      <c r="C2" s="141" t="s">
        <v>416</v>
      </c>
      <c r="D2" s="141" t="s">
        <v>417</v>
      </c>
      <c r="E2" s="141" t="s">
        <v>418</v>
      </c>
      <c r="F2" s="141" t="s">
        <v>419</v>
      </c>
      <c r="G2" s="141" t="s">
        <v>420</v>
      </c>
      <c r="H2" s="141" t="s">
        <v>421</v>
      </c>
      <c r="I2" s="141" t="s">
        <v>422</v>
      </c>
      <c r="J2" s="141" t="s">
        <v>13</v>
      </c>
    </row>
    <row r="3">
      <c r="A3" s="142" t="s">
        <v>423</v>
      </c>
      <c r="B3" s="142" t="s">
        <v>424</v>
      </c>
      <c r="C3" s="142" t="s">
        <v>425</v>
      </c>
      <c r="D3" s="142" t="s">
        <v>426</v>
      </c>
      <c r="E3" s="142" t="s">
        <v>427</v>
      </c>
      <c r="F3" s="142" t="s">
        <v>428</v>
      </c>
      <c r="G3" s="142" t="s">
        <v>429</v>
      </c>
      <c r="H3" s="142" t="s">
        <v>430</v>
      </c>
      <c r="I3" s="143" t="s">
        <v>431</v>
      </c>
      <c r="J3" s="142"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6" max="16" width="21.14"/>
    <col customWidth="1" min="17" max="17" width="33.29"/>
  </cols>
  <sheetData>
    <row r="1" ht="15.75" customHeight="1">
      <c r="A1" s="105" t="s">
        <v>0</v>
      </c>
      <c r="B1" s="106" t="s">
        <v>1</v>
      </c>
      <c r="C1" s="105" t="s">
        <v>2</v>
      </c>
      <c r="D1" s="105" t="s">
        <v>3</v>
      </c>
      <c r="E1" s="107" t="s">
        <v>4</v>
      </c>
      <c r="F1" s="107" t="s">
        <v>5</v>
      </c>
      <c r="G1" s="105" t="s">
        <v>6</v>
      </c>
      <c r="H1" s="105" t="s">
        <v>7</v>
      </c>
      <c r="I1" s="106" t="s">
        <v>8</v>
      </c>
      <c r="J1" s="105" t="s">
        <v>432</v>
      </c>
      <c r="K1" s="105" t="s">
        <v>9</v>
      </c>
      <c r="L1" s="105" t="s">
        <v>10</v>
      </c>
      <c r="M1" s="105" t="s">
        <v>11</v>
      </c>
      <c r="N1" s="105" t="s">
        <v>433</v>
      </c>
      <c r="O1" s="105" t="s">
        <v>326</v>
      </c>
      <c r="P1" s="105" t="s">
        <v>12</v>
      </c>
      <c r="Q1" s="105" t="s">
        <v>13</v>
      </c>
      <c r="R1" s="100"/>
      <c r="S1" s="100"/>
      <c r="T1" s="100"/>
      <c r="U1" s="100"/>
      <c r="V1" s="100"/>
      <c r="W1" s="100"/>
      <c r="X1" s="100"/>
      <c r="Y1" s="100"/>
      <c r="Z1" s="100"/>
    </row>
    <row r="2" ht="61.5" customHeight="1">
      <c r="A2" s="108" t="s">
        <v>14</v>
      </c>
      <c r="B2" s="108" t="s">
        <v>15</v>
      </c>
      <c r="C2" s="108" t="s">
        <v>16</v>
      </c>
      <c r="D2" s="108" t="s">
        <v>17</v>
      </c>
      <c r="E2" s="109" t="s">
        <v>18</v>
      </c>
      <c r="F2" s="109" t="s">
        <v>18</v>
      </c>
      <c r="G2" s="108" t="s">
        <v>19</v>
      </c>
      <c r="H2" s="108" t="s">
        <v>20</v>
      </c>
      <c r="I2" s="108" t="s">
        <v>21</v>
      </c>
      <c r="J2" s="108" t="s">
        <v>434</v>
      </c>
      <c r="K2" s="108" t="s">
        <v>22</v>
      </c>
      <c r="L2" s="108" t="s">
        <v>23</v>
      </c>
      <c r="M2" s="108" t="s">
        <v>435</v>
      </c>
      <c r="N2" s="108" t="s">
        <v>436</v>
      </c>
      <c r="O2" s="108" t="s">
        <v>328</v>
      </c>
      <c r="P2" s="110" t="s">
        <v>25</v>
      </c>
      <c r="Q2" s="108" t="s">
        <v>26</v>
      </c>
      <c r="R2" s="108"/>
      <c r="S2" s="108"/>
      <c r="T2" s="108"/>
      <c r="U2" s="108"/>
      <c r="V2" s="108"/>
      <c r="W2" s="108"/>
      <c r="X2" s="108"/>
      <c r="Y2" s="108"/>
      <c r="Z2" s="108"/>
    </row>
    <row r="3" ht="69.0" customHeight="1">
      <c r="A3" s="111"/>
      <c r="B3" s="111" t="s">
        <v>27</v>
      </c>
      <c r="C3" s="111"/>
      <c r="D3" s="111"/>
      <c r="E3" s="112" t="s">
        <v>28</v>
      </c>
      <c r="F3" s="112"/>
      <c r="G3" s="113"/>
      <c r="H3" s="111" t="s">
        <v>29</v>
      </c>
      <c r="I3" s="111"/>
      <c r="J3" s="114" t="s">
        <v>437</v>
      </c>
      <c r="K3" s="111" t="s">
        <v>30</v>
      </c>
      <c r="L3" s="114" t="s">
        <v>31</v>
      </c>
      <c r="M3" s="114"/>
      <c r="N3" s="115"/>
      <c r="O3" s="115"/>
      <c r="P3" s="115" t="s">
        <v>32</v>
      </c>
      <c r="Q3" s="111"/>
      <c r="R3" s="111"/>
      <c r="S3" s="111"/>
      <c r="T3" s="111"/>
      <c r="U3" s="111"/>
      <c r="V3" s="111"/>
      <c r="W3" s="111"/>
      <c r="X3" s="111"/>
      <c r="Y3" s="111"/>
      <c r="Z3" s="111"/>
    </row>
    <row r="4" ht="155.25" customHeight="1">
      <c r="A4" s="117" t="s">
        <v>438</v>
      </c>
      <c r="B4" s="101"/>
      <c r="C4" s="100" t="s">
        <v>439</v>
      </c>
      <c r="D4" s="100" t="s">
        <v>439</v>
      </c>
      <c r="E4" s="102">
        <v>41.46</v>
      </c>
      <c r="F4" s="102">
        <v>-82.65</v>
      </c>
      <c r="G4" s="100" t="s">
        <v>35</v>
      </c>
      <c r="H4" s="118">
        <v>42125.0</v>
      </c>
      <c r="I4" s="101" t="s">
        <v>310</v>
      </c>
      <c r="J4" s="100" t="s">
        <v>155</v>
      </c>
      <c r="K4" s="100" t="s">
        <v>64</v>
      </c>
      <c r="L4" s="100" t="s">
        <v>155</v>
      </c>
      <c r="M4" s="100" t="s">
        <v>39</v>
      </c>
      <c r="N4" s="100" t="s">
        <v>155</v>
      </c>
      <c r="O4" s="100" t="s">
        <v>65</v>
      </c>
      <c r="P4" s="144" t="s">
        <v>440</v>
      </c>
      <c r="Q4" s="145" t="s">
        <v>441</v>
      </c>
      <c r="R4" s="100"/>
      <c r="S4" s="100"/>
      <c r="T4" s="100"/>
      <c r="U4" s="100"/>
      <c r="V4" s="100"/>
      <c r="W4" s="100"/>
      <c r="X4" s="100"/>
      <c r="Y4" s="100"/>
      <c r="Z4" s="100"/>
    </row>
    <row r="5" ht="60.75" customHeight="1">
      <c r="A5" s="61" t="s">
        <v>442</v>
      </c>
      <c r="B5" s="19"/>
      <c r="C5" s="4" t="s">
        <v>443</v>
      </c>
      <c r="D5" s="4" t="s">
        <v>443</v>
      </c>
      <c r="E5" s="20">
        <v>41.46</v>
      </c>
      <c r="F5" s="20">
        <v>-82.67</v>
      </c>
      <c r="G5" s="4" t="s">
        <v>134</v>
      </c>
      <c r="H5" s="21">
        <v>42125.0</v>
      </c>
      <c r="I5" s="19" t="s">
        <v>310</v>
      </c>
      <c r="J5" s="4" t="s">
        <v>155</v>
      </c>
      <c r="K5" s="4" t="s">
        <v>64</v>
      </c>
      <c r="L5" s="4" t="s">
        <v>155</v>
      </c>
      <c r="M5" s="4" t="s">
        <v>39</v>
      </c>
      <c r="N5" s="4" t="s">
        <v>155</v>
      </c>
      <c r="O5" s="4" t="s">
        <v>65</v>
      </c>
      <c r="P5" s="146" t="s">
        <v>444</v>
      </c>
      <c r="Q5" s="22" t="s">
        <v>441</v>
      </c>
      <c r="R5" s="4"/>
      <c r="S5" s="4"/>
      <c r="T5" s="4"/>
      <c r="U5" s="4"/>
      <c r="V5" s="4"/>
      <c r="W5" s="4"/>
      <c r="X5" s="4"/>
      <c r="Y5" s="4"/>
      <c r="Z5" s="4"/>
    </row>
    <row r="6" ht="15.75" customHeight="1">
      <c r="A6" s="117" t="s">
        <v>445</v>
      </c>
      <c r="B6" s="101"/>
      <c r="C6" s="100" t="s">
        <v>446</v>
      </c>
      <c r="D6" s="100" t="s">
        <v>446</v>
      </c>
      <c r="E6" s="102">
        <v>43.23</v>
      </c>
      <c r="F6" s="102">
        <v>-76.94</v>
      </c>
      <c r="G6" s="100" t="s">
        <v>35</v>
      </c>
      <c r="H6" s="118">
        <v>40029.0</v>
      </c>
      <c r="I6" s="101" t="s">
        <v>64</v>
      </c>
      <c r="J6" s="100" t="s">
        <v>160</v>
      </c>
      <c r="K6" s="100" t="s">
        <v>64</v>
      </c>
      <c r="L6" s="100" t="s">
        <v>160</v>
      </c>
      <c r="M6" s="100" t="s">
        <v>39</v>
      </c>
      <c r="N6" s="100" t="s">
        <v>160</v>
      </c>
      <c r="O6" s="116"/>
      <c r="P6" s="144" t="s">
        <v>447</v>
      </c>
      <c r="Q6" s="145" t="s">
        <v>448</v>
      </c>
      <c r="R6" s="100"/>
      <c r="S6" s="100"/>
      <c r="T6" s="100"/>
      <c r="U6" s="100"/>
      <c r="V6" s="100"/>
      <c r="W6" s="100"/>
      <c r="X6" s="100"/>
      <c r="Y6" s="100"/>
      <c r="Z6" s="100"/>
    </row>
    <row r="7" ht="98.25" customHeight="1">
      <c r="A7" s="147" t="s">
        <v>449</v>
      </c>
      <c r="B7" s="148"/>
      <c r="C7" s="149" t="s">
        <v>450</v>
      </c>
      <c r="D7" s="149" t="s">
        <v>450</v>
      </c>
      <c r="E7" s="150">
        <v>43.26</v>
      </c>
      <c r="F7" s="150">
        <v>-76.95</v>
      </c>
      <c r="G7" s="149" t="s">
        <v>134</v>
      </c>
      <c r="H7" s="151">
        <v>40029.0</v>
      </c>
      <c r="I7" s="148" t="s">
        <v>36</v>
      </c>
      <c r="J7" s="149" t="s">
        <v>160</v>
      </c>
      <c r="K7" s="149" t="s">
        <v>64</v>
      </c>
      <c r="L7" s="149" t="s">
        <v>160</v>
      </c>
      <c r="M7" s="149" t="s">
        <v>39</v>
      </c>
      <c r="N7" s="149" t="s">
        <v>160</v>
      </c>
      <c r="O7" s="148"/>
      <c r="P7" s="152" t="s">
        <v>451</v>
      </c>
      <c r="Q7" s="148"/>
      <c r="R7" s="149"/>
      <c r="S7" s="149"/>
      <c r="T7" s="149"/>
      <c r="U7" s="149"/>
      <c r="V7" s="149"/>
      <c r="W7" s="149"/>
      <c r="X7" s="149"/>
      <c r="Y7" s="149"/>
      <c r="Z7" s="149"/>
    </row>
    <row r="8" ht="74.25" customHeight="1">
      <c r="A8" s="153" t="s">
        <v>452</v>
      </c>
      <c r="B8" s="154"/>
      <c r="C8" s="155" t="s">
        <v>453</v>
      </c>
      <c r="D8" s="155" t="s">
        <v>453</v>
      </c>
      <c r="E8" s="156">
        <v>43.25</v>
      </c>
      <c r="F8" s="156">
        <v>-76.96</v>
      </c>
      <c r="G8" s="155" t="s">
        <v>35</v>
      </c>
      <c r="H8" s="157">
        <v>40029.0</v>
      </c>
      <c r="I8" s="154" t="s">
        <v>64</v>
      </c>
      <c r="J8" s="155" t="s">
        <v>160</v>
      </c>
      <c r="K8" s="155" t="s">
        <v>64</v>
      </c>
      <c r="L8" s="155" t="s">
        <v>160</v>
      </c>
      <c r="M8" s="155" t="s">
        <v>39</v>
      </c>
      <c r="N8" s="155" t="s">
        <v>160</v>
      </c>
      <c r="O8" s="154"/>
      <c r="P8" s="158" t="s">
        <v>454</v>
      </c>
      <c r="Q8" s="154" t="s">
        <v>455</v>
      </c>
      <c r="R8" s="155"/>
      <c r="S8" s="155"/>
      <c r="T8" s="155"/>
      <c r="U8" s="155"/>
      <c r="V8" s="155"/>
      <c r="W8" s="155"/>
      <c r="X8" s="155"/>
      <c r="Y8" s="155"/>
      <c r="Z8" s="155"/>
    </row>
    <row r="9" ht="82.5" customHeight="1">
      <c r="A9" s="153" t="s">
        <v>456</v>
      </c>
      <c r="B9" s="154"/>
      <c r="C9" s="155" t="s">
        <v>457</v>
      </c>
      <c r="D9" s="155" t="s">
        <v>457</v>
      </c>
      <c r="E9" s="156">
        <v>43.18</v>
      </c>
      <c r="F9" s="156">
        <v>-75.93</v>
      </c>
      <c r="G9" s="155" t="s">
        <v>134</v>
      </c>
      <c r="H9" s="157">
        <v>40029.0</v>
      </c>
      <c r="I9" s="154" t="s">
        <v>64</v>
      </c>
      <c r="J9" s="155" t="s">
        <v>160</v>
      </c>
      <c r="K9" s="155" t="s">
        <v>64</v>
      </c>
      <c r="L9" s="155" t="s">
        <v>160</v>
      </c>
      <c r="M9" s="155" t="s">
        <v>39</v>
      </c>
      <c r="N9" s="155" t="s">
        <v>160</v>
      </c>
      <c r="O9" s="154"/>
      <c r="P9" s="158" t="s">
        <v>458</v>
      </c>
      <c r="Q9" s="154" t="s">
        <v>459</v>
      </c>
      <c r="R9" s="155"/>
      <c r="S9" s="155"/>
      <c r="T9" s="155"/>
      <c r="U9" s="155"/>
      <c r="V9" s="155"/>
      <c r="W9" s="155"/>
      <c r="X9" s="155"/>
      <c r="Y9" s="155"/>
      <c r="Z9" s="155"/>
    </row>
    <row r="10" ht="15.75" customHeight="1">
      <c r="A10" s="4"/>
      <c r="B10" s="19">
        <v>45182.0</v>
      </c>
      <c r="C10" s="4" t="s">
        <v>460</v>
      </c>
      <c r="D10" s="4" t="s">
        <v>461</v>
      </c>
      <c r="E10" s="20">
        <v>43.09651</v>
      </c>
      <c r="F10" s="20">
        <v>-87.86444</v>
      </c>
      <c r="G10" s="20" t="s">
        <v>35</v>
      </c>
      <c r="H10" s="21">
        <v>43245.0</v>
      </c>
      <c r="I10" s="19" t="s">
        <v>36</v>
      </c>
      <c r="J10" s="4" t="s">
        <v>38</v>
      </c>
      <c r="K10" s="4" t="s">
        <v>64</v>
      </c>
      <c r="L10" s="4" t="s">
        <v>38</v>
      </c>
      <c r="M10" s="4" t="s">
        <v>39</v>
      </c>
      <c r="N10" s="4" t="s">
        <v>38</v>
      </c>
      <c r="O10" s="4"/>
      <c r="P10" s="146" t="s">
        <v>462</v>
      </c>
      <c r="Q10" s="22" t="s">
        <v>463</v>
      </c>
      <c r="R10" s="4"/>
      <c r="S10" s="4"/>
      <c r="T10" s="4"/>
      <c r="U10" s="4"/>
      <c r="V10" s="4"/>
      <c r="W10" s="4"/>
      <c r="X10" s="4"/>
      <c r="Y10" s="4"/>
      <c r="Z10" s="4"/>
    </row>
    <row r="11" ht="15.75" customHeight="1">
      <c r="A11" s="159"/>
      <c r="B11" s="160">
        <v>45179.0</v>
      </c>
      <c r="C11" s="159" t="s">
        <v>464</v>
      </c>
      <c r="D11" s="159" t="s">
        <v>465</v>
      </c>
      <c r="E11" s="161">
        <v>47.195</v>
      </c>
      <c r="F11" s="161">
        <v>-87.224</v>
      </c>
      <c r="G11" s="159" t="s">
        <v>35</v>
      </c>
      <c r="H11" s="162">
        <v>42976.0</v>
      </c>
      <c r="I11" s="160" t="s">
        <v>64</v>
      </c>
      <c r="J11" s="159" t="s">
        <v>466</v>
      </c>
      <c r="K11" s="159" t="s">
        <v>37</v>
      </c>
      <c r="L11" s="159" t="s">
        <v>467</v>
      </c>
      <c r="M11" s="159" t="s">
        <v>66</v>
      </c>
      <c r="N11" s="159" t="s">
        <v>467</v>
      </c>
      <c r="O11" s="163"/>
      <c r="P11" s="164" t="s">
        <v>468</v>
      </c>
      <c r="Q11" s="165" t="s">
        <v>441</v>
      </c>
      <c r="R11" s="159"/>
      <c r="S11" s="159"/>
      <c r="T11" s="159"/>
      <c r="U11" s="159"/>
      <c r="V11" s="159"/>
      <c r="W11" s="159"/>
      <c r="X11" s="159"/>
      <c r="Y11" s="159"/>
      <c r="Z11" s="159"/>
    </row>
    <row r="12" ht="137.25" customHeight="1">
      <c r="A12" s="4"/>
      <c r="B12" s="19">
        <v>45171.0</v>
      </c>
      <c r="C12" s="4" t="s">
        <v>469</v>
      </c>
      <c r="D12" s="4" t="s">
        <v>470</v>
      </c>
      <c r="E12" s="20">
        <v>46.724</v>
      </c>
      <c r="F12" s="20">
        <v>-87.411</v>
      </c>
      <c r="G12" s="4" t="s">
        <v>35</v>
      </c>
      <c r="H12" s="21">
        <v>42182.0</v>
      </c>
      <c r="I12" s="19" t="s">
        <v>64</v>
      </c>
      <c r="J12" s="4" t="s">
        <v>118</v>
      </c>
      <c r="K12" s="4" t="s">
        <v>64</v>
      </c>
      <c r="L12" s="4" t="s">
        <v>118</v>
      </c>
      <c r="M12" s="4" t="s">
        <v>39</v>
      </c>
      <c r="N12" s="4" t="s">
        <v>118</v>
      </c>
      <c r="O12" s="166"/>
      <c r="P12" s="167" t="s">
        <v>471</v>
      </c>
      <c r="Q12" s="22" t="s">
        <v>472</v>
      </c>
      <c r="R12" s="4"/>
      <c r="S12" s="4"/>
      <c r="T12" s="4"/>
      <c r="U12" s="4"/>
      <c r="V12" s="4"/>
      <c r="W12" s="4"/>
      <c r="X12" s="4"/>
      <c r="Y12" s="4"/>
      <c r="Z12" s="4"/>
    </row>
    <row r="13" ht="140.25" customHeight="1">
      <c r="A13" s="168"/>
      <c r="B13" s="169">
        <v>45020.0</v>
      </c>
      <c r="C13" s="170" t="s">
        <v>473</v>
      </c>
      <c r="D13" s="170" t="s">
        <v>474</v>
      </c>
      <c r="E13" s="171">
        <v>44.789</v>
      </c>
      <c r="F13" s="171">
        <v>-85.604</v>
      </c>
      <c r="G13" s="170" t="s">
        <v>35</v>
      </c>
      <c r="H13" s="172">
        <v>40029.0</v>
      </c>
      <c r="I13" s="169" t="s">
        <v>64</v>
      </c>
      <c r="J13" s="170" t="s">
        <v>475</v>
      </c>
      <c r="K13" s="170" t="s">
        <v>64</v>
      </c>
      <c r="L13" s="170" t="s">
        <v>475</v>
      </c>
      <c r="M13" s="170" t="s">
        <v>39</v>
      </c>
      <c r="N13" s="170" t="s">
        <v>475</v>
      </c>
      <c r="O13" s="168"/>
      <c r="P13" s="173" t="s">
        <v>476</v>
      </c>
      <c r="Q13" s="174" t="s">
        <v>477</v>
      </c>
      <c r="R13" s="168"/>
      <c r="S13" s="168"/>
      <c r="T13" s="168"/>
      <c r="U13" s="168"/>
      <c r="V13" s="168"/>
      <c r="W13" s="168"/>
      <c r="X13" s="168"/>
      <c r="Y13" s="168"/>
      <c r="Z13" s="168"/>
    </row>
    <row r="14">
      <c r="A14" s="175"/>
      <c r="B14" s="176"/>
      <c r="C14" s="177"/>
      <c r="D14" s="177"/>
      <c r="E14" s="178"/>
      <c r="F14" s="178"/>
      <c r="G14" s="179"/>
      <c r="H14" s="175"/>
      <c r="I14" s="180"/>
      <c r="J14" s="180"/>
      <c r="K14" s="180"/>
      <c r="L14" s="180"/>
      <c r="M14" s="180"/>
      <c r="N14" s="175"/>
      <c r="O14" s="175"/>
      <c r="P14" s="181"/>
      <c r="Q14" s="180"/>
      <c r="R14" s="175"/>
      <c r="S14" s="175"/>
      <c r="T14" s="175"/>
      <c r="U14" s="175"/>
      <c r="V14" s="175"/>
      <c r="W14" s="175"/>
      <c r="X14" s="175"/>
      <c r="Y14" s="175"/>
      <c r="Z14" s="175"/>
    </row>
    <row r="15">
      <c r="A15" s="175"/>
      <c r="B15" s="182"/>
      <c r="C15" s="177"/>
      <c r="D15" s="177"/>
      <c r="E15" s="178"/>
      <c r="F15" s="178"/>
      <c r="G15" s="179"/>
      <c r="H15" s="175"/>
      <c r="I15" s="180"/>
      <c r="J15" s="180"/>
      <c r="K15" s="180"/>
      <c r="L15" s="180"/>
      <c r="M15" s="180"/>
      <c r="N15" s="175"/>
      <c r="O15" s="175"/>
      <c r="P15" s="175"/>
      <c r="Q15" s="180"/>
      <c r="R15" s="175"/>
      <c r="S15" s="175"/>
      <c r="T15" s="175"/>
      <c r="U15" s="175"/>
      <c r="V15" s="175"/>
      <c r="W15" s="175"/>
      <c r="X15" s="175"/>
      <c r="Y15" s="175"/>
      <c r="Z15" s="175"/>
    </row>
  </sheetData>
  <dataValidations>
    <dataValidation type="list" allowBlank="1" showErrorMessage="1" sqref="G4:G6 H10 G11:G15">
      <formula1>sector</formula1>
    </dataValidation>
  </dataValidations>
  <drawing r:id="rId1"/>
</worksheet>
</file>