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S In-situ Real-time Platform" sheetId="1" r:id="rId4"/>
  </sheets>
  <definedNames/>
  <calcPr/>
</workbook>
</file>

<file path=xl/sharedStrings.xml><?xml version="1.0" encoding="utf-8"?>
<sst xmlns="http://schemas.openxmlformats.org/spreadsheetml/2006/main" count="1493" uniqueCount="674">
  <si>
    <t>(GLOS) Station ID</t>
  </si>
  <si>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</si>
  <si>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</si>
  <si>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</si>
  <si>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</si>
  <si>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</si>
  <si>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</si>
  <si>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</si>
  <si>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</si>
  <si>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</si>
  <si>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</si>
  <si>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</si>
  <si>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</si>
  <si>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</si>
  <si>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</si>
  <si>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Previously Reported Variables (for instances of large reduction)</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</si>
  <si>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</si>
  <si>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</si>
  <si>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</si>
  <si>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</si>
  <si>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</si>
  <si>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</si>
  <si>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</si>
  <si>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</si>
  <si>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</si>
  <si>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</si>
  <si>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rFont val="Calibri"/>
        <color rgb="FF000000"/>
        <sz val="12.0"/>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000000"/>
        <sz val="12.0"/>
        <u/>
      </rPr>
      <t>http://mmisw.org/ont/ioos/sector</t>
    </r>
  </si>
  <si>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</si>
  <si>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</si>
  <si>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</si>
  <si>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</si>
  <si>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</si>
  <si>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</si>
  <si>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</si>
  <si>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</si>
  <si>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</si>
  <si>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</si>
  <si>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</si>
  <si>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</si>
  <si>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</si>
  <si>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</si>
  <si>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</si>
  <si>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</si>
  <si>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rFont val="Calibri"/>
        <color rgb="FF000000"/>
        <sz val="12.0"/>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rFont val="Calibri"/>
        <color rgb="FF000000"/>
        <sz val="12.0"/>
      </rPr>
      <t>sea_surface_wave_mean_height_of_highest_tenth</t>
    </r>
    <r>
      <rPr>
        <rFont val="Calibri"/>
        <color rgb="FF000000"/>
        <sz val="12.0"/>
      </rPr>
      <t xml:space="preserve">, sea_surface_wave_from_direction, sea_water_turbidity, </t>
    </r>
    <r>
      <rPr>
        <rFont val="Calibri"/>
        <color rgb="FF000000"/>
        <sz val="12.0"/>
      </rPr>
      <t>"sea_water_electrical_conductivity_at_reference_temperature (ref_temp = 25 degrees C)""</t>
    </r>
    <r>
      <rPr>
        <rFont val="Calibri"/>
        <color rgb="FF000000"/>
        <sz val="12.0"/>
      </rPr>
      <t xml:space="preserve">, sea_water_ph_reported_on_total_scale, mass_concentration_of_oxygen_in_sea_water , chlorophyll_fluorescence, </t>
    </r>
    <r>
      <rPr>
        <rFont val="Calibri"/>
        <color rgb="FF000000"/>
        <sz val="12.0"/>
      </rPr>
      <t>phycocyanin_fluorescence</t>
    </r>
    <r>
      <rPr>
        <rFont val="Calibri"/>
        <color rgb="FF000000"/>
        <sz val="12.0"/>
      </rPr>
      <t xml:space="preserve">, </t>
    </r>
    <r>
      <rPr>
        <rFont val="Calibri"/>
        <color rgb="FF000000"/>
        <sz val="12.0"/>
      </rPr>
      <t>mass_concentration_of_chlorophyll_in_sea_water</t>
    </r>
    <r>
      <rPr>
        <rFont val="Calibri"/>
        <color rgb="FF000000"/>
        <sz val="12.0"/>
      </rPr>
      <t xml:space="preserve">, fractional_saturation_of_oxygen_in_sea_water,  </t>
    </r>
    <r>
      <rPr>
        <rFont val="Calibri"/>
        <color rgb="FF000000"/>
        <sz val="12.0"/>
      </rPr>
      <t>eastward_sea_water_velocity + northward_sea_water_velocity</t>
    </r>
    <r>
      <rPr>
        <rFont val="Calibri"/>
        <color rgb="FF000000"/>
        <sz val="12.0"/>
      </rPr>
      <t xml:space="preserve"> (3m,5m,7m,9m,11m,13m,15m,17m,19m, 21m), time, latitude, longitude, depth, battery_voltage</t>
    </r>
  </si>
  <si>
    <t>obs_43</t>
  </si>
  <si>
    <t>Station 45014 - GB17 - South Green Bay, WI</t>
  </si>
  <si>
    <t>Green Bay Buoy GB17 (45014)</t>
  </si>
  <si>
    <r>
      <rPr>
        <rFont val="Calibri"/>
        <color rgb="FF000000"/>
        <sz val="12.0"/>
      </rPr>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sea_water_electrical_conductivity_at_reference_temperature (ref_temp = 25 degrees C)"", chlorophyll_fluorescence, battery_voltage, mass_concentration_of_oxygen_in_sea_water , fractional_saturation_of_oxygen_in_sea_water,  northward_sea_water_velocity + eastward_sea_water_velocity(</t>
    </r>
    <r>
      <rPr>
        <rFont val="Calibri"/>
        <color rgb="FF000000"/>
        <sz val="12.0"/>
      </rPr>
      <t>1m</t>
    </r>
    <r>
      <rPr>
        <rFont val="Calibri"/>
        <color rgb="FF000000"/>
        <sz val="12.0"/>
      </rPr>
      <t xml:space="preserve">, 3m,5m,7m,9m,11m, 13m), </t>
    </r>
    <r>
      <rPr>
        <rFont val="Calibri"/>
        <color rgb="FF000000"/>
        <sz val="12.0"/>
      </rPr>
      <t>phycocyanin_fluorescence, phycocyanin_concentration, mass_concentration_of_chlorophyll_in_sea_water, fluorescent_dissolved_organic_matter, sea_surface_wave_maximum_height, sea_surface_wave_mean_height_of_highest_tenth, sea_surface_wave_from_direction_at_variance_spectral_density_maximum, sea_surface_wave_period_at_variance_spectral_density_maximum,</t>
    </r>
    <r>
      <rPr>
        <rFont val="Calibri"/>
        <color rgb="FF000000"/>
        <sz val="12.0"/>
      </rPr>
      <t xml:space="preserve"> time, latitude, longitude, depth</t>
    </r>
  </si>
  <si>
    <t>obs_61</t>
  </si>
  <si>
    <t>Station 45022 - Little Traverse Bay, MI</t>
  </si>
  <si>
    <t>Little Traverse Bay Buoy U-GLOS 004 (45022)</t>
  </si>
  <si>
    <t>University of Michigan CIGLR</t>
  </si>
  <si>
    <t>wind_from_direction, wind_speed, wind_speed_of_gust, air_temperature, air_pressure_at_mean_sea_level,  sea_water_temperature (sfc, 3m, 7m, 11m, 15m, 19m, 23m, 27m, 31m, 33m), dew_point_temperature,  surface_downwelling_shortwave_flux_in_air, sea_surface_wave_significant_height, sea_surface_wave_period_at_spectral_density_maximum, sea_surface_wave_from_direction, battery_voltage, time, latitude, longitude, depth</t>
  </si>
  <si>
    <t>obs_44</t>
  </si>
  <si>
    <t>Station 45023 - North Entry Buoy, North Keweenaw Peninsula, MI</t>
  </si>
  <si>
    <t>North Entry MTU Buoy (45023)</t>
  </si>
  <si>
    <t>Michigan Tech University</t>
  </si>
  <si>
    <r>
      <rPr>
        <rFont val="Calibri"/>
        <color rgb="FF000000"/>
        <sz val="12.0"/>
      </rPr>
      <t xml:space="preserve">wind_from_direction, wind_speed,  wind_speed_of_gust,  air_temperature, air_pressure_at_mean_sea_level, sea_water_temperature (sfc, 1m, 2m, </t>
    </r>
    <r>
      <rPr>
        <rFont val="Calibri"/>
        <color rgb="FF000000"/>
        <sz val="12.0"/>
      </rPr>
      <t>3m,</t>
    </r>
    <r>
      <rPr>
        <rFont val="Calibri"/>
        <color rgb="FF000000"/>
        <sz val="12.0"/>
      </rPr>
      <t xml:space="preserve"> 4m, </t>
    </r>
    <r>
      <rPr>
        <rFont val="Calibri"/>
        <color rgb="FF000000"/>
        <sz val="12.0"/>
      </rPr>
      <t>5m,</t>
    </r>
    <r>
      <rPr>
        <rFont val="Calibri"/>
        <color rgb="FF000000"/>
        <sz val="12.0"/>
      </rPr>
      <t xml:space="preserve"> 6m, </t>
    </r>
    <r>
      <rPr>
        <rFont val="Calibri"/>
        <color rgb="FF000000"/>
        <sz val="12.0"/>
      </rPr>
      <t>7m</t>
    </r>
    <r>
      <rPr>
        <rFont val="Calibri"/>
        <color rgb="FF000000"/>
        <sz val="12.0"/>
      </rPr>
      <t xml:space="preserve">, 8m, </t>
    </r>
    <r>
      <rPr>
        <rFont val="Calibri"/>
        <color rgb="FF000000"/>
        <sz val="12.0"/>
      </rPr>
      <t>9m</t>
    </r>
    <r>
      <rPr>
        <rFont val="Calibri"/>
        <color rgb="FF000000"/>
        <sz val="12.0"/>
      </rPr>
      <t xml:space="preserve">, 10m, </t>
    </r>
    <r>
      <rPr>
        <rFont val="Calibri"/>
        <color rgb="FF000000"/>
        <sz val="12.0"/>
      </rPr>
      <t>11m</t>
    </r>
    <r>
      <rPr>
        <rFont val="Calibri"/>
        <color rgb="FF000000"/>
        <sz val="12.0"/>
      </rPr>
      <t xml:space="preserve">, 12m, </t>
    </r>
    <r>
      <rPr>
        <rFont val="Calibri"/>
        <color rgb="FF000000"/>
        <sz val="12.0"/>
      </rPr>
      <t>13m</t>
    </r>
    <r>
      <rPr>
        <rFont val="Calibri"/>
        <color rgb="FF000000"/>
        <sz val="12.0"/>
      </rPr>
      <t>,  14m, 16m), dew_point_temperature,Relative</t>
    </r>
    <r>
      <rPr>
        <rFont val="Calibri"/>
        <color rgb="FF000000"/>
        <sz val="12.0"/>
      </rPr>
      <t>_</t>
    </r>
    <r>
      <rPr>
        <rFont val="Calibri"/>
        <color rgb="FF000000"/>
        <sz val="12.0"/>
      </rPr>
      <t>Humidity,  surface_downwelling_shortwave_flux_in_air, sea_surface_wave_significant_height,</t>
    </r>
    <r>
      <rPr>
        <rFont val="Calibri"/>
        <color rgb="FF000000"/>
        <sz val="12.0"/>
      </rPr>
      <t xml:space="preserve"> sea_surface_wind_wave_period</t>
    </r>
    <r>
      <rPr>
        <rFont val="Calibri"/>
        <color rgb="FF000000"/>
        <sz val="12.0"/>
      </rPr>
      <t xml:space="preserve">, sea_surface_wave_from_direction, </t>
    </r>
    <r>
      <rPr>
        <rFont val="Calibri"/>
        <color rgb="FF000000"/>
        <sz val="12.0"/>
      </rPr>
      <t xml:space="preserve">sea_water_turbidity, sea_water_ph_reported_on_total_scale, chlorophyll_fluorescence_in_sea_water, </t>
    </r>
    <r>
      <rPr>
        <rFont val="Calibri"/>
        <color rgb="FF000000"/>
        <sz val="12.0"/>
      </rPr>
      <t xml:space="preserve"> battery_voltage,</t>
    </r>
    <r>
      <rPr>
        <rFont val="Calibri"/>
        <color rgb="FF000000"/>
        <sz val="12.0"/>
      </rPr>
      <t xml:space="preserve"> photosynthetically_available_radiation,</t>
    </r>
    <r>
      <rPr>
        <rFont val="Calibri"/>
        <color rgb="FF000000"/>
        <sz val="12.0"/>
      </rPr>
      <t xml:space="preserve"> time, latitude, longitude, depth, </t>
    </r>
    <r>
      <rPr>
        <rFont val="Calibri"/>
        <color rgb="FF000000"/>
        <sz val="12.0"/>
      </rPr>
      <t>currents at depths</t>
    </r>
    <r>
      <rPr>
        <rFont val="Calibri"/>
        <color rgb="FF000000"/>
        <sz val="12.0"/>
      </rPr>
      <t xml:space="preserve"> (</t>
    </r>
    <r>
      <rPr>
        <rFont val="Calibri"/>
        <color rgb="FF000000"/>
        <sz val="12.0"/>
      </rPr>
      <t xml:space="preserve">2m, 3m, 4m, 5m, 6m, 7m, 8m, 9m, 10m, 11m, 12m, 13m, 14m, 15m, 16m, 17m, 18m, 19m, 20m) </t>
    </r>
    <r>
      <rPr>
        <rFont val="Calibri"/>
        <color rgb="FF000000"/>
        <sz val="12.0"/>
      </rPr>
      <t xml:space="preserve">, </t>
    </r>
    <r>
      <rPr>
        <rFont val="Calibri"/>
        <color rgb="FF000000"/>
        <sz val="12.0"/>
      </rPr>
      <t>max_wave_height</t>
    </r>
    <r>
      <rPr>
        <rFont val="Calibri"/>
        <color rgb="FF000000"/>
        <sz val="12.0"/>
      </rPr>
      <t>, sea_surface_wave_maximum_Period, sea_surface_wave_mean_height_of_highest_tenth</t>
    </r>
  </si>
  <si>
    <t>obs_62</t>
  </si>
  <si>
    <t>Station 45024 - Ludington Buoy, MI</t>
  </si>
  <si>
    <t>Ludington Buoy (45024)</t>
  </si>
  <si>
    <r>
      <rPr>
        <rFont val="Calibri"/>
        <color rgb="FF000000"/>
        <sz val="12.0"/>
      </rPr>
      <t xml:space="preserve">wind_from_direction, wind_speed, wind_speed_of_gust, air_temperature, air_pressure_at_mean_sea_level, sea_water_temperature (sfc, 3m, 5m, 8m, 11m, 13m, 16m, 19m, 21m), dew_point_temperature, surface_downwelling_shortwave_flux_in_air, sea_surface_wave_significant_height, </t>
    </r>
    <r>
      <rPr>
        <rFont val="Calibri"/>
        <color rgb="FF000000"/>
        <sz val="12.0"/>
      </rPr>
      <t>significant_wave_from_direction</t>
    </r>
    <r>
      <rPr>
        <rFont val="Calibri"/>
        <color rgb="FF000000"/>
        <sz val="12.0"/>
      </rPr>
      <t>,</t>
    </r>
    <r>
      <rPr>
        <rFont val="Calibri"/>
        <color rgb="FF000000"/>
        <sz val="12.0"/>
      </rPr>
      <t xml:space="preserve"> sea_surface_wave_mean_period</t>
    </r>
    <r>
      <rPr>
        <rFont val="Calibri"/>
        <color rgb="FF000000"/>
        <sz val="12.0"/>
      </rPr>
      <t xml:space="preserve">, time, latitude, longitude, depth, </t>
    </r>
    <r>
      <rPr>
        <rFont val="Calibri"/>
        <color rgb="FF000000"/>
        <sz val="12.0"/>
      </rPr>
      <t xml:space="preserve">currents at depths, </t>
    </r>
    <r>
      <rPr>
        <rFont val="Calibri"/>
        <color rgb="FF000000"/>
        <sz val="12.0"/>
      </rPr>
      <t>battery_voltage</t>
    </r>
  </si>
  <si>
    <t>obs_46</t>
  </si>
  <si>
    <t>Station 45025 - South Entry Buoy, South Keweenaw Peninsula, MI</t>
  </si>
  <si>
    <t>South Entry Buoy MTU1 (45025)</t>
  </si>
  <si>
    <r>
      <rPr>
        <rFont val="Calibri"/>
        <color rgb="FF000000"/>
        <sz val="12.0"/>
      </rPr>
      <t xml:space="preserve">wind_from_direction, wind_speed, wind_speed_of_gust, air_temperature, air_pressure_at_mean_sea_level, sea_water_temperature (sfc, </t>
    </r>
    <r>
      <rPr>
        <rFont val="Calibri"/>
        <color rgb="FF000000"/>
        <sz val="12.0"/>
      </rPr>
      <t>3m</t>
    </r>
    <r>
      <rPr>
        <rFont val="Calibri"/>
        <color rgb="FF000000"/>
        <sz val="12.0"/>
      </rPr>
      <t>, 6m,  9m, 12m, 16m, 19m, 22m, 26m, 29m, 32m),  dew_point_temperature,  Relative</t>
    </r>
    <r>
      <rPr>
        <rFont val="Calibri"/>
        <color rgb="FF000000"/>
        <sz val="12.0"/>
      </rPr>
      <t>_</t>
    </r>
    <r>
      <rPr>
        <rFont val="Calibri"/>
        <color rgb="FF000000"/>
        <sz val="12.0"/>
      </rPr>
      <t>humidity, surface_downwelling_shortwave_flux_in_air, sea_surface_wave_significant_height, sea_surface_wave_maximum_period ,sea_surface_wave_from_direction, sea_surface_wave_maximum_height, sea_surface_wave_maximum_period, sea_surface_wave_mean_height_of_highest_tenth, surface_downweling_shortwave_flux_in_air, battery_voltage time, latitude, longitude, depth</t>
    </r>
  </si>
  <si>
    <t xml:space="preserve"> </t>
  </si>
  <si>
    <t>obs_33</t>
  </si>
  <si>
    <t>Station 45026 - Cook Nuclear Plant Buoy, Stevensville, MI</t>
  </si>
  <si>
    <t>Cook Plant Buoy (45026)</t>
  </si>
  <si>
    <t>N</t>
  </si>
  <si>
    <t>LimnoTech</t>
  </si>
  <si>
    <t>industry</t>
  </si>
  <si>
    <r>
      <rPr>
        <rFont val="Calibri"/>
        <color rgb="FF000000"/>
        <sz val="12.0"/>
      </rPr>
      <t>wind_from_direction, wind_speed, wind_speed_of_gust, air_temperature, air_pressure_at_mean_sea_level,  dew_point_temperature, sea_surface_wave_significant_height, sea_surface_wave_from_direction,</t>
    </r>
    <r>
      <rPr>
        <rFont val="Calibri"/>
        <strike/>
        <color rgb="FF000000"/>
        <sz val="12.0"/>
      </rPr>
      <t xml:space="preserve"> </t>
    </r>
    <r>
      <rPr>
        <rFont val="Calibri"/>
        <color rgb="FF000000"/>
        <sz val="12.0"/>
      </rPr>
      <t xml:space="preserve">time, latitude, longitude, depth, </t>
    </r>
    <r>
      <rPr>
        <rFont val="Calibri"/>
        <color rgb="FF000000"/>
        <sz val="12.0"/>
      </rPr>
      <t>sea_surface_wave_period_at_variance_spectral_density_maximum</t>
    </r>
  </si>
  <si>
    <t>wind_from_direction, wind_speed, wind_speed_of_gust, air_temperature, air_pressure_at_mean_sea_level,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</si>
  <si>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obs_42</t>
  </si>
  <si>
    <t>Station 45027 - McQuade Harbor Nearshore, MN</t>
  </si>
  <si>
    <t>LL01-Duluth Buoy (45027)</t>
  </si>
  <si>
    <r>
      <rPr>
        <rFont val="Calibri"/>
        <strike/>
        <color rgb="FF000000"/>
        <sz val="12.0"/>
      </rPr>
      <t>N</t>
    </r>
    <r>
      <rPr>
        <rFont val="Calibri"/>
        <color rgb="FF000000"/>
        <sz val="12.0"/>
      </rPr>
      <t xml:space="preserve"> </t>
    </r>
    <r>
      <rPr>
        <rFont val="Calibri"/>
        <color rgb="FF000000"/>
        <sz val="12.0"/>
      </rPr>
      <t>Yp</t>
    </r>
  </si>
  <si>
    <t>University of Minnesota-Duluth</t>
  </si>
  <si>
    <r>
      <rPr>
        <rFont val="Calibri"/>
        <color rgb="FF000000"/>
        <sz val="12.0"/>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rFont val="Calibri"/>
        <color rgb="FF000000"/>
        <sz val="12.0"/>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</si>
  <si>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</si>
  <si>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</si>
  <si>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</si>
  <si>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rFont val="Calibri"/>
        <strike/>
        <color rgb="FF000000"/>
        <sz val="12.0"/>
      </rPr>
      <t>N</t>
    </r>
    <r>
      <rPr>
        <rFont val="Calibri"/>
        <color rgb="FF000000"/>
        <sz val="12.0"/>
      </rPr>
      <t xml:space="preserve"> </t>
    </r>
    <r>
      <rPr>
        <rFont val="Calibri"/>
        <color rgb="FF000000"/>
        <sz val="12.0"/>
      </rPr>
      <t>Yp</t>
    </r>
  </si>
  <si>
    <r>
      <rPr>
        <rFont val="Calibri"/>
        <color rgb="FF000000"/>
        <sz val="12.0"/>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rFont val="Calibri"/>
        <color rgb="FF000000"/>
        <sz val="12.0"/>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</si>
  <si>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</si>
  <si>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</si>
  <si>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</si>
  <si>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r>
      <rPr>
        <rFont val="Calibri"/>
        <color rgb="FF000000"/>
        <sz val="12.0"/>
      </rPr>
      <t xml:space="preserve">wind_from_direction, wind_speed, wind_speed_of_gust,  air_temperature, air_pressure_at_mean_sea_level, sea_water_temperature (1m dew_point_temperature, sea_surface_wave_significant_height, sea_surface_wave_from_direction, time, latitude, longitude, depth, </t>
    </r>
    <r>
      <rPr>
        <rFont val="Calibri"/>
        <color rgb="FF000000"/>
        <sz val="12.0"/>
      </rPr>
      <t>sea_surface_wave_period_at_variance_spectral_density_maximum</t>
    </r>
  </si>
  <si>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</si>
  <si>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obs_67</t>
  </si>
  <si>
    <t>Station 45162 - Thunder Bay Buoy, Alpena, MI</t>
  </si>
  <si>
    <t>Alpena Thunder Bay Recon Buoy (45162)</t>
  </si>
  <si>
    <t>Yp</t>
  </si>
  <si>
    <t>Great Lakes Environmental Research Laboratory</t>
  </si>
  <si>
    <t>gov_federal</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</si>
  <si>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sea_water_electrical_conductivity_at_reference_temperature (ref_temp = 25 degrees C) (19m), time, latitude, longitude, depth</t>
  </si>
  <si>
    <t>obs_68</t>
  </si>
  <si>
    <t>Station 45163 - Saginaw Bay Buoy, MI</t>
  </si>
  <si>
    <t>Saginaw Bay RECON Buoy SBB (45163)</t>
  </si>
  <si>
    <r>
      <rPr>
        <rFont val="Calibri"/>
        <color rgb="FF000000"/>
        <sz val="12.0"/>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rFont val="Calibri"/>
        <color rgb="FF000000"/>
        <sz val="12.0"/>
      </rPr>
      <t>air_pressure_at_mean_sea_level, fluorescent_dissolved_organic_matter (1m, 13m), surface_downwelling_photosynthetic_photon_flux_in_air, sea_surface_wave_period_at_spectral_density_maximum, sea_water_electrical_conductivity_at_reference_temperature (ref_temp = 25 degrees C) (1m, 13m),</t>
    </r>
    <r>
      <rPr>
        <rFont val="Calibri"/>
        <color rgb="FF000000"/>
        <sz val="12.0"/>
      </rPr>
      <t xml:space="preserve"> time, latitude, longitude, depth, phycocyanin_fluorescence (1m, 13m)</t>
    </r>
  </si>
  <si>
    <t>obs_70</t>
  </si>
  <si>
    <t>Station 45164 - Cleveland Buoy, OH</t>
  </si>
  <si>
    <t>Cleveland RECON Buoy (45164)</t>
  </si>
  <si>
    <r>
      <rPr>
        <rFont val="Calibri"/>
        <color rgb="FF000000"/>
        <sz val="12.0"/>
      </rPr>
      <t>wind_from_direction, wind_speed, wind_speed_of_gust, air_temperature, sea_water_temperature(1m</t>
    </r>
    <r>
      <rPr>
        <rFont val="Calibri"/>
        <strike/>
        <color rgb="FF000000"/>
        <sz val="12.0"/>
      </rPr>
      <t>)</t>
    </r>
    <r>
      <rPr>
        <rFont val="Calibri"/>
        <color rgb="FF000000"/>
        <sz val="12.0"/>
      </rPr>
      <t xml:space="preserve">, sea_surface_wave_significant_height, </t>
    </r>
    <r>
      <rPr>
        <rFont val="Calibri"/>
        <strike/>
        <color rgb="FF000000"/>
        <sz val="12.0"/>
      </rPr>
      <t xml:space="preserve"> </t>
    </r>
    <r>
      <rPr>
        <rFont val="Calibri"/>
        <color rgb="FF000000"/>
        <sz val="12.0"/>
      </rPr>
      <t xml:space="preserve"> time, latitude, longitude, depth</t>
    </r>
  </si>
  <si>
    <r>
      <rPr>
        <rFont val="Calibri"/>
        <color rgb="FF000000"/>
        <sz val="12.0"/>
      </rPr>
      <t>wind_from_direction, wind_speed, wind_speed_of_gust, air_temperature, air_pressure_at_mean_sea_level, sea_water_temperature(sfc,1m,2m,4m,6m,8m,10,12m,14m,16m,18m,20m, 22m), sea_surface_wave_significant_height, sea_surface_wave_mean_period,</t>
    </r>
    <r>
      <rPr>
        <rFont val="Calibri"/>
        <b/>
        <color rgb="FF000000"/>
        <sz val="12.0"/>
      </rPr>
      <t xml:space="preserve"> </t>
    </r>
    <r>
      <rPr>
        <rFont val="Calibri"/>
        <color rgb="FF000000"/>
        <sz val="12.0"/>
      </rPr>
      <t>sea_water_electrial_conductivity</t>
    </r>
    <r>
      <rPr>
        <rFont val="Calibri"/>
        <b/>
        <color rgb="FF000000"/>
        <sz val="12.0"/>
      </rPr>
      <t xml:space="preserve">, </t>
    </r>
    <r>
      <rPr>
        <rFont val="Calibri"/>
        <color rgb="FF000000"/>
        <sz val="12.0"/>
      </rPr>
      <t>mass_concentration_of_oxygen_in_sea_water</t>
    </r>
    <r>
      <rPr>
        <rFont val="Calibri"/>
        <b/>
        <color rgb="FF000000"/>
        <sz val="12.0"/>
      </rPr>
      <t xml:space="preserve">, </t>
    </r>
    <r>
      <rPr>
        <rFont val="Calibri"/>
        <color rgb="FF000000"/>
        <sz val="12.0"/>
      </rPr>
      <t>factional_saturation_of_oxygen_in_sea_water, battery_voltage,  time, latitude, longitude, depth, fluorescent_dissolved_organic_matter, sea_surface_wave_maximum_height</t>
    </r>
  </si>
  <si>
    <t>obs_71</t>
  </si>
  <si>
    <t>Station 45165 - Toledo Water Intake Buoy, Oregon, OH</t>
  </si>
  <si>
    <t>Toledo Water Intake Crib Buoy (45165)</t>
  </si>
  <si>
    <r>
      <rPr>
        <rFont val="Calibri"/>
        <color rgb="FF000000"/>
        <sz val="12.0"/>
      </rPr>
      <t xml:space="preserve">wind_from_direction, wind_speed, wind_speed_of_gust, air_temperature, sea_water_temperature, sea_surface_wave_significant_height,  time, latitude, longitude, depth, </t>
    </r>
    <r>
      <rPr>
        <rFont val="Calibri"/>
        <color rgb="FF000000"/>
        <sz val="12.0"/>
      </rPr>
      <t>sea_surface_wave_period_at_variance_spectral_density_maximum</t>
    </r>
    <r>
      <rPr>
        <rFont val="Calibri"/>
        <color rgb="FF000000"/>
        <sz val="12.0"/>
      </rPr>
      <t xml:space="preserve">
</t>
    </r>
  </si>
  <si>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surface_downwelling_shortwave_flux_in_air,  sea_water_turbidity, sea_water_ph_reported_on_total_scale, chlorophyll_fluorescence, phycocyanin_fluorescence, battery_voltage, eastward_current, northward_current, time, latitude, longitude, depth, currents_at_depths(0m,1m,2m,3m,4m,5m,6m,7m,8m)
</t>
  </si>
  <si>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</si>
  <si>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</si>
  <si>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</si>
  <si>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</si>
  <si>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</si>
  <si>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sea_water_electrical_conductivity_at_reference_temperature (ref_temp = 25 degrees C), surface_downwelling_shortwave_flux_in_air, latitude, longitude, time, depth, relative_humidity, sea_surface_wave_from_direction</t>
  </si>
  <si>
    <t>obs_37</t>
  </si>
  <si>
    <t>Station 45168 - South Haven Buoy, MI</t>
  </si>
  <si>
    <t>South Haven Buoy (45168)</t>
  </si>
  <si>
    <r>
      <rPr>
        <rFont val="Calibri"/>
        <color rgb="FF000000"/>
        <sz val="12.0"/>
      </rPr>
      <t xml:space="preserve">wind_from_direction, wind_speed,  wind_speed_of_gust , air_temperature, air_pressure_at_mean_sea_level, sea_water_temperature (sfc, 1m), dew_point_temperature, sea_surface_wave_significant_height, sea_surface_wave_mean_period, sea_surface_wave_from_direction, time, latitude, longitude, depth, </t>
    </r>
    <r>
      <rPr>
        <rFont val="Calibri"/>
        <color rgb="FF000000"/>
        <sz val="12.0"/>
      </rPr>
      <t>sea_surface_wave_period_at_variance_spectral_density_maximum</t>
    </r>
  </si>
  <si>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surface_downwelling_shortwave_flux_in_air, battery_voltage, time, latitude, longitude, depth, relative_humidity, sea_surface_wave_maximum_period, sea_surface_wave_mean_height_of_highest_tenth</t>
  </si>
  <si>
    <t>Station 45169 - Lakewood Buoy, OH</t>
  </si>
  <si>
    <t>Cleveland Wind Buoy (45169)</t>
  </si>
  <si>
    <r>
      <rPr>
        <rFont val="Calibri"/>
        <strike/>
        <color rgb="FF000000"/>
        <sz val="12.0"/>
      </rPr>
      <t xml:space="preserve">Y </t>
    </r>
    <r>
      <rPr>
        <rFont val="Calibri"/>
        <strike val="0"/>
        <color rgb="FF000000"/>
        <sz val="12.0"/>
      </rPr>
      <t>N</t>
    </r>
  </si>
  <si>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surface_downwelling_shortwave_flux_in_air, battery_voltage, time, latitude, longitude, depth, fluorescent_dissolved_organic_matter, relative_humidity, sea_surface_wave_mean_height_of_highest_tenth</t>
  </si>
  <si>
    <t>obs_47</t>
  </si>
  <si>
    <t>Station 45170 - Michigan City Buoy, IN</t>
  </si>
  <si>
    <t>Illinois-Indiana Sea Grant Buoy (45170)</t>
  </si>
  <si>
    <t>Illinois-Indiana Sea Grant, Purdue University</t>
  </si>
  <si>
    <r>
      <rPr>
        <rFont val="Calibri"/>
        <color rgb="FF000000"/>
        <sz val="12.0"/>
      </rPr>
      <t xml:space="preserve">wind_from_direction,  wind_speed,  wind_speed_of_gust, ,air_temperature, sea_water_temperature (1m, 2m, 3m, 4m, 5m, 6m, 7m, 8m, 9m, 10m, 11m, 12m, 13m, 14m, 15m, 16m, 17m), dew_point_temperature,  sea_surface_wave_significant_height, </t>
    </r>
    <r>
      <rPr>
        <rFont val="Calibri"/>
        <color rgb="FF000000"/>
        <sz val="12.0"/>
      </rPr>
      <t xml:space="preserve">sea_surface_wave_period_at_spectral_density_maximum, </t>
    </r>
    <r>
      <rPr>
        <rFont val="Calibri"/>
        <color rgb="FF000000"/>
        <sz val="12.0"/>
      </rPr>
      <t>,sea_surface_wave_from_direction, surface_downwelling_shortwave_flux_in_air, battery_voltage, time, latitude, longitude, depth</t>
    </r>
    <r>
      <rPr>
        <rFont val="Calibri"/>
        <color rgb="FF000000"/>
        <sz val="12.0"/>
      </rPr>
      <t xml:space="preserve">, </t>
    </r>
    <r>
      <rPr>
        <rFont val="Calibri"/>
        <color rgb="FF000000"/>
        <sz val="12.0"/>
      </rPr>
      <t>air_pressure_at_mean_sea_level, sea_surface_wave_maximum_height</t>
    </r>
  </si>
  <si>
    <t>obs_57</t>
  </si>
  <si>
    <t>Station 45174 - Wilmette, IL</t>
  </si>
  <si>
    <t>Wilmette Weather Buoy (45174)</t>
  </si>
  <si>
    <r>
      <rPr>
        <rFont val="Calibri"/>
        <color rgb="FF000000"/>
        <sz val="12.0"/>
      </rPr>
      <t xml:space="preserve">wind_from_direction, wind_speed,  wind_speed_of_gust, air_temperature, air_pressure_at_mean_sea_level,  </t>
    </r>
    <r>
      <rPr>
        <rFont val="Calibri"/>
        <color rgb="FF000000"/>
        <sz val="12.0"/>
      </rPr>
      <t>sea_water_temperature (1m, 3m, 5m, 7m, 9m)</t>
    </r>
    <r>
      <rPr>
        <rFont val="Calibri"/>
        <color rgb="FF000000"/>
        <sz val="12.0"/>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</si>
  <si>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</si>
  <si>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</si>
  <si>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</si>
  <si>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r>
      <rPr>
        <rFont val="Calibri"/>
        <strike/>
        <color rgb="FF000000"/>
        <sz val="12.0"/>
      </rPr>
      <t>Yp</t>
    </r>
    <r>
      <rPr>
        <rFont val="Calibri"/>
        <color rgb="FF000000"/>
        <sz val="12.0"/>
      </rPr>
      <t xml:space="preserve"> </t>
    </r>
    <r>
      <rPr>
        <rFont val="Calibri"/>
        <color rgb="FF000000"/>
        <sz val="12.0"/>
      </rPr>
      <t>N</t>
    </r>
  </si>
  <si>
    <t>wind_from_direction, wind_speed, wind_speed_of_gust,  air_temperature,  air_pressure_at_mean_sea_level, sea_water_temperature (1m), dew_point_temperature,  Relative_humidity, sea_surface_wave_significant_height, sea_surface_wave_period_at_spectral_density_maximum, sea_surface_wave_from_direction,sea_surface_wave_maximum_height , surface_downwelling_shortwave_flux_in_air, battery_voltage,  time, latitude, longitude, depth, sea_surface_wave_maximum_period, sea_surface_wave_mean_height_of_highest_tenth, northward_sea_water_velocity + eastward_sea_water_velocity (2m,3m,4m,5m,6m,7m,8m,9m,10m,11m,12m,13m,14m,15m,16m,17m,18m,19m,20m,21m,22m,23m,24m,25m,26m,27m,28m,29m)</t>
  </si>
  <si>
    <t>obs_72</t>
  </si>
  <si>
    <t>Station 45176 - Cleveland Intake Crib Buoy, OH</t>
  </si>
  <si>
    <t>Cleveland Crib Buoy (45176)</t>
  </si>
  <si>
    <r>
      <rPr>
        <rFont val="Calibri"/>
        <color rgb="FF000000"/>
        <sz val="12.0"/>
      </rPr>
      <t xml:space="preserve">wind_from_direction, wind_speed, wind_speed_of_gust, air_temperature, air_pressure_at_mean_sea_level, dew_point_temperature, sea_water_temperature (1.5m, sea_surface_wave_significant_height, time, latitude, longitude, depth, </t>
    </r>
    <r>
      <rPr>
        <rFont val="Calibri"/>
        <color rgb="FF000000"/>
        <sz val="12.0"/>
      </rPr>
      <t>sea_surface_wave_period_at_variance_spectral_density_maximum</t>
    </r>
  </si>
  <si>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phycocyanin_fluorescence, battery_voltage, time, latitude, longitude, depth, fluorescent_dissolved_organic_matter, sea_water_ph_reported_on_total_scale, fractional_saturation_of_oxygen_in_sea_water, mass_concentration_of_oxygen_in_sea_water, sea_surface_wave_maximum_period, sea_surface_wave_mean_height_of_highest_tenth</t>
  </si>
  <si>
    <t>Ohio St. Beach Buoy</t>
  </si>
  <si>
    <t>&gt;5 year</t>
  </si>
  <si>
    <t>Chicago Parks District</t>
  </si>
  <si>
    <t>gov_municipal</t>
  </si>
  <si>
    <t>sea_water_turbidity, sea_surface_temperature, sea_surface_wave_significant_height, latitude, longitude, time</t>
  </si>
  <si>
    <t>obs_58</t>
  </si>
  <si>
    <t>Sleeping Bear Dunes</t>
  </si>
  <si>
    <t>Sleeping Bear Dunes Buoy (45183)</t>
  </si>
  <si>
    <r>
      <rPr>
        <rFont val="Calibri"/>
        <color rgb="FF000000"/>
        <sz val="12.0"/>
      </rPr>
      <t xml:space="preserve">wind_from_direction, wind_speed, wind_speed_of_gust, air_temperature, air_pressure_at_mean_sea_level, Relative_Humidity, </t>
    </r>
    <r>
      <rPr>
        <rFont val="Calibri"/>
        <color rgb="FF000000"/>
        <sz val="12.0"/>
      </rPr>
      <t xml:space="preserve"> sea_water_temperature (0.5m, </t>
    </r>
    <r>
      <rPr>
        <rFont val="Calibri"/>
        <color rgb="FF000000"/>
        <sz val="12.0"/>
      </rPr>
      <t>1m, 2m, 3m, 4m, 5m, 6m, 7m, 8m, 9m), surface_downwelling_shortwave_flux_in_air, sea_surface_wave_significant_height,  sea_surface_wave_period_at_variance_spectral_density_maximum,</t>
    </r>
    <r>
      <rPr>
        <rFont val="Calibri"/>
        <color rgb="FF000000"/>
        <sz val="12.0"/>
      </rPr>
      <t xml:space="preserve"> sea_water_electrical_conductivity_at_reference_temperature (ref_temp = 25 degrees C)</t>
    </r>
    <r>
      <rPr>
        <rFont val="Calibri"/>
        <color rgb="FF000000"/>
        <sz val="12.0"/>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</si>
  <si>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</si>
  <si>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</si>
  <si>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</si>
  <si>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</si>
  <si>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</si>
  <si>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</si>
  <si>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</si>
  <si>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</si>
  <si>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</si>
  <si>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</si>
  <si>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</si>
  <si>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rFont val="Calibri"/>
        <color rgb="FF000000"/>
        <sz val="12.0"/>
      </rPr>
      <t>Wind_from_direction; Wind_speed; Wind_speed_of_gust; Air_temperature; sea_water_temperature (1m),</t>
    </r>
    <r>
      <rPr>
        <rFont val="Calibri"/>
        <strike/>
        <color rgb="FF000000"/>
        <sz val="12.0"/>
      </rPr>
      <t xml:space="preserve"> </t>
    </r>
    <r>
      <rPr>
        <rFont val="Calibri"/>
        <color rgb="FF000000"/>
        <sz val="12.0"/>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</si>
  <si>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</si>
  <si>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</si>
  <si>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rFont val="Calibri"/>
        <color rgb="FF000000"/>
        <sz val="12.0"/>
      </rPr>
      <t>Wind_from_direction; Wind_speed; Wind_speed_of_gust; Air_temperature; sea_water_temperature (1m),</t>
    </r>
    <r>
      <rPr>
        <rFont val="Calibri"/>
        <strike/>
        <color rgb="FF000000"/>
        <sz val="12.0"/>
      </rPr>
      <t xml:space="preserve"> </t>
    </r>
    <r>
      <rPr>
        <rFont val="Calibri"/>
        <color rgb="FF000000"/>
        <sz val="12.0"/>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</si>
  <si>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</si>
  <si>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</si>
  <si>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</si>
  <si>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rFont val="Calibri"/>
        <strike/>
        <color rgb="FF000000"/>
        <sz val="12.0"/>
      </rPr>
      <t>N</t>
    </r>
    <r>
      <rPr>
        <rFont val="Calibri"/>
        <color rgb="FF000000"/>
        <sz val="12.0"/>
      </rPr>
      <t xml:space="preserve"> </t>
    </r>
    <r>
      <rPr>
        <rFont val="Calibri"/>
        <color rgb="FF000000"/>
        <sz val="12.0"/>
      </rPr>
      <t>Yp</t>
    </r>
  </si>
  <si>
    <r>
      <rPr>
        <rFont val="Calibri"/>
        <color rgb="FF000000"/>
        <sz val="12.0"/>
      </rPr>
      <t>Upstate Freshwater Institute/</t>
    </r>
    <r>
      <rPr>
        <rFont val="Calibri"/>
        <color rgb="FF000000"/>
        <sz val="12.0"/>
      </rPr>
      <t xml:space="preserve"> State University of New York College of Science and Forestry (SUNY-ESF)</t>
    </r>
  </si>
  <si>
    <r>
      <rPr>
        <rFont val="Calibri"/>
        <color rgb="FF000000"/>
        <sz val="12.0"/>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rFont val="Calibri"/>
        <color rgb="FF000000"/>
        <sz val="12.0"/>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</si>
  <si>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</si>
  <si>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</si>
  <si>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</si>
  <si>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rFont val="Calibri"/>
        <strike/>
        <color rgb="FF000000"/>
        <sz val="12.0"/>
      </rPr>
      <t>N</t>
    </r>
    <r>
      <rPr>
        <rFont val="Calibri"/>
        <color rgb="FF000000"/>
        <sz val="12.0"/>
      </rPr>
      <t xml:space="preserve"> </t>
    </r>
    <r>
      <rPr>
        <rFont val="Calibri"/>
        <color rgb="FF000000"/>
        <sz val="12.0"/>
      </rPr>
      <t>Yp</t>
    </r>
  </si>
  <si>
    <r>
      <rPr>
        <rFont val="Calibri"/>
        <color rgb="FF000000"/>
        <sz val="12.0"/>
      </rPr>
      <t>Upstate Freshwater Institute/</t>
    </r>
    <r>
      <rPr>
        <rFont val="Calibri"/>
        <color rgb="FF000000"/>
        <sz val="12.0"/>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</si>
  <si>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</si>
  <si>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</si>
  <si>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</si>
  <si>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</si>
  <si>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rFont val="Calibri"/>
        <strike/>
        <color rgb="FF000000"/>
        <sz val="12.0"/>
      </rPr>
      <t>N</t>
    </r>
    <r>
      <rPr>
        <rFont val="Calibri"/>
        <color rgb="FF000000"/>
        <sz val="12.0"/>
      </rPr>
      <t xml:space="preserve"> </t>
    </r>
    <r>
      <rPr>
        <rFont val="Calibri"/>
        <color rgb="FF000000"/>
        <sz val="12.0"/>
      </rPr>
      <t>Yp</t>
    </r>
  </si>
  <si>
    <r>
      <rPr>
        <rFont val="Calibri"/>
        <color rgb="FF000000"/>
        <sz val="12.0"/>
      </rPr>
      <t>Upstate Freshwater Institute/</t>
    </r>
    <r>
      <rPr>
        <rFont val="Calibri"/>
        <color rgb="FF000000"/>
        <sz val="12.0"/>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</si>
  <si>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</si>
  <si>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</si>
  <si>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</si>
  <si>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sea_surface_wave_period_at_variance_spectral_density_maximum, wind_from_direction, wind_speed_of_gust, wind_speed, sea_water_temperature (1m), sea_surface_wave_significant_height, latitude, longitude, time, depth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</si>
  <si>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13m), sea_surface_wave_significant_height, relative_humidity, latitude, longitude, time, depth</t>
  </si>
  <si>
    <t>obs_97</t>
  </si>
  <si>
    <t>Euclid, OH</t>
  </si>
  <si>
    <r>
      <rPr>
        <rFont val="Calibri"/>
        <color rgb="FF000000"/>
        <sz val="12.0"/>
      </rPr>
      <t>air_temperature, air_pressure_at_mean_sea_level,</t>
    </r>
    <r>
      <rPr>
        <rFont val="Calibri"/>
        <strike/>
        <color rgb="FF000000"/>
        <sz val="12.0"/>
      </rPr>
      <t xml:space="preserve"> </t>
    </r>
    <r>
      <rPr>
        <rFont val="Calibri"/>
        <color rgb="FF000000"/>
        <sz val="12.0"/>
      </rPr>
      <t>sea_surface_wave_period_at_variance_spectral_density_maximum, wind_from_direction, wind_speed_of_gust, wind_speed, sea_water_temperature (sfc), sea_surface_wave_significant_height, latitude, longitude, time, depth</t>
    </r>
  </si>
  <si>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15m), sea_surface_wave_significant_height, relative_humidity, latitude, longitude, time, depth</t>
  </si>
  <si>
    <t>obs_98</t>
  </si>
  <si>
    <t>Chicago Buoy</t>
  </si>
  <si>
    <t>Illinois-Indiana Sea Grant</t>
  </si>
  <si>
    <r>
      <rPr>
        <rFont val="Calibri"/>
        <color rgb="FF000000"/>
        <sz val="12.0"/>
      </rPr>
      <t xml:space="preserve">wind_speed, wind_speed_gust, wind_from_direction, air_temperature, air_pressure_at_mean_sea_level, relative_humidity, </t>
    </r>
    <r>
      <rPr>
        <rFont val="Calibri"/>
        <color rgb="FF000000"/>
        <sz val="12.0"/>
      </rPr>
      <t>surface_downwelling_shortwave_flux_in_air</t>
    </r>
    <r>
      <rPr>
        <rFont val="Calibri"/>
        <color rgb="FF000000"/>
        <sz val="12.0"/>
      </rPr>
      <t xml:space="preserve">, </t>
    </r>
    <r>
      <rPr>
        <rFont val="Calibri"/>
        <color rgb="FF000000"/>
        <sz val="12.0"/>
      </rPr>
      <t>sea_water_temperature</t>
    </r>
    <r>
      <rPr>
        <rFont val="Calibri"/>
        <color rgb="FF000000"/>
        <sz val="12.0"/>
      </rPr>
      <t>(sfc, 1m, 3m, 5m, 7m, 9m), sea_surface_wave_from_direction, sea_surface_wave_mean_period, sea_surface_wave_significant_height, latitude, longitude,, time, depth</t>
    </r>
    <r>
      <rPr>
        <rFont val="Calibri"/>
        <color rgb="FF000000"/>
        <sz val="12.0"/>
      </rPr>
      <t xml:space="preserve">, </t>
    </r>
    <r>
      <rPr>
        <rFont val="Calibri"/>
        <color rgb="FF000000"/>
        <sz val="12.0"/>
      </rPr>
      <t>dew_point_temperature, battery_voltage, sea_surface_wave_period_at_variance_spectral_density_maximum</t>
    </r>
  </si>
  <si>
    <t>Salmon Unlimited WI buoy</t>
  </si>
  <si>
    <t>Salmon Unlimited WI</t>
  </si>
  <si>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 northward_sea_water_velocity + eastward_sea_water_velocity(3, 5, 7, 9, 11, 13, 15, 17, 19, 21, 23, 25, 27, 29, 31, 33, 35, 37, 39, 41m)</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</si>
  <si>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</si>
  <si>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</si>
  <si>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</si>
  <si>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r>
      <rPr>
        <rFont val="Calibri"/>
        <strike/>
        <color rgb="FF000000"/>
        <sz val="12.0"/>
      </rPr>
      <t>Yf</t>
    </r>
    <r>
      <rPr>
        <rFont val="Calibri"/>
        <color rgb="FF000000"/>
        <sz val="12.0"/>
      </rPr>
      <t xml:space="preserve"> </t>
    </r>
    <r>
      <rPr>
        <rFont val="Calibri"/>
        <color rgb="FF000000"/>
        <sz val="12.0"/>
      </rPr>
      <t>Yp</t>
    </r>
  </si>
  <si>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</si>
  <si>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</si>
  <si>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</si>
  <si>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</si>
  <si>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sea_water_electrical_conductivity_at_reference_temperature (ref_temp = 25 degrees C),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</si>
  <si>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</si>
  <si>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</si>
  <si>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</si>
  <si>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</si>
  <si>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</si>
  <si>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</si>
  <si>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</si>
  <si>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sea_water_electrical_conductivity_at_reference_temperature (ref_temp = 25 degrees C), mass_concentration_of_oxygen_in_sea_water, fractional_saturation_of_oxygen_in_sea_water, sea_water_turbidity, chlorophyll_fluorescence phycocyanin_fluorescence, sea_water_ph_reported_on_total_scale, latitude, longitude, time, depth</t>
  </si>
  <si>
    <t>BGSUSD2</t>
  </si>
  <si>
    <t>obs_79</t>
  </si>
  <si>
    <t>Sandusky Bay buoy (bgsusd2)</t>
  </si>
  <si>
    <t>Bowling Green State University</t>
  </si>
  <si>
    <r>
      <rPr>
        <rFont val="Calibri"/>
        <color rgb="FF000000"/>
        <sz val="12.0"/>
      </rPr>
      <t>wind_from_direction, wind_speed, air_temperature,</t>
    </r>
    <r>
      <rPr>
        <rFont val="Calibri"/>
        <color rgb="FF000000"/>
        <sz val="12.0"/>
      </rPr>
      <t xml:space="preserve"> air_pressure_at_mean_sea_level</t>
    </r>
    <r>
      <rPr>
        <rFont val="Calibri"/>
        <color rgb="FF000000"/>
        <sz val="12.0"/>
      </rPr>
      <t xml:space="preserve">, sea_water_temperature, sea_water_electrical_conductivity_at_reference_temperature (ref_temp = 25 degrees C), sea_water_turbidity, chlorophyll_fluorescence,   sea_water_ph_reported_on_total_scale,  mass_concentration_of_oxygen_in_sea_water, fractional_saturation_of_oxygen_in_sea_water, </t>
    </r>
    <r>
      <rPr>
        <rFont val="Calibri"/>
        <color rgb="FF000000"/>
        <sz val="12.0"/>
      </rPr>
      <t>phycocyanin_fluorescence</t>
    </r>
    <r>
      <rPr>
        <rFont val="Calibri"/>
        <color rgb="FF000000"/>
        <sz val="12.0"/>
      </rPr>
      <t>, time, latitude, longitude, depth</t>
    </r>
  </si>
  <si>
    <t>BLISS</t>
  </si>
  <si>
    <t>Bliss Beach Weather Station</t>
  </si>
  <si>
    <t>Little Traverse Bay Bands of Odawa Indians</t>
  </si>
  <si>
    <t>tribal</t>
  </si>
  <si>
    <t>wind_speed, wind_speed_of_gust, wind_from_direction, air_temperature, relative_humidity,  surface_downwelling_shortwave_flux_in_air; air_pressure, latitude, longitude, time, altitude</t>
  </si>
  <si>
    <t>BRADFOD</t>
  </si>
  <si>
    <t>Bradford Beach Buoy</t>
  </si>
  <si>
    <t>chlorophyll_fluorescence, sea_water_electrical_conductivity_at_reference_temperature (ref_temp = 25 degrees C), sea_water_turbidity, sea_water_temperature (1m, 2m, 3m, 4m, 5m), wind_speed, wind_from_direction, air_temperature, sea_surface_wave_significant_height, sea_surface_wave_from_direction, time, depth, latitude, longitude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</si>
  <si>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</si>
  <si>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</si>
  <si>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</si>
  <si>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sea_water_electrical_conductivity_at_reference_temperature (ref_temp = 25 degrees C)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</si>
  <si>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</si>
  <si>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</si>
  <si>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</si>
  <si>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</si>
  <si>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</si>
  <si>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t>fixed</t>
  </si>
  <si>
    <t>City of Defiance</t>
  </si>
  <si>
    <r>
      <rPr>
        <rFont val="Calibri"/>
        <color rgb="FF000000"/>
        <sz val="12.0"/>
      </rPr>
      <t>phosphate, nitrate, ammonia,</t>
    </r>
    <r>
      <rPr>
        <rFont val="Calibri"/>
        <color rgb="FF000000"/>
        <sz val="12.0"/>
      </rPr>
      <t xml:space="preserve"> </t>
    </r>
    <r>
      <rPr>
        <rFont val="Calibri"/>
        <color rgb="FF000000"/>
        <sz val="12.0"/>
      </rPr>
      <t xml:space="preserve"> sea_water_electrical_conductivity_at_reference_temperature (ref_temp = 25 degrees C), sea_water_pH_reported_on_total_scale, chlorophyll_fluorescence, mass_concentration_of_oxygen_in_sea_water, sea_water_turbidity, phycocyanin_fluorescence, time, latitude, longitude</t>
    </r>
    <r>
      <rPr>
        <rFont val="Calibri"/>
        <color rgb="FF000000"/>
        <sz val="12.0"/>
      </rPr>
      <t>, sea_surface_temperature, air_temperature</t>
    </r>
  </si>
  <si>
    <t>DGOWAK</t>
  </si>
  <si>
    <t>Dgowak (waves) Weather Buoy</t>
  </si>
  <si>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</si>
  <si>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</si>
  <si>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</si>
  <si>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</si>
  <si>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</si>
  <si>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t>New Water (Green Bay Metropolitan Sewerage District)</t>
  </si>
  <si>
    <t>sea_water_temperature (1m, 6m), sea_water_electrical_conductivity_at_reference_temperature (ref_temp = 25 degrees C)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</si>
  <si>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</si>
  <si>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</si>
  <si>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</si>
  <si>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</si>
  <si>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GB001</t>
  </si>
  <si>
    <t>Green Bay LoRaWan Buoy 1</t>
  </si>
  <si>
    <t>sea_water_temperature (1m, 6m), chlorophyll_fluorescence, phycocyanin_fluorescence, mass_concentration_of_oxygen_in_sea_water (6m), latitude, longitude, time, depth</t>
  </si>
  <si>
    <t>GB002</t>
  </si>
  <si>
    <t>Green Bay LoRaWan Buoy 2</t>
  </si>
  <si>
    <t>sea_water_temperature (1m, 9m), chlorophyll_fluorescence, phycocyanin_fluorescence, mass_concentration_of_oxygen_in_sea_water (9m), latitude, longitude, time, depth</t>
  </si>
  <si>
    <t>GB003</t>
  </si>
  <si>
    <t>Green Bay LoRaWan Buoy 3</t>
  </si>
  <si>
    <t>GB004</t>
  </si>
  <si>
    <t>Green Bay LoRaWan Buoy 4</t>
  </si>
  <si>
    <t>sea_water_temperature (1m, 10m), chlorophyll_fluorescence, phycocyanin_fluorescence, mass_concentration_of_oxygen_in_sea_water (10m), latitude, longitude, time, depth</t>
  </si>
  <si>
    <t>GB005</t>
  </si>
  <si>
    <t>Green Bay LoRaWan Buoy 5</t>
  </si>
  <si>
    <t>sea_water_temperature (1m, 12m), chlorophyll_fluorescence, phycocyanin_fluorescence, mass_concentration_of_oxygen_in_sea_water (12m), latitude, longitude, time, depth</t>
  </si>
  <si>
    <t>GBEL</t>
  </si>
  <si>
    <t>Green Bay Entrance Light Continuous Monitoring Station</t>
  </si>
  <si>
    <t>NEW Water</t>
  </si>
  <si>
    <r>
      <rPr>
        <rFont val="Calibri"/>
        <color rgb="FF000000"/>
        <sz val="12.0"/>
      </rPr>
      <t>depth (1m, 7.2m), sea_water_temperature (1m, 7.2m), sea_water_electrical_conductivity_at_reference_temperature (ref_temp = 25 degrees C)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rFont val="Calibri"/>
        <color rgb="FF000000"/>
        <sz val="12.0"/>
      </rPr>
      <t xml:space="preserve">, </t>
    </r>
    <r>
      <rPr>
        <rFont val="Calibri"/>
        <color rgb="FF000000"/>
        <sz val="12.0"/>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</si>
  <si>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</si>
  <si>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</si>
  <si>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</si>
  <si>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</si>
  <si>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</si>
  <si>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</si>
  <si>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</si>
  <si>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</si>
  <si>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</si>
  <si>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</si>
  <si>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</si>
  <si>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</si>
  <si>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</si>
  <si>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</si>
  <si>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</si>
  <si>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</si>
  <si>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</si>
  <si>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</si>
  <si>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rFont val="Calibri"/>
        <color rgb="FF000000"/>
        <sz val="12.0"/>
      </rPr>
      <t xml:space="preserve">wind_from_direction, wind_speed, wind_speed_gust, air_temperature, air_pressure_at_mean_sea_level, battery_voltage, dew_point_temperature, surface_downwelling_shortwave_flux_in_air, </t>
    </r>
    <r>
      <rPr>
        <rFont val="Calibri"/>
        <color rgb="FF000000"/>
        <sz val="12.0"/>
      </rPr>
      <t>surface_downwelling_photosynthetic_photon_flux_in_air</t>
    </r>
    <r>
      <rPr>
        <rFont val="Calibri"/>
        <color rgb="FF000000"/>
        <sz val="12.0"/>
      </rPr>
      <t xml:space="preserve">, latitude, longitude, time, </t>
    </r>
    <r>
      <rPr>
        <rFont val="Calibri"/>
        <color rgb="FF000000"/>
        <sz val="12.0"/>
      </rPr>
      <t>depth</t>
    </r>
    <r>
      <rPr>
        <rFont val="Calibri"/>
        <color rgb="FF000000"/>
        <sz val="12.0"/>
      </rPr>
      <t xml:space="preserve">, </t>
    </r>
    <r>
      <rPr>
        <rFont val="Calibri"/>
        <color rgb="FF000000"/>
        <sz val="12.0"/>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</si>
  <si>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</si>
  <si>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</si>
  <si>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</si>
  <si>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</si>
  <si>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</si>
  <si>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</si>
  <si>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HTLPBLA</t>
  </si>
  <si>
    <t>HTLP Blanchard Creek Monitoring Station</t>
  </si>
  <si>
    <t>Heidelberg University</t>
  </si>
  <si>
    <t>mass_concentration_of_oxygen_in_sea_water, fractional_saturation_of_oxygen_in_sea_water, sea_water_temperature (1m), sea_water_electrical_conductivity_at_reference_temperature (ref_temp = 25 degrees C), sea_water_turbidity,  nitrate, time, latitude, longitude</t>
  </si>
  <si>
    <t>HTLPHON</t>
  </si>
  <si>
    <t>HTLP Honey Creek</t>
  </si>
  <si>
    <r>
      <rPr>
        <rFont val="Calibri"/>
        <color rgb="FF000000"/>
        <sz val="12.0"/>
      </rPr>
      <t xml:space="preserve">mass_concentration_of_oxygen_in_sea_water, fractional_saturation_of_oxygen_in_sea_water, </t>
    </r>
    <r>
      <rPr>
        <rFont val="Calibri"/>
        <color rgb="FF000000"/>
        <sz val="12.0"/>
      </rPr>
      <t>sea_water_temperature (1m)</t>
    </r>
    <r>
      <rPr>
        <rFont val="Calibri"/>
        <color rgb="FF000000"/>
        <sz val="12.0"/>
      </rPr>
      <t>, sea_water_electrical_conductivity_at_reference_temperature (ref_temp = 25 degrees C), sea_water_turbidity,  sea_water_ph_reported_on_total_scale,</t>
    </r>
    <r>
      <rPr>
        <rFont val="Calibri"/>
        <color rgb="FF000000"/>
        <sz val="12.0"/>
      </rPr>
      <t xml:space="preserve"> nitrate</t>
    </r>
    <r>
      <rPr>
        <rFont val="Calibri"/>
        <color rgb="FF000000"/>
        <sz val="12.0"/>
      </rPr>
      <t>, time</t>
    </r>
    <r>
      <rPr>
        <rFont val="Calibri"/>
        <color rgb="FF000000"/>
        <sz val="12.0"/>
      </rPr>
      <t>,</t>
    </r>
    <r>
      <rPr>
        <rFont val="Calibri"/>
        <color rgb="FF000000"/>
        <sz val="12.0"/>
      </rPr>
      <t xml:space="preserve"> latitute, longitude</t>
    </r>
  </si>
  <si>
    <t>HTLPPOR</t>
  </si>
  <si>
    <t>HTLP Portage River</t>
  </si>
  <si>
    <t>mass_concentration_of_oxygen_in_sea_water, fractional_saturation_of_oxygen_in_sea_water, sea_water_temperature (1m), sea_water_electrical_conductivity_at_reference_temperature (ref_temp = 25 degrees C), sea_water_turbidity, sea_water_pH_reported_on_total_scale, nitrate,  fluorescent_dissolved_organic_matter, oxidation_reduction_potential, time, latitude, longitude</t>
  </si>
  <si>
    <t>HTLPPOT</t>
  </si>
  <si>
    <t>Potato Run</t>
  </si>
  <si>
    <t>mass_concentration_of_oxygen_in_sea_water, fractional_saturation_of_oxygen_in_sea_water, sea_water_temperature (1m), sea_water_turbidity, sea_water_electrical_conductivity_at_reference_temperature (ref_temp = 25 degrees C),  sea_water_ph_reported_on_total_scale, latitude, longitude, time</t>
  </si>
  <si>
    <t>HTLPROC</t>
  </si>
  <si>
    <t>HTLP Rock Creek</t>
  </si>
  <si>
    <r>
      <rPr>
        <rFont val="Calibri"/>
        <color rgb="FF000000"/>
        <sz val="12.0"/>
      </rPr>
      <t xml:space="preserve">mass_concentration_of_oxygen_in_sea_water, fractional_saturation_of_oxygen_in_sea_water, </t>
    </r>
    <r>
      <rPr>
        <rFont val="Calibri"/>
        <color rgb="FF000000"/>
        <sz val="12.0"/>
      </rPr>
      <t>sea_water_temperature (1m)</t>
    </r>
    <r>
      <rPr>
        <rFont val="Calibri"/>
        <color rgb="FF000000"/>
        <sz val="12.0"/>
      </rPr>
      <t xml:space="preserve">, sea_water_electrical_conductivity_at_reference_temperature (ref_temp = 25 degrees C), sea_water_turbidity, sea_water_pH_reported_on_total_scale, </t>
    </r>
    <r>
      <rPr>
        <rFont val="Calibri"/>
        <color rgb="FF000000"/>
        <sz val="12.0"/>
      </rPr>
      <t>nitrate</t>
    </r>
    <r>
      <rPr>
        <rFont val="Calibri"/>
        <color rgb="FF000000"/>
        <sz val="12.0"/>
      </rPr>
      <t>, time</t>
    </r>
    <r>
      <rPr>
        <rFont val="Calibri"/>
        <color rgb="FF000000"/>
        <sz val="12.0"/>
      </rPr>
      <t>,</t>
    </r>
    <r>
      <rPr>
        <rFont val="Calibri"/>
        <color rgb="FF000000"/>
        <sz val="12.0"/>
      </rPr>
      <t xml:space="preserve"> latitude, longitude</t>
    </r>
  </si>
  <si>
    <t>HTLPSAN</t>
  </si>
  <si>
    <t>HTLP Sandusky River</t>
  </si>
  <si>
    <t>mass_concentration_of_oxygen_in_sea_water, fractional_saturation__of_oxygen_in_sea_water, sea_water_temperature (1m), sea_water_electrical_conductivity_at_reference_temperature (ref_temp = 25 degrees C), sea_water_turbidity, chlorophyll_fluorescence, phycocyanin_fluorescence, nitrate, time, latitude, longitude</t>
  </si>
  <si>
    <t>HTLPSHAL</t>
  </si>
  <si>
    <t>Shallow Run</t>
  </si>
  <si>
    <t>HTLPSTU</t>
  </si>
  <si>
    <t>HTLP South Turkeyfoot Creek</t>
  </si>
  <si>
    <t>HTLPTIF</t>
  </si>
  <si>
    <t>HTLP Tiffin River</t>
  </si>
  <si>
    <t>mass_concentration_of_oxygen_in_sea_water, fractional_saturation_of_oxygen_in_sea_water, sea_water_temperature, sea_water_electrical_conductivity_at_reference_temperature (ref_temp = 25 degrees C), sea_water_turbidity,  nitrate, time, latitude, longitude</t>
  </si>
  <si>
    <t>HTLPUTL</t>
  </si>
  <si>
    <t>HTLP Unnamed Tributary to Lost Creek</t>
  </si>
  <si>
    <r>
      <rPr>
        <rFont val="Calibri"/>
        <color rgb="FF000000"/>
        <sz val="12.0"/>
      </rPr>
      <t xml:space="preserve">mass_concentration_of_oxygen_in_sea_water, fractional_saturation_of_oxygen_in_sea_water, </t>
    </r>
    <r>
      <rPr>
        <rFont val="Calibri"/>
        <color rgb="FF000000"/>
        <sz val="12.0"/>
      </rPr>
      <t>sea_water_temperature</t>
    </r>
    <r>
      <rPr>
        <rFont val="Calibri"/>
        <color rgb="FF000000"/>
        <sz val="12.0"/>
      </rPr>
      <t>, sea_water_electrical_conductivity_at_reference_temperature (ref_temp = 25 degrees C), sea_water_turbidity,  sea_water_ph_reported_on_total_scale, time</t>
    </r>
    <r>
      <rPr>
        <rFont val="Calibri"/>
        <color rgb="FF000000"/>
        <sz val="12.0"/>
      </rPr>
      <t>,</t>
    </r>
    <r>
      <rPr>
        <rFont val="Calibri"/>
        <color rgb="FF000000"/>
        <sz val="12.0"/>
      </rPr>
      <t xml:space="preserve"> latitude, longitude</t>
    </r>
  </si>
  <si>
    <t>HTLPWES</t>
  </si>
  <si>
    <t>HTLP West Creek</t>
  </si>
  <si>
    <t>mass_concentration_of_oxygen_in_sea_water, fractional_saturation_of_oxygen_in_sea_water, sea_water_temperature, sea_water_electrical_conductivity_at_reference_temperature (ref_temp = 25 degrees C), sea_water_turbidity,  sea_water_ph_reported_on_total_scale, time, latitude, longitude</t>
  </si>
  <si>
    <t>HTLPWOL</t>
  </si>
  <si>
    <t>HTLP Wolf Creek</t>
  </si>
  <si>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</si>
  <si>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</si>
  <si>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</si>
  <si>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</si>
  <si>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</si>
  <si>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</si>
  <si>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t>Lake County Utilities</t>
  </si>
  <si>
    <r>
      <rPr>
        <rFont val="Calibri"/>
        <color rgb="FF000000"/>
        <sz val="12.0"/>
      </rPr>
      <t>sea_water_temperature, sea_water_electrical_conductivity, mass_concentration_of_oxygen_in_sea_water, sea_water_pH_reported_on_total_scale, sea_water_turbidity, chlorophyll_fluorescence, phycocyanin_fluorescence, latitude, longitude, time</t>
    </r>
    <r>
      <rPr>
        <rFont val="Calibri"/>
        <color rgb="FF000000"/>
        <sz val="12.0"/>
      </rPr>
      <t xml:space="preserve">, </t>
    </r>
    <r>
      <rPr>
        <rFont val="Calibri"/>
        <color rgb="FF000000"/>
        <sz val="12.0"/>
      </rPr>
      <t>mass_concentration_of_chlrophyll_in_sea_water, phycocyanin_concentration</t>
    </r>
  </si>
  <si>
    <t>LCDUw</t>
  </si>
  <si>
    <t>Lake Count West WTP Sonde</t>
  </si>
  <si>
    <t>sea_water_temperature, sea_water_electrical_conductivity, mass_concentration_of_oxygen_in_sea_water, sea_water_pH_reported_on_total_scale, sea_water_turbidity, chlorophyll_fluorescence, phycocyanin_fluorescence, latitude, longitude, time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</si>
  <si>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</si>
  <si>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</si>
  <si>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</si>
  <si>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</si>
  <si>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</si>
  <si>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</si>
  <si>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</si>
  <si>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</si>
  <si>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</si>
  <si>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</si>
  <si>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</si>
  <si>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</si>
  <si>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</si>
  <si>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sea_water_electrical_conductivity_at_reference_temperature (ref_temp = 25 degrees C)</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</si>
  <si>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</si>
  <si>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</si>
  <si>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</si>
  <si>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</si>
  <si>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</si>
  <si>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</si>
  <si>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</si>
  <si>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</si>
  <si>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</si>
  <si>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</si>
  <si>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</si>
  <si>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</si>
  <si>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</si>
  <si>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</si>
  <si>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</si>
  <si>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</si>
  <si>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</si>
  <si>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</si>
  <si>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</si>
  <si>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</si>
  <si>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</si>
  <si>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</si>
  <si>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</si>
  <si>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</si>
  <si>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sea_water_electrical_conductivity_at_reference_temperature (ref_temp = 25 degrees C)</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</si>
  <si>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</si>
  <si>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</si>
  <si>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</si>
  <si>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</si>
  <si>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sea_water_electrical_conductivity_at_reference_temperature (ref_temp = 25 degrees C)</t>
  </si>
  <si>
    <t>LSCDB</t>
  </si>
  <si>
    <t>Lake St. Clair Deep Water Buoy</t>
  </si>
  <si>
    <t>United States Army Corps of Engineers</t>
  </si>
  <si>
    <t>air_temperature, air_pressure_at_mean_sea_level, sea_surface_temperature, sea_water_temperature (0.5, 1.5, 2.5, 3.5, 4.5m), lwe_precipitation_rate, lwe_thickness_of_precipitation_amount, surface_upwelling_longwave_flux_in_air, surface_downwelling_longwave_flux_in_air, surface_upwelling_shortwave_flux_in_air, surface_downwelling_shortwave_flux_in_air, net_downward_longwave_flux_in_air, net_downward_shortwave_flux_in_air, surface_net_downward_radiative_flux, surface_albedo, wind_speed, dew_point_temperature, wind_speed_of_gust, wind_from_direction, relative_humidity, sea_surface_wave_significant_height, sea_surface_wave_mean_period, sea_surface_wave_from_direction, sea_surface_wave_period_at_variance_spectral_density_maximum, sea_surface_wave_from_direction_at_variance_spectral_density_maximum, latitude, longitude, time, depth</t>
  </si>
  <si>
    <t>MBB</t>
  </si>
  <si>
    <t>Mikwakwe Bay Buoy</t>
  </si>
  <si>
    <r>
      <rPr>
        <rFont val="Calibri"/>
        <color rgb="FF000000"/>
        <sz val="12.0"/>
      </rPr>
      <t xml:space="preserve">chlorophyll_fluorescence, sea_water_temperature(1m,2m,3m,4m,5m,6m,7m,8m), sea_surface_temperature, battery_voltage, latitude, longitude, phycocyanin_fluorescence, time, depth, </t>
    </r>
    <r>
      <rPr>
        <rFont val="Calibri"/>
        <color rgb="FF000000"/>
        <sz val="12.0"/>
      </rPr>
      <t>air_temperature, sea_water_turbidity, wind_speed</t>
    </r>
  </si>
  <si>
    <t>miniMLO</t>
  </si>
  <si>
    <t>mini Muskegon Lake Observatory</t>
  </si>
  <si>
    <t>Grand Valley State University</t>
  </si>
  <si>
    <t>sea_water_temperature (2m), sea_water_electrical_conductivity_at_reference_temperature (ref_temp = 25 degrees C) (2m), sea_water_ph_reported_on_total_scale (2m), sea_water_turbidity (2m), mass_concentration_of_oxygen_in_sea_water (2m), fractional_saturation_of_oxygen_in_sea_water (2m), mass_concentration_of_chlorophyll_in_sea_water (2m), chlorophyll_fluorescence (2m), phycocyanin_cell_concentration (2m), phycocyanin_fluorescence (2m)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</si>
  <si>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</si>
  <si>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</si>
  <si>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</si>
  <si>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</si>
  <si>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</si>
  <si>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</si>
  <si>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r>
      <rPr>
        <rFont val="Calibri"/>
        <strike/>
        <color rgb="FF000000"/>
        <sz val="12.0"/>
      </rPr>
      <t>N</t>
    </r>
    <r>
      <rPr>
        <rFont val="Calibri"/>
        <strike val="0"/>
        <color rgb="FF000000"/>
        <sz val="12.0"/>
      </rPr>
      <t xml:space="preserve"> Y</t>
    </r>
  </si>
  <si>
    <t>surface_downwelling_photosynthetic_photon_flux_in_sea_water, fractional_saturation_of_oxygen_in_sea_water, chlorophyll_fluorescence, phycocyanin_fluorescence, sea_water_temperature (sfc, 1m, 2m, 3m, 4m), wind_from_direction, wind_speed, air_temperature, air_pressure_at_mean_sea_level, latitude, longitude, time, depth</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</si>
  <si>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</si>
  <si>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</si>
  <si>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</si>
  <si>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r>
      <rPr>
        <rFont val="Calibri"/>
        <strike/>
        <color rgb="FF000000"/>
        <sz val="12.0"/>
      </rPr>
      <t>N</t>
    </r>
    <r>
      <rPr>
        <rFont val="Calibri"/>
        <strike val="0"/>
        <color rgb="FF000000"/>
        <sz val="12.0"/>
      </rPr>
      <t xml:space="preserve"> Y</t>
    </r>
  </si>
  <si>
    <r>
      <rPr>
        <rFont val="Calibri"/>
        <strike/>
        <color rgb="FF000000"/>
        <sz val="12.0"/>
      </rPr>
      <t>Yf</t>
    </r>
    <r>
      <rPr>
        <rFont val="Calibri"/>
        <color rgb="FF000000"/>
        <sz val="12.0"/>
      </rPr>
      <t xml:space="preserve"> </t>
    </r>
    <r>
      <rPr>
        <rFont val="Calibri"/>
        <color rgb="FF000000"/>
        <sz val="12.0"/>
      </rPr>
      <t>Yp</t>
    </r>
  </si>
  <si>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</si>
  <si>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</si>
  <si>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</si>
  <si>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</si>
  <si>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</si>
  <si>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OMECP_E1 </t>
  </si>
  <si>
    <t>obs_93</t>
  </si>
  <si>
    <t>Lake Erie - Central Basin 1 - OMECP Environmental Sensors</t>
  </si>
  <si>
    <t>Ontario Ministry of the Environment, Conservation and Parks</t>
  </si>
  <si>
    <r>
      <rPr>
        <rFont val="Calibri"/>
        <color rgb="FF000000"/>
        <sz val="12.0"/>
      </rPr>
      <t>eastward_sea_water_velocity + northward_sea_water_velocity +</t>
    </r>
    <r>
      <rPr>
        <rFont val="Calibri"/>
        <color rgb="FF000000"/>
        <sz val="12.0"/>
      </rPr>
      <t xml:space="preserve"> upward_sea_water_velocity</t>
    </r>
    <r>
      <rPr>
        <rFont val="Calibri"/>
        <color rgb="FF000000"/>
        <sz val="12.0"/>
      </rPr>
      <t xml:space="preserve"> (</t>
    </r>
    <r>
      <rPr>
        <rFont val="Calibri"/>
        <color rgb="FF000000"/>
        <sz val="12.0"/>
      </rPr>
      <t>sfc, 0.01, 0.1, 1, 2, 3 4, 5, 6, 7, 8, 9, 10, 11, 12, 13, 14, 15, 16, 17m</t>
    </r>
    <r>
      <rPr>
        <rFont val="Calibri"/>
        <color rgb="FF000000"/>
        <sz val="12.0"/>
      </rPr>
      <t>), sea_water_turbidity (sfc, 7m), mass_concentration_of_chlorophyll_in_sea_water (sfc, 7m), phycocyanin_concentration (sfc, 7m), sea_water_electrical_conductivity (sfc, 7, 13m, 17.5m), sea_water_pressure_due to_sea_water (sfc, 7, 17.5m), upward_sea_water_velocity, sea_water_temperature (sfcm, 7m, 13m, 17.5m), fractional_saturation_of_oxygen_in_sea_water (sfc, 7m, 17.5m), latitude, longitude, depth, time</t>
    </r>
  </si>
  <si>
    <t>OMECP_O1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</si>
  <si>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</si>
  <si>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</si>
  <si>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OMECP_O2</t>
  </si>
  <si>
    <t>Western Lake Ontario 2 - OMOECP Environmental Sensors</t>
  </si>
  <si>
    <t>Western Lake Ontario 2 - OMOECC Environmental Sensors</t>
  </si>
  <si>
    <r>
      <rPr>
        <rFont val="Calibri"/>
        <color rgb="FF000000"/>
        <sz val="12.0"/>
      </rPr>
      <t xml:space="preserve">sea_water_turbidity </t>
    </r>
    <r>
      <rPr>
        <rFont val="Calibri"/>
        <color rgb="FF000000"/>
        <sz val="12.0"/>
      </rPr>
      <t>(1, 9.5m</t>
    </r>
    <r>
      <rPr>
        <rFont val="Calibri"/>
        <color rgb="FF000000"/>
        <sz val="12.0"/>
      </rPr>
      <t>), sea_water_temperature</t>
    </r>
    <r>
      <rPr>
        <rFont val="Calibri"/>
        <color rgb="FF000000"/>
        <sz val="12.0"/>
      </rPr>
      <t xml:space="preserve"> (1, 9.5, 14.5, 19.5m)</t>
    </r>
    <r>
      <rPr>
        <rFont val="Calibri"/>
        <color rgb="FF000000"/>
        <sz val="12.0"/>
      </rPr>
      <t xml:space="preserve">, sea_water_electrical_conductivity </t>
    </r>
    <r>
      <rPr>
        <rFont val="Calibri"/>
        <color rgb="FF000000"/>
        <sz val="12.0"/>
      </rPr>
      <t>(1, 9.5, 14.5, 19.5)</t>
    </r>
    <r>
      <rPr>
        <rFont val="Calibri"/>
        <color rgb="FF000000"/>
        <sz val="12.0"/>
      </rPr>
      <t xml:space="preserve">, time, latitude, depth, longitude, </t>
    </r>
    <r>
      <rPr>
        <rFont val="Calibri"/>
        <color rgb="FF000000"/>
        <sz val="12.0"/>
      </rPr>
      <t>eastward_sea_water_velocity + northward_sea_water_velocity + upward_sea_water_velocity (0.01, 0.4, 1, 1.4, 2.4, 3.4, 4.4, 5.4, 6.4, 7.4, 8.4, 9.4, 10.4, 11.4, 12.4, 13.4, 14.4, 15.4, 16.4 m), mass_concentration_of_chlorophyll_in_sea_water (1, 9.5m), phycocyanin_concentration (1, 9.5m), sea_water_pressure (9.5m)</t>
    </r>
  </si>
  <si>
    <t>OSUGI</t>
  </si>
  <si>
    <t>obs_56</t>
  </si>
  <si>
    <t>Gibraltar Island Buoy (osugi)</t>
  </si>
  <si>
    <t>Ohio State University Stone Laboratory</t>
  </si>
  <si>
    <r>
      <rPr>
        <rFont val="Calibri"/>
        <color rgb="FF000000"/>
        <sz val="12.0"/>
      </rPr>
      <t xml:space="preserve">chlorophyll_fluorescence, Relative_Humidity, air_temperature, </t>
    </r>
    <r>
      <rPr>
        <rFont val="Calibri"/>
        <color rgb="FF000000"/>
        <sz val="12.0"/>
      </rPr>
      <t>sea_water_temperature (sfc, 1m),</t>
    </r>
    <r>
      <rPr>
        <rFont val="Calibri"/>
        <color rgb="FF000000"/>
        <sz val="12.0"/>
      </rPr>
      <t xml:space="preserve"> wind_from_direction, sea_water_electrical_conductivity_at_reference_temperature (ref_temp = 25 degrees C),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</si>
  <si>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</si>
  <si>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</si>
  <si>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</si>
  <si>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</si>
  <si>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</si>
  <si>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</si>
  <si>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</si>
  <si>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rFont val="Calibri"/>
        <color rgb="FF000000"/>
        <sz val="12.0"/>
      </rPr>
      <t>sea_water_temperature_Depths</t>
    </r>
    <r>
      <rPr>
        <rFont val="Calibri"/>
        <color rgb="FF000000"/>
        <sz val="12.0"/>
      </rPr>
      <t>, sea_water_ph_reported_on_total_scale, sea_water_turbidity, mass_concentration_of_oxygen_in_sea_water, fractional_saturation_of_oxygen_in_sea_water, chlorophyll_fluorescence, phycocyanin_fluorescence, time, latitude, longitude, depth,</t>
    </r>
    <r>
      <rPr>
        <rFont val="Calibri"/>
        <color rgb="FF000000"/>
        <sz val="12.0"/>
      </rPr>
      <t xml:space="preserve"> sea_water_electrical_conductivity_at_reference_temperature (ref_temp = 25 degrees C)</t>
    </r>
  </si>
  <si>
    <t>PSP</t>
  </si>
  <si>
    <t>Petoskey State Park Weather Station</t>
  </si>
  <si>
    <t>SBEDISON</t>
  </si>
  <si>
    <t>obs_83</t>
  </si>
  <si>
    <t>Sandusky Bay Bridge</t>
  </si>
  <si>
    <r>
      <rPr>
        <rFont val="Calibri"/>
        <color rgb="FF000000"/>
        <sz val="12.0"/>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rFont val="Calibri"/>
        <color rgb="FF000000"/>
        <sz val="12.0"/>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</si>
  <si>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</si>
  <si>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</si>
  <si>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</si>
  <si>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</si>
  <si>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</si>
  <si>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</si>
  <si>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</si>
  <si>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</si>
  <si>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</si>
  <si>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r>
      <rPr>
        <rFont val="Calibri"/>
        <strike/>
        <color rgb="FF000000"/>
        <sz val="12.0"/>
      </rPr>
      <t>Yf</t>
    </r>
    <r>
      <rPr>
        <rFont val="Calibri"/>
        <color rgb="FF000000"/>
        <sz val="12.0"/>
      </rPr>
      <t xml:space="preserve"> Yp</t>
    </r>
  </si>
  <si>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</si>
  <si>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</si>
  <si>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obs_24</t>
  </si>
  <si>
    <t>City of Toledo Water Intake Crib (tolcrib)</t>
  </si>
  <si>
    <t>City of Toledo</t>
  </si>
  <si>
    <r>
      <rPr>
        <rFont val="Calibri"/>
        <color rgb="FF000000"/>
        <sz val="12.0"/>
      </rPr>
      <t xml:space="preserve">wind_from_direction, wind_speed, wind_speed_of_gust, air_pressure_at_mean_sea_level,  </t>
    </r>
    <r>
      <rPr>
        <rFont val="Calibri"/>
        <color rgb="FF000000"/>
        <sz val="12.0"/>
      </rPr>
      <t>sea_water_temperature</t>
    </r>
    <r>
      <rPr>
        <rFont val="Calibri"/>
        <color rgb="FF000000"/>
        <sz val="12.0"/>
      </rPr>
      <t xml:space="preserve">, sea_water_electrial_conductivity, </t>
    </r>
    <r>
      <rPr>
        <rFont val="Calibri"/>
        <color rgb="FF000000"/>
        <sz val="12.0"/>
      </rPr>
      <t>sea_water_electrical_conductivity_at_reference_temperature (ref_temp = 25 degrees C),</t>
    </r>
    <r>
      <rPr>
        <rFont val="Calibri"/>
        <color rgb="FF000000"/>
        <sz val="12.0"/>
      </rPr>
      <t xml:space="preserve"> </t>
    </r>
    <r>
      <rPr>
        <rFont val="Calibri"/>
        <color rgb="FF000000"/>
        <sz val="12.0"/>
      </rPr>
      <t>sea_water_ph_reported_on_total_scale</t>
    </r>
    <r>
      <rPr>
        <rFont val="Calibri"/>
        <color rgb="FF000000"/>
        <sz val="12.0"/>
      </rPr>
      <t xml:space="preserve">, </t>
    </r>
    <r>
      <rPr>
        <rFont val="Calibri"/>
        <color rgb="FF000000"/>
        <sz val="12.0"/>
      </rPr>
      <t>chlorophyll_fluorescence</t>
    </r>
    <r>
      <rPr>
        <rFont val="Calibri"/>
        <color rgb="FF000000"/>
        <sz val="12.0"/>
      </rPr>
      <t xml:space="preserve">, </t>
    </r>
    <r>
      <rPr>
        <rFont val="Calibri"/>
        <color rgb="FF000000"/>
        <sz val="12.0"/>
      </rPr>
      <t>sea_water_turbidity</t>
    </r>
    <r>
      <rPr>
        <rFont val="Calibri"/>
        <color rgb="FF000000"/>
        <sz val="12.0"/>
      </rPr>
      <t>,</t>
    </r>
    <r>
      <rPr>
        <rFont val="Calibri"/>
        <color rgb="FF000000"/>
        <sz val="12.0"/>
      </rPr>
      <t xml:space="preserve"> phycocyanin_fluorescence,</t>
    </r>
    <r>
      <rPr>
        <rFont val="Calibri"/>
        <color rgb="FF000000"/>
        <sz val="12.0"/>
      </rPr>
      <t xml:space="preserve"> time, latitude, longitude, depth,  </t>
    </r>
    <r>
      <rPr>
        <rFont val="Calibri"/>
        <color rgb="FF000000"/>
        <sz val="12.0"/>
      </rPr>
      <t>air_temperature</t>
    </r>
    <r>
      <rPr>
        <rFont val="Calibri"/>
        <color rgb="FF000000"/>
        <sz val="12.0"/>
      </rPr>
      <t xml:space="preserve">, dew_point_temperature, </t>
    </r>
    <r>
      <rPr>
        <rFont val="Calibri"/>
        <color rgb="FF000000"/>
        <sz val="12.0"/>
      </rPr>
      <t>relative_humidity</t>
    </r>
    <r>
      <rPr>
        <rFont val="Calibri"/>
        <color rgb="FF000000"/>
        <sz val="12.0"/>
      </rPr>
      <t xml:space="preserve">, </t>
    </r>
    <r>
      <rPr>
        <rFont val="Calibri"/>
        <color rgb="FF000000"/>
        <sz val="12.0"/>
      </rPr>
      <t>battery_voltage, oxidation_reduction_potential, surface_downwelling_shortwave_flux_in_air</t>
    </r>
  </si>
  <si>
    <t>TOLLSPS</t>
  </si>
  <si>
    <t>obs_23</t>
  </si>
  <si>
    <t>Toledo Low Service Pump Station (tollsps)</t>
  </si>
  <si>
    <r>
      <rPr>
        <rFont val="Calibri"/>
        <color rgb="FF000000"/>
        <sz val="12.0"/>
      </rPr>
      <t xml:space="preserve">sea_water_temperature, sea_water_electrical_conductivity_at_reference_temperature (ref_temp = 25 degrees C), chlorophyll_fluorescence, sea_water_ph_reported_on_total_scale, </t>
    </r>
    <r>
      <rPr>
        <rFont val="Calibri"/>
        <color rgb="FF000000"/>
        <sz val="12.0"/>
      </rPr>
      <t>sea_water_turbidity</t>
    </r>
    <r>
      <rPr>
        <rFont val="Calibri"/>
        <color rgb="FF000000"/>
        <sz val="12.0"/>
      </rPr>
      <t xml:space="preserve">, phycocyanin_fluorescence, time, latitude, longitude, depth, </t>
    </r>
    <r>
      <rPr>
        <rFont val="Calibri"/>
        <color rgb="FF000000"/>
        <sz val="12.0"/>
      </rPr>
      <t>oxidation_reduction_potential</t>
    </r>
  </si>
  <si>
    <t>TREC_T</t>
  </si>
  <si>
    <t>obs_5</t>
  </si>
  <si>
    <t>TREC Weather Station</t>
  </si>
  <si>
    <r>
      <rPr>
        <rFont val="Calibri"/>
        <color rgb="FF000000"/>
        <sz val="12.0"/>
      </rPr>
      <t>surface_downwelling_shortwave_flux_in_air, wind_from_direction, wind_speed,</t>
    </r>
    <r>
      <rPr>
        <rFont val="Calibri"/>
        <color rgb="FF000000"/>
        <sz val="12.0"/>
      </rPr>
      <t xml:space="preserve"> </t>
    </r>
    <r>
      <rPr>
        <rFont val="Calibri"/>
        <color rgb="FF000000"/>
        <sz val="12.0"/>
      </rPr>
      <t>air_temperature, relative_humidity,</t>
    </r>
    <r>
      <rPr>
        <rFont val="Calibri"/>
        <color rgb="FF000000"/>
        <sz val="12.0"/>
      </rPr>
      <t xml:space="preserve"> air_pressure,</t>
    </r>
    <r>
      <rPr>
        <rFont val="Calibri"/>
        <color rgb="FF000000"/>
        <sz val="12.0"/>
      </rPr>
      <t xml:space="preserve"> time, latitude, longitude, </t>
    </r>
    <r>
      <rPr>
        <rFont val="Calibri"/>
        <color rgb="FF000000"/>
        <sz val="12.0"/>
      </rPr>
      <t>altitude</t>
    </r>
  </si>
  <si>
    <t>TWCO1</t>
  </si>
  <si>
    <t>Toledo Crib Meteorological Station</t>
  </si>
  <si>
    <t>wind_from_direction, wind_speed, wind_speed_of_gust, sea_surface_temperature, latitude, longitude, time</t>
  </si>
  <si>
    <t>UMBIO</t>
  </si>
  <si>
    <t>obs_63</t>
  </si>
  <si>
    <t>UM Bio Station Buoy (UMBIO)</t>
  </si>
  <si>
    <r>
      <rPr>
        <rFont val="Calibri"/>
        <strike/>
        <color rgb="FF000000"/>
        <sz val="12.0"/>
      </rPr>
      <t>Yp</t>
    </r>
    <r>
      <rPr>
        <rFont val="Calibri"/>
        <color rgb="FF000000"/>
        <sz val="12.0"/>
      </rPr>
      <t xml:space="preserve"> </t>
    </r>
    <r>
      <rPr>
        <rFont val="Calibri"/>
        <color rgb="FF000000"/>
        <sz val="12.0"/>
      </rPr>
      <t>N</t>
    </r>
  </si>
  <si>
    <r>
      <rPr>
        <rFont val="Calibri"/>
        <color rgb="FF000000"/>
        <sz val="12.0"/>
      </rPr>
      <t xml:space="preserve">wind_from_direction,  wind_speed, wind_speed_of_gust , air_temperature, </t>
    </r>
    <r>
      <rPr>
        <rFont val="Calibri"/>
        <color rgb="FF000000"/>
        <sz val="12.0"/>
      </rPr>
      <t>air_pressure</t>
    </r>
    <r>
      <rPr>
        <rFont val="Calibri"/>
        <color rgb="FF000000"/>
        <sz val="12.0"/>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rFont val="Calibri"/>
        <color rgb="FF000000"/>
        <sz val="12.0"/>
      </rPr>
      <t>phycocyanin_fluorescence</t>
    </r>
    <r>
      <rPr>
        <rFont val="Calibri"/>
        <color rgb="FF000000"/>
        <sz val="12.0"/>
      </rPr>
      <t>, battery_voltage ,time, latitude, longitude, depth</t>
    </r>
  </si>
  <si>
    <t>UTLCP</t>
  </si>
  <si>
    <t>obs_54</t>
  </si>
  <si>
    <t>Little Cedar Point Buoy (utlcp)</t>
  </si>
  <si>
    <t>University of Toledo</t>
  </si>
  <si>
    <r>
      <rPr>
        <rFont val="Calibri"/>
        <color rgb="FF000000"/>
        <sz val="12.0"/>
      </rPr>
      <t xml:space="preserve">wind_from_direction, wind_speed,  air_temperature, </t>
    </r>
    <r>
      <rPr>
        <rFont val="Calibri"/>
        <color rgb="FF000000"/>
        <sz val="12.0"/>
      </rPr>
      <t>air_pressure,</t>
    </r>
    <r>
      <rPr>
        <rFont val="Calibri"/>
        <color rgb="FF000000"/>
        <sz val="12.0"/>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</si>
  <si>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UWRAEON1-22</t>
  </si>
  <si>
    <t>UWRAEON1-22 Lake Huron Monitoring Buoy</t>
  </si>
  <si>
    <t>University of Windsor RAEON</t>
  </si>
  <si>
    <r>
      <rPr>
        <rFont val="Calibri"/>
        <color rgb="FF000000"/>
        <sz val="12.0"/>
      </rPr>
      <t xml:space="preserve">air_temperature,  air_pressure_at_mean_sea_level, wind_from_direction, wind_speed, wind_speed_of_gust, sea_surface_wave_significant_height, sea_surface_wave_mean_period, sea_surface_wave_from_direction, </t>
    </r>
    <r>
      <rPr>
        <rFont val="Calibri"/>
        <color rgb="FF000000"/>
        <sz val="12.0"/>
      </rPr>
      <t>eastward_sea_water_velocity +northward_sea_water_velocity (1m, 2m, 3m, 4m, 5m, 6m, 7m, 8m), sea_water_temperature (1m, 2m, 3m, 4m, 5m, 6m, 7m, 8m, 9m)</t>
    </r>
    <r>
      <rPr>
        <rFont val="Calibri"/>
        <color rgb="FF000000"/>
        <sz val="12.0"/>
      </rPr>
      <t>, longitude, latitude, depth, time</t>
    </r>
  </si>
  <si>
    <t>UWRAEON2-23</t>
  </si>
  <si>
    <t>University of Windsor RAEON Buoy 2 - 2023</t>
  </si>
  <si>
    <t>air_temperature, relative_humidity, air_pressure_at_mean_sea_level, wind_from_direction, wind_speed, wind_speed_of_gust, sea_surface_wave_significant_height, sea_surface_wave_mean_period, sea_surface_wave_from_direction, sea_water_temperature (1m, 2m, 3m, 4m, 5m, 6m, 7m, 8m, 9m), time, latitude, longitude, depth</t>
  </si>
  <si>
    <t>Platform has been hosted before, but it's in a new location this year.</t>
  </si>
  <si>
    <t>UWRAEON4-SL</t>
  </si>
  <si>
    <t>UWindsor RAEON 4 Sensor Line</t>
  </si>
  <si>
    <t>University of Windsor</t>
  </si>
  <si>
    <r>
      <rPr>
        <rFont val="Calibri"/>
        <color rgb="FF000000"/>
        <sz val="12.0"/>
      </rPr>
      <t xml:space="preserve">mass_concentration_of_chlorophyll (1.5m), phycocyanin_concentration (1.5m), concentration_of_colored_dissolved_organic_matter_in_sea_water_expressed_as_equivalent_mass_fraction_of_quinine_sulfate_dihydrate (2.4m), sea_water_turbidity (2.4m), mass_concentration_of_oxygen_in_sea_water (1.5m, 9m), </t>
    </r>
    <r>
      <rPr>
        <rFont val="Calibri"/>
        <color rgb="FF000000"/>
        <sz val="12.0"/>
      </rPr>
      <t>sea_water_temperature (1.5m, 9m)</t>
    </r>
  </si>
  <si>
    <t>UWRAEON5-SL</t>
  </si>
  <si>
    <t>UWindsor RAEON 5 Sensor Line</t>
  </si>
  <si>
    <r>
      <rPr>
        <rFont val="Calibri"/>
        <color rgb="FF000000"/>
        <sz val="12.0"/>
      </rPr>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r>
    <r>
      <rPr>
        <rFont val="Calibri"/>
        <color rgb="FF000000"/>
        <sz val="12.0"/>
      </rPr>
      <t xml:space="preserve"> sea_water_temperature (1.4, 8.5m)</t>
    </r>
  </si>
  <si>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</si>
  <si>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</si>
  <si>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</si>
  <si>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</si>
  <si>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</si>
  <si>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</si>
  <si>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rFont val="Calibri"/>
        <color rgb="FF000000"/>
        <sz val="12.0"/>
      </rPr>
      <t xml:space="preserve">concentration_of_colored_dissolved_organic_matter_in_sea_water_expressed_as_equivalent_mass_fraction_of_quinine_sulfate_dihydrate (2m), mass_concentration_of_oxygen_in_sea_water (1.5m, 8.5m), fractional_saturation_of_oxygen_in_sea_water (1.5m, 8.5m), mass_concentration_of_chlorophyll_in_sea_water, sea_water_turbidity (2m), phycocyanin_concentration (1.5m), </t>
    </r>
    <r>
      <rPr>
        <rFont val="Calibri"/>
        <color rgb="FF000000"/>
        <sz val="12.0"/>
      </rPr>
      <t>sea_water_temperature (sfc, 1.5m, 2.1m, 3m, 4m, 5m, 6m, 7m, 8m, 8.5m),</t>
    </r>
    <r>
      <rPr>
        <rFont val="Calibri"/>
        <color rgb="FF000000"/>
        <sz val="12.0"/>
      </rPr>
      <t xml:space="preserve"> time, longitude,latitude, depth</t>
    </r>
  </si>
  <si>
    <t>UWRAEON7</t>
  </si>
  <si>
    <t>UWRAEON 7 Monitoring Buoy</t>
  </si>
  <si>
    <t>UWRAEON7-SL</t>
  </si>
  <si>
    <t>UWindsor RAEON 7 Sensor Line</t>
  </si>
  <si>
    <r>
      <rPr>
        <rFont val="Calibri"/>
        <color rgb="FF000000"/>
        <sz val="12.0"/>
      </rPr>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r>
    <r>
      <rPr>
        <rFont val="Calibri"/>
        <color rgb="FF000000"/>
        <sz val="12.0"/>
      </rPr>
      <t xml:space="preserve"> sea_water_temperature (1.5m, 9.5m)</t>
    </r>
  </si>
  <si>
    <t>WALNUT</t>
  </si>
  <si>
    <t>Walnut Creek Buoy</t>
  </si>
  <si>
    <r>
      <rPr>
        <rFont val="Calibri"/>
        <color rgb="FF000000"/>
        <sz val="12.0"/>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rFont val="Calibri"/>
        <color rgb="FF000000"/>
        <sz val="12.0"/>
      </rPr>
      <t>sea_water_electrical_conductivity_at_reference_temperature (ref_temp = 25 degrees C)</t>
    </r>
    <r>
      <rPr>
        <rFont val="Calibri"/>
        <color rgb="FF000000"/>
        <sz val="12.0"/>
      </rPr>
      <t xml:space="preserve">, </t>
    </r>
    <r>
      <rPr>
        <rFont val="Calibri"/>
        <color rgb="FF000000"/>
        <sz val="12.0"/>
      </rPr>
      <t>sea_water_ph_reported_on_total_scale</t>
    </r>
    <r>
      <rPr>
        <rFont val="Calibri"/>
        <color rgb="FF000000"/>
        <sz val="12.0"/>
      </rPr>
      <t>, sea_water_turbidity, phycocyanin_fluorescence, chlorophyll_fluorescence, oxidation_reduction_potential, fluorescent_dissolved_organic_matter, latitude, longitude, time, depth</t>
    </r>
  </si>
  <si>
    <t>WIM_349</t>
  </si>
  <si>
    <t>HW_East_China</t>
  </si>
  <si>
    <t>Wayne State University</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</si>
  <si>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</si>
  <si>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</si>
  <si>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</si>
  <si>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</si>
  <si>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</si>
  <si>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</si>
  <si>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</si>
  <si>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</si>
  <si>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</si>
  <si>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</si>
  <si>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</si>
  <si>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</si>
  <si>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</si>
  <si>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sea_water_electrical_conductivity_at_reference_temperature (ref_temp = 25 degrees C),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</si>
  <si>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</si>
  <si>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</si>
  <si>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</si>
  <si>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</si>
  <si>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</si>
  <si>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</si>
  <si>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</si>
  <si>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</si>
  <si>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</si>
  <si>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</si>
  <si>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</si>
  <si>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</si>
  <si>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</si>
  <si>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</si>
  <si>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</si>
  <si>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</si>
  <si>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</si>
  <si>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</si>
  <si>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</si>
  <si>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</si>
  <si>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</si>
  <si>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</si>
  <si>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obs_10</t>
  </si>
  <si>
    <t>Station WSLM4 - White Shoal Light, MI</t>
  </si>
  <si>
    <t>Lake Michigan Evaporation and Meteorological Data from White Shoal (WSLM4)</t>
  </si>
  <si>
    <t>Great Lakes Environmental Research Lab</t>
  </si>
  <si>
    <r>
      <rPr>
        <rFont val="Calibri"/>
        <color rgb="FF000000"/>
        <sz val="12.0"/>
      </rPr>
      <t xml:space="preserve">wind_from_direction, wind_speed, air_pressure_at_mean_sea_level, air_temperature, surface_downwelling_shortwave_flux_in_air, dew_point_temperature, time, latitude, longitude, depth, relative_humidy, altitude, </t>
    </r>
    <r>
      <rPr>
        <rFont val="Calibri"/>
        <color rgb="FF000000"/>
        <sz val="12.0"/>
      </rPr>
      <t>sea_surface_temperature</t>
    </r>
  </si>
  <si>
    <t>WSP</t>
  </si>
  <si>
    <t>Wilderness State Park Weather Station</t>
  </si>
  <si>
    <t>Non-Ingest Stations</t>
  </si>
  <si>
    <t>McGulphin Point North, MI</t>
  </si>
  <si>
    <t>Michigan Technological University</t>
  </si>
  <si>
    <r>
      <rPr>
        <rFont val="Calibri, Arial"/>
        <color rgb="FF000000"/>
        <sz val="11.0"/>
      </rPr>
      <t xml:space="preserve">sea_surface_wave_significant_height, sea_surface_wave_period_at_variance_spectral_density_maximum, sea_surface_wave_from_direction_at_variance_spectral_density_maximum, sea_surface_water_temperature, </t>
    </r>
    <r>
      <rPr>
        <rFont val="Calibri, Arial"/>
        <color rgb="FF000000"/>
        <sz val="11.0"/>
      </rPr>
      <t>sea_surface_wave_directional_spread_at_variance_spectral_density_maximum, sea_surface_wave_mean_period, air_temperature, eastward_sea_water_velocity, northward_sea_water_velocity, latitude, longitude, time</t>
    </r>
  </si>
  <si>
    <t>Erie Islands Buoy</t>
  </si>
  <si>
    <t>Cleveland Water Alliance/LimnoTech</t>
  </si>
  <si>
    <t>nonprofit/industry</t>
  </si>
  <si>
    <t>wind_from_directio, wind_speed, wind_speed_of_gust, dew_point_temperature, water_temperature (1m), air_temperature, air_pressure_at_mean_sea_level, dominant_wave_period, sea_surface_wave_significant_height, sea_surface_wave_dominant_direction</t>
  </si>
  <si>
    <t>Port Clinton Buoy</t>
  </si>
  <si>
    <t>Huron Buoy</t>
  </si>
  <si>
    <t>Sheffield Buoy</t>
  </si>
  <si>
    <t>Edgewater Beach Buoy</t>
  </si>
  <si>
    <t>Euclid Beach Buoy</t>
  </si>
  <si>
    <t>Fairport Harbor Buoy</t>
  </si>
  <si>
    <t>Ashtabula Buoy</t>
  </si>
  <si>
    <t>Rawley Point East, WI - CDIP 269</t>
  </si>
  <si>
    <t>Scripps Institution of Oceaongraphy</t>
  </si>
  <si>
    <t>sea_surface_significant_wave_height, sea_surface_wave_period_at_variance_spectral_density_maximum, sea_surface_wave_from_direction_at_variance_spectral_density_maximum, sea_surface, sea_surface_wave_from_direction, sea_surface_wave_mean_period, sea_water_temperature (0.5m),  latitude, longitude, time</t>
  </si>
  <si>
    <t>Grand Island North, MI - CDIP 268</t>
  </si>
  <si>
    <t>LKSBAWQ</t>
  </si>
  <si>
    <t>Barker's Island Water Quality Station</t>
  </si>
  <si>
    <t>University of Wisconsin Extension</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</si>
  <si>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 chlorophyll_fluorescence, latitude, longitude, time</t>
  </si>
  <si>
    <t>LKSPOMET</t>
  </si>
  <si>
    <t>Pokegama Bay Weather Station</t>
  </si>
  <si>
    <t>surface_downwelling_photosynthetic_photon_flux_in_air, air_temperature, relative_humidity, air_pressure, wind_speed, wind_speed_of_gust, wind_from_direction, lwe_thickness_of_precipitation_amount, latitude, longitude, time</t>
  </si>
  <si>
    <t>OWCDRWQ</t>
  </si>
  <si>
    <t>Darrow Road Water Quality Station</t>
  </si>
  <si>
    <t>Old Woman Creek National Estuarine Research Reserve</t>
  </si>
  <si>
    <t>gov_state</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</si>
  <si>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t>
  </si>
  <si>
    <t>OWCOLWQ</t>
  </si>
  <si>
    <t>Lower Estuary Water Quality Station</t>
  </si>
  <si>
    <t>OWCOWMET</t>
  </si>
  <si>
    <t>Old Woman Creek Meteorologial Station</t>
  </si>
  <si>
    <t>surface_downwelling_photosynthetic_photon_flux_in_air, air_temperature, relative_humidity, air_pressure, wind_speed, wind_speed_of_gust, wind_from_direction, lwe_thickness_of_precipitation_amount</t>
  </si>
  <si>
    <t>OWCWMWQ</t>
  </si>
  <si>
    <t>State Route 6 Water Quality Station</t>
  </si>
  <si>
    <t>OWCWRMET</t>
  </si>
  <si>
    <t>Western Reserve Meteorological Station</t>
  </si>
  <si>
    <t xml:space="preserve">N </t>
  </si>
  <si>
    <t>SPOT-1080</t>
  </si>
  <si>
    <t>Les Cheneaux/Eastern Straits</t>
  </si>
  <si>
    <r>
      <rPr>
        <rFont val="Calibri"/>
        <strike/>
        <color rgb="FF000000"/>
        <sz val="11.0"/>
      </rPr>
      <t>Yp</t>
    </r>
    <r>
      <rPr>
        <rFont val="Calibri"/>
        <color rgb="FF000000"/>
        <sz val="11.0"/>
      </rPr>
      <t xml:space="preserve"> </t>
    </r>
    <r>
      <rPr>
        <rFont val="Calibri"/>
        <color rgb="FFFF0000"/>
        <sz val="11.0"/>
      </rPr>
      <t>Yf</t>
    </r>
  </si>
  <si>
    <t>Cooperative Institute for Great Lakes Research</t>
  </si>
  <si>
    <t>Wind_from_direction;Wind_speed; sea_surface_wave_significant_height; sea_surface_wave_period_at_spectral_density_maximum,  sea_surface_wave_from_direction, sea_water_temperature_at_depth (1, 5, 9, 14m), latitude, longitude, time</t>
  </si>
  <si>
    <t>SPOT-1275</t>
  </si>
  <si>
    <t>obs_40</t>
  </si>
  <si>
    <t>Point Betsie</t>
  </si>
  <si>
    <r>
      <rPr>
        <rFont val="Calibri"/>
        <strike/>
        <color rgb="FF000000"/>
        <sz val="11.0"/>
      </rPr>
      <t>Yp</t>
    </r>
    <r>
      <rPr>
        <rFont val="Calibri"/>
        <color rgb="FF000000"/>
        <sz val="11.0"/>
      </rPr>
      <t xml:space="preserve"> </t>
    </r>
    <r>
      <rPr>
        <rFont val="Calibri"/>
        <color rgb="FFFF0000"/>
        <sz val="11.0"/>
      </rPr>
      <t>Yf</t>
    </r>
  </si>
  <si>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</si>
  <si>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</si>
  <si>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</si>
  <si>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</si>
  <si>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</si>
  <si>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</si>
  <si>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</si>
  <si>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</si>
  <si>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</si>
  <si>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</si>
  <si>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</si>
  <si>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</si>
  <si>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</si>
  <si>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r>
      <rPr>
        <rFont val="Calibri"/>
        <strike/>
        <color rgb="FF000000"/>
        <sz val="11.0"/>
      </rPr>
      <t>Y</t>
    </r>
    <r>
      <rPr>
        <rFont val="Calibri"/>
        <color rgb="FF000000"/>
        <sz val="11.0"/>
      </rPr>
      <t xml:space="preserve"> </t>
    </r>
    <r>
      <rPr>
        <rFont val="Calibri"/>
        <color rgb="FFFF0000"/>
        <sz val="11.0"/>
      </rPr>
      <t>N</t>
    </r>
  </si>
  <si>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</si>
  <si>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</si>
  <si>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Awaiting repairs and may be deployed.</t>
  </si>
  <si>
    <t>SPOT-1408</t>
  </si>
  <si>
    <t>East Grand Traverse Bay</t>
  </si>
  <si>
    <r>
      <rPr>
        <rFont val="Calibri"/>
        <strike/>
        <color rgb="FF000000"/>
        <sz val="11.0"/>
      </rPr>
      <t xml:space="preserve">Y </t>
    </r>
    <r>
      <rPr>
        <rFont val="Calibri"/>
        <color rgb="FFFF0000"/>
        <sz val="11.0"/>
      </rPr>
      <t>N</t>
    </r>
  </si>
  <si>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</si>
  <si>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SPOT-1753</t>
  </si>
  <si>
    <t>Grand Marais, MN Spotter</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</si>
  <si>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</si>
  <si>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</si>
  <si>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Copper Harbor</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</si>
  <si>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</si>
  <si>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</si>
  <si>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r>
      <rPr>
        <rFont val="Arial"/>
        <strike/>
        <color rgb="FF000000"/>
      </rPr>
      <t xml:space="preserve">North Entry Spotter </t>
    </r>
    <r>
      <rPr>
        <rFont val="Arial"/>
        <color rgb="FFFF0000"/>
      </rPr>
      <t>East Superior Spotter</t>
    </r>
  </si>
  <si>
    <r>
      <rPr>
        <rFont val="Arial"/>
        <strike/>
        <color rgb="FF000000"/>
      </rPr>
      <t>46.26993</t>
    </r>
    <r>
      <rPr>
        <rFont val="Arial"/>
        <color rgb="FF000000"/>
      </rPr>
      <t xml:space="preserve"> </t>
    </r>
    <r>
      <rPr>
        <rFont val="Arial"/>
        <color rgb="FFFF0000"/>
      </rPr>
      <t>47.585</t>
    </r>
  </si>
  <si>
    <r>
      <rPr>
        <rFont val="Arial"/>
        <strike/>
        <color rgb="FF000000"/>
      </rPr>
      <t>-88.60705</t>
    </r>
    <r>
      <rPr>
        <rFont val="Arial"/>
        <color rgb="FF000000"/>
      </rPr>
      <t xml:space="preserve"> </t>
    </r>
    <r>
      <rPr>
        <rFont val="Arial"/>
        <color rgb="FFFF0000"/>
      </rPr>
      <t>-86.585</t>
    </r>
  </si>
  <si>
    <r>
      <rPr>
        <rFont val="Arial"/>
        <strike/>
        <color rgb="FF000000"/>
      </rPr>
      <t>5/25/2022</t>
    </r>
    <r>
      <rPr>
        <rFont val="Arial"/>
        <color rgb="FF000000"/>
      </rPr>
      <t xml:space="preserve"> </t>
    </r>
    <r>
      <rPr>
        <rFont val="Arial"/>
        <color rgb="FFFF0000"/>
      </rPr>
      <t>12/5/2023</t>
    </r>
  </si>
  <si>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</si>
  <si>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Was deployed for over-winter deployed near an NDBC buoy location for continuous year-round observations.</t>
  </si>
  <si>
    <t>SPOT-1816</t>
  </si>
  <si>
    <r>
      <rPr>
        <rFont val="Arial"/>
        <strike/>
        <color rgb="FF000000"/>
      </rPr>
      <t>Northern Green Bay</t>
    </r>
    <r>
      <rPr>
        <rFont val="Arial"/>
        <strike/>
        <color rgb="FFFF0000"/>
      </rPr>
      <t xml:space="preserve"> </t>
    </r>
    <r>
      <rPr>
        <rFont val="Arial"/>
        <color rgb="FFFF0000"/>
      </rPr>
      <t>North Huron Spotter</t>
    </r>
  </si>
  <si>
    <t xml:space="preserve">
</t>
  </si>
  <si>
    <r>
      <rPr>
        <rFont val="Arial"/>
        <strike/>
        <color rgb="FF000000"/>
      </rPr>
      <t xml:space="preserve">45.54862889 </t>
    </r>
    <r>
      <rPr>
        <rFont val="Arial"/>
        <color rgb="FFFF0000"/>
      </rPr>
      <t>43.3515</t>
    </r>
  </si>
  <si>
    <r>
      <rPr>
        <rFont val="Arial"/>
        <strike/>
        <color rgb="FF000000"/>
      </rPr>
      <t>-87.146165</t>
    </r>
    <r>
      <rPr>
        <rFont val="Arial"/>
        <color rgb="FF000000"/>
      </rPr>
      <t xml:space="preserve"> </t>
    </r>
    <r>
      <rPr>
        <rFont val="Arial"/>
        <color rgb="FFFF0000"/>
      </rPr>
      <t>-82.845</t>
    </r>
  </si>
  <si>
    <t>SPOT-1981</t>
  </si>
  <si>
    <t>North Manitou Island</t>
  </si>
  <si>
    <t>SPOT-30114R</t>
  </si>
  <si>
    <t>Ontonagon, MI</t>
  </si>
  <si>
    <t>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9, 27, 46 m), air_pressure, latitude, longitude, time</t>
  </si>
  <si>
    <t>SPOT-30363R</t>
  </si>
  <si>
    <t>Whitefish Point, MI</t>
  </si>
  <si>
    <t>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3.7, 7.9, 12.2 m), air_pressure, latitude, longitude, time</t>
  </si>
  <si>
    <t>SPOT-30949C</t>
  </si>
  <si>
    <t>Sheboygan, WI, USA</t>
  </si>
  <si>
    <t>NOAA Sanctuaries</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</si>
  <si>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 6, 11, 21 m), air_pressure, latitude, longitude, time</t>
  </si>
  <si>
    <t>SPOT-30952C</t>
  </si>
  <si>
    <t>Port Washington, WI, USA</t>
  </si>
  <si>
    <t>SPOT-30953C</t>
  </si>
  <si>
    <t>Two Rivers, WI, USA</t>
  </si>
  <si>
    <t>SPOT-30954C</t>
  </si>
  <si>
    <t>Park Point Beach - Beach House</t>
  </si>
  <si>
    <t>sea_water_temperature (0.6, 5.6m, 11m), Wind_from_direction;Wind_speed;sea_surface_wave_height_at_variance_spectral_density_maximum;sea_surface_wave_period_at_variance_spectral_density_maximum; sea_surface_wave_mean_period, sea_surface_wave_from_direction, sea_surface_wave_significant_height, sea_surface_wave_from_direction_at_variance_spectral_density_maximum, latitude, longitude, air_pressure, sea_surface_wave_directional_spread, sea_surface_wave_directional_spread_at_variance_spectral_density_maximum, latitude, longitude, time</t>
  </si>
  <si>
    <t>SPOT-31302C</t>
  </si>
  <si>
    <t>South Michigan Spotter</t>
  </si>
  <si>
    <t>Wind_from_direction; Wind_speed; sea_surface_wave_significant_height; sea_surface_wave_mean_period, sea_surface_wave_directional_spread, sea_surface_wave_from_direction, air_pressure, latitude, longitude, time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</si>
</sst>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
    <numFmt numFmtId="165" formatCode="m/yyyy"/>
    <numFmt numFmtId="166" formatCode="mm/yyyy"/>
    <numFmt numFmtId="167" formatCode="mmmm yyyy"/>
    <numFmt numFmtId="168" formatCode="0.0000"/>
    <numFmt numFmtId="169" formatCode="m/d/yyyy"/>
  </numFmts>
  <fonts count="20">
    <font>
      <sz val="10.0"/>
      <color rgb="FF000000"/>
      <name val="Arial"/>
      <scheme val="minor"/>
    </font>
    <font>
      <b/>
      <sz val="12.0"/>
      <color rgb="FF000000"/>
      <name val="Calibri"/>
    </font>
    <font>
      <sz val="12.0"/>
      <color rgb="FF000000"/>
      <name val="Calibri"/>
    </font>
    <font>
      <u/>
      <sz val="12.0"/>
      <color rgb="FF000000"/>
      <name val="Calibri"/>
    </font>
    <font>
      <u/>
      <sz val="12.0"/>
      <color rgb="FF000000"/>
      <name val="Calibri"/>
    </font>
    <font>
      <strike/>
      <sz val="12.0"/>
      <color rgb="FF000000"/>
      <name val="Calibri"/>
    </font>
    <font>
      <sz val="9.0"/>
      <color rgb="FF000000"/>
      <name val="Arial"/>
    </font>
    <font>
      <sz val="12.0"/>
      <color rgb="FFFF0000"/>
      <name val="Calibri"/>
    </font>
    <font>
      <sz val="12.0"/>
      <color rgb="FFFF0000"/>
      <name val="Arial"/>
    </font>
    <font>
      <i/>
      <sz val="12.0"/>
      <color rgb="FF000000"/>
      <name val="Calibri"/>
    </font>
    <font>
      <color rgb="FF000000"/>
      <name val="Arial"/>
    </font>
    <font>
      <sz val="12.0"/>
      <color theme="1"/>
      <name val="Calibri"/>
    </font>
    <font>
      <sz val="11.0"/>
      <color rgb="FF000000"/>
      <name val="Calibri"/>
    </font>
    <font>
      <color rgb="FFFF0000"/>
      <name val="Arial"/>
    </font>
    <font>
      <sz val="11.0"/>
      <color rgb="FFFF0000"/>
      <name val="Calibri"/>
    </font>
    <font>
      <sz val="11.0"/>
      <color theme="1"/>
      <name val="Calibri"/>
    </font>
    <font>
      <sz val="10.0"/>
      <color rgb="FF000000"/>
      <name val="Arial"/>
    </font>
    <font>
      <sz val="10.0"/>
      <color rgb="FFFF0000"/>
      <name val="Arial"/>
    </font>
    <font>
      <strike/>
      <color rgb="FF000000"/>
      <name val="Arial"/>
    </font>
    <font>
      <color theme="1"/>
      <name val="Arial"/>
      <scheme val="minor"/>
    </font>
  </fonts>
  <fills count="5">
    <fill>
      <patternFill patternType="none"/>
    </fill>
    <fill>
      <patternFill patternType="lightGray"/>
    </fill>
    <fill>
      <patternFill patternType="solid">
        <fgColor rgb="FFDEEAF6"/>
        <bgColor rgb="FFDEEAF6"/>
      </patternFill>
    </fill>
    <fill>
      <patternFill patternType="solid">
        <fgColor rgb="FFFFFFFF"/>
        <bgColor rgb="FFFFFFFF"/>
      </patternFill>
    </fill>
    <fill>
      <patternFill patternType="solid">
        <fgColor rgb="FFFFFF00"/>
        <bgColor rgb="FFFFFF00"/>
      </patternFill>
    </fill>
  </fills>
  <borders count="10">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999999"/>
      </left>
      <right style="thin">
        <color rgb="FF999999"/>
      </right>
      <bottom style="thin">
        <color rgb="FF999999"/>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0" fontId="1" numFmtId="0" xfId="0" applyAlignment="1" applyBorder="1" applyFont="1">
      <alignment horizontal="left" shrinkToFit="0" vertical="bottom" wrapText="1"/>
    </xf>
    <xf borderId="1" fillId="0" fontId="1" numFmtId="0" xfId="0" applyAlignment="1" applyBorder="1" applyFont="1">
      <alignment horizontal="center" shrinkToFit="0" vertical="bottom" wrapText="1"/>
    </xf>
    <xf borderId="1" fillId="0" fontId="1" numFmtId="0" xfId="0" applyAlignment="1" applyBorder="1" applyFont="1">
      <alignment shrinkToFit="0" vertical="bottom" wrapText="1"/>
    </xf>
    <xf borderId="1" fillId="0" fontId="1" numFmtId="164" xfId="0" applyAlignment="1" applyBorder="1" applyFont="1" applyNumberFormat="1">
      <alignment shrinkToFit="0" vertical="bottom" wrapText="1"/>
    </xf>
    <xf borderId="1" fillId="0" fontId="2" numFmtId="0" xfId="0" applyAlignment="1" applyBorder="1" applyFont="1">
      <alignment shrinkToFit="0" vertical="bottom" wrapText="1"/>
    </xf>
    <xf borderId="0" fillId="0" fontId="2" numFmtId="0" xfId="0" applyAlignment="1" applyFont="1">
      <alignment shrinkToFit="0" vertical="bottom" wrapText="1"/>
    </xf>
    <xf borderId="2" fillId="0" fontId="2" numFmtId="0" xfId="0" applyAlignment="1" applyBorder="1" applyFont="1">
      <alignment horizontal="left" shrinkToFit="0" vertical="bottom" wrapText="1"/>
    </xf>
    <xf borderId="2" fillId="0" fontId="2" numFmtId="0" xfId="0" applyAlignment="1" applyBorder="1" applyFont="1">
      <alignment horizontal="center" shrinkToFit="0" vertical="bottom" wrapText="1"/>
    </xf>
    <xf borderId="2" fillId="0" fontId="2" numFmtId="164" xfId="0" applyAlignment="1" applyBorder="1" applyFont="1" applyNumberFormat="1">
      <alignment horizontal="left" shrinkToFit="0" vertical="bottom" wrapText="1"/>
    </xf>
    <xf borderId="2" fillId="0" fontId="3" numFmtId="0" xfId="0" applyAlignment="1" applyBorder="1" applyFont="1">
      <alignment horizontal="left" shrinkToFit="0" vertical="bottom" wrapText="1"/>
    </xf>
    <xf borderId="2" fillId="0" fontId="2" numFmtId="49" xfId="0" applyAlignment="1" applyBorder="1" applyFont="1" applyNumberFormat="1">
      <alignment horizontal="left" shrinkToFit="0" vertical="bottom" wrapText="1"/>
    </xf>
    <xf borderId="0" fillId="0" fontId="2" numFmtId="0" xfId="0" applyAlignment="1" applyFont="1">
      <alignment horizontal="left" shrinkToFit="0" vertical="bottom" wrapText="1"/>
    </xf>
    <xf borderId="0" fillId="2" fontId="2" numFmtId="0" xfId="0" applyAlignment="1" applyFill="1" applyFont="1">
      <alignment horizontal="left" shrinkToFit="0" vertical="bottom" wrapText="1"/>
    </xf>
    <xf borderId="3" fillId="2" fontId="2" numFmtId="0" xfId="0" applyAlignment="1" applyBorder="1" applyFont="1">
      <alignment horizontal="center" shrinkToFit="0" vertical="bottom" wrapText="1"/>
    </xf>
    <xf borderId="3" fillId="2" fontId="2" numFmtId="0" xfId="0" applyAlignment="1" applyBorder="1" applyFont="1">
      <alignment horizontal="left" shrinkToFit="0" vertical="bottom" wrapText="1"/>
    </xf>
    <xf borderId="4" fillId="2" fontId="2" numFmtId="0" xfId="0" applyAlignment="1" applyBorder="1" applyFont="1">
      <alignment horizontal="left" shrinkToFit="0" vertical="bottom" wrapText="1"/>
    </xf>
    <xf borderId="0" fillId="2" fontId="2" numFmtId="164" xfId="0" applyAlignment="1" applyFont="1" applyNumberFormat="1">
      <alignment horizontal="left" shrinkToFit="0" vertical="bottom" wrapText="1"/>
    </xf>
    <xf borderId="3" fillId="2" fontId="4" numFmtId="0" xfId="0" applyAlignment="1" applyBorder="1" applyFont="1">
      <alignment horizontal="left" shrinkToFit="0" vertical="bottom" wrapText="1"/>
    </xf>
    <xf borderId="5" fillId="2" fontId="2" numFmtId="0" xfId="0" applyAlignment="1" applyBorder="1" applyFont="1">
      <alignment horizontal="left" shrinkToFit="0" vertical="bottom" wrapText="1"/>
    </xf>
    <xf borderId="3" fillId="3" fontId="2" numFmtId="0" xfId="0" applyAlignment="1" applyBorder="1" applyFill="1" applyFont="1">
      <alignment horizontal="left" shrinkToFit="0" vertical="bottom" wrapText="1"/>
    </xf>
    <xf borderId="3" fillId="3" fontId="2" numFmtId="0" xfId="0" applyAlignment="1" applyBorder="1" applyFont="1">
      <alignment horizontal="center" shrinkToFit="0" vertical="bottom" wrapText="1"/>
    </xf>
    <xf borderId="3" fillId="3" fontId="2" numFmtId="0" xfId="0" applyAlignment="1" applyBorder="1" applyFont="1">
      <alignment shrinkToFit="0" vertical="bottom" wrapText="1"/>
    </xf>
    <xf borderId="3" fillId="3" fontId="2" numFmtId="164" xfId="0" applyAlignment="1" applyBorder="1" applyFont="1" applyNumberFormat="1">
      <alignment shrinkToFit="0" vertical="bottom" wrapText="1"/>
    </xf>
    <xf borderId="3" fillId="3" fontId="2" numFmtId="14" xfId="0" applyAlignment="1" applyBorder="1" applyFont="1" applyNumberFormat="1">
      <alignment shrinkToFit="0" vertical="bottom" wrapText="1"/>
    </xf>
    <xf borderId="5" fillId="0" fontId="2" numFmtId="0" xfId="0" applyAlignment="1" applyBorder="1" applyFont="1">
      <alignment shrinkToFit="0" vertical="bottom" wrapText="1"/>
    </xf>
    <xf borderId="3" fillId="0" fontId="2" numFmtId="0" xfId="0" applyAlignment="1" applyBorder="1" applyFont="1">
      <alignment vertical="bottom"/>
    </xf>
    <xf borderId="3" fillId="0" fontId="2" numFmtId="0" xfId="0" applyAlignment="1" applyBorder="1" applyFont="1">
      <alignment horizontal="center" shrinkToFit="0" vertical="bottom" wrapText="1"/>
    </xf>
    <xf borderId="3" fillId="0" fontId="2" numFmtId="0" xfId="0" applyAlignment="1" applyBorder="1" applyFont="1">
      <alignment shrinkToFit="0" vertical="bottom" wrapText="1"/>
    </xf>
    <xf borderId="3" fillId="0" fontId="2" numFmtId="0" xfId="0" applyBorder="1" applyFont="1"/>
    <xf borderId="0" fillId="3" fontId="2" numFmtId="0" xfId="0" applyAlignment="1" applyFont="1">
      <alignment horizontal="left"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3" fontId="2" numFmtId="164" xfId="0" applyAlignment="1" applyFont="1" applyNumberFormat="1">
      <alignment shrinkToFit="0" vertical="bottom" wrapText="1"/>
    </xf>
    <xf borderId="0" fillId="3" fontId="2" numFmtId="14" xfId="0" applyAlignment="1" applyFont="1" applyNumberFormat="1">
      <alignment shrinkToFit="0" vertical="bottom" wrapText="1"/>
    </xf>
    <xf borderId="0" fillId="0" fontId="2" numFmtId="0" xfId="0" applyFont="1"/>
    <xf borderId="0" fillId="0" fontId="2" numFmtId="0" xfId="0" applyAlignment="1" applyFont="1">
      <alignment horizontal="center" shrinkToFit="0" vertical="bottom" wrapText="1"/>
    </xf>
    <xf borderId="0" fillId="0" fontId="2" numFmtId="0" xfId="0" applyAlignment="1" applyFont="1">
      <alignment vertical="bottom"/>
    </xf>
    <xf borderId="3" fillId="0" fontId="2" numFmtId="0" xfId="0" applyAlignment="1" applyBorder="1" applyFont="1">
      <alignment shrinkToFit="0" vertical="top" wrapText="1"/>
    </xf>
    <xf borderId="3" fillId="3" fontId="5" numFmtId="0" xfId="0" applyAlignment="1" applyBorder="1" applyFont="1">
      <alignment horizontal="center" shrinkToFit="0" vertical="bottom" wrapText="1"/>
    </xf>
    <xf borderId="3" fillId="3" fontId="2" numFmtId="164" xfId="0" applyAlignment="1" applyBorder="1" applyFont="1" applyNumberFormat="1">
      <alignment horizontal="right" vertical="bottom"/>
    </xf>
    <xf borderId="3" fillId="3" fontId="2" numFmtId="164" xfId="0" applyAlignment="1" applyBorder="1" applyFont="1" applyNumberFormat="1">
      <alignment vertical="bottom"/>
    </xf>
    <xf borderId="3" fillId="3" fontId="2" numFmtId="14" xfId="0" applyAlignment="1" applyBorder="1" applyFont="1" applyNumberFormat="1">
      <alignment vertical="bottom"/>
    </xf>
    <xf borderId="3" fillId="3" fontId="2" numFmtId="0" xfId="0" applyAlignment="1" applyBorder="1" applyFont="1">
      <alignment horizontal="center" vertical="bottom"/>
    </xf>
    <xf borderId="5" fillId="0" fontId="2" numFmtId="0" xfId="0" applyAlignment="1" applyBorder="1" applyFont="1">
      <alignment vertical="bottom"/>
    </xf>
    <xf borderId="3" fillId="3" fontId="2" numFmtId="49" xfId="0" applyAlignment="1" applyBorder="1" applyFont="1" applyNumberFormat="1">
      <alignment shrinkToFit="0" vertical="bottom" wrapText="1"/>
    </xf>
    <xf borderId="3" fillId="3" fontId="2" numFmtId="164" xfId="0" applyAlignment="1" applyBorder="1" applyFont="1" applyNumberFormat="1">
      <alignment horizontal="right" shrinkToFit="0" vertical="bottom" wrapText="1"/>
    </xf>
    <xf borderId="3" fillId="3" fontId="2" numFmtId="0" xfId="0" applyAlignment="1" applyBorder="1" applyFont="1">
      <alignment horizontal="left" vertical="bottom"/>
    </xf>
    <xf borderId="3" fillId="3" fontId="2" numFmtId="164" xfId="0" applyAlignment="1" applyBorder="1" applyFont="1" applyNumberFormat="1">
      <alignment horizontal="left" shrinkToFit="0" vertical="bottom" wrapText="1"/>
    </xf>
    <xf borderId="3" fillId="0" fontId="2" numFmtId="0" xfId="0" applyAlignment="1" applyBorder="1" applyFont="1">
      <alignment horizontal="left" shrinkToFit="0" vertical="bottom" wrapText="1"/>
    </xf>
    <xf borderId="3" fillId="3" fontId="2" numFmtId="0" xfId="0" applyAlignment="1" applyBorder="1" applyFont="1">
      <alignment vertical="bottom"/>
    </xf>
    <xf borderId="3" fillId="3" fontId="2" numFmtId="0" xfId="0" applyAlignment="1" applyBorder="1" applyFont="1">
      <alignment horizontal="right" vertical="bottom"/>
    </xf>
    <xf borderId="3" fillId="3" fontId="2" numFmtId="165" xfId="0" applyAlignment="1" applyBorder="1" applyFont="1" applyNumberFormat="1">
      <alignment shrinkToFit="0" vertical="bottom" wrapText="1"/>
    </xf>
    <xf borderId="3" fillId="3" fontId="2" numFmtId="0" xfId="0" applyAlignment="1" applyBorder="1" applyFont="1">
      <alignment shrinkToFit="0" vertical="top" wrapText="1"/>
    </xf>
    <xf borderId="3" fillId="3" fontId="6" numFmtId="0" xfId="0" applyBorder="1" applyFont="1"/>
    <xf borderId="3" fillId="0" fontId="7" numFmtId="0" xfId="0" applyAlignment="1" applyBorder="1" applyFont="1">
      <alignment horizontal="left" shrinkToFit="0" vertical="bottom" wrapText="1"/>
    </xf>
    <xf borderId="3" fillId="0" fontId="7" numFmtId="0" xfId="0" applyAlignment="1" applyBorder="1" applyFont="1">
      <alignment horizontal="center" shrinkToFit="0" vertical="bottom" wrapText="1"/>
    </xf>
    <xf borderId="3" fillId="0" fontId="7" numFmtId="0" xfId="0" applyAlignment="1" applyBorder="1" applyFont="1">
      <alignment shrinkToFit="0" vertical="bottom" wrapText="1"/>
    </xf>
    <xf borderId="3" fillId="0" fontId="7" numFmtId="164" xfId="0" applyAlignment="1" applyBorder="1" applyFont="1" applyNumberFormat="1">
      <alignment shrinkToFit="0" vertical="bottom" wrapText="1"/>
    </xf>
    <xf borderId="3" fillId="0" fontId="7" numFmtId="166" xfId="0" applyAlignment="1" applyBorder="1" applyFont="1" applyNumberFormat="1">
      <alignment shrinkToFit="0" vertical="bottom" wrapText="1"/>
    </xf>
    <xf borderId="6" fillId="0" fontId="7" numFmtId="0" xfId="0" applyAlignment="1" applyBorder="1" applyFont="1">
      <alignment shrinkToFit="0" vertical="bottom" wrapText="1"/>
    </xf>
    <xf borderId="3" fillId="0" fontId="8" numFmtId="0" xfId="0" applyAlignment="1" applyBorder="1" applyFont="1">
      <alignment shrinkToFit="0" vertical="bottom" wrapText="1"/>
    </xf>
    <xf borderId="3" fillId="0" fontId="8" numFmtId="0" xfId="0" applyAlignment="1" applyBorder="1" applyFont="1">
      <alignment horizontal="center" shrinkToFit="0" vertical="bottom" wrapText="1"/>
    </xf>
    <xf borderId="0" fillId="0" fontId="7" numFmtId="0" xfId="0" applyAlignment="1" applyFont="1">
      <alignment shrinkToFit="0" vertical="bottom" wrapText="1"/>
    </xf>
    <xf borderId="3" fillId="0" fontId="2" numFmtId="164" xfId="0" applyAlignment="1" applyBorder="1" applyFont="1" applyNumberFormat="1">
      <alignment horizontal="right" shrinkToFit="0" vertical="bottom" wrapText="1"/>
    </xf>
    <xf borderId="3" fillId="0" fontId="2" numFmtId="164" xfId="0" applyAlignment="1" applyBorder="1" applyFont="1" applyNumberFormat="1">
      <alignment shrinkToFit="0" vertical="bottom" wrapText="1"/>
    </xf>
    <xf borderId="3" fillId="3" fontId="2" numFmtId="167" xfId="0" applyAlignment="1" applyBorder="1" applyFont="1" applyNumberFormat="1">
      <alignment shrinkToFit="0" vertical="bottom" wrapText="1"/>
    </xf>
    <xf borderId="3" fillId="0" fontId="2" numFmtId="166" xfId="0" applyAlignment="1" applyBorder="1" applyFont="1" applyNumberFormat="1">
      <alignment shrinkToFit="0" vertical="bottom" wrapText="1"/>
    </xf>
    <xf borderId="3" fillId="0" fontId="8" numFmtId="0" xfId="0" applyAlignment="1" applyBorder="1" applyFont="1">
      <alignment horizontal="left"/>
    </xf>
    <xf borderId="3" fillId="0" fontId="8" numFmtId="0" xfId="0" applyBorder="1" applyFont="1"/>
    <xf borderId="3" fillId="0" fontId="8" numFmtId="165" xfId="0" applyBorder="1" applyFont="1" applyNumberFormat="1"/>
    <xf borderId="5" fillId="0" fontId="8" numFmtId="0" xfId="0" applyBorder="1" applyFont="1"/>
    <xf borderId="3" fillId="0" fontId="8" numFmtId="0" xfId="0" applyAlignment="1" applyBorder="1" applyFont="1">
      <alignment shrinkToFit="0" wrapText="1"/>
    </xf>
    <xf borderId="0" fillId="0" fontId="8" numFmtId="0" xfId="0" applyFont="1"/>
    <xf borderId="0" fillId="3" fontId="2" numFmtId="0" xfId="0" applyAlignment="1" applyFont="1">
      <alignment vertical="bottom"/>
    </xf>
    <xf borderId="0" fillId="3" fontId="2" numFmtId="168" xfId="0" applyAlignment="1" applyFont="1" applyNumberFormat="1">
      <alignment horizontal="right" vertical="bottom"/>
    </xf>
    <xf borderId="3" fillId="3" fontId="2" numFmtId="168" xfId="0" applyAlignment="1" applyBorder="1" applyFont="1" applyNumberFormat="1">
      <alignment horizontal="right" vertical="bottom"/>
    </xf>
    <xf borderId="3" fillId="3" fontId="2" numFmtId="168" xfId="0" applyAlignment="1" applyBorder="1" applyFont="1" applyNumberFormat="1">
      <alignment horizontal="right" shrinkToFit="0" vertical="bottom" wrapText="1"/>
    </xf>
    <xf borderId="3" fillId="0" fontId="9" numFmtId="0" xfId="0" applyAlignment="1" applyBorder="1" applyFont="1">
      <alignment shrinkToFit="0" vertical="bottom" wrapText="1"/>
    </xf>
    <xf borderId="0" fillId="0" fontId="9" numFmtId="0" xfId="0" applyAlignment="1" applyFont="1">
      <alignment shrinkToFit="0" vertical="bottom" wrapText="1"/>
    </xf>
    <xf borderId="7" fillId="3" fontId="2" numFmtId="167" xfId="0" applyAlignment="1" applyBorder="1" applyFont="1" applyNumberFormat="1">
      <alignment shrinkToFit="0" vertical="bottom" wrapText="1"/>
    </xf>
    <xf borderId="1" fillId="3" fontId="2" numFmtId="14" xfId="0" applyAlignment="1" applyBorder="1" applyFont="1" applyNumberFormat="1">
      <alignment shrinkToFit="0" vertical="bottom" wrapText="1"/>
    </xf>
    <xf borderId="1" fillId="3" fontId="2" numFmtId="14" xfId="0" applyAlignment="1" applyBorder="1" applyFont="1" applyNumberFormat="1">
      <alignment vertical="bottom"/>
    </xf>
    <xf borderId="0" fillId="3" fontId="2" numFmtId="164" xfId="0" applyAlignment="1" applyFont="1" applyNumberFormat="1">
      <alignment horizontal="right" shrinkToFit="0" vertical="bottom" wrapText="1"/>
    </xf>
    <xf borderId="3" fillId="0" fontId="10" numFmtId="0" xfId="0" applyAlignment="1" applyBorder="1" applyFont="1">
      <alignment horizontal="left"/>
    </xf>
    <xf borderId="3" fillId="0" fontId="10" numFmtId="0" xfId="0" applyBorder="1" applyFont="1"/>
    <xf borderId="0" fillId="0" fontId="10" numFmtId="0" xfId="0" applyFont="1"/>
    <xf borderId="1" fillId="0" fontId="10" numFmtId="165" xfId="0" applyBorder="1" applyFont="1" applyNumberFormat="1"/>
    <xf borderId="5" fillId="4" fontId="10" numFmtId="0" xfId="0" applyBorder="1" applyFill="1" applyFont="1"/>
    <xf borderId="3" fillId="0" fontId="10" numFmtId="0" xfId="0" applyAlignment="1" applyBorder="1" applyFont="1">
      <alignment shrinkToFit="0" wrapText="1"/>
    </xf>
    <xf borderId="1" fillId="3" fontId="2" numFmtId="169" xfId="0" applyAlignment="1" applyBorder="1" applyFont="1" applyNumberFormat="1">
      <alignment vertical="bottom"/>
    </xf>
    <xf borderId="1" fillId="0" fontId="7" numFmtId="165" xfId="0" applyAlignment="1" applyBorder="1" applyFont="1" applyNumberFormat="1">
      <alignment shrinkToFit="0" vertical="bottom" wrapText="1"/>
    </xf>
    <xf borderId="5" fillId="0" fontId="7" numFmtId="0" xfId="0" applyAlignment="1" applyBorder="1" applyFont="1">
      <alignment shrinkToFit="0" vertical="bottom" wrapText="1"/>
    </xf>
    <xf borderId="1" fillId="3" fontId="2" numFmtId="0" xfId="0" applyAlignment="1" applyBorder="1" applyFont="1">
      <alignment shrinkToFit="0" vertical="bottom" wrapText="1"/>
    </xf>
    <xf borderId="3" fillId="3" fontId="2" numFmtId="0" xfId="0" applyAlignment="1" applyBorder="1" applyFont="1">
      <alignment horizontal="left"/>
    </xf>
    <xf borderId="3" fillId="3" fontId="2" numFmtId="0" xfId="0" applyAlignment="1" applyBorder="1" applyFont="1">
      <alignment horizontal="center"/>
    </xf>
    <xf borderId="0" fillId="3" fontId="2" numFmtId="164" xfId="0" applyAlignment="1" applyFont="1" applyNumberFormat="1">
      <alignment horizontal="left" shrinkToFit="0" vertical="bottom" wrapText="1"/>
    </xf>
    <xf borderId="1" fillId="3" fontId="2" numFmtId="0" xfId="0" applyAlignment="1" applyBorder="1" applyFont="1">
      <alignment horizontal="left" shrinkToFit="0" vertical="bottom" wrapText="1"/>
    </xf>
    <xf borderId="3" fillId="0" fontId="2" numFmtId="14" xfId="0" applyAlignment="1" applyBorder="1" applyFont="1" applyNumberFormat="1">
      <alignment shrinkToFit="0" vertical="bottom" wrapText="1"/>
    </xf>
    <xf borderId="0" fillId="3" fontId="2" numFmtId="0" xfId="0" applyAlignment="1" applyFont="1">
      <alignment horizontal="right" vertical="bottom"/>
    </xf>
    <xf borderId="0" fillId="3" fontId="2" numFmtId="164" xfId="0" applyAlignment="1" applyFont="1" applyNumberFormat="1">
      <alignment horizontal="right" vertical="bottom"/>
    </xf>
    <xf borderId="3" fillId="3" fontId="2" numFmtId="166" xfId="0" applyAlignment="1" applyBorder="1" applyFont="1" applyNumberFormat="1">
      <alignment shrinkToFit="0" vertical="bottom" wrapText="1"/>
    </xf>
    <xf borderId="3" fillId="3" fontId="2" numFmtId="14" xfId="0" applyAlignment="1" applyBorder="1" applyFont="1" applyNumberFormat="1">
      <alignment horizontal="right" shrinkToFit="0" vertical="bottom" wrapText="1"/>
    </xf>
    <xf borderId="0" fillId="3" fontId="2" numFmtId="0" xfId="0" applyFont="1"/>
    <xf borderId="0" fillId="3" fontId="2" numFmtId="164" xfId="0" applyAlignment="1" applyFont="1" applyNumberFormat="1">
      <alignment horizontal="right" shrinkToFit="0" vertical="top" wrapText="1"/>
    </xf>
    <xf borderId="3" fillId="0" fontId="2" numFmtId="0" xfId="0" applyAlignment="1" applyBorder="1" applyFont="1">
      <alignment horizontal="left" vertical="bottom"/>
    </xf>
    <xf borderId="3" fillId="0" fontId="2" numFmtId="0" xfId="0" applyAlignment="1" applyBorder="1" applyFont="1">
      <alignment shrinkToFit="0" vertical="bottom" wrapText="0"/>
    </xf>
    <xf borderId="0" fillId="0" fontId="2" numFmtId="164" xfId="0" applyAlignment="1" applyFont="1" applyNumberFormat="1">
      <alignment horizontal="right" shrinkToFit="0" vertical="bottom" wrapText="1"/>
    </xf>
    <xf borderId="3" fillId="3" fontId="2" numFmtId="0" xfId="0" applyBorder="1" applyFont="1"/>
    <xf borderId="3" fillId="3" fontId="2" numFmtId="164" xfId="0" applyAlignment="1" applyBorder="1" applyFont="1" applyNumberFormat="1">
      <alignment horizontal="right"/>
    </xf>
    <xf borderId="0" fillId="3" fontId="2" numFmtId="0" xfId="0" applyAlignment="1" applyFont="1">
      <alignment shrinkToFit="0" vertical="top" wrapText="1"/>
    </xf>
    <xf borderId="3" fillId="0" fontId="5" numFmtId="0" xfId="0" applyAlignment="1" applyBorder="1" applyFont="1">
      <alignment shrinkToFit="0" vertical="bottom" wrapText="1"/>
    </xf>
    <xf borderId="0" fillId="3" fontId="2" numFmtId="0" xfId="0" applyAlignment="1" applyFont="1">
      <alignment horizontal="left" vertical="bottom"/>
    </xf>
    <xf borderId="0" fillId="3" fontId="2" numFmtId="164" xfId="0" applyAlignment="1" applyFont="1" applyNumberFormat="1">
      <alignment horizontal="right"/>
    </xf>
    <xf borderId="4" fillId="3" fontId="2" numFmtId="0" xfId="0" applyBorder="1" applyFont="1"/>
    <xf borderId="3" fillId="0" fontId="1" numFmtId="0" xfId="0" applyAlignment="1" applyBorder="1" applyFont="1">
      <alignment horizontal="left" shrinkToFit="0" vertical="bottom" wrapText="1"/>
    </xf>
    <xf borderId="3" fillId="0" fontId="11" numFmtId="0" xfId="0" applyAlignment="1" applyBorder="1" applyFont="1">
      <alignment shrinkToFit="0" vertical="bottom" wrapText="1"/>
    </xf>
    <xf borderId="0" fillId="0" fontId="12" numFmtId="0" xfId="0" applyAlignment="1" applyFont="1">
      <alignment horizontal="left" shrinkToFit="0" wrapText="1"/>
    </xf>
    <xf borderId="0" fillId="0" fontId="12" numFmtId="168" xfId="0" applyAlignment="1" applyFont="1" applyNumberFormat="1">
      <alignment horizontal="left" shrinkToFit="0" wrapText="1"/>
    </xf>
    <xf borderId="0" fillId="0" fontId="12" numFmtId="169" xfId="0" applyAlignment="1" applyFont="1" applyNumberFormat="1">
      <alignment horizontal="left" shrinkToFit="0" wrapText="1"/>
    </xf>
    <xf borderId="3" fillId="0" fontId="12" numFmtId="0" xfId="0" applyAlignment="1" applyBorder="1" applyFont="1">
      <alignment shrinkToFit="0" vertical="bottom" wrapText="1"/>
    </xf>
    <xf borderId="0" fillId="0" fontId="12" numFmtId="0" xfId="0" applyAlignment="1" applyFont="1">
      <alignment horizontal="center" shrinkToFit="0" wrapText="1"/>
    </xf>
    <xf borderId="0" fillId="0" fontId="10" numFmtId="0" xfId="0" applyAlignment="1" applyFont="1">
      <alignment horizontal="left"/>
    </xf>
    <xf borderId="0" fillId="0" fontId="13" numFmtId="0" xfId="0" applyFont="1"/>
    <xf borderId="0" fillId="0" fontId="14" numFmtId="0" xfId="0" applyAlignment="1" applyFont="1">
      <alignment horizontal="center" vertical="bottom"/>
    </xf>
    <xf borderId="0" fillId="0" fontId="10" numFmtId="0" xfId="0" applyAlignment="1" applyFont="1">
      <alignment shrinkToFit="0" wrapText="1"/>
    </xf>
    <xf borderId="0" fillId="0" fontId="15" numFmtId="0" xfId="0" applyAlignment="1" applyFont="1">
      <alignment horizontal="center" vertical="bottom"/>
    </xf>
    <xf borderId="1" fillId="0" fontId="10" numFmtId="0" xfId="0" applyBorder="1" applyFont="1"/>
    <xf borderId="0" fillId="0" fontId="10" numFmtId="165" xfId="0" applyFont="1" applyNumberFormat="1"/>
    <xf borderId="0" fillId="0" fontId="10" numFmtId="0" xfId="0" applyAlignment="1" applyFont="1">
      <alignment horizontal="left" shrinkToFit="0" vertical="bottom" wrapText="1"/>
    </xf>
    <xf borderId="0" fillId="0" fontId="10" numFmtId="0" xfId="0" applyAlignment="1" applyFont="1">
      <alignment horizontal="left" shrinkToFit="0" wrapText="1"/>
    </xf>
    <xf borderId="0" fillId="0" fontId="10" numFmtId="0" xfId="0" applyAlignment="1" applyFont="1">
      <alignment horizontal="right" shrinkToFit="0" vertical="bottom" wrapText="1"/>
    </xf>
    <xf borderId="0" fillId="0" fontId="13" numFmtId="0" xfId="0" applyAlignment="1" applyFont="1">
      <alignment shrinkToFit="0" wrapText="1"/>
    </xf>
    <xf borderId="0" fillId="0" fontId="14" numFmtId="0" xfId="0" applyAlignment="1" applyFont="1">
      <alignment horizontal="center" shrinkToFit="0" vertical="bottom" wrapText="1"/>
    </xf>
    <xf borderId="0" fillId="0" fontId="16" numFmtId="0" xfId="0" applyAlignment="1" applyFont="1">
      <alignment horizontal="left" shrinkToFit="0" wrapText="1"/>
    </xf>
    <xf borderId="0" fillId="0" fontId="16" numFmtId="0" xfId="0" applyAlignment="1" applyFont="1">
      <alignment shrinkToFit="0" wrapText="1"/>
    </xf>
    <xf borderId="0" fillId="0" fontId="16" numFmtId="0" xfId="0" applyAlignment="1" applyFont="1">
      <alignment horizontal="left" shrinkToFit="0" vertical="bottom" wrapText="1"/>
    </xf>
    <xf borderId="0" fillId="0" fontId="17" numFmtId="0" xfId="0" applyAlignment="1" applyFont="1">
      <alignment shrinkToFit="0" wrapText="1"/>
    </xf>
    <xf borderId="0" fillId="0" fontId="17" numFmtId="0" xfId="0" applyAlignment="1" applyFont="1">
      <alignment horizontal="center" shrinkToFit="0" vertical="bottom" wrapText="1"/>
    </xf>
    <xf borderId="0" fillId="0" fontId="16" numFmtId="0" xfId="0" applyAlignment="1" applyFont="1">
      <alignment horizontal="right" shrinkToFit="0" vertical="bottom" wrapText="1"/>
    </xf>
    <xf borderId="0" fillId="0" fontId="12" numFmtId="0" xfId="0" applyAlignment="1" applyFont="1">
      <alignment horizontal="left" shrinkToFit="0" vertical="bottom" wrapText="1"/>
    </xf>
    <xf borderId="0" fillId="0" fontId="15" numFmtId="0" xfId="0" applyAlignment="1" applyFont="1">
      <alignment shrinkToFit="0" vertical="bottom" wrapText="1"/>
    </xf>
    <xf borderId="0" fillId="0" fontId="12" numFmtId="164" xfId="0" applyAlignment="1" applyFont="1" applyNumberFormat="1">
      <alignment horizontal="left" shrinkToFit="0" wrapText="1"/>
    </xf>
    <xf borderId="0" fillId="3" fontId="15" numFmtId="0" xfId="0" applyAlignment="1" applyFont="1">
      <alignment shrinkToFit="0" vertical="bottom" wrapText="1"/>
    </xf>
    <xf borderId="0" fillId="0" fontId="12" numFmtId="0" xfId="0" applyAlignment="1" applyFont="1">
      <alignment horizontal="center" shrinkToFit="0" vertical="center" wrapText="1"/>
    </xf>
    <xf borderId="0" fillId="0" fontId="18" numFmtId="0" xfId="0" applyFont="1"/>
    <xf borderId="0" fillId="0" fontId="10" numFmtId="166" xfId="0" applyFont="1" applyNumberFormat="1"/>
    <xf borderId="0" fillId="0" fontId="12" numFmtId="0" xfId="0" applyAlignment="1" applyFont="1">
      <alignment shrinkToFit="0" vertical="bottom" wrapText="1"/>
    </xf>
    <xf borderId="0" fillId="0" fontId="18" numFmtId="0" xfId="0" applyAlignment="1" applyFont="1">
      <alignment shrinkToFit="0" wrapText="1"/>
    </xf>
    <xf borderId="0" fillId="0" fontId="12" numFmtId="0" xfId="0" applyAlignment="1" applyFont="1">
      <alignment horizontal="center" vertical="bottom"/>
    </xf>
    <xf borderId="0" fillId="0" fontId="10" numFmtId="169" xfId="0" applyFont="1" applyNumberFormat="1"/>
    <xf borderId="0" fillId="0" fontId="15" numFmtId="0" xfId="0" applyAlignment="1" applyFont="1">
      <alignment horizontal="left" shrinkToFit="0" wrapText="1"/>
    </xf>
    <xf borderId="0" fillId="0" fontId="15" numFmtId="168" xfId="0" applyAlignment="1" applyFont="1" applyNumberFormat="1">
      <alignment horizontal="left" shrinkToFit="0" wrapText="1"/>
    </xf>
    <xf borderId="0" fillId="0" fontId="15" numFmtId="169" xfId="0" applyAlignment="1" applyFont="1" applyNumberFormat="1">
      <alignment horizontal="left" shrinkToFit="0" wrapText="1"/>
    </xf>
    <xf borderId="0" fillId="0" fontId="15" numFmtId="0" xfId="0" applyAlignment="1" applyFont="1">
      <alignment horizontal="center" shrinkToFit="0" vertical="center" wrapText="1"/>
    </xf>
    <xf borderId="0" fillId="0" fontId="13" numFmtId="0" xfId="0" applyAlignment="1" applyFont="1">
      <alignment horizontal="left"/>
    </xf>
    <xf borderId="6" fillId="0" fontId="13" numFmtId="0" xfId="0" applyBorder="1" applyFont="1"/>
    <xf borderId="8" fillId="0" fontId="13" numFmtId="0" xfId="0" applyBorder="1" applyFont="1"/>
    <xf borderId="9" fillId="0" fontId="13" numFmtId="0" xfId="0" applyBorder="1" applyFont="1"/>
    <xf borderId="0" fillId="0" fontId="13" numFmtId="169" xfId="0" applyFont="1" applyNumberFormat="1"/>
    <xf borderId="3" fillId="0" fontId="14" numFmtId="0" xfId="0" applyAlignment="1" applyBorder="1" applyFont="1">
      <alignment shrinkToFit="0" vertical="bottom" wrapText="1"/>
    </xf>
    <xf borderId="0" fillId="0" fontId="11" numFmtId="0" xfId="0" applyFont="1"/>
    <xf borderId="0" fillId="0" fontId="11" numFmtId="0" xfId="0" applyAlignment="1" applyFont="1">
      <alignment vertical="bottom"/>
    </xf>
    <xf borderId="0" fillId="0" fontId="11" numFmtId="0" xfId="0" applyAlignment="1" applyFont="1">
      <alignment horizontal="left" vertical="bottom"/>
    </xf>
    <xf borderId="0" fillId="0" fontId="11" numFmtId="0" xfId="0" applyAlignment="1" applyFont="1">
      <alignment horizontal="center" vertical="bottom"/>
    </xf>
    <xf borderId="0" fillId="0" fontId="11" numFmtId="0" xfId="0" applyAlignment="1" applyFont="1">
      <alignment shrinkToFit="0" vertical="bottom" wrapText="1"/>
    </xf>
    <xf borderId="0" fillId="0" fontId="1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misw.org/ont/ioos/secto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9.63"/>
    <col customWidth="1" min="2" max="3" width="16.88"/>
    <col customWidth="1" min="4" max="4" width="35.25"/>
    <col customWidth="1" min="5" max="5" width="32.25"/>
    <col customWidth="1" min="6" max="6" width="14.75"/>
    <col customWidth="1" min="7" max="7" width="12.5"/>
    <col customWidth="1" min="8" max="8" width="16.0"/>
    <col customWidth="1" min="9" max="9" width="12.63"/>
    <col customWidth="1" min="10" max="10" width="18.63"/>
    <col customWidth="1" min="11" max="11" width="14.25"/>
    <col customWidth="1" min="12" max="12" width="32.5"/>
    <col customWidth="1" min="13" max="13" width="14.25"/>
    <col customWidth="1" min="14" max="14" width="84.25"/>
    <col customWidth="1" min="15" max="15" width="25.38"/>
    <col customWidth="1" min="16" max="16" width="8.0"/>
    <col customWidth="1" min="17" max="17" width="32.75"/>
    <col customWidth="1" min="18" max="18" width="49.88"/>
    <col customWidth="1" min="19" max="25" width="8.0"/>
  </cols>
  <sheetData>
    <row r="1" ht="42.0" customHeight="1">
      <c r="A1" s="1" t="s">
        <v>0</v>
      </c>
      <c r="B1" s="2" t="s">
        <v>1</v>
      </c>
      <c r="C1" s="2" t="s">
        <v>2</v>
      </c>
      <c r="D1" s="3" t="s">
        <v>3</v>
      </c>
      <c r="E1" s="3" t="s">
        <v>4</v>
      </c>
      <c r="F1" s="4" t="s">
        <v>5</v>
      </c>
      <c r="G1" s="4" t="s">
        <v>6</v>
      </c>
      <c r="H1" s="3" t="s">
        <v>7</v>
      </c>
      <c r="I1" s="3" t="s">
        <v>8</v>
      </c>
      <c r="J1" s="2" t="s">
        <v>9</v>
      </c>
      <c r="K1" s="3" t="s">
        <v>10</v>
      </c>
      <c r="L1" s="3" t="s">
        <v>11</v>
      </c>
      <c r="M1" s="3" t="s">
        <v>12</v>
      </c>
      <c r="N1" s="3" t="s">
        <v>13</v>
      </c>
      <c r="O1" s="3" t="s">
        <v>14</v>
      </c>
      <c r="P1" s="5"/>
      <c r="Q1" s="5"/>
      <c r="R1" s="3" t="s">
        <v>15</v>
      </c>
      <c r="S1" s="5"/>
      <c r="T1" s="5"/>
      <c r="U1" s="5"/>
      <c r="V1" s="5"/>
      <c r="W1" s="5"/>
      <c r="X1" s="5"/>
      <c r="Y1" s="6"/>
    </row>
    <row r="2" ht="74.25" customHeight="1">
      <c r="A2" s="7" t="s">
        <v>16</v>
      </c>
      <c r="B2" s="8"/>
      <c r="C2" s="7" t="s">
        <v>17</v>
      </c>
      <c r="D2" s="7" t="s">
        <v>18</v>
      </c>
      <c r="E2" s="7" t="s">
        <v>19</v>
      </c>
      <c r="F2" s="9" t="s">
        <v>20</v>
      </c>
      <c r="G2" s="9" t="s">
        <v>20</v>
      </c>
      <c r="H2" s="7" t="s">
        <v>21</v>
      </c>
      <c r="I2" s="7" t="s">
        <v>22</v>
      </c>
      <c r="J2" s="7" t="s">
        <v>23</v>
      </c>
      <c r="K2" s="7" t="s">
        <v>24</v>
      </c>
      <c r="L2" s="7" t="s">
        <v>25</v>
      </c>
      <c r="M2" s="10" t="s">
        <v>26</v>
      </c>
      <c r="N2" s="11" t="s">
        <v>27</v>
      </c>
      <c r="O2" s="7" t="s">
        <v>28</v>
      </c>
      <c r="P2" s="8"/>
      <c r="Q2" s="7"/>
      <c r="R2" s="7"/>
      <c r="S2" s="7"/>
      <c r="T2" s="7"/>
      <c r="U2" s="7"/>
      <c r="V2" s="7"/>
      <c r="W2" s="7"/>
      <c r="X2" s="7"/>
      <c r="Y2" s="12"/>
    </row>
    <row r="3" ht="57.0" customHeight="1">
      <c r="A3" s="13"/>
      <c r="B3" s="14"/>
      <c r="C3" s="15" t="s">
        <v>29</v>
      </c>
      <c r="D3" s="16"/>
      <c r="E3" s="15"/>
      <c r="F3" s="17" t="s">
        <v>30</v>
      </c>
      <c r="G3" s="17"/>
      <c r="H3" s="18"/>
      <c r="I3" s="15" t="s">
        <v>31</v>
      </c>
      <c r="J3" s="15"/>
      <c r="K3" s="19" t="s">
        <v>32</v>
      </c>
      <c r="L3" s="15" t="s">
        <v>33</v>
      </c>
      <c r="M3" s="15"/>
      <c r="N3" s="13" t="s">
        <v>34</v>
      </c>
      <c r="O3" s="15"/>
      <c r="P3" s="14"/>
      <c r="Q3" s="15"/>
      <c r="R3" s="15"/>
      <c r="S3" s="15"/>
      <c r="T3" s="15"/>
      <c r="U3" s="15"/>
      <c r="V3" s="15"/>
      <c r="W3" s="15"/>
      <c r="X3" s="15"/>
      <c r="Y3" s="13"/>
    </row>
    <row r="4" ht="15.75" customHeight="1">
      <c r="A4" s="20">
        <v>45013.0</v>
      </c>
      <c r="B4" s="21" t="s">
        <v>35</v>
      </c>
      <c r="C4" s="21">
        <v>45013.0</v>
      </c>
      <c r="D4" s="22" t="s">
        <v>36</v>
      </c>
      <c r="E4" s="22" t="s">
        <v>37</v>
      </c>
      <c r="F4" s="23">
        <v>43.1</v>
      </c>
      <c r="G4" s="23">
        <v>-87.85</v>
      </c>
      <c r="H4" s="22" t="s">
        <v>38</v>
      </c>
      <c r="I4" s="24">
        <v>40767.0</v>
      </c>
      <c r="J4" s="21" t="s">
        <v>39</v>
      </c>
      <c r="K4" s="25" t="s">
        <v>40</v>
      </c>
      <c r="L4" s="22" t="s">
        <v>41</v>
      </c>
      <c r="M4" s="22" t="s">
        <v>42</v>
      </c>
      <c r="N4" s="22" t="s">
        <v>43</v>
      </c>
      <c r="O4" s="26"/>
      <c r="P4" s="27"/>
      <c r="Q4" s="28"/>
      <c r="R4" s="28"/>
      <c r="S4" s="28"/>
      <c r="T4" s="28"/>
      <c r="U4" s="28"/>
      <c r="V4" s="28"/>
      <c r="W4" s="28"/>
      <c r="X4" s="28"/>
      <c r="Y4" s="6"/>
    </row>
    <row r="5" ht="144.0" customHeight="1">
      <c r="A5" s="20">
        <v>45014.0</v>
      </c>
      <c r="B5" s="21" t="s">
        <v>44</v>
      </c>
      <c r="C5" s="21">
        <v>45014.0</v>
      </c>
      <c r="D5" s="22" t="s">
        <v>45</v>
      </c>
      <c r="E5" s="22" t="s">
        <v>46</v>
      </c>
      <c r="F5" s="23">
        <v>44.8</v>
      </c>
      <c r="G5" s="23">
        <v>-87.76</v>
      </c>
      <c r="H5" s="22" t="s">
        <v>38</v>
      </c>
      <c r="I5" s="24">
        <v>40767.0</v>
      </c>
      <c r="J5" s="21" t="s">
        <v>39</v>
      </c>
      <c r="K5" s="25" t="s">
        <v>40</v>
      </c>
      <c r="L5" s="22" t="s">
        <v>41</v>
      </c>
      <c r="M5" s="22" t="s">
        <v>42</v>
      </c>
      <c r="N5" s="22" t="s">
        <v>47</v>
      </c>
      <c r="O5" s="26"/>
      <c r="P5" s="27"/>
      <c r="Q5" s="28"/>
      <c r="R5" s="28"/>
      <c r="S5" s="28"/>
      <c r="T5" s="28"/>
      <c r="U5" s="28"/>
      <c r="V5" s="28"/>
      <c r="W5" s="28"/>
      <c r="X5" s="28"/>
      <c r="Y5" s="6"/>
    </row>
    <row r="6" ht="15.75" customHeight="1">
      <c r="A6" s="20">
        <v>45022.0</v>
      </c>
      <c r="B6" s="21" t="s">
        <v>48</v>
      </c>
      <c r="C6" s="21">
        <v>45022.0</v>
      </c>
      <c r="D6" s="22" t="s">
        <v>49</v>
      </c>
      <c r="E6" s="22" t="s">
        <v>50</v>
      </c>
      <c r="F6" s="23">
        <v>45.403</v>
      </c>
      <c r="G6" s="23">
        <v>-85.088</v>
      </c>
      <c r="H6" s="22" t="s">
        <v>38</v>
      </c>
      <c r="I6" s="24">
        <v>40023.0</v>
      </c>
      <c r="J6" s="21" t="s">
        <v>39</v>
      </c>
      <c r="K6" s="25" t="s">
        <v>40</v>
      </c>
      <c r="L6" s="22" t="s">
        <v>51</v>
      </c>
      <c r="M6" s="22" t="s">
        <v>42</v>
      </c>
      <c r="N6" s="22" t="s">
        <v>52</v>
      </c>
      <c r="O6" s="29"/>
      <c r="P6" s="27"/>
      <c r="Q6" s="28"/>
      <c r="R6" s="28"/>
      <c r="S6" s="28"/>
      <c r="T6" s="28"/>
      <c r="U6" s="28"/>
      <c r="V6" s="28"/>
      <c r="W6" s="28"/>
      <c r="X6" s="28"/>
      <c r="Y6" s="6"/>
    </row>
    <row r="7" ht="15.75" customHeight="1">
      <c r="A7" s="20">
        <v>45023.0</v>
      </c>
      <c r="B7" s="21" t="s">
        <v>53</v>
      </c>
      <c r="C7" s="21">
        <v>45023.0</v>
      </c>
      <c r="D7" s="22" t="s">
        <v>54</v>
      </c>
      <c r="E7" s="22" t="s">
        <v>55</v>
      </c>
      <c r="F7" s="23">
        <v>47.27</v>
      </c>
      <c r="G7" s="23">
        <v>-88.607</v>
      </c>
      <c r="H7" s="22" t="s">
        <v>38</v>
      </c>
      <c r="I7" s="24">
        <v>40367.0</v>
      </c>
      <c r="J7" s="21" t="s">
        <v>39</v>
      </c>
      <c r="K7" s="25" t="s">
        <v>40</v>
      </c>
      <c r="L7" s="22" t="s">
        <v>56</v>
      </c>
      <c r="M7" s="22" t="s">
        <v>42</v>
      </c>
      <c r="N7" s="22" t="s">
        <v>57</v>
      </c>
      <c r="O7" s="26"/>
      <c r="P7" s="27"/>
      <c r="Q7" s="28"/>
      <c r="R7" s="28"/>
      <c r="S7" s="28"/>
      <c r="T7" s="28"/>
      <c r="U7" s="28"/>
      <c r="V7" s="28"/>
      <c r="W7" s="28"/>
      <c r="X7" s="28"/>
      <c r="Y7" s="6"/>
    </row>
    <row r="8" ht="15.75" customHeight="1">
      <c r="A8" s="30">
        <v>45024.0</v>
      </c>
      <c r="B8" s="31" t="s">
        <v>58</v>
      </c>
      <c r="C8" s="31">
        <v>45024.0</v>
      </c>
      <c r="D8" s="32" t="s">
        <v>59</v>
      </c>
      <c r="E8" s="32" t="s">
        <v>60</v>
      </c>
      <c r="F8" s="33">
        <v>43.977</v>
      </c>
      <c r="G8" s="33">
        <v>-86.559</v>
      </c>
      <c r="H8" s="32" t="s">
        <v>38</v>
      </c>
      <c r="I8" s="34">
        <v>40029.0</v>
      </c>
      <c r="J8" s="31" t="s">
        <v>39</v>
      </c>
      <c r="K8" s="6" t="s">
        <v>40</v>
      </c>
      <c r="L8" s="32" t="s">
        <v>51</v>
      </c>
      <c r="M8" s="32" t="s">
        <v>42</v>
      </c>
      <c r="N8" s="32" t="s">
        <v>61</v>
      </c>
      <c r="O8" s="35"/>
      <c r="P8" s="36"/>
      <c r="Q8" s="37"/>
      <c r="R8" s="6"/>
      <c r="S8" s="6"/>
      <c r="T8" s="6"/>
      <c r="U8" s="6"/>
      <c r="V8" s="6"/>
      <c r="W8" s="6"/>
      <c r="X8" s="6"/>
      <c r="Y8" s="6"/>
    </row>
    <row r="9" ht="15.75" customHeight="1">
      <c r="A9" s="20">
        <v>45025.0</v>
      </c>
      <c r="B9" s="21" t="s">
        <v>62</v>
      </c>
      <c r="C9" s="21">
        <v>45025.0</v>
      </c>
      <c r="D9" s="22" t="s">
        <v>63</v>
      </c>
      <c r="E9" s="22" t="s">
        <v>64</v>
      </c>
      <c r="F9" s="23">
        <v>46.969</v>
      </c>
      <c r="G9" s="23">
        <v>-88.398</v>
      </c>
      <c r="H9" s="22" t="s">
        <v>38</v>
      </c>
      <c r="I9" s="24">
        <v>40697.0</v>
      </c>
      <c r="J9" s="21" t="s">
        <v>39</v>
      </c>
      <c r="K9" s="25" t="s">
        <v>40</v>
      </c>
      <c r="L9" s="22" t="s">
        <v>56</v>
      </c>
      <c r="M9" s="22" t="s">
        <v>42</v>
      </c>
      <c r="N9" s="22" t="s">
        <v>65</v>
      </c>
      <c r="O9" s="37" t="s">
        <v>66</v>
      </c>
      <c r="P9" s="27"/>
      <c r="Q9" s="28"/>
      <c r="R9" s="28"/>
      <c r="S9" s="28"/>
      <c r="T9" s="28"/>
      <c r="U9" s="28"/>
      <c r="V9" s="28"/>
      <c r="W9" s="28"/>
      <c r="X9" s="28"/>
      <c r="Y9" s="6"/>
    </row>
    <row r="10" ht="15.75" customHeight="1">
      <c r="A10" s="20">
        <v>45026.0</v>
      </c>
      <c r="B10" s="21" t="s">
        <v>67</v>
      </c>
      <c r="C10" s="21">
        <v>45026.0</v>
      </c>
      <c r="D10" s="22" t="s">
        <v>68</v>
      </c>
      <c r="E10" s="22" t="s">
        <v>69</v>
      </c>
      <c r="F10" s="23">
        <v>41.983</v>
      </c>
      <c r="G10" s="23">
        <v>-86.617</v>
      </c>
      <c r="H10" s="22" t="s">
        <v>38</v>
      </c>
      <c r="I10" s="24">
        <v>40703.0</v>
      </c>
      <c r="J10" s="21" t="s">
        <v>39</v>
      </c>
      <c r="K10" s="25" t="s">
        <v>70</v>
      </c>
      <c r="L10" s="22" t="s">
        <v>71</v>
      </c>
      <c r="M10" s="22" t="s">
        <v>72</v>
      </c>
      <c r="N10" s="22" t="s">
        <v>73</v>
      </c>
      <c r="O10" s="28"/>
      <c r="P10" s="27"/>
      <c r="Q10" s="28"/>
      <c r="R10" s="22" t="s">
        <v>74</v>
      </c>
      <c r="S10" s="28"/>
      <c r="T10" s="28"/>
      <c r="U10" s="28"/>
      <c r="V10" s="28"/>
      <c r="W10" s="28"/>
      <c r="X10" s="28"/>
      <c r="Y10" s="6"/>
    </row>
    <row r="11" ht="15.75" customHeight="1">
      <c r="A11" s="20">
        <v>45027.0</v>
      </c>
      <c r="B11" s="21" t="s">
        <v>75</v>
      </c>
      <c r="C11" s="21">
        <v>45027.0</v>
      </c>
      <c r="D11" s="22" t="s">
        <v>76</v>
      </c>
      <c r="E11" s="22" t="s">
        <v>77</v>
      </c>
      <c r="F11" s="23">
        <v>46.86</v>
      </c>
      <c r="G11" s="23">
        <v>-91.93</v>
      </c>
      <c r="H11" s="22" t="s">
        <v>38</v>
      </c>
      <c r="I11" s="24">
        <v>40686.0</v>
      </c>
      <c r="J11" s="21" t="s">
        <v>39</v>
      </c>
      <c r="K11" s="25" t="s">
        <v>78</v>
      </c>
      <c r="L11" s="22" t="s">
        <v>79</v>
      </c>
      <c r="M11" s="22" t="s">
        <v>42</v>
      </c>
      <c r="N11" s="22" t="s">
        <v>80</v>
      </c>
      <c r="O11" s="26"/>
      <c r="P11" s="27"/>
      <c r="Q11" s="28"/>
      <c r="R11" s="28"/>
      <c r="S11" s="28"/>
      <c r="T11" s="28"/>
      <c r="U11" s="28"/>
      <c r="V11" s="28"/>
      <c r="W11" s="28"/>
      <c r="X11" s="28"/>
      <c r="Y11" s="6"/>
    </row>
    <row r="12" ht="15.75" customHeight="1">
      <c r="A12" s="20">
        <v>45028.0</v>
      </c>
      <c r="B12" s="21" t="s">
        <v>81</v>
      </c>
      <c r="C12" s="21">
        <v>45028.0</v>
      </c>
      <c r="D12" s="22" t="s">
        <v>82</v>
      </c>
      <c r="E12" s="22" t="s">
        <v>83</v>
      </c>
      <c r="F12" s="23">
        <v>46.81</v>
      </c>
      <c r="G12" s="23">
        <v>-91.84</v>
      </c>
      <c r="H12" s="22" t="s">
        <v>38</v>
      </c>
      <c r="I12" s="24">
        <v>40686.0</v>
      </c>
      <c r="J12" s="21" t="s">
        <v>39</v>
      </c>
      <c r="K12" s="25" t="s">
        <v>84</v>
      </c>
      <c r="L12" s="22" t="s">
        <v>79</v>
      </c>
      <c r="M12" s="22" t="s">
        <v>42</v>
      </c>
      <c r="N12" s="22" t="s">
        <v>85</v>
      </c>
      <c r="O12" s="26"/>
      <c r="P12" s="27"/>
      <c r="Q12" s="28"/>
      <c r="R12" s="28"/>
      <c r="S12" s="28"/>
      <c r="T12" s="28"/>
      <c r="U12" s="28"/>
      <c r="V12" s="28"/>
      <c r="W12" s="28"/>
      <c r="X12" s="28"/>
      <c r="Y12" s="6"/>
    </row>
    <row r="13" ht="15.75" customHeight="1">
      <c r="A13" s="20">
        <v>45029.0</v>
      </c>
      <c r="B13" s="21" t="s">
        <v>86</v>
      </c>
      <c r="C13" s="21">
        <v>45029.0</v>
      </c>
      <c r="D13" s="22" t="s">
        <v>87</v>
      </c>
      <c r="E13" s="22" t="s">
        <v>88</v>
      </c>
      <c r="F13" s="23">
        <v>42.9</v>
      </c>
      <c r="G13" s="23">
        <v>-86.272</v>
      </c>
      <c r="H13" s="22" t="s">
        <v>38</v>
      </c>
      <c r="I13" s="24">
        <v>40029.0</v>
      </c>
      <c r="J13" s="21" t="s">
        <v>39</v>
      </c>
      <c r="K13" s="25" t="s">
        <v>70</v>
      </c>
      <c r="L13" s="22" t="s">
        <v>71</v>
      </c>
      <c r="M13" s="22" t="s">
        <v>72</v>
      </c>
      <c r="N13" s="22" t="s">
        <v>89</v>
      </c>
      <c r="O13" s="28"/>
      <c r="P13" s="27"/>
      <c r="Q13" s="28"/>
      <c r="R13" s="22" t="s">
        <v>90</v>
      </c>
      <c r="S13" s="28"/>
      <c r="T13" s="28"/>
      <c r="U13" s="28"/>
      <c r="V13" s="28"/>
      <c r="W13" s="28"/>
      <c r="X13" s="28"/>
      <c r="Y13" s="6"/>
    </row>
    <row r="14" ht="15.75" customHeight="1">
      <c r="A14" s="20">
        <v>45162.0</v>
      </c>
      <c r="B14" s="21" t="s">
        <v>91</v>
      </c>
      <c r="C14" s="21">
        <v>45162.0</v>
      </c>
      <c r="D14" s="22" t="s">
        <v>92</v>
      </c>
      <c r="E14" s="22" t="s">
        <v>93</v>
      </c>
      <c r="F14" s="23">
        <v>44.987</v>
      </c>
      <c r="G14" s="23">
        <v>-83.27</v>
      </c>
      <c r="H14" s="22" t="s">
        <v>38</v>
      </c>
      <c r="I14" s="24">
        <v>40703.0</v>
      </c>
      <c r="J14" s="21" t="s">
        <v>39</v>
      </c>
      <c r="K14" s="25" t="s">
        <v>94</v>
      </c>
      <c r="L14" s="22" t="s">
        <v>95</v>
      </c>
      <c r="M14" s="22" t="s">
        <v>96</v>
      </c>
      <c r="N14" s="22" t="s">
        <v>97</v>
      </c>
      <c r="O14" s="6"/>
      <c r="P14" s="27"/>
      <c r="Q14" s="28"/>
      <c r="R14" s="28"/>
      <c r="S14" s="28"/>
      <c r="T14" s="28"/>
      <c r="U14" s="28"/>
      <c r="V14" s="28"/>
      <c r="W14" s="28"/>
      <c r="X14" s="28"/>
      <c r="Y14" s="6"/>
    </row>
    <row r="15" ht="15.75" customHeight="1">
      <c r="A15" s="20">
        <v>45163.0</v>
      </c>
      <c r="B15" s="21" t="s">
        <v>98</v>
      </c>
      <c r="C15" s="21">
        <v>45163.0</v>
      </c>
      <c r="D15" s="22" t="s">
        <v>99</v>
      </c>
      <c r="E15" s="22" t="s">
        <v>100</v>
      </c>
      <c r="F15" s="23">
        <v>43.986</v>
      </c>
      <c r="G15" s="23">
        <v>-83.595</v>
      </c>
      <c r="H15" s="22" t="s">
        <v>38</v>
      </c>
      <c r="I15" s="24">
        <v>40703.0</v>
      </c>
      <c r="J15" s="21" t="s">
        <v>39</v>
      </c>
      <c r="K15" s="25" t="s">
        <v>94</v>
      </c>
      <c r="L15" s="22" t="s">
        <v>95</v>
      </c>
      <c r="M15" s="22" t="s">
        <v>96</v>
      </c>
      <c r="N15" s="22" t="s">
        <v>101</v>
      </c>
      <c r="O15" s="28"/>
      <c r="P15" s="27"/>
      <c r="Q15" s="28"/>
      <c r="R15" s="28"/>
      <c r="S15" s="28"/>
      <c r="T15" s="28"/>
      <c r="U15" s="28"/>
      <c r="V15" s="28"/>
      <c r="W15" s="28"/>
      <c r="X15" s="28"/>
      <c r="Y15" s="6"/>
    </row>
    <row r="16" ht="15.75" customHeight="1">
      <c r="A16" s="20">
        <v>45164.0</v>
      </c>
      <c r="B16" s="21" t="s">
        <v>102</v>
      </c>
      <c r="C16" s="21">
        <v>45164.0</v>
      </c>
      <c r="D16" s="22" t="s">
        <v>103</v>
      </c>
      <c r="E16" s="22" t="s">
        <v>104</v>
      </c>
      <c r="F16" s="23">
        <v>41.732</v>
      </c>
      <c r="G16" s="23">
        <v>-81.694</v>
      </c>
      <c r="H16" s="22" t="s">
        <v>38</v>
      </c>
      <c r="I16" s="24">
        <v>40703.0</v>
      </c>
      <c r="J16" s="21" t="s">
        <v>39</v>
      </c>
      <c r="K16" s="25" t="s">
        <v>70</v>
      </c>
      <c r="L16" s="22" t="s">
        <v>71</v>
      </c>
      <c r="M16" s="22" t="s">
        <v>72</v>
      </c>
      <c r="N16" s="22" t="s">
        <v>105</v>
      </c>
      <c r="O16" s="28"/>
      <c r="P16" s="27"/>
      <c r="Q16" s="28"/>
      <c r="R16" s="22" t="s">
        <v>106</v>
      </c>
      <c r="S16" s="28"/>
      <c r="T16" s="28"/>
      <c r="U16" s="28"/>
      <c r="V16" s="28"/>
      <c r="W16" s="28"/>
      <c r="X16" s="28"/>
      <c r="Y16" s="6"/>
    </row>
    <row r="17" ht="15.75" customHeight="1">
      <c r="A17" s="20">
        <v>45165.0</v>
      </c>
      <c r="B17" s="21" t="s">
        <v>107</v>
      </c>
      <c r="C17" s="21">
        <v>45165.0</v>
      </c>
      <c r="D17" s="22" t="s">
        <v>108</v>
      </c>
      <c r="E17" s="22" t="s">
        <v>109</v>
      </c>
      <c r="F17" s="23">
        <v>41.702</v>
      </c>
      <c r="G17" s="23">
        <v>-83.261</v>
      </c>
      <c r="H17" s="22" t="s">
        <v>38</v>
      </c>
      <c r="I17" s="24">
        <v>40029.0</v>
      </c>
      <c r="J17" s="21" t="s">
        <v>39</v>
      </c>
      <c r="K17" s="25" t="s">
        <v>70</v>
      </c>
      <c r="L17" s="22" t="s">
        <v>71</v>
      </c>
      <c r="M17" s="22" t="s">
        <v>72</v>
      </c>
      <c r="N17" s="22" t="s">
        <v>110</v>
      </c>
      <c r="O17" s="28"/>
      <c r="P17" s="27"/>
      <c r="Q17" s="28"/>
      <c r="R17" s="22" t="s">
        <v>111</v>
      </c>
      <c r="S17" s="28"/>
      <c r="T17" s="28"/>
      <c r="U17" s="28"/>
      <c r="V17" s="28"/>
      <c r="W17" s="28"/>
      <c r="X17" s="28"/>
      <c r="Y17" s="6"/>
    </row>
    <row r="18" ht="15.75" customHeight="1">
      <c r="A18" s="20">
        <v>45167.0</v>
      </c>
      <c r="B18" s="21" t="s">
        <v>112</v>
      </c>
      <c r="C18" s="21">
        <v>45167.0</v>
      </c>
      <c r="D18" s="22" t="s">
        <v>113</v>
      </c>
      <c r="E18" s="22" t="s">
        <v>114</v>
      </c>
      <c r="F18" s="23">
        <v>42.186</v>
      </c>
      <c r="G18" s="23">
        <v>-80.137</v>
      </c>
      <c r="H18" s="22" t="s">
        <v>38</v>
      </c>
      <c r="I18" s="24">
        <v>40703.0</v>
      </c>
      <c r="J18" s="21" t="s">
        <v>39</v>
      </c>
      <c r="K18" s="25" t="s">
        <v>70</v>
      </c>
      <c r="L18" s="22" t="s">
        <v>115</v>
      </c>
      <c r="M18" s="22" t="s">
        <v>116</v>
      </c>
      <c r="N18" s="22" t="s">
        <v>117</v>
      </c>
      <c r="O18" s="38"/>
      <c r="P18" s="27"/>
      <c r="Q18" s="28"/>
      <c r="R18" s="28"/>
      <c r="S18" s="28"/>
      <c r="T18" s="28"/>
      <c r="U18" s="28"/>
      <c r="V18" s="28"/>
      <c r="W18" s="28"/>
      <c r="X18" s="28"/>
      <c r="Y18" s="6"/>
    </row>
    <row r="19" ht="15.75" customHeight="1">
      <c r="A19" s="20">
        <v>45168.0</v>
      </c>
      <c r="B19" s="21" t="s">
        <v>118</v>
      </c>
      <c r="C19" s="21">
        <v>45168.0</v>
      </c>
      <c r="D19" s="22" t="s">
        <v>119</v>
      </c>
      <c r="E19" s="22" t="s">
        <v>120</v>
      </c>
      <c r="F19" s="23">
        <v>42.397</v>
      </c>
      <c r="G19" s="23">
        <v>-86.331</v>
      </c>
      <c r="H19" s="22" t="s">
        <v>38</v>
      </c>
      <c r="I19" s="24">
        <v>40029.0</v>
      </c>
      <c r="J19" s="21" t="s">
        <v>39</v>
      </c>
      <c r="K19" s="25" t="s">
        <v>70</v>
      </c>
      <c r="L19" s="22" t="s">
        <v>71</v>
      </c>
      <c r="M19" s="22" t="s">
        <v>72</v>
      </c>
      <c r="N19" s="22" t="s">
        <v>121</v>
      </c>
      <c r="O19" s="28"/>
      <c r="P19" s="27"/>
      <c r="Q19" s="28"/>
      <c r="R19" s="22" t="s">
        <v>122</v>
      </c>
      <c r="S19" s="28"/>
      <c r="T19" s="28"/>
      <c r="U19" s="28"/>
      <c r="V19" s="28"/>
      <c r="W19" s="28"/>
      <c r="X19" s="28"/>
      <c r="Y19" s="6"/>
    </row>
    <row r="20" ht="15.75" customHeight="1">
      <c r="A20" s="20">
        <v>45169.0</v>
      </c>
      <c r="B20" s="21"/>
      <c r="C20" s="21">
        <v>45169.0</v>
      </c>
      <c r="D20" s="22" t="s">
        <v>123</v>
      </c>
      <c r="E20" s="22" t="s">
        <v>124</v>
      </c>
      <c r="F20" s="23">
        <v>41.615</v>
      </c>
      <c r="G20" s="23">
        <v>-81.821</v>
      </c>
      <c r="H20" s="22" t="s">
        <v>38</v>
      </c>
      <c r="I20" s="24">
        <v>42182.0</v>
      </c>
      <c r="J20" s="39" t="s">
        <v>125</v>
      </c>
      <c r="K20" s="25" t="s">
        <v>70</v>
      </c>
      <c r="L20" s="22" t="s">
        <v>71</v>
      </c>
      <c r="M20" s="22" t="s">
        <v>72</v>
      </c>
      <c r="N20" s="22" t="s">
        <v>126</v>
      </c>
      <c r="O20" s="28"/>
      <c r="P20" s="27"/>
      <c r="Q20" s="28"/>
      <c r="R20" s="22" t="s">
        <v>126</v>
      </c>
      <c r="S20" s="28"/>
      <c r="T20" s="28"/>
      <c r="U20" s="28"/>
      <c r="V20" s="28"/>
      <c r="W20" s="28"/>
      <c r="X20" s="28"/>
      <c r="Y20" s="6"/>
    </row>
    <row r="21" ht="15.75" customHeight="1">
      <c r="A21" s="20">
        <v>45170.0</v>
      </c>
      <c r="B21" s="21" t="s">
        <v>127</v>
      </c>
      <c r="C21" s="21">
        <v>45170.0</v>
      </c>
      <c r="D21" s="22" t="s">
        <v>128</v>
      </c>
      <c r="E21" s="22" t="s">
        <v>129</v>
      </c>
      <c r="F21" s="23">
        <v>41.755</v>
      </c>
      <c r="G21" s="23">
        <v>-86.968</v>
      </c>
      <c r="H21" s="22" t="s">
        <v>38</v>
      </c>
      <c r="I21" s="24">
        <v>40703.0</v>
      </c>
      <c r="J21" s="21" t="s">
        <v>39</v>
      </c>
      <c r="K21" s="25" t="s">
        <v>70</v>
      </c>
      <c r="L21" s="22" t="s">
        <v>130</v>
      </c>
      <c r="M21" s="22" t="s">
        <v>116</v>
      </c>
      <c r="N21" s="22" t="s">
        <v>131</v>
      </c>
      <c r="O21" s="26"/>
      <c r="P21" s="27"/>
      <c r="Q21" s="28"/>
      <c r="R21" s="28"/>
      <c r="S21" s="28"/>
      <c r="T21" s="28"/>
      <c r="U21" s="28"/>
      <c r="V21" s="28"/>
      <c r="W21" s="28"/>
      <c r="X21" s="28"/>
      <c r="Y21" s="6"/>
    </row>
    <row r="22" ht="15.75" customHeight="1">
      <c r="A22" s="20">
        <v>45174.0</v>
      </c>
      <c r="B22" s="21" t="s">
        <v>132</v>
      </c>
      <c r="C22" s="21">
        <v>45174.0</v>
      </c>
      <c r="D22" s="22" t="s">
        <v>133</v>
      </c>
      <c r="E22" s="22" t="s">
        <v>134</v>
      </c>
      <c r="F22" s="23">
        <v>42.135</v>
      </c>
      <c r="G22" s="23">
        <v>-87.655</v>
      </c>
      <c r="H22" s="22" t="s">
        <v>38</v>
      </c>
      <c r="I22" s="24">
        <v>42220.0</v>
      </c>
      <c r="J22" s="21" t="s">
        <v>39</v>
      </c>
      <c r="K22" s="25" t="s">
        <v>70</v>
      </c>
      <c r="L22" s="22" t="s">
        <v>130</v>
      </c>
      <c r="M22" s="22" t="s">
        <v>116</v>
      </c>
      <c r="N22" s="22" t="s">
        <v>135</v>
      </c>
      <c r="O22" s="28"/>
      <c r="P22" s="27"/>
      <c r="Q22" s="28"/>
      <c r="R22" s="28"/>
      <c r="S22" s="28"/>
      <c r="T22" s="28"/>
      <c r="U22" s="28"/>
      <c r="V22" s="28"/>
      <c r="W22" s="28"/>
      <c r="X22" s="28"/>
      <c r="Y22" s="6"/>
    </row>
    <row r="23" ht="15.75" customHeight="1">
      <c r="A23" s="20">
        <v>45175.0</v>
      </c>
      <c r="B23" s="21" t="s">
        <v>136</v>
      </c>
      <c r="C23" s="21">
        <v>45175.0</v>
      </c>
      <c r="D23" s="22" t="s">
        <v>137</v>
      </c>
      <c r="E23" s="22" t="s">
        <v>138</v>
      </c>
      <c r="F23" s="23">
        <v>45.825</v>
      </c>
      <c r="G23" s="23">
        <v>-84.772</v>
      </c>
      <c r="H23" s="22" t="s">
        <v>38</v>
      </c>
      <c r="I23" s="24">
        <v>42244.0</v>
      </c>
      <c r="J23" s="21" t="s">
        <v>39</v>
      </c>
      <c r="K23" s="25" t="s">
        <v>139</v>
      </c>
      <c r="L23" s="22" t="s">
        <v>56</v>
      </c>
      <c r="M23" s="22" t="s">
        <v>42</v>
      </c>
      <c r="N23" s="22" t="s">
        <v>140</v>
      </c>
      <c r="O23" s="29"/>
      <c r="P23" s="27"/>
      <c r="Q23" s="26"/>
      <c r="R23" s="28"/>
      <c r="S23" s="28"/>
      <c r="T23" s="28"/>
      <c r="U23" s="28"/>
      <c r="V23" s="28"/>
      <c r="W23" s="28"/>
      <c r="X23" s="28"/>
      <c r="Y23" s="6"/>
    </row>
    <row r="24" ht="15.75" customHeight="1">
      <c r="A24" s="20">
        <v>45176.0</v>
      </c>
      <c r="B24" s="21" t="s">
        <v>141</v>
      </c>
      <c r="C24" s="21">
        <v>45176.0</v>
      </c>
      <c r="D24" s="22" t="s">
        <v>142</v>
      </c>
      <c r="E24" s="22" t="s">
        <v>143</v>
      </c>
      <c r="F24" s="23">
        <v>41.55</v>
      </c>
      <c r="G24" s="23">
        <v>-81.765</v>
      </c>
      <c r="H24" s="22" t="s">
        <v>38</v>
      </c>
      <c r="I24" s="24">
        <v>42528.0</v>
      </c>
      <c r="J24" s="21" t="s">
        <v>39</v>
      </c>
      <c r="K24" s="25" t="s">
        <v>70</v>
      </c>
      <c r="L24" s="22" t="s">
        <v>71</v>
      </c>
      <c r="M24" s="22" t="s">
        <v>72</v>
      </c>
      <c r="N24" s="22" t="s">
        <v>144</v>
      </c>
      <c r="O24" s="28"/>
      <c r="P24" s="27"/>
      <c r="Q24" s="28"/>
      <c r="R24" s="22" t="s">
        <v>145</v>
      </c>
      <c r="S24" s="28"/>
      <c r="T24" s="28"/>
      <c r="U24" s="28"/>
      <c r="V24" s="28"/>
      <c r="W24" s="28"/>
      <c r="X24" s="28"/>
      <c r="Y24" s="6"/>
    </row>
    <row r="25" ht="15.75" customHeight="1">
      <c r="A25" s="20">
        <v>45177.0</v>
      </c>
      <c r="B25" s="21"/>
      <c r="C25" s="21">
        <v>45177.0</v>
      </c>
      <c r="D25" s="22" t="s">
        <v>146</v>
      </c>
      <c r="E25" s="22"/>
      <c r="F25" s="23">
        <v>41.894</v>
      </c>
      <c r="G25" s="23">
        <v>-87.613</v>
      </c>
      <c r="H25" s="23" t="s">
        <v>38</v>
      </c>
      <c r="I25" s="22" t="s">
        <v>147</v>
      </c>
      <c r="J25" s="21" t="s">
        <v>39</v>
      </c>
      <c r="K25" s="25" t="s">
        <v>70</v>
      </c>
      <c r="L25" s="22" t="s">
        <v>148</v>
      </c>
      <c r="M25" s="22" t="s">
        <v>149</v>
      </c>
      <c r="N25" s="22" t="s">
        <v>150</v>
      </c>
      <c r="O25" s="28"/>
      <c r="P25" s="27"/>
      <c r="Q25" s="28"/>
      <c r="R25" s="28"/>
      <c r="S25" s="28"/>
      <c r="T25" s="28"/>
      <c r="U25" s="28"/>
      <c r="V25" s="28"/>
      <c r="W25" s="28"/>
      <c r="X25" s="28"/>
      <c r="Y25" s="6"/>
    </row>
    <row r="26" ht="15.75" customHeight="1">
      <c r="A26" s="20">
        <v>45183.0</v>
      </c>
      <c r="B26" s="21" t="s">
        <v>151</v>
      </c>
      <c r="C26" s="21">
        <v>45183.0</v>
      </c>
      <c r="D26" s="22" t="s">
        <v>152</v>
      </c>
      <c r="E26" s="22" t="s">
        <v>153</v>
      </c>
      <c r="F26" s="23">
        <v>44.98163</v>
      </c>
      <c r="G26" s="23">
        <v>-85.83086</v>
      </c>
      <c r="H26" s="23" t="s">
        <v>38</v>
      </c>
      <c r="I26" s="24">
        <v>43250.0</v>
      </c>
      <c r="J26" s="21" t="s">
        <v>39</v>
      </c>
      <c r="K26" s="25" t="s">
        <v>40</v>
      </c>
      <c r="L26" s="22" t="s">
        <v>41</v>
      </c>
      <c r="M26" s="22" t="s">
        <v>42</v>
      </c>
      <c r="N26" s="22" t="s">
        <v>154</v>
      </c>
      <c r="O26" s="28"/>
      <c r="P26" s="27"/>
      <c r="Q26" s="28"/>
      <c r="R26" s="28"/>
      <c r="S26" s="28"/>
      <c r="T26" s="28"/>
      <c r="U26" s="28"/>
      <c r="V26" s="28"/>
      <c r="W26" s="28"/>
      <c r="X26" s="28"/>
      <c r="Y26" s="6"/>
    </row>
    <row r="27" ht="15.75" customHeight="1">
      <c r="A27" s="20">
        <v>45184.0</v>
      </c>
      <c r="B27" s="21" t="s">
        <v>155</v>
      </c>
      <c r="C27" s="21">
        <v>45184.0</v>
      </c>
      <c r="D27" s="22" t="s">
        <v>156</v>
      </c>
      <c r="E27" s="22" t="s">
        <v>157</v>
      </c>
      <c r="F27" s="40">
        <v>44.55028</v>
      </c>
      <c r="G27" s="40" t="s">
        <v>158</v>
      </c>
      <c r="H27" s="41" t="s">
        <v>38</v>
      </c>
      <c r="I27" s="42">
        <v>43282.0</v>
      </c>
      <c r="J27" s="43" t="s">
        <v>39</v>
      </c>
      <c r="K27" s="44" t="s">
        <v>70</v>
      </c>
      <c r="L27" s="22" t="s">
        <v>41</v>
      </c>
      <c r="M27" s="22" t="s">
        <v>42</v>
      </c>
      <c r="N27" s="45" t="s">
        <v>159</v>
      </c>
      <c r="O27" s="26"/>
      <c r="P27" s="27"/>
      <c r="Q27" s="28"/>
      <c r="R27" s="28"/>
      <c r="S27" s="28"/>
      <c r="T27" s="28"/>
      <c r="U27" s="28"/>
      <c r="V27" s="28"/>
      <c r="W27" s="28"/>
      <c r="X27" s="28"/>
      <c r="Y27" s="6"/>
    </row>
    <row r="28" ht="15.75" customHeight="1">
      <c r="A28" s="20">
        <v>45185.0</v>
      </c>
      <c r="B28" s="21" t="s">
        <v>160</v>
      </c>
      <c r="C28" s="21">
        <v>45185.0</v>
      </c>
      <c r="D28" s="22" t="s">
        <v>161</v>
      </c>
      <c r="E28" s="22" t="s">
        <v>162</v>
      </c>
      <c r="F28" s="40">
        <v>44.57673</v>
      </c>
      <c r="G28" s="40">
        <v>-87.98761</v>
      </c>
      <c r="H28" s="41" t="s">
        <v>38</v>
      </c>
      <c r="I28" s="42">
        <v>43282.0</v>
      </c>
      <c r="J28" s="43" t="s">
        <v>39</v>
      </c>
      <c r="K28" s="44" t="s">
        <v>70</v>
      </c>
      <c r="L28" s="22" t="s">
        <v>41</v>
      </c>
      <c r="M28" s="22" t="s">
        <v>42</v>
      </c>
      <c r="N28" s="45" t="s">
        <v>159</v>
      </c>
      <c r="O28" s="26"/>
      <c r="P28" s="27"/>
      <c r="Q28" s="28"/>
      <c r="R28" s="28"/>
      <c r="S28" s="28"/>
      <c r="T28" s="28"/>
      <c r="U28" s="28"/>
      <c r="V28" s="28"/>
      <c r="W28" s="28"/>
      <c r="X28" s="28"/>
      <c r="Y28" s="6"/>
    </row>
    <row r="29" ht="15.75" customHeight="1">
      <c r="A29" s="20">
        <v>45186.0</v>
      </c>
      <c r="B29" s="21" t="s">
        <v>163</v>
      </c>
      <c r="C29" s="21">
        <v>45186.0</v>
      </c>
      <c r="D29" s="22" t="s">
        <v>164</v>
      </c>
      <c r="E29" s="22"/>
      <c r="F29" s="46">
        <v>42.367168</v>
      </c>
      <c r="G29" s="46">
        <v>-87.795225</v>
      </c>
      <c r="H29" s="23" t="s">
        <v>38</v>
      </c>
      <c r="I29" s="24">
        <v>43249.0</v>
      </c>
      <c r="J29" s="21" t="s">
        <v>39</v>
      </c>
      <c r="K29" s="25" t="s">
        <v>70</v>
      </c>
      <c r="L29" s="22" t="s">
        <v>165</v>
      </c>
      <c r="M29" s="22" t="s">
        <v>42</v>
      </c>
      <c r="N29" s="45" t="s">
        <v>166</v>
      </c>
      <c r="O29" s="28"/>
      <c r="P29" s="27"/>
      <c r="Q29" s="28"/>
      <c r="R29" s="28"/>
      <c r="S29" s="28"/>
      <c r="T29" s="28"/>
      <c r="U29" s="28"/>
      <c r="V29" s="28"/>
      <c r="W29" s="28"/>
      <c r="X29" s="28"/>
      <c r="Y29" s="6"/>
    </row>
    <row r="30" ht="15.75" customHeight="1">
      <c r="A30" s="20">
        <v>45187.0</v>
      </c>
      <c r="B30" s="21" t="s">
        <v>167</v>
      </c>
      <c r="C30" s="21">
        <v>45187.0</v>
      </c>
      <c r="D30" s="22" t="s">
        <v>168</v>
      </c>
      <c r="E30" s="22"/>
      <c r="F30" s="40">
        <v>42.490631</v>
      </c>
      <c r="G30" s="40">
        <v>-87.778884</v>
      </c>
      <c r="H30" s="23" t="s">
        <v>38</v>
      </c>
      <c r="I30" s="24">
        <v>43304.0</v>
      </c>
      <c r="J30" s="21" t="s">
        <v>39</v>
      </c>
      <c r="K30" s="25" t="s">
        <v>70</v>
      </c>
      <c r="L30" s="22" t="s">
        <v>165</v>
      </c>
      <c r="M30" s="22" t="s">
        <v>42</v>
      </c>
      <c r="N30" s="45" t="s">
        <v>169</v>
      </c>
      <c r="O30" s="28"/>
      <c r="P30" s="27"/>
      <c r="Q30" s="28"/>
      <c r="R30" s="28"/>
      <c r="S30" s="28"/>
      <c r="T30" s="28"/>
      <c r="U30" s="28"/>
      <c r="V30" s="28"/>
      <c r="W30" s="28"/>
      <c r="X30" s="28"/>
      <c r="Y30" s="6"/>
    </row>
    <row r="31" ht="15.75" customHeight="1">
      <c r="A31" s="20">
        <v>45189.0</v>
      </c>
      <c r="B31" s="21" t="s">
        <v>170</v>
      </c>
      <c r="C31" s="21">
        <v>45189.0</v>
      </c>
      <c r="D31" s="22" t="s">
        <v>171</v>
      </c>
      <c r="E31" s="22" t="s">
        <v>172</v>
      </c>
      <c r="F31" s="23">
        <v>43.49</v>
      </c>
      <c r="G31" s="23">
        <v>-79.52</v>
      </c>
      <c r="H31" s="22" t="s">
        <v>38</v>
      </c>
      <c r="I31" s="24">
        <v>40029.0</v>
      </c>
      <c r="J31" s="21" t="s">
        <v>39</v>
      </c>
      <c r="K31" s="25" t="s">
        <v>173</v>
      </c>
      <c r="L31" s="22" t="s">
        <v>174</v>
      </c>
      <c r="M31" s="22" t="s">
        <v>116</v>
      </c>
      <c r="N31" s="22" t="s">
        <v>175</v>
      </c>
      <c r="O31" s="26"/>
      <c r="P31" s="27"/>
      <c r="Q31" s="28"/>
      <c r="R31" s="28"/>
      <c r="S31" s="28"/>
      <c r="T31" s="28"/>
      <c r="U31" s="28"/>
      <c r="V31" s="28"/>
      <c r="W31" s="28"/>
      <c r="X31" s="28"/>
      <c r="Y31" s="6"/>
    </row>
    <row r="32" ht="15.75" customHeight="1">
      <c r="A32" s="20">
        <v>45190.0</v>
      </c>
      <c r="B32" s="21" t="s">
        <v>176</v>
      </c>
      <c r="C32" s="21">
        <v>45190.0</v>
      </c>
      <c r="D32" s="22" t="s">
        <v>177</v>
      </c>
      <c r="E32" s="22" t="s">
        <v>178</v>
      </c>
      <c r="F32" s="23">
        <v>43.285</v>
      </c>
      <c r="G32" s="23">
        <v>-76.961</v>
      </c>
      <c r="H32" s="22" t="s">
        <v>38</v>
      </c>
      <c r="I32" s="24">
        <v>43615.0</v>
      </c>
      <c r="J32" s="21" t="s">
        <v>39</v>
      </c>
      <c r="K32" s="25" t="s">
        <v>179</v>
      </c>
      <c r="L32" s="22" t="s">
        <v>180</v>
      </c>
      <c r="M32" s="22" t="s">
        <v>116</v>
      </c>
      <c r="N32" s="22" t="s">
        <v>181</v>
      </c>
      <c r="O32" s="26"/>
      <c r="P32" s="27"/>
      <c r="Q32" s="28"/>
      <c r="R32" s="28"/>
      <c r="S32" s="28"/>
      <c r="T32" s="28"/>
      <c r="U32" s="28"/>
      <c r="V32" s="28"/>
      <c r="W32" s="28"/>
      <c r="X32" s="28"/>
      <c r="Y32" s="6"/>
    </row>
    <row r="33" ht="15.75" customHeight="1">
      <c r="A33" s="20">
        <v>45191.0</v>
      </c>
      <c r="B33" s="21" t="s">
        <v>182</v>
      </c>
      <c r="C33" s="21">
        <v>45191.0</v>
      </c>
      <c r="D33" s="22" t="s">
        <v>183</v>
      </c>
      <c r="E33" s="22" t="s">
        <v>184</v>
      </c>
      <c r="F33" s="23">
        <v>43.388</v>
      </c>
      <c r="G33" s="23">
        <v>-78.192</v>
      </c>
      <c r="H33" s="22" t="s">
        <v>38</v>
      </c>
      <c r="I33" s="24">
        <v>43615.0</v>
      </c>
      <c r="J33" s="21" t="s">
        <v>39</v>
      </c>
      <c r="K33" s="25" t="s">
        <v>185</v>
      </c>
      <c r="L33" s="22" t="s">
        <v>186</v>
      </c>
      <c r="M33" s="22" t="s">
        <v>116</v>
      </c>
      <c r="N33" s="22" t="s">
        <v>187</v>
      </c>
      <c r="O33" s="28"/>
      <c r="P33" s="27"/>
      <c r="Q33" s="28"/>
      <c r="R33" s="28"/>
      <c r="S33" s="28"/>
      <c r="T33" s="28"/>
      <c r="U33" s="28"/>
      <c r="V33" s="28"/>
      <c r="W33" s="28"/>
      <c r="X33" s="28"/>
      <c r="Y33" s="6"/>
    </row>
    <row r="34" ht="15.75" customHeight="1">
      <c r="A34" s="47">
        <v>45196.0</v>
      </c>
      <c r="B34" s="21" t="s">
        <v>188</v>
      </c>
      <c r="C34" s="22">
        <v>45196.0</v>
      </c>
      <c r="D34" s="22" t="s">
        <v>189</v>
      </c>
      <c r="E34" s="22"/>
      <c r="F34" s="23">
        <v>41.5209</v>
      </c>
      <c r="G34" s="23">
        <v>-81.8803</v>
      </c>
      <c r="H34" s="23" t="s">
        <v>38</v>
      </c>
      <c r="I34" s="24">
        <v>44377.0</v>
      </c>
      <c r="J34" s="21" t="s">
        <v>39</v>
      </c>
      <c r="K34" s="25" t="s">
        <v>70</v>
      </c>
      <c r="L34" s="22" t="s">
        <v>71</v>
      </c>
      <c r="M34" s="22" t="s">
        <v>72</v>
      </c>
      <c r="N34" s="22" t="s">
        <v>190</v>
      </c>
      <c r="O34" s="6"/>
      <c r="P34" s="27"/>
      <c r="Q34" s="28"/>
      <c r="R34" s="22" t="s">
        <v>191</v>
      </c>
      <c r="S34" s="28"/>
      <c r="T34" s="28"/>
      <c r="U34" s="28"/>
      <c r="V34" s="28"/>
      <c r="W34" s="28"/>
      <c r="X34" s="28"/>
      <c r="Y34" s="6"/>
    </row>
    <row r="35" ht="15.75" customHeight="1">
      <c r="A35" s="47">
        <v>45197.0</v>
      </c>
      <c r="B35" s="21" t="s">
        <v>192</v>
      </c>
      <c r="C35" s="22">
        <v>45197.0</v>
      </c>
      <c r="D35" s="22" t="s">
        <v>193</v>
      </c>
      <c r="E35" s="22"/>
      <c r="F35" s="23">
        <v>41.6194</v>
      </c>
      <c r="G35" s="23">
        <v>-81.6176</v>
      </c>
      <c r="H35" s="23" t="s">
        <v>38</v>
      </c>
      <c r="I35" s="24">
        <v>44377.0</v>
      </c>
      <c r="J35" s="21" t="s">
        <v>39</v>
      </c>
      <c r="K35" s="25" t="s">
        <v>70</v>
      </c>
      <c r="L35" s="22" t="s">
        <v>71</v>
      </c>
      <c r="M35" s="22" t="s">
        <v>72</v>
      </c>
      <c r="N35" s="22" t="s">
        <v>194</v>
      </c>
      <c r="O35" s="6"/>
      <c r="P35" s="27"/>
      <c r="Q35" s="28"/>
      <c r="R35" s="22" t="s">
        <v>195</v>
      </c>
      <c r="S35" s="28"/>
      <c r="T35" s="28"/>
      <c r="U35" s="28"/>
      <c r="V35" s="28"/>
      <c r="W35" s="28"/>
      <c r="X35" s="28"/>
      <c r="Y35" s="6"/>
    </row>
    <row r="36" ht="15.75" customHeight="1">
      <c r="A36" s="47">
        <v>45198.0</v>
      </c>
      <c r="B36" s="21" t="s">
        <v>196</v>
      </c>
      <c r="C36" s="22">
        <v>45198.0</v>
      </c>
      <c r="D36" s="22" t="s">
        <v>197</v>
      </c>
      <c r="E36" s="22"/>
      <c r="F36" s="23">
        <v>41.8925</v>
      </c>
      <c r="G36" s="23">
        <v>-87.563056</v>
      </c>
      <c r="H36" s="23" t="s">
        <v>38</v>
      </c>
      <c r="I36" s="24">
        <v>44413.0</v>
      </c>
      <c r="J36" s="21" t="s">
        <v>39</v>
      </c>
      <c r="K36" s="25" t="s">
        <v>70</v>
      </c>
      <c r="L36" s="22" t="s">
        <v>198</v>
      </c>
      <c r="M36" s="22" t="s">
        <v>42</v>
      </c>
      <c r="N36" s="22" t="s">
        <v>199</v>
      </c>
      <c r="O36" s="28"/>
      <c r="P36" s="27"/>
      <c r="Q36" s="28"/>
      <c r="R36" s="28"/>
      <c r="S36" s="28"/>
      <c r="T36" s="28"/>
      <c r="U36" s="28"/>
      <c r="V36" s="28"/>
      <c r="W36" s="28"/>
      <c r="X36" s="28"/>
      <c r="Y36" s="6"/>
    </row>
    <row r="37" ht="15.75" customHeight="1">
      <c r="A37" s="20">
        <v>45199.0</v>
      </c>
      <c r="B37" s="21"/>
      <c r="C37" s="20">
        <v>45199.0</v>
      </c>
      <c r="D37" s="20" t="s">
        <v>200</v>
      </c>
      <c r="E37" s="20"/>
      <c r="F37" s="48">
        <v>42.7017</v>
      </c>
      <c r="G37" s="48">
        <v>-87.6466</v>
      </c>
      <c r="H37" s="48" t="s">
        <v>38</v>
      </c>
      <c r="I37" s="20">
        <v>2022.0</v>
      </c>
      <c r="J37" s="20" t="s">
        <v>39</v>
      </c>
      <c r="K37" s="25" t="s">
        <v>70</v>
      </c>
      <c r="L37" s="20" t="s">
        <v>201</v>
      </c>
      <c r="M37" s="20" t="s">
        <v>116</v>
      </c>
      <c r="N37" s="22" t="s">
        <v>202</v>
      </c>
      <c r="O37" s="28"/>
      <c r="P37" s="27"/>
      <c r="Q37" s="49"/>
      <c r="R37" s="49"/>
      <c r="S37" s="49"/>
      <c r="T37" s="49"/>
      <c r="U37" s="49"/>
      <c r="V37" s="49"/>
      <c r="W37" s="49"/>
      <c r="X37" s="49"/>
      <c r="Y37" s="12"/>
    </row>
    <row r="38" ht="15.75" customHeight="1">
      <c r="A38" s="20" t="s">
        <v>203</v>
      </c>
      <c r="B38" s="21"/>
      <c r="C38" s="21"/>
      <c r="D38" s="22" t="s">
        <v>204</v>
      </c>
      <c r="E38" s="22" t="s">
        <v>205</v>
      </c>
      <c r="F38" s="46">
        <v>44.50551</v>
      </c>
      <c r="G38" s="46">
        <v>-87.455552</v>
      </c>
      <c r="H38" s="23" t="s">
        <v>38</v>
      </c>
      <c r="I38" s="22">
        <v>2022.0</v>
      </c>
      <c r="J38" s="21" t="s">
        <v>70</v>
      </c>
      <c r="K38" s="25" t="s">
        <v>206</v>
      </c>
      <c r="L38" s="22" t="s">
        <v>207</v>
      </c>
      <c r="M38" s="22" t="s">
        <v>42</v>
      </c>
      <c r="N38" s="22" t="s">
        <v>208</v>
      </c>
      <c r="O38" s="26"/>
      <c r="P38" s="27"/>
      <c r="Q38" s="28"/>
      <c r="R38" s="28"/>
      <c r="S38" s="28"/>
      <c r="T38" s="28"/>
      <c r="U38" s="28"/>
      <c r="V38" s="28"/>
      <c r="W38" s="28"/>
      <c r="X38" s="28"/>
      <c r="Y38" s="6"/>
    </row>
    <row r="39" ht="15.75" customHeight="1">
      <c r="A39" s="20" t="s">
        <v>209</v>
      </c>
      <c r="B39" s="21"/>
      <c r="C39" s="21"/>
      <c r="D39" s="22" t="s">
        <v>210</v>
      </c>
      <c r="E39" s="22"/>
      <c r="F39" s="23">
        <v>42.126653</v>
      </c>
      <c r="G39" s="23">
        <v>-80.14903</v>
      </c>
      <c r="H39" s="23" t="s">
        <v>38</v>
      </c>
      <c r="I39" s="22">
        <v>2018.0</v>
      </c>
      <c r="J39" s="21" t="s">
        <v>39</v>
      </c>
      <c r="K39" s="25" t="s">
        <v>70</v>
      </c>
      <c r="L39" s="22" t="s">
        <v>115</v>
      </c>
      <c r="M39" s="22" t="s">
        <v>116</v>
      </c>
      <c r="N39" s="22" t="s">
        <v>211</v>
      </c>
      <c r="O39" s="28"/>
      <c r="P39" s="27"/>
      <c r="Q39" s="28"/>
      <c r="R39" s="28"/>
      <c r="S39" s="28"/>
      <c r="T39" s="28"/>
      <c r="U39" s="28"/>
      <c r="V39" s="28"/>
      <c r="W39" s="28"/>
      <c r="X39" s="28"/>
      <c r="Y39" s="6"/>
    </row>
    <row r="40" ht="15.75" customHeight="1">
      <c r="A40" s="20" t="s">
        <v>212</v>
      </c>
      <c r="B40" s="21" t="s">
        <v>213</v>
      </c>
      <c r="C40" s="21"/>
      <c r="D40" s="22" t="s">
        <v>214</v>
      </c>
      <c r="E40" s="22"/>
      <c r="F40" s="23">
        <v>42.126286</v>
      </c>
      <c r="G40" s="23">
        <v>-80.147505</v>
      </c>
      <c r="H40" s="23" t="s">
        <v>215</v>
      </c>
      <c r="I40" s="22">
        <v>2018.0</v>
      </c>
      <c r="J40" s="21" t="s">
        <v>39</v>
      </c>
      <c r="K40" s="25" t="s">
        <v>70</v>
      </c>
      <c r="L40" s="22" t="s">
        <v>115</v>
      </c>
      <c r="M40" s="22" t="s">
        <v>116</v>
      </c>
      <c r="N40" s="22" t="s">
        <v>216</v>
      </c>
      <c r="O40" s="28"/>
      <c r="P40" s="27"/>
      <c r="Q40" s="28"/>
      <c r="R40" s="28"/>
      <c r="S40" s="28"/>
      <c r="T40" s="28"/>
      <c r="U40" s="28"/>
      <c r="V40" s="28"/>
      <c r="W40" s="28"/>
      <c r="X40" s="28"/>
      <c r="Y40" s="6"/>
    </row>
    <row r="41" ht="15.75" customHeight="1">
      <c r="A41" s="20" t="s">
        <v>217</v>
      </c>
      <c r="B41" s="21"/>
      <c r="C41" s="21"/>
      <c r="D41" s="22" t="s">
        <v>218</v>
      </c>
      <c r="E41" s="22"/>
      <c r="F41" s="23">
        <v>42.144335</v>
      </c>
      <c r="G41" s="23">
        <v>-80.139368</v>
      </c>
      <c r="H41" s="23" t="s">
        <v>38</v>
      </c>
      <c r="I41" s="22">
        <v>2018.0</v>
      </c>
      <c r="J41" s="21" t="s">
        <v>39</v>
      </c>
      <c r="K41" s="28" t="s">
        <v>70</v>
      </c>
      <c r="L41" s="22" t="s">
        <v>115</v>
      </c>
      <c r="M41" s="22" t="s">
        <v>116</v>
      </c>
      <c r="N41" s="22" t="s">
        <v>219</v>
      </c>
      <c r="O41" s="28"/>
      <c r="P41" s="27"/>
      <c r="Q41" s="28"/>
      <c r="R41" s="28"/>
      <c r="S41" s="28"/>
      <c r="T41" s="28"/>
      <c r="U41" s="28"/>
      <c r="V41" s="28"/>
      <c r="W41" s="28"/>
      <c r="X41" s="28"/>
      <c r="Y41" s="28"/>
    </row>
    <row r="42" ht="15.75" customHeight="1">
      <c r="A42" s="20" t="s">
        <v>220</v>
      </c>
      <c r="B42" s="21" t="s">
        <v>221</v>
      </c>
      <c r="C42" s="21"/>
      <c r="D42" s="22" t="s">
        <v>222</v>
      </c>
      <c r="E42" s="22" t="s">
        <v>222</v>
      </c>
      <c r="F42" s="23">
        <v>41.496</v>
      </c>
      <c r="G42" s="23">
        <v>-82.75</v>
      </c>
      <c r="H42" s="22" t="s">
        <v>38</v>
      </c>
      <c r="I42" s="24">
        <v>42913.0</v>
      </c>
      <c r="J42" s="21" t="s">
        <v>39</v>
      </c>
      <c r="K42" s="28" t="s">
        <v>70</v>
      </c>
      <c r="L42" s="22" t="s">
        <v>223</v>
      </c>
      <c r="M42" s="22" t="s">
        <v>42</v>
      </c>
      <c r="N42" s="22" t="s">
        <v>224</v>
      </c>
      <c r="O42" s="26"/>
      <c r="P42" s="27"/>
      <c r="Q42" s="28"/>
      <c r="R42" s="28"/>
      <c r="S42" s="28"/>
      <c r="T42" s="28"/>
      <c r="U42" s="28"/>
      <c r="V42" s="28"/>
      <c r="W42" s="28"/>
      <c r="X42" s="28"/>
      <c r="Y42" s="6"/>
    </row>
    <row r="43" ht="15.75" customHeight="1">
      <c r="A43" s="20" t="s">
        <v>225</v>
      </c>
      <c r="B43" s="21"/>
      <c r="C43" s="21"/>
      <c r="D43" s="50" t="s">
        <v>226</v>
      </c>
      <c r="E43" s="50"/>
      <c r="F43" s="51">
        <f>45+(41/60)+(27/3600)</f>
        <v>45.69083333</v>
      </c>
      <c r="G43" s="40">
        <f>-84-(57/60)-(56/3600)</f>
        <v>-84.96555556</v>
      </c>
      <c r="H43" s="23" t="s">
        <v>215</v>
      </c>
      <c r="I43" s="52">
        <v>44682.0</v>
      </c>
      <c r="J43" s="21" t="s">
        <v>39</v>
      </c>
      <c r="K43" s="25" t="s">
        <v>70</v>
      </c>
      <c r="L43" s="50" t="s">
        <v>227</v>
      </c>
      <c r="M43" s="22" t="s">
        <v>228</v>
      </c>
      <c r="N43" s="53" t="s">
        <v>229</v>
      </c>
      <c r="O43" s="54"/>
      <c r="P43" s="27"/>
      <c r="Q43" s="28"/>
      <c r="R43" s="28"/>
      <c r="S43" s="28"/>
      <c r="T43" s="28"/>
      <c r="U43" s="28"/>
      <c r="V43" s="28"/>
      <c r="W43" s="28"/>
      <c r="X43" s="28"/>
      <c r="Y43" s="6"/>
    </row>
    <row r="44" ht="15.75" customHeight="1">
      <c r="A44" s="55" t="s">
        <v>230</v>
      </c>
      <c r="B44" s="56"/>
      <c r="C44" s="56"/>
      <c r="D44" s="57" t="s">
        <v>231</v>
      </c>
      <c r="E44" s="57"/>
      <c r="F44" s="58">
        <v>43.0594</v>
      </c>
      <c r="G44" s="58">
        <v>-87.86628</v>
      </c>
      <c r="H44" s="58" t="s">
        <v>38</v>
      </c>
      <c r="I44" s="59">
        <v>44348.0</v>
      </c>
      <c r="J44" s="56" t="s">
        <v>39</v>
      </c>
      <c r="K44" s="60" t="s">
        <v>70</v>
      </c>
      <c r="L44" s="57" t="s">
        <v>41</v>
      </c>
      <c r="M44" s="57" t="s">
        <v>42</v>
      </c>
      <c r="N44" s="61" t="s">
        <v>232</v>
      </c>
      <c r="O44" s="57"/>
      <c r="P44" s="62"/>
      <c r="Q44" s="57"/>
      <c r="R44" s="57"/>
      <c r="S44" s="57"/>
      <c r="T44" s="57"/>
      <c r="U44" s="57"/>
      <c r="V44" s="57"/>
      <c r="W44" s="57"/>
      <c r="X44" s="57"/>
      <c r="Y44" s="63"/>
    </row>
    <row r="45" ht="15.75" customHeight="1">
      <c r="A45" s="20" t="s">
        <v>233</v>
      </c>
      <c r="B45" s="21"/>
      <c r="C45" s="21"/>
      <c r="D45" s="22" t="s">
        <v>234</v>
      </c>
      <c r="E45" s="22" t="s">
        <v>234</v>
      </c>
      <c r="F45" s="23">
        <v>42.56</v>
      </c>
      <c r="G45" s="23">
        <v>-79.43</v>
      </c>
      <c r="H45" s="22" t="s">
        <v>38</v>
      </c>
      <c r="I45" s="24">
        <v>40029.0</v>
      </c>
      <c r="J45" s="21" t="s">
        <v>39</v>
      </c>
      <c r="K45" s="25" t="s">
        <v>40</v>
      </c>
      <c r="L45" s="22" t="s">
        <v>235</v>
      </c>
      <c r="M45" s="22" t="s">
        <v>42</v>
      </c>
      <c r="N45" s="22" t="s">
        <v>236</v>
      </c>
      <c r="O45" s="29"/>
      <c r="P45" s="27"/>
      <c r="Q45" s="28"/>
      <c r="R45" s="28"/>
      <c r="S45" s="28"/>
      <c r="T45" s="28"/>
      <c r="U45" s="28"/>
      <c r="V45" s="28"/>
      <c r="W45" s="28"/>
      <c r="X45" s="28"/>
      <c r="Y45" s="6"/>
    </row>
    <row r="46" ht="15.75" customHeight="1">
      <c r="A46" s="49" t="s">
        <v>237</v>
      </c>
      <c r="B46" s="27"/>
      <c r="C46" s="27"/>
      <c r="D46" s="28" t="s">
        <v>238</v>
      </c>
      <c r="E46" s="28"/>
      <c r="F46" s="64">
        <v>43.03594</v>
      </c>
      <c r="G46" s="64">
        <v>-87.895963</v>
      </c>
      <c r="H46" s="65" t="s">
        <v>38</v>
      </c>
      <c r="I46" s="28"/>
      <c r="J46" s="27" t="s">
        <v>39</v>
      </c>
      <c r="K46" s="44" t="s">
        <v>70</v>
      </c>
      <c r="L46" s="28" t="s">
        <v>41</v>
      </c>
      <c r="M46" s="28" t="s">
        <v>42</v>
      </c>
      <c r="N46" s="28" t="s">
        <v>239</v>
      </c>
      <c r="O46" s="28"/>
      <c r="P46" s="27"/>
      <c r="Q46" s="28"/>
      <c r="R46" s="28"/>
      <c r="S46" s="28"/>
      <c r="T46" s="28"/>
      <c r="U46" s="28"/>
      <c r="V46" s="28"/>
      <c r="W46" s="28"/>
      <c r="X46" s="28"/>
      <c r="Y46" s="6"/>
    </row>
    <row r="47" ht="15.75" customHeight="1">
      <c r="A47" s="20" t="s">
        <v>240</v>
      </c>
      <c r="B47" s="21"/>
      <c r="C47" s="21"/>
      <c r="D47" s="50" t="s">
        <v>241</v>
      </c>
      <c r="E47" s="50"/>
      <c r="F47" s="51">
        <f>41+(16/60)+(45/3600)</f>
        <v>41.27916667</v>
      </c>
      <c r="G47" s="40">
        <f>-84-(23/60)-(6/3600)</f>
        <v>-84.385</v>
      </c>
      <c r="H47" s="23" t="s">
        <v>242</v>
      </c>
      <c r="I47" s="66">
        <v>44621.0</v>
      </c>
      <c r="J47" s="21" t="s">
        <v>39</v>
      </c>
      <c r="K47" s="25" t="s">
        <v>70</v>
      </c>
      <c r="L47" s="50" t="s">
        <v>243</v>
      </c>
      <c r="M47" s="22" t="s">
        <v>149</v>
      </c>
      <c r="N47" s="22" t="s">
        <v>244</v>
      </c>
      <c r="O47" s="28"/>
      <c r="P47" s="27"/>
      <c r="Q47" s="28"/>
      <c r="R47" s="28"/>
      <c r="S47" s="28"/>
      <c r="T47" s="28"/>
      <c r="U47" s="28"/>
      <c r="V47" s="28"/>
      <c r="W47" s="28"/>
      <c r="X47" s="28"/>
      <c r="Y47" s="6"/>
    </row>
    <row r="48" ht="87.75" customHeight="1">
      <c r="A48" s="20" t="s">
        <v>245</v>
      </c>
      <c r="B48" s="21"/>
      <c r="C48" s="21"/>
      <c r="D48" s="22" t="s">
        <v>246</v>
      </c>
      <c r="E48" s="22"/>
      <c r="F48" s="23">
        <v>45.720839</v>
      </c>
      <c r="G48" s="23">
        <v>-85.008689</v>
      </c>
      <c r="H48" s="23" t="s">
        <v>38</v>
      </c>
      <c r="I48" s="22">
        <v>2022.0</v>
      </c>
      <c r="J48" s="21" t="s">
        <v>70</v>
      </c>
      <c r="K48" s="25" t="s">
        <v>70</v>
      </c>
      <c r="L48" s="22" t="s">
        <v>247</v>
      </c>
      <c r="M48" s="22" t="s">
        <v>228</v>
      </c>
      <c r="N48" s="22" t="s">
        <v>248</v>
      </c>
      <c r="O48" s="28"/>
      <c r="P48" s="27"/>
      <c r="Q48" s="28"/>
      <c r="R48" s="28"/>
      <c r="S48" s="28"/>
      <c r="T48" s="28"/>
      <c r="U48" s="28"/>
      <c r="V48" s="28"/>
      <c r="W48" s="28"/>
      <c r="X48" s="28"/>
      <c r="Y48" s="6"/>
    </row>
    <row r="49" ht="75.0" customHeight="1">
      <c r="A49" s="20" t="s">
        <v>249</v>
      </c>
      <c r="B49" s="21"/>
      <c r="C49" s="21"/>
      <c r="D49" s="22" t="s">
        <v>250</v>
      </c>
      <c r="E49" s="22" t="s">
        <v>250</v>
      </c>
      <c r="F49" s="23">
        <v>44.5391</v>
      </c>
      <c r="G49" s="23">
        <v>-88.0035</v>
      </c>
      <c r="H49" s="23" t="s">
        <v>242</v>
      </c>
      <c r="I49" s="22" t="s">
        <v>251</v>
      </c>
      <c r="J49" s="21" t="s">
        <v>39</v>
      </c>
      <c r="K49" s="25" t="s">
        <v>70</v>
      </c>
      <c r="L49" s="22" t="s">
        <v>252</v>
      </c>
      <c r="M49" s="22" t="s">
        <v>149</v>
      </c>
      <c r="N49" s="22" t="s">
        <v>253</v>
      </c>
      <c r="O49" s="28"/>
      <c r="P49" s="27"/>
      <c r="Q49" s="28"/>
      <c r="R49" s="28"/>
      <c r="S49" s="28"/>
      <c r="T49" s="28"/>
      <c r="U49" s="28"/>
      <c r="V49" s="28"/>
      <c r="W49" s="28"/>
      <c r="X49" s="28"/>
      <c r="Y49" s="6"/>
    </row>
    <row r="50" ht="15.75" customHeight="1">
      <c r="A50" s="49" t="s">
        <v>254</v>
      </c>
      <c r="B50" s="27"/>
      <c r="C50" s="27"/>
      <c r="D50" s="28" t="s">
        <v>255</v>
      </c>
      <c r="E50" s="29"/>
      <c r="F50" s="65">
        <v>44.6583</v>
      </c>
      <c r="G50" s="65">
        <v>-87.8206</v>
      </c>
      <c r="H50" s="65" t="s">
        <v>38</v>
      </c>
      <c r="I50" s="67">
        <v>44774.0</v>
      </c>
      <c r="J50" s="27" t="s">
        <v>39</v>
      </c>
      <c r="K50" s="44" t="s">
        <v>40</v>
      </c>
      <c r="L50" s="28" t="s">
        <v>256</v>
      </c>
      <c r="M50" s="28" t="s">
        <v>42</v>
      </c>
      <c r="N50" s="28" t="s">
        <v>257</v>
      </c>
      <c r="O50" s="26"/>
      <c r="P50" s="27"/>
      <c r="Q50" s="28"/>
      <c r="R50" s="28"/>
      <c r="S50" s="28"/>
      <c r="T50" s="28"/>
      <c r="U50" s="28"/>
      <c r="V50" s="28"/>
      <c r="W50" s="28"/>
      <c r="X50" s="28"/>
      <c r="Y50" s="6"/>
    </row>
    <row r="51" ht="75.0" customHeight="1">
      <c r="A51" s="68" t="s">
        <v>258</v>
      </c>
      <c r="B51" s="69"/>
      <c r="C51" s="69"/>
      <c r="D51" s="69" t="s">
        <v>259</v>
      </c>
      <c r="E51" s="69"/>
      <c r="F51" s="69">
        <v>44.658</v>
      </c>
      <c r="G51" s="69">
        <v>-87.883</v>
      </c>
      <c r="H51" s="69" t="s">
        <v>38</v>
      </c>
      <c r="I51" s="70">
        <v>45108.0</v>
      </c>
      <c r="J51" s="69" t="s">
        <v>39</v>
      </c>
      <c r="K51" s="71" t="s">
        <v>39</v>
      </c>
      <c r="L51" s="69" t="s">
        <v>41</v>
      </c>
      <c r="M51" s="69" t="s">
        <v>42</v>
      </c>
      <c r="N51" s="72" t="s">
        <v>260</v>
      </c>
      <c r="O51" s="69"/>
      <c r="P51" s="62"/>
      <c r="Q51" s="69"/>
      <c r="R51" s="69"/>
      <c r="S51" s="69"/>
      <c r="T51" s="69"/>
      <c r="U51" s="69"/>
      <c r="V51" s="69"/>
      <c r="W51" s="69"/>
      <c r="X51" s="69"/>
      <c r="Y51" s="73"/>
    </row>
    <row r="52" ht="15.75" customHeight="1">
      <c r="A52" s="68" t="s">
        <v>261</v>
      </c>
      <c r="B52" s="69"/>
      <c r="C52" s="69"/>
      <c r="D52" s="69" t="s">
        <v>262</v>
      </c>
      <c r="E52" s="69"/>
      <c r="F52" s="69">
        <v>44.706</v>
      </c>
      <c r="G52" s="69">
        <v>-87.758</v>
      </c>
      <c r="H52" s="69" t="s">
        <v>38</v>
      </c>
      <c r="I52" s="70">
        <v>45108.0</v>
      </c>
      <c r="J52" s="69" t="s">
        <v>39</v>
      </c>
      <c r="K52" s="71" t="s">
        <v>39</v>
      </c>
      <c r="L52" s="69" t="s">
        <v>41</v>
      </c>
      <c r="M52" s="69" t="s">
        <v>42</v>
      </c>
      <c r="N52" s="72" t="s">
        <v>263</v>
      </c>
      <c r="O52" s="69"/>
      <c r="P52" s="62"/>
      <c r="Q52" s="69"/>
      <c r="R52" s="69"/>
      <c r="S52" s="69"/>
      <c r="T52" s="69"/>
      <c r="U52" s="69"/>
      <c r="V52" s="69"/>
      <c r="W52" s="69"/>
      <c r="X52" s="69"/>
      <c r="Y52" s="73"/>
    </row>
    <row r="53" ht="15.75" customHeight="1">
      <c r="A53" s="68" t="s">
        <v>264</v>
      </c>
      <c r="B53" s="69"/>
      <c r="C53" s="69"/>
      <c r="D53" s="69" t="s">
        <v>265</v>
      </c>
      <c r="E53" s="69"/>
      <c r="F53" s="69">
        <v>44.706</v>
      </c>
      <c r="G53" s="69">
        <v>-87.883</v>
      </c>
      <c r="H53" s="69" t="s">
        <v>38</v>
      </c>
      <c r="I53" s="70">
        <v>45108.0</v>
      </c>
      <c r="J53" s="69" t="s">
        <v>39</v>
      </c>
      <c r="K53" s="71" t="s">
        <v>39</v>
      </c>
      <c r="L53" s="69" t="s">
        <v>41</v>
      </c>
      <c r="M53" s="69" t="s">
        <v>42</v>
      </c>
      <c r="N53" s="72" t="s">
        <v>263</v>
      </c>
      <c r="O53" s="69"/>
      <c r="P53" s="62"/>
      <c r="Q53" s="69"/>
      <c r="R53" s="69"/>
      <c r="S53" s="69"/>
      <c r="T53" s="69"/>
      <c r="U53" s="69"/>
      <c r="V53" s="69"/>
      <c r="W53" s="69"/>
      <c r="X53" s="69"/>
      <c r="Y53" s="73"/>
    </row>
    <row r="54" ht="15.75" customHeight="1">
      <c r="A54" s="68" t="s">
        <v>266</v>
      </c>
      <c r="B54" s="69"/>
      <c r="C54" s="69"/>
      <c r="D54" s="69" t="s">
        <v>267</v>
      </c>
      <c r="E54" s="69"/>
      <c r="F54" s="69">
        <v>44.75</v>
      </c>
      <c r="G54" s="69">
        <v>-87.821</v>
      </c>
      <c r="H54" s="69" t="s">
        <v>38</v>
      </c>
      <c r="I54" s="70">
        <v>45108.0</v>
      </c>
      <c r="J54" s="69" t="s">
        <v>39</v>
      </c>
      <c r="K54" s="71" t="s">
        <v>39</v>
      </c>
      <c r="L54" s="69" t="s">
        <v>41</v>
      </c>
      <c r="M54" s="69" t="s">
        <v>42</v>
      </c>
      <c r="N54" s="72" t="s">
        <v>268</v>
      </c>
      <c r="O54" s="69"/>
      <c r="P54" s="62"/>
      <c r="Q54" s="69"/>
      <c r="R54" s="69"/>
      <c r="S54" s="69"/>
      <c r="T54" s="69"/>
      <c r="U54" s="69"/>
      <c r="V54" s="69"/>
      <c r="W54" s="69"/>
      <c r="X54" s="69"/>
      <c r="Y54" s="73"/>
    </row>
    <row r="55" ht="15.75" customHeight="1">
      <c r="A55" s="68" t="s">
        <v>269</v>
      </c>
      <c r="B55" s="69"/>
      <c r="C55" s="69"/>
      <c r="D55" s="69" t="s">
        <v>270</v>
      </c>
      <c r="E55" s="69"/>
      <c r="F55" s="69">
        <v>44.794</v>
      </c>
      <c r="G55" s="69">
        <v>-87.696</v>
      </c>
      <c r="H55" s="69" t="s">
        <v>38</v>
      </c>
      <c r="I55" s="70">
        <v>45108.0</v>
      </c>
      <c r="J55" s="69" t="s">
        <v>39</v>
      </c>
      <c r="K55" s="71" t="s">
        <v>39</v>
      </c>
      <c r="L55" s="69" t="s">
        <v>41</v>
      </c>
      <c r="M55" s="69" t="s">
        <v>42</v>
      </c>
      <c r="N55" s="72" t="s">
        <v>271</v>
      </c>
      <c r="O55" s="69"/>
      <c r="P55" s="62"/>
      <c r="Q55" s="69"/>
      <c r="R55" s="69"/>
      <c r="S55" s="69"/>
      <c r="T55" s="69"/>
      <c r="U55" s="69"/>
      <c r="V55" s="69"/>
      <c r="W55" s="69"/>
      <c r="X55" s="69"/>
      <c r="Y55" s="73"/>
    </row>
    <row r="56" ht="15.75" customHeight="1">
      <c r="A56" s="20" t="s">
        <v>272</v>
      </c>
      <c r="B56" s="21"/>
      <c r="C56" s="21"/>
      <c r="D56" s="22" t="s">
        <v>273</v>
      </c>
      <c r="E56" s="22"/>
      <c r="F56" s="23">
        <v>44.65389</v>
      </c>
      <c r="G56" s="23">
        <v>-87.929722</v>
      </c>
      <c r="H56" s="23" t="s">
        <v>242</v>
      </c>
      <c r="I56" s="22" t="s">
        <v>147</v>
      </c>
      <c r="J56" s="21" t="s">
        <v>39</v>
      </c>
      <c r="K56" s="25" t="s">
        <v>70</v>
      </c>
      <c r="L56" s="22" t="s">
        <v>274</v>
      </c>
      <c r="M56" s="22" t="s">
        <v>149</v>
      </c>
      <c r="N56" s="22" t="s">
        <v>275</v>
      </c>
      <c r="O56" s="28"/>
      <c r="P56" s="27"/>
      <c r="Q56" s="28"/>
      <c r="R56" s="28"/>
      <c r="S56" s="28"/>
      <c r="T56" s="28"/>
      <c r="U56" s="28"/>
      <c r="V56" s="28"/>
      <c r="W56" s="28"/>
      <c r="X56" s="28"/>
      <c r="Y56" s="6"/>
    </row>
    <row r="57" ht="15.75" customHeight="1">
      <c r="A57" s="49" t="s">
        <v>276</v>
      </c>
      <c r="B57" s="27"/>
      <c r="C57" s="27"/>
      <c r="D57" s="28" t="s">
        <v>277</v>
      </c>
      <c r="E57" s="28"/>
      <c r="F57" s="65">
        <v>44.52615</v>
      </c>
      <c r="G57" s="65">
        <v>-87.9429</v>
      </c>
      <c r="H57" s="65" t="s">
        <v>242</v>
      </c>
      <c r="I57" s="67">
        <v>44743.0</v>
      </c>
      <c r="J57" s="27" t="s">
        <v>39</v>
      </c>
      <c r="K57" s="44" t="s">
        <v>40</v>
      </c>
      <c r="L57" s="28" t="s">
        <v>256</v>
      </c>
      <c r="M57" s="28" t="s">
        <v>42</v>
      </c>
      <c r="N57" s="29" t="s">
        <v>278</v>
      </c>
      <c r="O57" s="26"/>
      <c r="P57" s="27"/>
      <c r="Q57" s="28"/>
      <c r="R57" s="28"/>
      <c r="S57" s="28"/>
      <c r="T57" s="28"/>
      <c r="U57" s="28"/>
      <c r="V57" s="28"/>
      <c r="W57" s="28"/>
      <c r="X57" s="28"/>
      <c r="Y57" s="6"/>
    </row>
    <row r="58" ht="15.75" customHeight="1">
      <c r="A58" s="20" t="s">
        <v>279</v>
      </c>
      <c r="B58" s="21" t="s">
        <v>280</v>
      </c>
      <c r="C58" s="21"/>
      <c r="D58" s="22" t="s">
        <v>281</v>
      </c>
      <c r="E58" s="22" t="s">
        <v>281</v>
      </c>
      <c r="F58" s="23">
        <v>41.82</v>
      </c>
      <c r="G58" s="23">
        <v>-83.36</v>
      </c>
      <c r="H58" s="22" t="s">
        <v>38</v>
      </c>
      <c r="I58" s="24">
        <v>42125.0</v>
      </c>
      <c r="J58" s="21" t="s">
        <v>39</v>
      </c>
      <c r="K58" s="25" t="s">
        <v>94</v>
      </c>
      <c r="L58" s="22" t="s">
        <v>95</v>
      </c>
      <c r="M58" s="22" t="s">
        <v>96</v>
      </c>
      <c r="N58" s="22" t="s">
        <v>282</v>
      </c>
      <c r="O58" s="26"/>
      <c r="P58" s="27"/>
      <c r="Q58" s="28"/>
      <c r="R58" s="28"/>
      <c r="S58" s="28"/>
      <c r="T58" s="28"/>
      <c r="U58" s="28"/>
      <c r="V58" s="28"/>
      <c r="W58" s="28"/>
      <c r="X58" s="28"/>
      <c r="Y58" s="6"/>
    </row>
    <row r="59" ht="15.75" customHeight="1">
      <c r="A59" s="20" t="s">
        <v>283</v>
      </c>
      <c r="B59" s="21" t="s">
        <v>284</v>
      </c>
      <c r="C59" s="21"/>
      <c r="D59" s="22" t="s">
        <v>285</v>
      </c>
      <c r="E59" s="22" t="s">
        <v>285</v>
      </c>
      <c r="F59" s="23">
        <v>41.83</v>
      </c>
      <c r="G59" s="23">
        <v>-83.2</v>
      </c>
      <c r="H59" s="22" t="s">
        <v>38</v>
      </c>
      <c r="I59" s="24">
        <v>42125.0</v>
      </c>
      <c r="J59" s="21" t="s">
        <v>39</v>
      </c>
      <c r="K59" s="25" t="s">
        <v>94</v>
      </c>
      <c r="L59" s="22" t="s">
        <v>95</v>
      </c>
      <c r="M59" s="22" t="s">
        <v>96</v>
      </c>
      <c r="N59" s="22" t="s">
        <v>286</v>
      </c>
      <c r="O59" s="26"/>
      <c r="P59" s="27"/>
      <c r="Q59" s="28"/>
      <c r="R59" s="28"/>
      <c r="S59" s="28"/>
      <c r="T59" s="28"/>
      <c r="U59" s="28"/>
      <c r="V59" s="28"/>
      <c r="W59" s="28"/>
      <c r="X59" s="28"/>
      <c r="Y59" s="6"/>
    </row>
    <row r="60" ht="15.75" customHeight="1">
      <c r="A60" s="20" t="s">
        <v>287</v>
      </c>
      <c r="B60" s="21" t="s">
        <v>288</v>
      </c>
      <c r="C60" s="21"/>
      <c r="D60" s="22" t="s">
        <v>289</v>
      </c>
      <c r="E60" s="22" t="s">
        <v>289</v>
      </c>
      <c r="F60" s="23">
        <v>41.82</v>
      </c>
      <c r="G60" s="23">
        <v>-83.36</v>
      </c>
      <c r="H60" s="22" t="s">
        <v>38</v>
      </c>
      <c r="I60" s="24">
        <v>42125.0</v>
      </c>
      <c r="J60" s="21" t="s">
        <v>39</v>
      </c>
      <c r="K60" s="25" t="s">
        <v>94</v>
      </c>
      <c r="L60" s="22" t="s">
        <v>95</v>
      </c>
      <c r="M60" s="22" t="s">
        <v>96</v>
      </c>
      <c r="N60" s="22" t="s">
        <v>290</v>
      </c>
      <c r="O60" s="26"/>
      <c r="P60" s="27"/>
      <c r="Q60" s="28"/>
      <c r="R60" s="28"/>
      <c r="S60" s="28"/>
      <c r="T60" s="28"/>
      <c r="U60" s="28"/>
      <c r="V60" s="28"/>
      <c r="W60" s="28"/>
      <c r="X60" s="28"/>
      <c r="Y60" s="6"/>
    </row>
    <row r="61" ht="15.75" customHeight="1">
      <c r="A61" s="20" t="s">
        <v>291</v>
      </c>
      <c r="B61" s="21" t="s">
        <v>292</v>
      </c>
      <c r="C61" s="21"/>
      <c r="D61" s="22" t="s">
        <v>293</v>
      </c>
      <c r="E61" s="22"/>
      <c r="F61" s="46">
        <v>47.12014</v>
      </c>
      <c r="G61" s="46">
        <v>-88.55287</v>
      </c>
      <c r="H61" s="23" t="s">
        <v>215</v>
      </c>
      <c r="I61" s="52">
        <v>43040.0</v>
      </c>
      <c r="J61" s="21" t="s">
        <v>39</v>
      </c>
      <c r="K61" s="25" t="s">
        <v>70</v>
      </c>
      <c r="L61" s="22" t="s">
        <v>56</v>
      </c>
      <c r="M61" s="22" t="s">
        <v>42</v>
      </c>
      <c r="N61" s="22" t="s">
        <v>294</v>
      </c>
      <c r="O61" s="28"/>
      <c r="P61" s="27"/>
      <c r="Q61" s="28"/>
      <c r="R61" s="28"/>
      <c r="S61" s="28"/>
      <c r="T61" s="28"/>
      <c r="U61" s="28"/>
      <c r="V61" s="28"/>
      <c r="W61" s="28"/>
      <c r="X61" s="28"/>
      <c r="Y61" s="6"/>
    </row>
    <row r="62" ht="15.75" customHeight="1">
      <c r="A62" s="20" t="s">
        <v>295</v>
      </c>
      <c r="B62" s="21"/>
      <c r="C62" s="21" t="s">
        <v>295</v>
      </c>
      <c r="D62" s="22" t="s">
        <v>296</v>
      </c>
      <c r="E62" s="22" t="s">
        <v>297</v>
      </c>
      <c r="F62" s="23">
        <v>46.721</v>
      </c>
      <c r="G62" s="23">
        <v>-87.412</v>
      </c>
      <c r="H62" s="22" t="s">
        <v>215</v>
      </c>
      <c r="I62" s="24">
        <v>40457.0</v>
      </c>
      <c r="J62" s="21" t="s">
        <v>39</v>
      </c>
      <c r="K62" s="25" t="s">
        <v>70</v>
      </c>
      <c r="L62" s="22" t="s">
        <v>298</v>
      </c>
      <c r="M62" s="22" t="s">
        <v>299</v>
      </c>
      <c r="N62" s="22" t="s">
        <v>300</v>
      </c>
      <c r="O62" s="28"/>
      <c r="P62" s="27"/>
      <c r="Q62" s="28"/>
      <c r="R62" s="28"/>
      <c r="S62" s="28"/>
      <c r="T62" s="28"/>
      <c r="U62" s="28"/>
      <c r="V62" s="28"/>
      <c r="W62" s="28"/>
      <c r="X62" s="28"/>
      <c r="Y62" s="6"/>
    </row>
    <row r="63" ht="15.75" customHeight="1">
      <c r="A63" s="30" t="s">
        <v>301</v>
      </c>
      <c r="B63" s="31"/>
      <c r="C63" s="31"/>
      <c r="D63" s="74" t="s">
        <v>302</v>
      </c>
      <c r="E63" s="32"/>
      <c r="F63" s="75">
        <v>41.05583333333333</v>
      </c>
      <c r="G63" s="75">
        <v>-83.68805555555556</v>
      </c>
      <c r="H63" s="33" t="s">
        <v>242</v>
      </c>
      <c r="I63" s="32" t="s">
        <v>147</v>
      </c>
      <c r="J63" s="31" t="s">
        <v>39</v>
      </c>
      <c r="K63" s="6" t="s">
        <v>70</v>
      </c>
      <c r="L63" s="32" t="s">
        <v>303</v>
      </c>
      <c r="M63" s="32" t="s">
        <v>42</v>
      </c>
      <c r="N63" s="32" t="s">
        <v>304</v>
      </c>
      <c r="O63" s="37"/>
      <c r="P63" s="36"/>
      <c r="Q63" s="6"/>
      <c r="R63" s="6"/>
      <c r="S63" s="6"/>
      <c r="T63" s="6"/>
      <c r="U63" s="6"/>
      <c r="V63" s="6"/>
      <c r="W63" s="6"/>
      <c r="X63" s="6"/>
      <c r="Y63" s="6"/>
    </row>
    <row r="64" ht="15.75" customHeight="1">
      <c r="A64" s="30" t="s">
        <v>305</v>
      </c>
      <c r="B64" s="31"/>
      <c r="C64" s="31"/>
      <c r="D64" s="74" t="s">
        <v>306</v>
      </c>
      <c r="E64" s="32"/>
      <c r="F64" s="75">
        <v>41.0373</v>
      </c>
      <c r="G64" s="75">
        <v>-83.0766</v>
      </c>
      <c r="H64" s="33" t="s">
        <v>242</v>
      </c>
      <c r="I64" s="32" t="s">
        <v>147</v>
      </c>
      <c r="J64" s="31" t="s">
        <v>39</v>
      </c>
      <c r="K64" s="6" t="s">
        <v>70</v>
      </c>
      <c r="L64" s="32" t="s">
        <v>303</v>
      </c>
      <c r="M64" s="32" t="s">
        <v>42</v>
      </c>
      <c r="N64" s="32" t="s">
        <v>307</v>
      </c>
      <c r="O64" s="37"/>
      <c r="P64" s="36"/>
      <c r="Q64" s="6"/>
      <c r="R64" s="6"/>
      <c r="S64" s="6"/>
      <c r="T64" s="6"/>
      <c r="U64" s="6"/>
      <c r="V64" s="6"/>
      <c r="W64" s="6"/>
      <c r="X64" s="6"/>
      <c r="Y64" s="6"/>
    </row>
    <row r="65" ht="15.75" customHeight="1">
      <c r="A65" s="20" t="s">
        <v>308</v>
      </c>
      <c r="B65" s="21"/>
      <c r="C65" s="21"/>
      <c r="D65" s="50" t="s">
        <v>309</v>
      </c>
      <c r="E65" s="22"/>
      <c r="F65" s="76">
        <v>41.44944444444444</v>
      </c>
      <c r="G65" s="76">
        <v>-83.36138888888888</v>
      </c>
      <c r="H65" s="23" t="s">
        <v>242</v>
      </c>
      <c r="I65" s="22" t="s">
        <v>147</v>
      </c>
      <c r="J65" s="21" t="s">
        <v>39</v>
      </c>
      <c r="K65" s="44" t="s">
        <v>70</v>
      </c>
      <c r="L65" s="22" t="s">
        <v>303</v>
      </c>
      <c r="M65" s="22" t="s">
        <v>42</v>
      </c>
      <c r="N65" s="22" t="s">
        <v>310</v>
      </c>
      <c r="O65" s="26"/>
      <c r="P65" s="27"/>
      <c r="Q65" s="28"/>
      <c r="R65" s="28"/>
      <c r="S65" s="28"/>
      <c r="T65" s="28"/>
      <c r="U65" s="28"/>
      <c r="V65" s="28"/>
      <c r="W65" s="28"/>
      <c r="X65" s="28"/>
      <c r="Y65" s="6"/>
    </row>
    <row r="66" ht="15.75" customHeight="1">
      <c r="A66" s="20" t="s">
        <v>311</v>
      </c>
      <c r="B66" s="21"/>
      <c r="C66" s="21"/>
      <c r="D66" s="50" t="s">
        <v>312</v>
      </c>
      <c r="E66" s="22"/>
      <c r="F66" s="77">
        <v>40.86555555555556</v>
      </c>
      <c r="G66" s="77">
        <v>-83.49138888888889</v>
      </c>
      <c r="H66" s="23" t="s">
        <v>242</v>
      </c>
      <c r="I66" s="22" t="s">
        <v>147</v>
      </c>
      <c r="J66" s="21" t="s">
        <v>39</v>
      </c>
      <c r="K66" s="25" t="s">
        <v>70</v>
      </c>
      <c r="L66" s="22" t="s">
        <v>303</v>
      </c>
      <c r="M66" s="22" t="s">
        <v>42</v>
      </c>
      <c r="N66" s="22" t="s">
        <v>313</v>
      </c>
      <c r="O66" s="26"/>
      <c r="P66" s="27"/>
      <c r="Q66" s="28"/>
      <c r="R66" s="28"/>
      <c r="S66" s="28"/>
      <c r="T66" s="28"/>
      <c r="U66" s="28"/>
      <c r="V66" s="28"/>
      <c r="W66" s="28"/>
      <c r="X66" s="28"/>
      <c r="Y66" s="6"/>
    </row>
    <row r="67" ht="15.75" customHeight="1">
      <c r="A67" s="20" t="s">
        <v>314</v>
      </c>
      <c r="B67" s="21"/>
      <c r="C67" s="21"/>
      <c r="D67" s="50" t="s">
        <v>315</v>
      </c>
      <c r="E67" s="22"/>
      <c r="F67" s="76">
        <v>41.11361111111111</v>
      </c>
      <c r="G67" s="76">
        <v>-83.16833333333334</v>
      </c>
      <c r="H67" s="23" t="s">
        <v>242</v>
      </c>
      <c r="I67" s="22" t="s">
        <v>147</v>
      </c>
      <c r="J67" s="21" t="s">
        <v>39</v>
      </c>
      <c r="K67" s="44" t="s">
        <v>70</v>
      </c>
      <c r="L67" s="22" t="s">
        <v>303</v>
      </c>
      <c r="M67" s="22" t="s">
        <v>42</v>
      </c>
      <c r="N67" s="22" t="s">
        <v>316</v>
      </c>
      <c r="O67" s="26"/>
      <c r="P67" s="27"/>
      <c r="Q67" s="28"/>
      <c r="R67" s="28"/>
      <c r="S67" s="28"/>
      <c r="T67" s="28"/>
      <c r="U67" s="28"/>
      <c r="V67" s="28"/>
      <c r="W67" s="28"/>
      <c r="X67" s="28"/>
      <c r="Y67" s="6"/>
    </row>
    <row r="68" ht="15.75" customHeight="1">
      <c r="A68" s="20" t="s">
        <v>317</v>
      </c>
      <c r="B68" s="21"/>
      <c r="C68" s="21"/>
      <c r="D68" s="50" t="s">
        <v>318</v>
      </c>
      <c r="E68" s="22"/>
      <c r="F68" s="76">
        <v>41.3078307</v>
      </c>
      <c r="G68" s="76">
        <v>-83.1588088</v>
      </c>
      <c r="H68" s="23" t="s">
        <v>242</v>
      </c>
      <c r="I68" s="22" t="s">
        <v>147</v>
      </c>
      <c r="J68" s="21" t="s">
        <v>39</v>
      </c>
      <c r="K68" s="25" t="s">
        <v>70</v>
      </c>
      <c r="L68" s="22" t="s">
        <v>303</v>
      </c>
      <c r="M68" s="22" t="s">
        <v>42</v>
      </c>
      <c r="N68" s="22" t="s">
        <v>319</v>
      </c>
      <c r="O68" s="26"/>
      <c r="P68" s="27"/>
      <c r="Q68" s="28"/>
      <c r="R68" s="28"/>
      <c r="S68" s="28"/>
      <c r="T68" s="28"/>
      <c r="U68" s="28"/>
      <c r="V68" s="28"/>
      <c r="W68" s="28"/>
      <c r="X68" s="28"/>
      <c r="Y68" s="6"/>
    </row>
    <row r="69" ht="15.75" customHeight="1">
      <c r="A69" s="20" t="s">
        <v>320</v>
      </c>
      <c r="B69" s="21"/>
      <c r="C69" s="21"/>
      <c r="D69" s="50" t="s">
        <v>321</v>
      </c>
      <c r="E69" s="22"/>
      <c r="F69" s="77">
        <f>40+45/60+41/3600</f>
        <v>40.76138889</v>
      </c>
      <c r="G69" s="77">
        <f>-83-35/60-43/3600</f>
        <v>-83.59527778</v>
      </c>
      <c r="H69" s="23" t="s">
        <v>242</v>
      </c>
      <c r="I69" s="22" t="s">
        <v>147</v>
      </c>
      <c r="J69" s="21" t="s">
        <v>39</v>
      </c>
      <c r="K69" s="25" t="s">
        <v>70</v>
      </c>
      <c r="L69" s="22" t="s">
        <v>303</v>
      </c>
      <c r="M69" s="22" t="s">
        <v>42</v>
      </c>
      <c r="N69" s="22" t="s">
        <v>313</v>
      </c>
      <c r="O69" s="26"/>
      <c r="P69" s="27"/>
      <c r="Q69" s="78"/>
      <c r="R69" s="78"/>
      <c r="S69" s="78"/>
      <c r="T69" s="78"/>
      <c r="U69" s="78"/>
      <c r="V69" s="78"/>
      <c r="W69" s="78"/>
      <c r="X69" s="78"/>
      <c r="Y69" s="79"/>
    </row>
    <row r="70" ht="15.75" customHeight="1">
      <c r="A70" s="20" t="s">
        <v>322</v>
      </c>
      <c r="B70" s="21"/>
      <c r="C70" s="21"/>
      <c r="D70" s="50" t="s">
        <v>323</v>
      </c>
      <c r="E70" s="22"/>
      <c r="F70" s="76">
        <v>41.35638888888889</v>
      </c>
      <c r="G70" s="76">
        <v>-84.05083333333333</v>
      </c>
      <c r="H70" s="23" t="s">
        <v>242</v>
      </c>
      <c r="I70" s="22" t="s">
        <v>147</v>
      </c>
      <c r="J70" s="21" t="s">
        <v>39</v>
      </c>
      <c r="K70" s="25" t="s">
        <v>70</v>
      </c>
      <c r="L70" s="22" t="s">
        <v>303</v>
      </c>
      <c r="M70" s="22" t="s">
        <v>42</v>
      </c>
      <c r="N70" s="22" t="s">
        <v>304</v>
      </c>
      <c r="O70" s="26"/>
      <c r="P70" s="27"/>
      <c r="Q70" s="28"/>
      <c r="R70" s="28"/>
      <c r="S70" s="28"/>
      <c r="T70" s="28"/>
      <c r="U70" s="28"/>
      <c r="V70" s="28"/>
      <c r="W70" s="28"/>
      <c r="X70" s="28"/>
      <c r="Y70" s="6"/>
    </row>
    <row r="71" ht="15.75" customHeight="1">
      <c r="A71" s="20" t="s">
        <v>324</v>
      </c>
      <c r="B71" s="21"/>
      <c r="C71" s="21"/>
      <c r="D71" s="50" t="s">
        <v>325</v>
      </c>
      <c r="E71" s="22"/>
      <c r="F71" s="76">
        <v>41.504444444444445</v>
      </c>
      <c r="G71" s="76">
        <v>-84.42972222222222</v>
      </c>
      <c r="H71" s="23" t="s">
        <v>242</v>
      </c>
      <c r="I71" s="22" t="s">
        <v>147</v>
      </c>
      <c r="J71" s="21" t="s">
        <v>39</v>
      </c>
      <c r="K71" s="25" t="s">
        <v>70</v>
      </c>
      <c r="L71" s="22" t="s">
        <v>303</v>
      </c>
      <c r="M71" s="22" t="s">
        <v>42</v>
      </c>
      <c r="N71" s="22" t="s">
        <v>326</v>
      </c>
      <c r="O71" s="26"/>
      <c r="P71" s="27"/>
      <c r="Q71" s="28"/>
      <c r="R71" s="28"/>
      <c r="S71" s="28"/>
      <c r="T71" s="28"/>
      <c r="U71" s="28"/>
      <c r="V71" s="28"/>
      <c r="W71" s="28"/>
      <c r="X71" s="28"/>
      <c r="Y71" s="6"/>
    </row>
    <row r="72" ht="15.75" customHeight="1">
      <c r="A72" s="20" t="s">
        <v>327</v>
      </c>
      <c r="B72" s="21"/>
      <c r="C72" s="21"/>
      <c r="D72" s="50" t="s">
        <v>328</v>
      </c>
      <c r="E72" s="22"/>
      <c r="F72" s="76">
        <v>41.361666666666665</v>
      </c>
      <c r="G72" s="76">
        <v>-84.69111111111111</v>
      </c>
      <c r="H72" s="23" t="s">
        <v>242</v>
      </c>
      <c r="I72" s="22" t="s">
        <v>147</v>
      </c>
      <c r="J72" s="21" t="s">
        <v>39</v>
      </c>
      <c r="K72" s="25" t="s">
        <v>70</v>
      </c>
      <c r="L72" s="22" t="s">
        <v>303</v>
      </c>
      <c r="M72" s="22" t="s">
        <v>42</v>
      </c>
      <c r="N72" s="22" t="s">
        <v>329</v>
      </c>
      <c r="O72" s="26"/>
      <c r="P72" s="27"/>
      <c r="Q72" s="28"/>
      <c r="R72" s="28"/>
      <c r="S72" s="28"/>
      <c r="T72" s="28"/>
      <c r="U72" s="28"/>
      <c r="V72" s="28"/>
      <c r="W72" s="28"/>
      <c r="X72" s="28"/>
      <c r="Y72" s="6"/>
    </row>
    <row r="73" ht="15.75" customHeight="1">
      <c r="A73" s="20" t="s">
        <v>330</v>
      </c>
      <c r="B73" s="21"/>
      <c r="C73" s="21"/>
      <c r="D73" s="50" t="s">
        <v>331</v>
      </c>
      <c r="E73" s="22"/>
      <c r="F73" s="76">
        <v>41.2685</v>
      </c>
      <c r="G73" s="76">
        <v>-84.0211</v>
      </c>
      <c r="H73" s="23" t="s">
        <v>242</v>
      </c>
      <c r="I73" s="22" t="s">
        <v>147</v>
      </c>
      <c r="J73" s="21" t="s">
        <v>39</v>
      </c>
      <c r="K73" s="25" t="s">
        <v>70</v>
      </c>
      <c r="L73" s="22" t="s">
        <v>303</v>
      </c>
      <c r="M73" s="22" t="s">
        <v>42</v>
      </c>
      <c r="N73" s="22" t="s">
        <v>332</v>
      </c>
      <c r="O73" s="26"/>
      <c r="P73" s="27"/>
      <c r="Q73" s="28"/>
      <c r="R73" s="28"/>
      <c r="S73" s="28"/>
      <c r="T73" s="28"/>
      <c r="U73" s="28"/>
      <c r="V73" s="28"/>
      <c r="W73" s="28"/>
      <c r="X73" s="28"/>
      <c r="Y73" s="6"/>
    </row>
    <row r="74" ht="15.75" customHeight="1">
      <c r="A74" s="20" t="s">
        <v>333</v>
      </c>
      <c r="B74" s="21"/>
      <c r="C74" s="21"/>
      <c r="D74" s="50" t="s">
        <v>334</v>
      </c>
      <c r="E74" s="22"/>
      <c r="F74" s="76">
        <v>41.60944444444445</v>
      </c>
      <c r="G74" s="76">
        <v>-83.68416666666667</v>
      </c>
      <c r="H74" s="23" t="s">
        <v>242</v>
      </c>
      <c r="I74" s="22" t="s">
        <v>147</v>
      </c>
      <c r="J74" s="21" t="s">
        <v>39</v>
      </c>
      <c r="K74" s="25" t="s">
        <v>70</v>
      </c>
      <c r="L74" s="22" t="s">
        <v>303</v>
      </c>
      <c r="M74" s="22" t="s">
        <v>42</v>
      </c>
      <c r="N74" s="22" t="s">
        <v>332</v>
      </c>
      <c r="O74" s="26"/>
      <c r="P74" s="27"/>
      <c r="Q74" s="28"/>
      <c r="R74" s="28"/>
      <c r="S74" s="28"/>
      <c r="T74" s="28"/>
      <c r="U74" s="28"/>
      <c r="V74" s="28"/>
      <c r="W74" s="28"/>
      <c r="X74" s="28"/>
      <c r="Y74" s="6"/>
    </row>
    <row r="75" ht="15.75" customHeight="1">
      <c r="A75" s="20" t="s">
        <v>335</v>
      </c>
      <c r="B75" s="21"/>
      <c r="C75" s="20" t="s">
        <v>335</v>
      </c>
      <c r="D75" s="20" t="s">
        <v>336</v>
      </c>
      <c r="E75" s="20"/>
      <c r="F75" s="48">
        <v>41.781</v>
      </c>
      <c r="G75" s="48">
        <v>-87.573</v>
      </c>
      <c r="H75" s="48" t="s">
        <v>215</v>
      </c>
      <c r="I75" s="20" t="s">
        <v>147</v>
      </c>
      <c r="J75" s="20" t="s">
        <v>39</v>
      </c>
      <c r="K75" s="25" t="s">
        <v>70</v>
      </c>
      <c r="L75" s="20" t="s">
        <v>337</v>
      </c>
      <c r="M75" s="20" t="s">
        <v>149</v>
      </c>
      <c r="N75" s="22" t="s">
        <v>338</v>
      </c>
      <c r="O75" s="28"/>
      <c r="P75" s="27"/>
      <c r="Q75" s="49"/>
      <c r="R75" s="49"/>
      <c r="S75" s="49"/>
      <c r="T75" s="49"/>
      <c r="U75" s="49"/>
      <c r="V75" s="49"/>
      <c r="W75" s="49"/>
      <c r="X75" s="49"/>
      <c r="Y75" s="12"/>
    </row>
    <row r="76" ht="15.75" customHeight="1">
      <c r="A76" s="20" t="s">
        <v>339</v>
      </c>
      <c r="B76" s="21"/>
      <c r="C76" s="21"/>
      <c r="D76" s="50" t="s">
        <v>340</v>
      </c>
      <c r="E76" s="50"/>
      <c r="F76" s="51">
        <v>41.777</v>
      </c>
      <c r="G76" s="40">
        <v>-81.20512</v>
      </c>
      <c r="H76" s="23" t="s">
        <v>242</v>
      </c>
      <c r="I76" s="66">
        <v>44652.0</v>
      </c>
      <c r="J76" s="21" t="s">
        <v>39</v>
      </c>
      <c r="K76" s="25" t="s">
        <v>70</v>
      </c>
      <c r="L76" s="50" t="s">
        <v>341</v>
      </c>
      <c r="M76" s="22" t="s">
        <v>149</v>
      </c>
      <c r="N76" s="22" t="s">
        <v>342</v>
      </c>
      <c r="O76" s="26"/>
      <c r="P76" s="27"/>
      <c r="Q76" s="28"/>
      <c r="R76" s="28"/>
      <c r="S76" s="28"/>
      <c r="T76" s="28"/>
      <c r="U76" s="28"/>
      <c r="V76" s="28"/>
      <c r="W76" s="28"/>
      <c r="X76" s="28"/>
      <c r="Y76" s="6"/>
    </row>
    <row r="77" ht="15.75" customHeight="1">
      <c r="A77" s="20" t="s">
        <v>343</v>
      </c>
      <c r="B77" s="21"/>
      <c r="C77" s="21"/>
      <c r="D77" s="50" t="s">
        <v>344</v>
      </c>
      <c r="E77" s="50"/>
      <c r="F77" s="51">
        <v>41.6936</v>
      </c>
      <c r="G77" s="40">
        <v>-81.4078</v>
      </c>
      <c r="H77" s="23" t="s">
        <v>242</v>
      </c>
      <c r="I77" s="80">
        <v>44743.0</v>
      </c>
      <c r="J77" s="21" t="s">
        <v>39</v>
      </c>
      <c r="K77" s="25" t="s">
        <v>70</v>
      </c>
      <c r="L77" s="50" t="s">
        <v>341</v>
      </c>
      <c r="M77" s="22" t="s">
        <v>149</v>
      </c>
      <c r="N77" s="22" t="s">
        <v>345</v>
      </c>
      <c r="O77" s="26"/>
      <c r="P77" s="27"/>
      <c r="Q77" s="28"/>
      <c r="R77" s="28"/>
      <c r="S77" s="28"/>
      <c r="T77" s="28"/>
      <c r="U77" s="28"/>
      <c r="V77" s="28"/>
      <c r="W77" s="28"/>
      <c r="X77" s="28"/>
      <c r="Y77" s="6"/>
    </row>
    <row r="78" ht="15.75" customHeight="1">
      <c r="A78" s="20" t="s">
        <v>346</v>
      </c>
      <c r="B78" s="31" t="s">
        <v>347</v>
      </c>
      <c r="C78" s="21"/>
      <c r="D78" s="22" t="s">
        <v>348</v>
      </c>
      <c r="E78" s="22" t="s">
        <v>348</v>
      </c>
      <c r="F78" s="23">
        <v>41.67</v>
      </c>
      <c r="G78" s="23">
        <v>-83.29</v>
      </c>
      <c r="H78" s="22" t="s">
        <v>242</v>
      </c>
      <c r="I78" s="81">
        <v>42327.0</v>
      </c>
      <c r="J78" s="21" t="s">
        <v>39</v>
      </c>
      <c r="K78" s="25" t="s">
        <v>70</v>
      </c>
      <c r="L78" s="22" t="s">
        <v>349</v>
      </c>
      <c r="M78" s="22" t="s">
        <v>72</v>
      </c>
      <c r="N78" s="22" t="s">
        <v>350</v>
      </c>
      <c r="O78" s="26"/>
      <c r="P78" s="27"/>
      <c r="Q78" s="28"/>
      <c r="R78" s="28"/>
      <c r="S78" s="28"/>
      <c r="T78" s="28"/>
      <c r="U78" s="28"/>
      <c r="V78" s="28"/>
      <c r="W78" s="28"/>
      <c r="X78" s="28"/>
      <c r="Y78" s="6"/>
    </row>
    <row r="79" ht="15.75" customHeight="1">
      <c r="A79" s="30" t="s">
        <v>351</v>
      </c>
      <c r="B79" s="31" t="s">
        <v>352</v>
      </c>
      <c r="C79" s="31"/>
      <c r="D79" s="22" t="s">
        <v>353</v>
      </c>
      <c r="E79" s="22" t="s">
        <v>353</v>
      </c>
      <c r="F79" s="23">
        <v>41.52</v>
      </c>
      <c r="G79" s="23">
        <v>-81.01</v>
      </c>
      <c r="H79" s="22" t="s">
        <v>242</v>
      </c>
      <c r="I79" s="81">
        <v>42125.0</v>
      </c>
      <c r="J79" s="21" t="s">
        <v>39</v>
      </c>
      <c r="K79" s="25" t="s">
        <v>70</v>
      </c>
      <c r="L79" s="22" t="s">
        <v>354</v>
      </c>
      <c r="M79" s="22" t="s">
        <v>149</v>
      </c>
      <c r="N79" s="22" t="s">
        <v>355</v>
      </c>
      <c r="O79" s="26"/>
      <c r="P79" s="27"/>
      <c r="Q79" s="28"/>
      <c r="R79" s="28"/>
      <c r="S79" s="28"/>
      <c r="T79" s="28"/>
      <c r="U79" s="28"/>
      <c r="V79" s="28"/>
      <c r="W79" s="28"/>
      <c r="X79" s="28"/>
      <c r="Y79" s="6"/>
    </row>
    <row r="80" ht="15.75" customHeight="1">
      <c r="A80" s="20" t="s">
        <v>356</v>
      </c>
      <c r="B80" s="43" t="s">
        <v>357</v>
      </c>
      <c r="C80" s="50"/>
      <c r="D80" s="22" t="s">
        <v>358</v>
      </c>
      <c r="E80" s="22" t="s">
        <v>358</v>
      </c>
      <c r="F80" s="46">
        <v>41.46297</v>
      </c>
      <c r="G80" s="46">
        <v>-82.65015</v>
      </c>
      <c r="H80" s="22" t="s">
        <v>242</v>
      </c>
      <c r="I80" s="82">
        <v>43191.0</v>
      </c>
      <c r="J80" s="43" t="s">
        <v>39</v>
      </c>
      <c r="K80" s="25" t="s">
        <v>70</v>
      </c>
      <c r="L80" s="22" t="s">
        <v>223</v>
      </c>
      <c r="M80" s="22" t="s">
        <v>42</v>
      </c>
      <c r="N80" s="22" t="s">
        <v>359</v>
      </c>
      <c r="O80" s="26"/>
      <c r="P80" s="27"/>
      <c r="Q80" s="28"/>
      <c r="R80" s="28"/>
      <c r="S80" s="28"/>
      <c r="T80" s="28"/>
      <c r="U80" s="28"/>
      <c r="V80" s="28"/>
      <c r="W80" s="28"/>
      <c r="X80" s="28"/>
      <c r="Y80" s="6"/>
    </row>
    <row r="81" ht="15.75" customHeight="1">
      <c r="A81" s="20" t="s">
        <v>360</v>
      </c>
      <c r="B81" s="21" t="s">
        <v>361</v>
      </c>
      <c r="C81" s="21"/>
      <c r="D81" s="32" t="s">
        <v>362</v>
      </c>
      <c r="E81" s="22" t="s">
        <v>362</v>
      </c>
      <c r="F81" s="33">
        <v>41.45</v>
      </c>
      <c r="G81" s="33">
        <v>-82.22</v>
      </c>
      <c r="H81" s="22" t="s">
        <v>242</v>
      </c>
      <c r="I81" s="81">
        <v>42125.0</v>
      </c>
      <c r="J81" s="21" t="s">
        <v>39</v>
      </c>
      <c r="K81" s="25" t="s">
        <v>70</v>
      </c>
      <c r="L81" s="22" t="s">
        <v>363</v>
      </c>
      <c r="M81" s="22" t="s">
        <v>149</v>
      </c>
      <c r="N81" s="22" t="s">
        <v>364</v>
      </c>
      <c r="O81" s="26"/>
      <c r="P81" s="27"/>
      <c r="Q81" s="28"/>
      <c r="R81" s="28"/>
      <c r="S81" s="28"/>
      <c r="T81" s="28"/>
      <c r="U81" s="28"/>
      <c r="V81" s="28"/>
      <c r="W81" s="28"/>
      <c r="X81" s="28"/>
      <c r="Y81" s="6"/>
    </row>
    <row r="82" ht="15.75" customHeight="1">
      <c r="A82" s="20" t="s">
        <v>365</v>
      </c>
      <c r="B82" s="43" t="s">
        <v>366</v>
      </c>
      <c r="C82" s="50"/>
      <c r="D82" s="32" t="s">
        <v>367</v>
      </c>
      <c r="E82" s="22" t="s">
        <v>368</v>
      </c>
      <c r="F82" s="83">
        <v>41.291942</v>
      </c>
      <c r="G82" s="83">
        <v>-82.143262</v>
      </c>
      <c r="H82" s="22" t="s">
        <v>242</v>
      </c>
      <c r="I82" s="81">
        <v>43164.0</v>
      </c>
      <c r="J82" s="21" t="s">
        <v>39</v>
      </c>
      <c r="K82" s="25" t="s">
        <v>70</v>
      </c>
      <c r="L82" s="22" t="s">
        <v>369</v>
      </c>
      <c r="M82" s="22" t="s">
        <v>149</v>
      </c>
      <c r="N82" s="22" t="s">
        <v>370</v>
      </c>
      <c r="O82" s="37"/>
      <c r="P82" s="27"/>
      <c r="Q82" s="28"/>
      <c r="R82" s="28"/>
      <c r="S82" s="28"/>
      <c r="T82" s="28"/>
      <c r="U82" s="28"/>
      <c r="V82" s="28"/>
      <c r="W82" s="28"/>
      <c r="X82" s="28"/>
      <c r="Y82" s="6"/>
    </row>
    <row r="83" ht="15.75" customHeight="1">
      <c r="A83" s="20" t="s">
        <v>371</v>
      </c>
      <c r="B83" s="21" t="s">
        <v>372</v>
      </c>
      <c r="C83" s="21"/>
      <c r="D83" s="32" t="s">
        <v>373</v>
      </c>
      <c r="E83" s="22" t="s">
        <v>373</v>
      </c>
      <c r="F83" s="33">
        <v>41.721</v>
      </c>
      <c r="G83" s="33">
        <v>-81.363</v>
      </c>
      <c r="H83" s="22" t="s">
        <v>242</v>
      </c>
      <c r="I83" s="81">
        <v>42327.0</v>
      </c>
      <c r="J83" s="21" t="s">
        <v>39</v>
      </c>
      <c r="K83" s="25" t="s">
        <v>70</v>
      </c>
      <c r="L83" s="22" t="s">
        <v>349</v>
      </c>
      <c r="M83" s="22" t="s">
        <v>72</v>
      </c>
      <c r="N83" s="22" t="s">
        <v>374</v>
      </c>
      <c r="O83" s="26"/>
      <c r="P83" s="27"/>
      <c r="Q83" s="28"/>
      <c r="R83" s="28"/>
      <c r="S83" s="28"/>
      <c r="T83" s="28"/>
      <c r="U83" s="28"/>
      <c r="V83" s="28"/>
      <c r="W83" s="28"/>
      <c r="X83" s="28"/>
      <c r="Y83" s="6"/>
    </row>
    <row r="84" ht="15.75" customHeight="1">
      <c r="A84" s="20" t="s">
        <v>375</v>
      </c>
      <c r="B84" s="21" t="s">
        <v>376</v>
      </c>
      <c r="C84" s="21"/>
      <c r="D84" s="32" t="s">
        <v>377</v>
      </c>
      <c r="E84" s="22" t="s">
        <v>377</v>
      </c>
      <c r="F84" s="33">
        <v>41.54</v>
      </c>
      <c r="G84" s="33">
        <v>-82.73</v>
      </c>
      <c r="H84" s="22" t="s">
        <v>242</v>
      </c>
      <c r="I84" s="81">
        <v>42125.0</v>
      </c>
      <c r="J84" s="21" t="s">
        <v>39</v>
      </c>
      <c r="K84" s="28" t="s">
        <v>70</v>
      </c>
      <c r="L84" s="22" t="s">
        <v>378</v>
      </c>
      <c r="M84" s="22" t="s">
        <v>149</v>
      </c>
      <c r="N84" s="22" t="s">
        <v>379</v>
      </c>
      <c r="O84" s="26"/>
      <c r="P84" s="27"/>
      <c r="Q84" s="28"/>
      <c r="R84" s="28"/>
      <c r="S84" s="28"/>
      <c r="T84" s="28"/>
      <c r="U84" s="28"/>
      <c r="V84" s="28"/>
      <c r="W84" s="28"/>
      <c r="X84" s="28"/>
      <c r="Y84" s="6"/>
    </row>
    <row r="85" ht="46.5" customHeight="1">
      <c r="A85" s="20" t="s">
        <v>380</v>
      </c>
      <c r="B85" s="21" t="s">
        <v>381</v>
      </c>
      <c r="C85" s="21"/>
      <c r="D85" s="32" t="s">
        <v>382</v>
      </c>
      <c r="E85" s="22" t="s">
        <v>382</v>
      </c>
      <c r="F85" s="33">
        <v>41.51</v>
      </c>
      <c r="G85" s="33">
        <v>-82.94</v>
      </c>
      <c r="H85" s="22" t="s">
        <v>242</v>
      </c>
      <c r="I85" s="81">
        <v>42125.0</v>
      </c>
      <c r="J85" s="21" t="s">
        <v>39</v>
      </c>
      <c r="K85" s="25" t="s">
        <v>70</v>
      </c>
      <c r="L85" s="22" t="s">
        <v>383</v>
      </c>
      <c r="M85" s="22" t="s">
        <v>149</v>
      </c>
      <c r="N85" s="22" t="s">
        <v>384</v>
      </c>
      <c r="O85" s="26"/>
      <c r="P85" s="27"/>
      <c r="Q85" s="28"/>
      <c r="R85" s="28"/>
      <c r="S85" s="28"/>
      <c r="T85" s="28"/>
      <c r="U85" s="28"/>
      <c r="V85" s="28"/>
      <c r="W85" s="28"/>
      <c r="X85" s="28"/>
      <c r="Y85" s="6"/>
    </row>
    <row r="86" ht="45.0" customHeight="1">
      <c r="A86" s="20" t="s">
        <v>385</v>
      </c>
      <c r="B86" s="21" t="s">
        <v>386</v>
      </c>
      <c r="C86" s="21"/>
      <c r="D86" s="32" t="s">
        <v>387</v>
      </c>
      <c r="E86" s="22" t="s">
        <v>387</v>
      </c>
      <c r="F86" s="33">
        <v>41.67</v>
      </c>
      <c r="G86" s="33">
        <v>-83.29</v>
      </c>
      <c r="H86" s="22" t="s">
        <v>242</v>
      </c>
      <c r="I86" s="81">
        <v>42125.0</v>
      </c>
      <c r="J86" s="21" t="s">
        <v>39</v>
      </c>
      <c r="K86" s="25" t="s">
        <v>70</v>
      </c>
      <c r="L86" s="22" t="s">
        <v>388</v>
      </c>
      <c r="M86" s="22" t="s">
        <v>149</v>
      </c>
      <c r="N86" s="22" t="s">
        <v>389</v>
      </c>
      <c r="O86" s="37"/>
      <c r="P86" s="27"/>
      <c r="Q86" s="28"/>
      <c r="R86" s="28"/>
      <c r="S86" s="28"/>
      <c r="T86" s="28"/>
      <c r="U86" s="28"/>
      <c r="V86" s="28"/>
      <c r="W86" s="28"/>
      <c r="X86" s="28"/>
      <c r="Y86" s="6"/>
    </row>
    <row r="87" ht="45.0" customHeight="1">
      <c r="A87" s="84" t="s">
        <v>390</v>
      </c>
      <c r="B87" s="85"/>
      <c r="C87" s="85"/>
      <c r="D87" s="86" t="s">
        <v>391</v>
      </c>
      <c r="E87" s="85"/>
      <c r="F87" s="86">
        <v>42.4322183</v>
      </c>
      <c r="G87" s="86">
        <v>-82.7699716</v>
      </c>
      <c r="H87" s="85" t="s">
        <v>38</v>
      </c>
      <c r="I87" s="87">
        <v>45047.0</v>
      </c>
      <c r="J87" s="85" t="s">
        <v>39</v>
      </c>
      <c r="K87" s="88" t="s">
        <v>94</v>
      </c>
      <c r="L87" s="85" t="s">
        <v>392</v>
      </c>
      <c r="M87" s="85" t="s">
        <v>96</v>
      </c>
      <c r="N87" s="89" t="s">
        <v>393</v>
      </c>
      <c r="O87" s="85"/>
      <c r="P87" s="27"/>
      <c r="Q87" s="85"/>
      <c r="R87" s="85"/>
      <c r="S87" s="85"/>
      <c r="T87" s="85"/>
      <c r="U87" s="85"/>
      <c r="V87" s="85"/>
      <c r="W87" s="85"/>
      <c r="X87" s="85"/>
      <c r="Y87" s="86"/>
    </row>
    <row r="88" ht="45.0" customHeight="1">
      <c r="A88" s="20" t="s">
        <v>394</v>
      </c>
      <c r="B88" s="21"/>
      <c r="C88" s="21"/>
      <c r="D88" s="32" t="s">
        <v>395</v>
      </c>
      <c r="E88" s="22"/>
      <c r="F88" s="33">
        <v>46.888241</v>
      </c>
      <c r="G88" s="23">
        <v>-91.047997</v>
      </c>
      <c r="H88" s="23" t="s">
        <v>38</v>
      </c>
      <c r="I88" s="90">
        <v>44392.0</v>
      </c>
      <c r="J88" s="21" t="s">
        <v>39</v>
      </c>
      <c r="K88" s="25" t="s">
        <v>40</v>
      </c>
      <c r="L88" s="22" t="s">
        <v>207</v>
      </c>
      <c r="M88" s="22" t="s">
        <v>42</v>
      </c>
      <c r="N88" s="22" t="s">
        <v>396</v>
      </c>
      <c r="O88" s="26"/>
      <c r="P88" s="27"/>
      <c r="Q88" s="28"/>
      <c r="R88" s="28"/>
      <c r="S88" s="28"/>
      <c r="T88" s="28"/>
      <c r="U88" s="28"/>
      <c r="V88" s="28"/>
      <c r="W88" s="28"/>
      <c r="X88" s="28"/>
      <c r="Y88" s="6"/>
    </row>
    <row r="89" ht="70.5" customHeight="1">
      <c r="A89" s="55" t="s">
        <v>397</v>
      </c>
      <c r="B89" s="56"/>
      <c r="C89" s="56"/>
      <c r="D89" s="57" t="s">
        <v>398</v>
      </c>
      <c r="E89" s="57"/>
      <c r="F89" s="58">
        <v>43.2346</v>
      </c>
      <c r="G89" s="58">
        <v>-86.26067</v>
      </c>
      <c r="H89" s="58" t="s">
        <v>242</v>
      </c>
      <c r="I89" s="91">
        <v>45047.0</v>
      </c>
      <c r="J89" s="56" t="s">
        <v>39</v>
      </c>
      <c r="K89" s="92" t="s">
        <v>70</v>
      </c>
      <c r="L89" s="57" t="s">
        <v>399</v>
      </c>
      <c r="M89" s="57" t="s">
        <v>42</v>
      </c>
      <c r="N89" s="72" t="s">
        <v>400</v>
      </c>
      <c r="O89" s="57"/>
      <c r="P89" s="62"/>
      <c r="Q89" s="57"/>
      <c r="R89" s="57"/>
      <c r="S89" s="57"/>
      <c r="T89" s="57"/>
      <c r="U89" s="57"/>
      <c r="V89" s="57"/>
      <c r="W89" s="57"/>
      <c r="X89" s="57"/>
      <c r="Y89" s="63"/>
    </row>
    <row r="90" ht="108.75" customHeight="1">
      <c r="A90" s="20" t="s">
        <v>401</v>
      </c>
      <c r="B90" s="21"/>
      <c r="C90" s="21"/>
      <c r="D90" s="32" t="s">
        <v>402</v>
      </c>
      <c r="E90" s="32"/>
      <c r="F90" s="33">
        <v>44.07874</v>
      </c>
      <c r="G90" s="33">
        <v>-88.43824</v>
      </c>
      <c r="H90" s="22"/>
      <c r="I90" s="81">
        <v>44369.0</v>
      </c>
      <c r="J90" s="21" t="s">
        <v>39</v>
      </c>
      <c r="K90" s="25" t="s">
        <v>70</v>
      </c>
      <c r="L90" s="32" t="s">
        <v>41</v>
      </c>
      <c r="M90" s="22" t="s">
        <v>42</v>
      </c>
      <c r="N90" s="22" t="s">
        <v>403</v>
      </c>
      <c r="O90" s="26"/>
      <c r="P90" s="27"/>
      <c r="Q90" s="28"/>
      <c r="R90" s="28"/>
      <c r="S90" s="28"/>
      <c r="T90" s="28"/>
      <c r="U90" s="28"/>
      <c r="V90" s="28"/>
      <c r="W90" s="28"/>
      <c r="X90" s="28"/>
      <c r="Y90" s="6"/>
    </row>
    <row r="91" ht="15.75" customHeight="1">
      <c r="A91" s="20" t="s">
        <v>404</v>
      </c>
      <c r="B91" s="21"/>
      <c r="C91" s="21"/>
      <c r="D91" s="32" t="s">
        <v>405</v>
      </c>
      <c r="E91" s="32" t="s">
        <v>406</v>
      </c>
      <c r="F91" s="83">
        <v>44.178406</v>
      </c>
      <c r="G91" s="83">
        <v>-88.43585</v>
      </c>
      <c r="H91" s="23" t="s">
        <v>38</v>
      </c>
      <c r="I91" s="93">
        <v>2022.0</v>
      </c>
      <c r="J91" s="39" t="s">
        <v>407</v>
      </c>
      <c r="K91" s="25" t="s">
        <v>40</v>
      </c>
      <c r="L91" s="32" t="s">
        <v>207</v>
      </c>
      <c r="M91" s="22" t="s">
        <v>42</v>
      </c>
      <c r="N91" s="22" t="s">
        <v>408</v>
      </c>
      <c r="O91" s="26"/>
      <c r="P91" s="27"/>
      <c r="Q91" s="28"/>
      <c r="R91" s="28"/>
      <c r="S91" s="28"/>
      <c r="T91" s="28"/>
      <c r="U91" s="28"/>
      <c r="V91" s="28"/>
      <c r="W91" s="28"/>
      <c r="X91" s="28"/>
      <c r="Y91" s="6"/>
    </row>
    <row r="92" ht="15.75" customHeight="1">
      <c r="A92" s="20" t="s">
        <v>409</v>
      </c>
      <c r="B92" s="21"/>
      <c r="C92" s="21"/>
      <c r="D92" s="32" t="s">
        <v>410</v>
      </c>
      <c r="E92" s="32" t="s">
        <v>411</v>
      </c>
      <c r="F92" s="83">
        <v>45.16881</v>
      </c>
      <c r="G92" s="83">
        <v>-87.21914</v>
      </c>
      <c r="H92" s="23" t="s">
        <v>38</v>
      </c>
      <c r="I92" s="93">
        <v>2022.0</v>
      </c>
      <c r="J92" s="39" t="s">
        <v>412</v>
      </c>
      <c r="K92" s="25" t="s">
        <v>413</v>
      </c>
      <c r="L92" s="32" t="s">
        <v>207</v>
      </c>
      <c r="M92" s="22" t="s">
        <v>42</v>
      </c>
      <c r="N92" s="22" t="s">
        <v>414</v>
      </c>
      <c r="O92" s="26"/>
      <c r="P92" s="27"/>
      <c r="Q92" s="28"/>
      <c r="R92" s="28"/>
      <c r="S92" s="28"/>
      <c r="T92" s="28"/>
      <c r="U92" s="28"/>
      <c r="V92" s="28"/>
      <c r="W92" s="28"/>
      <c r="X92" s="28"/>
      <c r="Y92" s="6"/>
    </row>
    <row r="93" ht="60.0" customHeight="1">
      <c r="A93" s="94" t="s">
        <v>415</v>
      </c>
      <c r="B93" s="95"/>
      <c r="C93" s="94" t="s">
        <v>415</v>
      </c>
      <c r="D93" s="30" t="s">
        <v>416</v>
      </c>
      <c r="E93" s="30"/>
      <c r="F93" s="96">
        <v>41.912</v>
      </c>
      <c r="G93" s="96">
        <v>-87.624</v>
      </c>
      <c r="H93" s="48" t="s">
        <v>215</v>
      </c>
      <c r="I93" s="97" t="s">
        <v>417</v>
      </c>
      <c r="J93" s="20" t="s">
        <v>39</v>
      </c>
      <c r="K93" s="25" t="s">
        <v>70</v>
      </c>
      <c r="L93" s="30" t="s">
        <v>337</v>
      </c>
      <c r="M93" s="20" t="s">
        <v>149</v>
      </c>
      <c r="N93" s="22" t="s">
        <v>418</v>
      </c>
      <c r="O93" s="28"/>
      <c r="P93" s="27"/>
      <c r="Q93" s="49"/>
      <c r="R93" s="49"/>
      <c r="S93" s="49"/>
      <c r="T93" s="49"/>
      <c r="U93" s="49"/>
      <c r="V93" s="49"/>
      <c r="W93" s="49"/>
      <c r="X93" s="49"/>
      <c r="Y93" s="12"/>
    </row>
    <row r="94" ht="15.75" customHeight="1">
      <c r="A94" s="20" t="s">
        <v>419</v>
      </c>
      <c r="B94" s="21" t="s">
        <v>420</v>
      </c>
      <c r="C94" s="21"/>
      <c r="D94" s="32" t="s">
        <v>421</v>
      </c>
      <c r="E94" s="32" t="s">
        <v>421</v>
      </c>
      <c r="F94" s="33">
        <v>42.409</v>
      </c>
      <c r="G94" s="33">
        <v>-81.636</v>
      </c>
      <c r="H94" s="22" t="s">
        <v>38</v>
      </c>
      <c r="I94" s="81">
        <v>42563.0</v>
      </c>
      <c r="J94" s="21" t="s">
        <v>39</v>
      </c>
      <c r="K94" s="25" t="s">
        <v>70</v>
      </c>
      <c r="L94" s="32" t="s">
        <v>422</v>
      </c>
      <c r="M94" s="22" t="s">
        <v>96</v>
      </c>
      <c r="N94" s="22" t="s">
        <v>423</v>
      </c>
      <c r="O94" s="28"/>
      <c r="P94" s="27"/>
      <c r="Q94" s="28"/>
      <c r="R94" s="28"/>
      <c r="S94" s="28"/>
      <c r="T94" s="28"/>
      <c r="U94" s="28"/>
      <c r="V94" s="28"/>
      <c r="W94" s="28"/>
      <c r="X94" s="28"/>
      <c r="Y94" s="6"/>
    </row>
    <row r="95" ht="52.5" customHeight="1">
      <c r="A95" s="20" t="s">
        <v>424</v>
      </c>
      <c r="B95" s="21"/>
      <c r="C95" s="21"/>
      <c r="D95" s="32" t="s">
        <v>425</v>
      </c>
      <c r="E95" s="32" t="s">
        <v>421</v>
      </c>
      <c r="F95" s="33">
        <v>43.801</v>
      </c>
      <c r="G95" s="33">
        <v>-79.012</v>
      </c>
      <c r="H95" s="22" t="s">
        <v>38</v>
      </c>
      <c r="I95" s="81">
        <v>42563.0</v>
      </c>
      <c r="J95" s="21" t="s">
        <v>39</v>
      </c>
      <c r="K95" s="25" t="s">
        <v>70</v>
      </c>
      <c r="L95" s="32" t="s">
        <v>422</v>
      </c>
      <c r="M95" s="22" t="s">
        <v>96</v>
      </c>
      <c r="N95" s="22" t="s">
        <v>426</v>
      </c>
      <c r="O95" s="28"/>
      <c r="P95" s="27"/>
      <c r="Q95" s="28"/>
      <c r="R95" s="28"/>
      <c r="S95" s="28"/>
      <c r="T95" s="28"/>
      <c r="U95" s="28"/>
      <c r="V95" s="28"/>
      <c r="W95" s="28"/>
      <c r="X95" s="28"/>
      <c r="Y95" s="6"/>
    </row>
    <row r="96" ht="15.75" customHeight="1">
      <c r="A96" s="49" t="s">
        <v>427</v>
      </c>
      <c r="B96" s="27"/>
      <c r="C96" s="27"/>
      <c r="D96" s="28" t="s">
        <v>428</v>
      </c>
      <c r="E96" s="28" t="s">
        <v>429</v>
      </c>
      <c r="F96" s="65">
        <f>43+34/60+22/3600</f>
        <v>43.57277778</v>
      </c>
      <c r="G96" s="65">
        <v>-79.513</v>
      </c>
      <c r="H96" s="28" t="s">
        <v>38</v>
      </c>
      <c r="I96" s="98">
        <v>42563.0</v>
      </c>
      <c r="J96" s="27" t="s">
        <v>39</v>
      </c>
      <c r="K96" s="25" t="s">
        <v>70</v>
      </c>
      <c r="L96" s="28" t="s">
        <v>422</v>
      </c>
      <c r="M96" s="28" t="s">
        <v>96</v>
      </c>
      <c r="N96" s="28" t="s">
        <v>430</v>
      </c>
      <c r="O96" s="28"/>
      <c r="P96" s="27"/>
      <c r="Q96" s="28"/>
      <c r="R96" s="28"/>
      <c r="S96" s="28"/>
      <c r="T96" s="28"/>
      <c r="U96" s="28"/>
      <c r="V96" s="28"/>
      <c r="W96" s="28"/>
      <c r="X96" s="28"/>
      <c r="Y96" s="6"/>
    </row>
    <row r="97" ht="15.75" customHeight="1">
      <c r="A97" s="20" t="s">
        <v>431</v>
      </c>
      <c r="B97" s="21" t="s">
        <v>432</v>
      </c>
      <c r="C97" s="21"/>
      <c r="D97" s="22" t="s">
        <v>433</v>
      </c>
      <c r="E97" s="22" t="s">
        <v>433</v>
      </c>
      <c r="F97" s="23">
        <v>41.66</v>
      </c>
      <c r="G97" s="23">
        <v>-82.82</v>
      </c>
      <c r="H97" s="22" t="s">
        <v>38</v>
      </c>
      <c r="I97" s="24">
        <v>42125.0</v>
      </c>
      <c r="J97" s="21" t="s">
        <v>39</v>
      </c>
      <c r="K97" s="25" t="s">
        <v>70</v>
      </c>
      <c r="L97" s="22" t="s">
        <v>434</v>
      </c>
      <c r="M97" s="22" t="s">
        <v>42</v>
      </c>
      <c r="N97" s="22" t="s">
        <v>435</v>
      </c>
      <c r="O97" s="28"/>
      <c r="P97" s="8"/>
      <c r="Q97" s="28"/>
      <c r="R97" s="28"/>
      <c r="S97" s="28"/>
      <c r="T97" s="28"/>
      <c r="U97" s="28"/>
      <c r="V97" s="28"/>
      <c r="W97" s="28"/>
      <c r="X97" s="28"/>
      <c r="Y97" s="6"/>
    </row>
    <row r="98" ht="15.75" customHeight="1">
      <c r="A98" s="20" t="s">
        <v>436</v>
      </c>
      <c r="B98" s="21" t="s">
        <v>437</v>
      </c>
      <c r="C98" s="21"/>
      <c r="D98" s="22" t="s">
        <v>438</v>
      </c>
      <c r="E98" s="22" t="s">
        <v>438</v>
      </c>
      <c r="F98" s="33">
        <v>41.53277</v>
      </c>
      <c r="G98" s="33">
        <v>-82.4611</v>
      </c>
      <c r="H98" s="22" t="s">
        <v>38</v>
      </c>
      <c r="I98" s="24">
        <v>43258.0</v>
      </c>
      <c r="J98" s="21" t="s">
        <v>39</v>
      </c>
      <c r="K98" s="25" t="s">
        <v>70</v>
      </c>
      <c r="L98" s="22" t="s">
        <v>434</v>
      </c>
      <c r="M98" s="22" t="s">
        <v>42</v>
      </c>
      <c r="N98" s="22" t="s">
        <v>439</v>
      </c>
      <c r="O98" s="26"/>
      <c r="P98" s="27"/>
      <c r="Q98" s="28"/>
      <c r="R98" s="28"/>
      <c r="S98" s="28"/>
      <c r="T98" s="28"/>
      <c r="U98" s="28"/>
      <c r="V98" s="28"/>
      <c r="W98" s="28"/>
      <c r="X98" s="28"/>
      <c r="Y98" s="6"/>
    </row>
    <row r="99" ht="15.75" customHeight="1">
      <c r="A99" s="20" t="s">
        <v>440</v>
      </c>
      <c r="B99" s="43" t="s">
        <v>441</v>
      </c>
      <c r="C99" s="50"/>
      <c r="D99" s="22" t="s">
        <v>442</v>
      </c>
      <c r="E99" s="22"/>
      <c r="F99" s="46">
        <v>42.14</v>
      </c>
      <c r="G99" s="46">
        <v>-80.13</v>
      </c>
      <c r="H99" s="22" t="s">
        <v>38</v>
      </c>
      <c r="I99" s="50">
        <v>2016.0</v>
      </c>
      <c r="J99" s="50" t="s">
        <v>39</v>
      </c>
      <c r="K99" s="25" t="s">
        <v>70</v>
      </c>
      <c r="L99" s="22" t="s">
        <v>115</v>
      </c>
      <c r="M99" s="22" t="s">
        <v>116</v>
      </c>
      <c r="N99" s="22" t="s">
        <v>443</v>
      </c>
      <c r="O99" s="26"/>
      <c r="P99" s="27"/>
      <c r="Q99" s="28"/>
      <c r="R99" s="28"/>
      <c r="S99" s="28"/>
      <c r="T99" s="28"/>
      <c r="U99" s="28"/>
      <c r="V99" s="28"/>
      <c r="W99" s="28"/>
      <c r="X99" s="28"/>
      <c r="Y99" s="6"/>
    </row>
    <row r="100" ht="15.75" customHeight="1">
      <c r="A100" s="30" t="s">
        <v>444</v>
      </c>
      <c r="B100" s="21"/>
      <c r="C100" s="21"/>
      <c r="D100" s="74" t="s">
        <v>445</v>
      </c>
      <c r="E100" s="50"/>
      <c r="F100" s="99">
        <f>45+(24/60)+(23/3600)</f>
        <v>45.40638889</v>
      </c>
      <c r="G100" s="100">
        <f>-84-(54/60)-(39/3600)</f>
        <v>-84.91083333</v>
      </c>
      <c r="H100" s="23" t="s">
        <v>215</v>
      </c>
      <c r="I100" s="101">
        <v>44682.0</v>
      </c>
      <c r="J100" s="21" t="s">
        <v>39</v>
      </c>
      <c r="K100" s="25" t="s">
        <v>70</v>
      </c>
      <c r="L100" s="50" t="s">
        <v>227</v>
      </c>
      <c r="M100" s="22" t="s">
        <v>228</v>
      </c>
      <c r="N100" s="53" t="s">
        <v>229</v>
      </c>
      <c r="O100" s="86"/>
      <c r="P100" s="27"/>
      <c r="Q100" s="28"/>
      <c r="R100" s="28"/>
      <c r="S100" s="28"/>
      <c r="T100" s="28"/>
      <c r="U100" s="28"/>
      <c r="V100" s="28"/>
      <c r="W100" s="28"/>
      <c r="X100" s="28"/>
      <c r="Y100" s="6"/>
    </row>
    <row r="101" ht="15.75" customHeight="1">
      <c r="A101" s="30" t="s">
        <v>446</v>
      </c>
      <c r="B101" s="43" t="s">
        <v>447</v>
      </c>
      <c r="C101" s="50"/>
      <c r="D101" s="32" t="s">
        <v>448</v>
      </c>
      <c r="E101" s="22" t="s">
        <v>448</v>
      </c>
      <c r="F101" s="83">
        <v>41.288628</v>
      </c>
      <c r="G101" s="83">
        <v>-82.500714</v>
      </c>
      <c r="H101" s="22" t="s">
        <v>242</v>
      </c>
      <c r="I101" s="102">
        <v>43982.0</v>
      </c>
      <c r="J101" s="50" t="s">
        <v>39</v>
      </c>
      <c r="K101" s="25" t="s">
        <v>70</v>
      </c>
      <c r="L101" s="22" t="s">
        <v>223</v>
      </c>
      <c r="M101" s="22" t="s">
        <v>42</v>
      </c>
      <c r="N101" s="22" t="s">
        <v>449</v>
      </c>
      <c r="O101" s="37"/>
      <c r="P101" s="27"/>
      <c r="Q101" s="28"/>
      <c r="R101" s="28"/>
      <c r="S101" s="28"/>
      <c r="T101" s="28"/>
      <c r="U101" s="28"/>
      <c r="V101" s="28"/>
      <c r="W101" s="28"/>
      <c r="X101" s="28"/>
      <c r="Y101" s="6"/>
    </row>
    <row r="102" ht="15.75" customHeight="1">
      <c r="A102" s="30" t="s">
        <v>450</v>
      </c>
      <c r="B102" s="21" t="s">
        <v>451</v>
      </c>
      <c r="C102" s="21"/>
      <c r="D102" s="32" t="s">
        <v>452</v>
      </c>
      <c r="E102" s="22" t="s">
        <v>453</v>
      </c>
      <c r="F102" s="33">
        <v>41.645815</v>
      </c>
      <c r="G102" s="33">
        <v>-82.812822</v>
      </c>
      <c r="H102" s="22" t="s">
        <v>38</v>
      </c>
      <c r="I102" s="24">
        <v>43647.0</v>
      </c>
      <c r="J102" s="21" t="s">
        <v>39</v>
      </c>
      <c r="K102" s="25" t="s">
        <v>70</v>
      </c>
      <c r="L102" s="22" t="s">
        <v>454</v>
      </c>
      <c r="M102" s="22" t="s">
        <v>149</v>
      </c>
      <c r="N102" s="22" t="s">
        <v>455</v>
      </c>
      <c r="O102" s="6"/>
      <c r="P102" s="27"/>
      <c r="Q102" s="28"/>
      <c r="R102" s="28"/>
      <c r="S102" s="28"/>
      <c r="T102" s="28"/>
      <c r="U102" s="28"/>
      <c r="V102" s="28"/>
      <c r="W102" s="28"/>
      <c r="X102" s="28"/>
      <c r="Y102" s="6"/>
    </row>
    <row r="103" ht="15.75" customHeight="1">
      <c r="A103" s="30" t="s">
        <v>456</v>
      </c>
      <c r="B103" s="21"/>
      <c r="C103" s="21"/>
      <c r="D103" s="32" t="s">
        <v>457</v>
      </c>
      <c r="E103" s="22" t="s">
        <v>458</v>
      </c>
      <c r="F103" s="83">
        <v>44.881667</v>
      </c>
      <c r="G103" s="83">
        <v>-87.409986</v>
      </c>
      <c r="H103" s="23" t="s">
        <v>38</v>
      </c>
      <c r="I103" s="52">
        <v>44682.0</v>
      </c>
      <c r="J103" s="21" t="s">
        <v>39</v>
      </c>
      <c r="K103" s="25" t="s">
        <v>459</v>
      </c>
      <c r="L103" s="22" t="s">
        <v>207</v>
      </c>
      <c r="M103" s="22" t="s">
        <v>42</v>
      </c>
      <c r="N103" s="22" t="s">
        <v>460</v>
      </c>
      <c r="O103" s="28"/>
      <c r="P103" s="27"/>
      <c r="Q103" s="28"/>
      <c r="R103" s="28"/>
      <c r="S103" s="28"/>
      <c r="T103" s="28"/>
      <c r="U103" s="28"/>
      <c r="V103" s="28"/>
      <c r="W103" s="28"/>
      <c r="X103" s="28"/>
      <c r="Y103" s="6"/>
    </row>
    <row r="104" ht="15.75" customHeight="1">
      <c r="A104" s="30" t="s">
        <v>461</v>
      </c>
      <c r="B104" s="21" t="s">
        <v>462</v>
      </c>
      <c r="C104" s="21"/>
      <c r="D104" s="32" t="s">
        <v>463</v>
      </c>
      <c r="E104" s="22" t="s">
        <v>463</v>
      </c>
      <c r="F104" s="33">
        <v>41.68</v>
      </c>
      <c r="G104" s="33">
        <v>-83.31</v>
      </c>
      <c r="H104" s="22" t="s">
        <v>38</v>
      </c>
      <c r="I104" s="24">
        <v>42125.0</v>
      </c>
      <c r="J104" s="21" t="s">
        <v>39</v>
      </c>
      <c r="K104" s="25" t="s">
        <v>70</v>
      </c>
      <c r="L104" s="22" t="s">
        <v>464</v>
      </c>
      <c r="M104" s="22" t="s">
        <v>149</v>
      </c>
      <c r="N104" s="22" t="s">
        <v>465</v>
      </c>
      <c r="O104" s="28"/>
      <c r="P104" s="27"/>
      <c r="Q104" s="28"/>
      <c r="R104" s="28"/>
      <c r="S104" s="28"/>
      <c r="T104" s="28"/>
      <c r="U104" s="28"/>
      <c r="V104" s="28"/>
      <c r="W104" s="28"/>
      <c r="X104" s="28"/>
      <c r="Y104" s="6"/>
    </row>
    <row r="105" ht="15.75" customHeight="1">
      <c r="A105" s="30" t="s">
        <v>466</v>
      </c>
      <c r="B105" s="21" t="s">
        <v>467</v>
      </c>
      <c r="C105" s="21"/>
      <c r="D105" s="32" t="s">
        <v>468</v>
      </c>
      <c r="E105" s="22" t="s">
        <v>468</v>
      </c>
      <c r="F105" s="33">
        <v>41.68</v>
      </c>
      <c r="G105" s="33">
        <v>-83.31</v>
      </c>
      <c r="H105" s="22" t="s">
        <v>242</v>
      </c>
      <c r="I105" s="24">
        <v>42125.0</v>
      </c>
      <c r="J105" s="21" t="s">
        <v>39</v>
      </c>
      <c r="K105" s="25" t="s">
        <v>70</v>
      </c>
      <c r="L105" s="22" t="s">
        <v>464</v>
      </c>
      <c r="M105" s="22" t="s">
        <v>149</v>
      </c>
      <c r="N105" s="22" t="s">
        <v>469</v>
      </c>
      <c r="O105" s="28"/>
      <c r="P105" s="27"/>
      <c r="Q105" s="28"/>
      <c r="R105" s="28"/>
      <c r="S105" s="28"/>
      <c r="T105" s="28"/>
      <c r="U105" s="28"/>
      <c r="V105" s="28"/>
      <c r="W105" s="28"/>
      <c r="X105" s="28"/>
      <c r="Y105" s="6"/>
    </row>
    <row r="106" ht="15.75" customHeight="1">
      <c r="A106" s="30" t="s">
        <v>470</v>
      </c>
      <c r="B106" s="21" t="s">
        <v>471</v>
      </c>
      <c r="C106" s="21"/>
      <c r="D106" s="32" t="s">
        <v>472</v>
      </c>
      <c r="E106" s="22"/>
      <c r="F106" s="33">
        <v>42.109824</v>
      </c>
      <c r="G106" s="33">
        <v>-80.154185</v>
      </c>
      <c r="H106" s="23" t="s">
        <v>215</v>
      </c>
      <c r="I106" s="22">
        <v>2018.0</v>
      </c>
      <c r="J106" s="21" t="s">
        <v>39</v>
      </c>
      <c r="K106" s="25" t="s">
        <v>70</v>
      </c>
      <c r="L106" s="22" t="s">
        <v>115</v>
      </c>
      <c r="M106" s="22" t="s">
        <v>116</v>
      </c>
      <c r="N106" s="22" t="s">
        <v>473</v>
      </c>
      <c r="O106" s="26"/>
      <c r="P106" s="27"/>
      <c r="Q106" s="28"/>
      <c r="R106" s="28"/>
      <c r="S106" s="28"/>
      <c r="T106" s="28"/>
      <c r="U106" s="28"/>
      <c r="V106" s="28"/>
      <c r="W106" s="28"/>
      <c r="X106" s="28"/>
      <c r="Y106" s="6"/>
    </row>
    <row r="107" ht="15.75" customHeight="1">
      <c r="A107" s="30" t="s">
        <v>474</v>
      </c>
      <c r="B107" s="21"/>
      <c r="C107" s="20" t="s">
        <v>474</v>
      </c>
      <c r="D107" s="30" t="s">
        <v>475</v>
      </c>
      <c r="E107" s="20"/>
      <c r="F107" s="96">
        <v>41.699</v>
      </c>
      <c r="G107" s="96">
        <v>-83.259</v>
      </c>
      <c r="H107" s="48" t="s">
        <v>215</v>
      </c>
      <c r="I107" s="20" t="s">
        <v>147</v>
      </c>
      <c r="J107" s="20" t="s">
        <v>39</v>
      </c>
      <c r="K107" s="25" t="s">
        <v>70</v>
      </c>
      <c r="L107" s="20" t="s">
        <v>464</v>
      </c>
      <c r="M107" s="20" t="s">
        <v>149</v>
      </c>
      <c r="N107" s="22" t="s">
        <v>476</v>
      </c>
      <c r="O107" s="26"/>
      <c r="P107" s="27"/>
      <c r="Q107" s="49"/>
      <c r="R107" s="49"/>
      <c r="S107" s="49"/>
      <c r="T107" s="49"/>
      <c r="U107" s="49"/>
      <c r="V107" s="49"/>
      <c r="W107" s="49"/>
      <c r="X107" s="49"/>
      <c r="Y107" s="12"/>
    </row>
    <row r="108" ht="15.75" customHeight="1">
      <c r="A108" s="30" t="s">
        <v>477</v>
      </c>
      <c r="B108" s="21" t="s">
        <v>478</v>
      </c>
      <c r="C108" s="21"/>
      <c r="D108" s="32" t="s">
        <v>479</v>
      </c>
      <c r="E108" s="22" t="s">
        <v>479</v>
      </c>
      <c r="F108" s="33">
        <v>45.57</v>
      </c>
      <c r="G108" s="33">
        <v>-84.67</v>
      </c>
      <c r="H108" s="22" t="s">
        <v>38</v>
      </c>
      <c r="I108" s="24">
        <v>40408.0</v>
      </c>
      <c r="J108" s="21" t="s">
        <v>39</v>
      </c>
      <c r="K108" s="25" t="s">
        <v>480</v>
      </c>
      <c r="L108" s="22" t="s">
        <v>51</v>
      </c>
      <c r="M108" s="22" t="s">
        <v>42</v>
      </c>
      <c r="N108" s="22" t="s">
        <v>481</v>
      </c>
      <c r="O108" s="26"/>
      <c r="P108" s="27"/>
      <c r="Q108" s="28"/>
      <c r="R108" s="28"/>
      <c r="S108" s="28"/>
      <c r="T108" s="28"/>
      <c r="U108" s="28"/>
      <c r="V108" s="28"/>
      <c r="W108" s="28"/>
      <c r="X108" s="28"/>
      <c r="Y108" s="6"/>
    </row>
    <row r="109" ht="15.75" customHeight="1">
      <c r="A109" s="30" t="s">
        <v>482</v>
      </c>
      <c r="B109" s="21" t="s">
        <v>483</v>
      </c>
      <c r="C109" s="21"/>
      <c r="D109" s="32" t="s">
        <v>484</v>
      </c>
      <c r="E109" s="22" t="s">
        <v>484</v>
      </c>
      <c r="F109" s="33">
        <v>41.72</v>
      </c>
      <c r="G109" s="33">
        <v>-83.37</v>
      </c>
      <c r="H109" s="22" t="s">
        <v>38</v>
      </c>
      <c r="I109" s="24">
        <v>42125.0</v>
      </c>
      <c r="J109" s="21" t="s">
        <v>39</v>
      </c>
      <c r="K109" s="25" t="s">
        <v>70</v>
      </c>
      <c r="L109" s="22" t="s">
        <v>485</v>
      </c>
      <c r="M109" s="22" t="s">
        <v>42</v>
      </c>
      <c r="N109" s="22" t="s">
        <v>486</v>
      </c>
      <c r="O109" s="26"/>
      <c r="P109" s="27"/>
      <c r="Q109" s="28"/>
      <c r="R109" s="28"/>
      <c r="S109" s="28"/>
      <c r="T109" s="28"/>
      <c r="U109" s="28"/>
      <c r="V109" s="28"/>
      <c r="W109" s="28"/>
      <c r="X109" s="28"/>
      <c r="Y109" s="6"/>
    </row>
    <row r="110" ht="15.75" customHeight="1">
      <c r="A110" s="30" t="s">
        <v>487</v>
      </c>
      <c r="B110" s="21"/>
      <c r="C110" s="21"/>
      <c r="D110" s="103" t="s">
        <v>488</v>
      </c>
      <c r="E110" s="22"/>
      <c r="F110" s="104">
        <v>44.174933333333335</v>
      </c>
      <c r="G110" s="104">
        <v>-81.65316666666666</v>
      </c>
      <c r="H110" s="23" t="s">
        <v>38</v>
      </c>
      <c r="I110" s="22">
        <v>2022.0</v>
      </c>
      <c r="J110" s="21" t="s">
        <v>39</v>
      </c>
      <c r="K110" s="25" t="s">
        <v>70</v>
      </c>
      <c r="L110" s="22" t="s">
        <v>489</v>
      </c>
      <c r="M110" s="22" t="s">
        <v>42</v>
      </c>
      <c r="N110" s="22" t="s">
        <v>490</v>
      </c>
      <c r="O110" s="28"/>
      <c r="P110" s="27"/>
      <c r="Q110" s="28"/>
      <c r="R110" s="28"/>
      <c r="S110" s="28"/>
      <c r="T110" s="28"/>
      <c r="U110" s="28"/>
      <c r="V110" s="28"/>
      <c r="W110" s="28"/>
      <c r="X110" s="28"/>
      <c r="Y110" s="6"/>
    </row>
    <row r="111" ht="15.75" customHeight="1">
      <c r="A111" s="68" t="s">
        <v>491</v>
      </c>
      <c r="B111" s="69"/>
      <c r="C111" s="69"/>
      <c r="D111" s="69" t="s">
        <v>492</v>
      </c>
      <c r="E111" s="69"/>
      <c r="F111" s="73">
        <v>41.971783</v>
      </c>
      <c r="G111" s="73">
        <v>-82.488083</v>
      </c>
      <c r="H111" s="69" t="s">
        <v>38</v>
      </c>
      <c r="I111" s="70">
        <v>45108.0</v>
      </c>
      <c r="J111" s="69" t="s">
        <v>39</v>
      </c>
      <c r="K111" s="71" t="s">
        <v>70</v>
      </c>
      <c r="L111" s="69" t="s">
        <v>489</v>
      </c>
      <c r="M111" s="69" t="s">
        <v>42</v>
      </c>
      <c r="N111" s="72" t="s">
        <v>493</v>
      </c>
      <c r="O111" s="69" t="s">
        <v>494</v>
      </c>
      <c r="P111" s="27"/>
      <c r="Q111" s="69"/>
      <c r="R111" s="69"/>
      <c r="S111" s="69"/>
      <c r="T111" s="69"/>
      <c r="U111" s="69"/>
      <c r="V111" s="69"/>
      <c r="W111" s="69"/>
      <c r="X111" s="69"/>
      <c r="Y111" s="73"/>
    </row>
    <row r="112" ht="15.75" customHeight="1">
      <c r="A112" s="105" t="s">
        <v>495</v>
      </c>
      <c r="B112" s="27"/>
      <c r="C112" s="27"/>
      <c r="D112" s="106" t="s">
        <v>496</v>
      </c>
      <c r="E112" s="28"/>
      <c r="F112" s="64">
        <v>41.88927</v>
      </c>
      <c r="G112" s="64">
        <v>-82.54823333</v>
      </c>
      <c r="H112" s="65" t="s">
        <v>38</v>
      </c>
      <c r="I112" s="67">
        <v>44744.0</v>
      </c>
      <c r="J112" s="27" t="s">
        <v>39</v>
      </c>
      <c r="K112" s="44" t="s">
        <v>70</v>
      </c>
      <c r="L112" s="28" t="s">
        <v>497</v>
      </c>
      <c r="M112" s="28" t="s">
        <v>42</v>
      </c>
      <c r="N112" s="28" t="s">
        <v>498</v>
      </c>
      <c r="O112" s="85"/>
      <c r="P112" s="27"/>
      <c r="Q112" s="26"/>
      <c r="R112" s="28"/>
      <c r="S112" s="28"/>
      <c r="T112" s="28"/>
      <c r="U112" s="28"/>
      <c r="V112" s="28"/>
      <c r="W112" s="28"/>
      <c r="X112" s="28"/>
      <c r="Y112" s="6"/>
    </row>
    <row r="113" ht="15.75" customHeight="1">
      <c r="A113" s="105" t="s">
        <v>499</v>
      </c>
      <c r="B113" s="27"/>
      <c r="C113" s="27"/>
      <c r="D113" s="106" t="s">
        <v>500</v>
      </c>
      <c r="E113" s="28"/>
      <c r="F113" s="64">
        <v>42.00213056</v>
      </c>
      <c r="G113" s="64">
        <v>-82.577794</v>
      </c>
      <c r="H113" s="65" t="s">
        <v>38</v>
      </c>
      <c r="I113" s="67">
        <v>44746.0</v>
      </c>
      <c r="J113" s="27" t="s">
        <v>39</v>
      </c>
      <c r="K113" s="44" t="s">
        <v>70</v>
      </c>
      <c r="L113" s="28" t="s">
        <v>497</v>
      </c>
      <c r="M113" s="28" t="s">
        <v>42</v>
      </c>
      <c r="N113" s="28" t="s">
        <v>501</v>
      </c>
      <c r="O113" s="28"/>
      <c r="P113" s="27"/>
      <c r="Q113" s="28"/>
      <c r="R113" s="28"/>
      <c r="S113" s="28"/>
      <c r="T113" s="28"/>
      <c r="U113" s="28"/>
      <c r="V113" s="28"/>
      <c r="W113" s="28"/>
      <c r="X113" s="28"/>
      <c r="Y113" s="6"/>
    </row>
    <row r="114" ht="15.75" customHeight="1">
      <c r="A114" s="20" t="s">
        <v>502</v>
      </c>
      <c r="B114" s="21"/>
      <c r="C114" s="21"/>
      <c r="D114" s="32" t="s">
        <v>503</v>
      </c>
      <c r="E114" s="22"/>
      <c r="F114" s="100">
        <f>42+(1/60)+(18.6/3600)</f>
        <v>42.02183333</v>
      </c>
      <c r="G114" s="100">
        <f>-82-(40/60)-(10.7/3600)</f>
        <v>-82.66963889</v>
      </c>
      <c r="H114" s="23" t="s">
        <v>38</v>
      </c>
      <c r="I114" s="22">
        <v>2022.0</v>
      </c>
      <c r="J114" s="21" t="s">
        <v>39</v>
      </c>
      <c r="K114" s="25" t="s">
        <v>70</v>
      </c>
      <c r="L114" s="22" t="s">
        <v>489</v>
      </c>
      <c r="M114" s="22" t="s">
        <v>42</v>
      </c>
      <c r="N114" s="22" t="s">
        <v>504</v>
      </c>
      <c r="O114" s="28"/>
      <c r="P114" s="27"/>
      <c r="Q114" s="28"/>
      <c r="R114" s="28"/>
      <c r="S114" s="28"/>
      <c r="T114" s="28"/>
      <c r="U114" s="28"/>
      <c r="V114" s="28"/>
      <c r="W114" s="28"/>
      <c r="X114" s="28"/>
      <c r="Y114" s="6"/>
    </row>
    <row r="115" ht="15.75" customHeight="1">
      <c r="A115" s="20" t="s">
        <v>505</v>
      </c>
      <c r="B115" s="21"/>
      <c r="C115" s="21"/>
      <c r="D115" s="22" t="s">
        <v>506</v>
      </c>
      <c r="E115" s="22" t="s">
        <v>507</v>
      </c>
      <c r="F115" s="100">
        <f>42+1/60+20/3600</f>
        <v>42.02222222</v>
      </c>
      <c r="G115" s="100">
        <f>-82-40/60-11.3/3600</f>
        <v>-82.66980556</v>
      </c>
      <c r="H115" s="23" t="s">
        <v>242</v>
      </c>
      <c r="I115" s="22">
        <v>2022.0</v>
      </c>
      <c r="J115" s="21" t="s">
        <v>39</v>
      </c>
      <c r="K115" s="25" t="s">
        <v>70</v>
      </c>
      <c r="L115" s="22" t="s">
        <v>489</v>
      </c>
      <c r="M115" s="22" t="s">
        <v>42</v>
      </c>
      <c r="N115" s="22" t="s">
        <v>508</v>
      </c>
      <c r="O115" s="28"/>
      <c r="P115" s="27"/>
      <c r="Q115" s="28"/>
      <c r="R115" s="28"/>
      <c r="S115" s="28"/>
      <c r="T115" s="28"/>
      <c r="U115" s="28"/>
      <c r="V115" s="28"/>
      <c r="W115" s="28"/>
      <c r="X115" s="28"/>
      <c r="Y115" s="6"/>
    </row>
    <row r="116" ht="15.75" customHeight="1">
      <c r="A116" s="105" t="s">
        <v>509</v>
      </c>
      <c r="B116" s="27"/>
      <c r="C116" s="27"/>
      <c r="D116" s="106" t="s">
        <v>510</v>
      </c>
      <c r="E116" s="28"/>
      <c r="F116" s="107">
        <v>41.7624</v>
      </c>
      <c r="G116" s="107">
        <v>-82.7174333</v>
      </c>
      <c r="H116" s="65" t="s">
        <v>38</v>
      </c>
      <c r="I116" s="28">
        <v>2022.0</v>
      </c>
      <c r="J116" s="27" t="s">
        <v>39</v>
      </c>
      <c r="K116" s="44" t="s">
        <v>70</v>
      </c>
      <c r="L116" s="28" t="s">
        <v>489</v>
      </c>
      <c r="M116" s="28" t="s">
        <v>42</v>
      </c>
      <c r="N116" s="28" t="s">
        <v>504</v>
      </c>
      <c r="O116" s="28"/>
      <c r="P116" s="27"/>
      <c r="Q116" s="28"/>
      <c r="R116" s="28"/>
      <c r="S116" s="28"/>
      <c r="T116" s="28"/>
      <c r="U116" s="28"/>
      <c r="V116" s="28"/>
      <c r="W116" s="28"/>
      <c r="X116" s="28"/>
      <c r="Y116" s="6"/>
    </row>
    <row r="117" ht="15.75" customHeight="1">
      <c r="A117" s="105" t="s">
        <v>511</v>
      </c>
      <c r="B117" s="27"/>
      <c r="C117" s="27"/>
      <c r="D117" s="106" t="s">
        <v>512</v>
      </c>
      <c r="E117" s="28"/>
      <c r="F117" s="64">
        <v>41.99605</v>
      </c>
      <c r="G117" s="64">
        <v>-82.7179</v>
      </c>
      <c r="H117" s="65" t="s">
        <v>38</v>
      </c>
      <c r="I117" s="67">
        <v>44748.0</v>
      </c>
      <c r="J117" s="27" t="s">
        <v>39</v>
      </c>
      <c r="K117" s="44" t="s">
        <v>70</v>
      </c>
      <c r="L117" s="28" t="s">
        <v>497</v>
      </c>
      <c r="M117" s="28" t="s">
        <v>42</v>
      </c>
      <c r="N117" s="28" t="s">
        <v>513</v>
      </c>
      <c r="O117" s="28"/>
      <c r="P117" s="27"/>
      <c r="Q117" s="28"/>
      <c r="R117" s="28"/>
      <c r="S117" s="28"/>
      <c r="T117" s="28"/>
      <c r="U117" s="28"/>
      <c r="V117" s="28"/>
      <c r="W117" s="28"/>
      <c r="X117" s="28"/>
      <c r="Y117" s="6"/>
    </row>
    <row r="118" ht="15.75" customHeight="1">
      <c r="A118" s="20" t="s">
        <v>514</v>
      </c>
      <c r="B118" s="21"/>
      <c r="C118" s="21"/>
      <c r="D118" s="22" t="s">
        <v>515</v>
      </c>
      <c r="E118" s="22"/>
      <c r="F118" s="23">
        <v>42.131825</v>
      </c>
      <c r="G118" s="23">
        <v>-80.269722</v>
      </c>
      <c r="H118" s="23" t="s">
        <v>38</v>
      </c>
      <c r="I118" s="22">
        <v>2018.0</v>
      </c>
      <c r="J118" s="21" t="s">
        <v>39</v>
      </c>
      <c r="K118" s="25" t="s">
        <v>70</v>
      </c>
      <c r="L118" s="22" t="s">
        <v>115</v>
      </c>
      <c r="M118" s="22" t="s">
        <v>116</v>
      </c>
      <c r="N118" s="22" t="s">
        <v>516</v>
      </c>
      <c r="O118" s="28"/>
      <c r="P118" s="27"/>
      <c r="Q118" s="28"/>
      <c r="R118" s="28"/>
      <c r="S118" s="28"/>
      <c r="T118" s="28"/>
      <c r="U118" s="28"/>
      <c r="V118" s="28"/>
      <c r="W118" s="28"/>
      <c r="X118" s="28"/>
      <c r="Y118" s="6"/>
    </row>
    <row r="119" ht="15.75" customHeight="1">
      <c r="A119" s="47" t="s">
        <v>517</v>
      </c>
      <c r="B119" s="21"/>
      <c r="C119" s="21"/>
      <c r="D119" s="108" t="s">
        <v>518</v>
      </c>
      <c r="E119" s="32"/>
      <c r="F119" s="109">
        <v>42.75569916</v>
      </c>
      <c r="G119" s="109">
        <v>-82.47450256</v>
      </c>
      <c r="H119" s="23" t="s">
        <v>242</v>
      </c>
      <c r="I119" s="22">
        <v>2007.0</v>
      </c>
      <c r="J119" s="21" t="s">
        <v>39</v>
      </c>
      <c r="K119" s="25" t="s">
        <v>70</v>
      </c>
      <c r="L119" s="22" t="s">
        <v>519</v>
      </c>
      <c r="M119" s="22" t="s">
        <v>42</v>
      </c>
      <c r="N119" s="110" t="s">
        <v>520</v>
      </c>
      <c r="O119" s="28"/>
      <c r="P119" s="27"/>
      <c r="Q119" s="111"/>
      <c r="R119" s="28"/>
      <c r="S119" s="28"/>
      <c r="T119" s="28"/>
      <c r="U119" s="28"/>
      <c r="V119" s="28"/>
      <c r="W119" s="28"/>
      <c r="X119" s="28"/>
      <c r="Y119" s="6"/>
    </row>
    <row r="120" ht="15.75" customHeight="1">
      <c r="A120" s="47" t="s">
        <v>521</v>
      </c>
      <c r="B120" s="21"/>
      <c r="C120" s="21"/>
      <c r="D120" s="108" t="s">
        <v>522</v>
      </c>
      <c r="E120" s="22"/>
      <c r="F120" s="109">
        <v>42.40430069</v>
      </c>
      <c r="G120" s="109">
        <v>-82.88179779</v>
      </c>
      <c r="H120" s="23" t="s">
        <v>242</v>
      </c>
      <c r="I120" s="22">
        <v>2007.0</v>
      </c>
      <c r="J120" s="21" t="s">
        <v>39</v>
      </c>
      <c r="K120" s="25" t="s">
        <v>70</v>
      </c>
      <c r="L120" s="22" t="s">
        <v>519</v>
      </c>
      <c r="M120" s="22" t="s">
        <v>42</v>
      </c>
      <c r="N120" s="110" t="s">
        <v>520</v>
      </c>
      <c r="O120" s="28"/>
      <c r="P120" s="27"/>
      <c r="Q120" s="28"/>
      <c r="R120" s="28"/>
      <c r="S120" s="28"/>
      <c r="T120" s="28"/>
      <c r="U120" s="28"/>
      <c r="V120" s="28"/>
      <c r="W120" s="28"/>
      <c r="X120" s="28"/>
      <c r="Y120" s="6"/>
    </row>
    <row r="121" ht="15.75" customHeight="1">
      <c r="A121" s="112" t="s">
        <v>523</v>
      </c>
      <c r="B121" s="21"/>
      <c r="C121" s="21"/>
      <c r="D121" s="103" t="s">
        <v>524</v>
      </c>
      <c r="E121" s="22"/>
      <c r="F121" s="113">
        <v>42.68370056</v>
      </c>
      <c r="G121" s="113">
        <v>-82.6678009</v>
      </c>
      <c r="H121" s="23" t="s">
        <v>242</v>
      </c>
      <c r="I121" s="22">
        <v>2007.0</v>
      </c>
      <c r="J121" s="21" t="s">
        <v>39</v>
      </c>
      <c r="K121" s="25" t="s">
        <v>70</v>
      </c>
      <c r="L121" s="22" t="s">
        <v>519</v>
      </c>
      <c r="M121" s="22" t="s">
        <v>42</v>
      </c>
      <c r="N121" s="110" t="s">
        <v>520</v>
      </c>
      <c r="O121" s="28"/>
      <c r="P121" s="27"/>
      <c r="Q121" s="28"/>
      <c r="R121" s="28"/>
      <c r="S121" s="28"/>
      <c r="T121" s="28"/>
      <c r="U121" s="28"/>
      <c r="V121" s="28"/>
      <c r="W121" s="28"/>
      <c r="X121" s="28"/>
      <c r="Y121" s="6"/>
    </row>
    <row r="122" ht="15.75" customHeight="1">
      <c r="A122" s="112" t="s">
        <v>525</v>
      </c>
      <c r="B122" s="21"/>
      <c r="C122" s="21"/>
      <c r="D122" s="103" t="s">
        <v>526</v>
      </c>
      <c r="E122" s="22"/>
      <c r="F122" s="113">
        <v>42.9073</v>
      </c>
      <c r="G122" s="113">
        <v>-82.4657</v>
      </c>
      <c r="H122" s="23" t="s">
        <v>242</v>
      </c>
      <c r="I122" s="22">
        <v>2007.0</v>
      </c>
      <c r="J122" s="21" t="s">
        <v>39</v>
      </c>
      <c r="K122" s="25" t="s">
        <v>70</v>
      </c>
      <c r="L122" s="22" t="s">
        <v>519</v>
      </c>
      <c r="M122" s="22" t="s">
        <v>42</v>
      </c>
      <c r="N122" s="110" t="s">
        <v>527</v>
      </c>
      <c r="O122" s="28"/>
      <c r="P122" s="27"/>
      <c r="Q122" s="28"/>
      <c r="R122" s="28"/>
      <c r="S122" s="28"/>
      <c r="T122" s="28"/>
      <c r="U122" s="28"/>
      <c r="V122" s="28"/>
      <c r="W122" s="28"/>
      <c r="X122" s="28"/>
      <c r="Y122" s="6"/>
    </row>
    <row r="123" ht="15.75" customHeight="1">
      <c r="A123" s="112" t="s">
        <v>528</v>
      </c>
      <c r="B123" s="21"/>
      <c r="C123" s="21"/>
      <c r="D123" s="103" t="s">
        <v>529</v>
      </c>
      <c r="E123" s="22"/>
      <c r="F123" s="113">
        <v>42.98709869</v>
      </c>
      <c r="G123" s="113">
        <v>-82.42479706</v>
      </c>
      <c r="H123" s="23" t="s">
        <v>242</v>
      </c>
      <c r="I123" s="22">
        <v>2007.0</v>
      </c>
      <c r="J123" s="21" t="s">
        <v>39</v>
      </c>
      <c r="K123" s="25" t="s">
        <v>70</v>
      </c>
      <c r="L123" s="22" t="s">
        <v>519</v>
      </c>
      <c r="M123" s="22" t="s">
        <v>42</v>
      </c>
      <c r="N123" s="110" t="s">
        <v>530</v>
      </c>
      <c r="O123" s="28"/>
      <c r="P123" s="27"/>
      <c r="Q123" s="6"/>
      <c r="R123" s="28"/>
      <c r="S123" s="28"/>
      <c r="T123" s="28"/>
      <c r="U123" s="28"/>
      <c r="V123" s="28"/>
      <c r="W123" s="28"/>
      <c r="X123" s="28"/>
      <c r="Y123" s="6"/>
    </row>
    <row r="124" ht="15.75" customHeight="1">
      <c r="A124" s="112" t="s">
        <v>531</v>
      </c>
      <c r="B124" s="31"/>
      <c r="C124" s="31"/>
      <c r="D124" s="103" t="s">
        <v>532</v>
      </c>
      <c r="E124" s="32"/>
      <c r="F124" s="113">
        <v>42.22930145</v>
      </c>
      <c r="G124" s="113">
        <v>-83.20629883</v>
      </c>
      <c r="H124" s="33" t="s">
        <v>242</v>
      </c>
      <c r="I124" s="32">
        <v>2007.0</v>
      </c>
      <c r="J124" s="31" t="s">
        <v>39</v>
      </c>
      <c r="K124" s="6" t="s">
        <v>70</v>
      </c>
      <c r="L124" s="32" t="s">
        <v>519</v>
      </c>
      <c r="M124" s="32" t="s">
        <v>42</v>
      </c>
      <c r="N124" s="110" t="s">
        <v>533</v>
      </c>
      <c r="O124" s="6"/>
      <c r="P124" s="27"/>
      <c r="Q124" s="6"/>
      <c r="R124" s="6"/>
      <c r="S124" s="6"/>
      <c r="T124" s="6"/>
      <c r="U124" s="6"/>
      <c r="V124" s="6"/>
      <c r="W124" s="6"/>
      <c r="X124" s="6"/>
      <c r="Y124" s="6"/>
    </row>
    <row r="125" ht="15.75" customHeight="1">
      <c r="A125" s="112" t="s">
        <v>534</v>
      </c>
      <c r="B125" s="21"/>
      <c r="C125" s="21"/>
      <c r="D125" s="103" t="s">
        <v>535</v>
      </c>
      <c r="E125" s="22"/>
      <c r="F125" s="109">
        <v>42.82529831</v>
      </c>
      <c r="G125" s="109">
        <v>-82.48470306</v>
      </c>
      <c r="H125" s="23" t="s">
        <v>242</v>
      </c>
      <c r="I125" s="22">
        <v>2007.0</v>
      </c>
      <c r="J125" s="21" t="s">
        <v>39</v>
      </c>
      <c r="K125" s="25" t="s">
        <v>70</v>
      </c>
      <c r="L125" s="22" t="s">
        <v>519</v>
      </c>
      <c r="M125" s="22" t="s">
        <v>42</v>
      </c>
      <c r="N125" s="110" t="s">
        <v>536</v>
      </c>
      <c r="O125" s="28"/>
      <c r="P125" s="27"/>
      <c r="Q125" s="28"/>
      <c r="R125" s="28"/>
      <c r="S125" s="28"/>
      <c r="T125" s="28"/>
      <c r="U125" s="28"/>
      <c r="V125" s="28"/>
      <c r="W125" s="28"/>
      <c r="X125" s="28"/>
      <c r="Y125" s="6"/>
    </row>
    <row r="126" ht="15.75" customHeight="1">
      <c r="A126" s="112" t="s">
        <v>537</v>
      </c>
      <c r="B126" s="21"/>
      <c r="C126" s="21"/>
      <c r="D126" s="114" t="s">
        <v>538</v>
      </c>
      <c r="E126" s="22"/>
      <c r="F126" s="113">
        <v>42.35490036</v>
      </c>
      <c r="G126" s="113">
        <v>-82.97530365</v>
      </c>
      <c r="H126" s="23" t="s">
        <v>242</v>
      </c>
      <c r="I126" s="22">
        <v>2007.0</v>
      </c>
      <c r="J126" s="21" t="s">
        <v>39</v>
      </c>
      <c r="K126" s="25" t="s">
        <v>70</v>
      </c>
      <c r="L126" s="22" t="s">
        <v>519</v>
      </c>
      <c r="M126" s="22" t="s">
        <v>42</v>
      </c>
      <c r="N126" s="110" t="s">
        <v>539</v>
      </c>
      <c r="O126" s="28"/>
      <c r="P126" s="27"/>
      <c r="Q126" s="28"/>
      <c r="R126" s="28"/>
      <c r="S126" s="28"/>
      <c r="T126" s="28"/>
      <c r="U126" s="28"/>
      <c r="V126" s="28"/>
      <c r="W126" s="28"/>
      <c r="X126" s="28"/>
      <c r="Y126" s="6"/>
    </row>
    <row r="127" ht="15.75" customHeight="1">
      <c r="A127" s="47" t="s">
        <v>540</v>
      </c>
      <c r="B127" s="21"/>
      <c r="C127" s="21"/>
      <c r="D127" s="108" t="s">
        <v>541</v>
      </c>
      <c r="E127" s="22"/>
      <c r="F127" s="113">
        <v>42.2079</v>
      </c>
      <c r="G127" s="113">
        <v>-83.1445</v>
      </c>
      <c r="H127" s="23" t="s">
        <v>242</v>
      </c>
      <c r="I127" s="22">
        <v>2007.0</v>
      </c>
      <c r="J127" s="21" t="s">
        <v>39</v>
      </c>
      <c r="K127" s="25" t="s">
        <v>70</v>
      </c>
      <c r="L127" s="22" t="s">
        <v>519</v>
      </c>
      <c r="M127" s="22" t="s">
        <v>42</v>
      </c>
      <c r="N127" s="110" t="s">
        <v>542</v>
      </c>
      <c r="O127" s="28"/>
      <c r="P127" s="27"/>
      <c r="Q127" s="28"/>
      <c r="R127" s="28"/>
      <c r="S127" s="28"/>
      <c r="T127" s="28"/>
      <c r="U127" s="28"/>
      <c r="V127" s="28"/>
      <c r="W127" s="28"/>
      <c r="X127" s="28"/>
      <c r="Y127" s="6"/>
    </row>
    <row r="128" ht="15.75" customHeight="1">
      <c r="A128" s="47" t="s">
        <v>543</v>
      </c>
      <c r="B128" s="21"/>
      <c r="C128" s="21"/>
      <c r="D128" s="108" t="s">
        <v>544</v>
      </c>
      <c r="E128" s="22"/>
      <c r="F128" s="113">
        <v>42.71670151</v>
      </c>
      <c r="G128" s="113">
        <v>-82.49079895</v>
      </c>
      <c r="H128" s="23" t="s">
        <v>242</v>
      </c>
      <c r="I128" s="22">
        <v>2007.0</v>
      </c>
      <c r="J128" s="21" t="s">
        <v>39</v>
      </c>
      <c r="K128" s="25" t="s">
        <v>70</v>
      </c>
      <c r="L128" s="22" t="s">
        <v>519</v>
      </c>
      <c r="M128" s="22" t="s">
        <v>42</v>
      </c>
      <c r="N128" s="110" t="s">
        <v>545</v>
      </c>
      <c r="O128" s="28"/>
      <c r="P128" s="27"/>
      <c r="Q128" s="28"/>
      <c r="R128" s="28"/>
      <c r="S128" s="28"/>
      <c r="T128" s="28"/>
      <c r="U128" s="28"/>
      <c r="V128" s="28"/>
      <c r="W128" s="28"/>
      <c r="X128" s="28"/>
      <c r="Y128" s="6"/>
    </row>
    <row r="129" ht="15.75" customHeight="1">
      <c r="A129" s="47" t="s">
        <v>546</v>
      </c>
      <c r="B129" s="21"/>
      <c r="C129" s="21"/>
      <c r="D129" s="108" t="s">
        <v>547</v>
      </c>
      <c r="E129" s="22"/>
      <c r="F129" s="113">
        <v>42.6211</v>
      </c>
      <c r="G129" s="113">
        <v>-82.5267</v>
      </c>
      <c r="H129" s="23" t="s">
        <v>242</v>
      </c>
      <c r="I129" s="22">
        <v>2007.0</v>
      </c>
      <c r="J129" s="21" t="s">
        <v>39</v>
      </c>
      <c r="K129" s="25" t="s">
        <v>70</v>
      </c>
      <c r="L129" s="22" t="s">
        <v>519</v>
      </c>
      <c r="M129" s="22" t="s">
        <v>42</v>
      </c>
      <c r="N129" s="110" t="s">
        <v>536</v>
      </c>
      <c r="O129" s="28"/>
      <c r="P129" s="27"/>
      <c r="Q129" s="28"/>
      <c r="R129" s="28"/>
      <c r="S129" s="28"/>
      <c r="T129" s="28"/>
      <c r="U129" s="28"/>
      <c r="V129" s="28"/>
      <c r="W129" s="28"/>
      <c r="X129" s="28"/>
      <c r="Y129" s="6"/>
    </row>
    <row r="130" ht="15.75" customHeight="1">
      <c r="A130" s="47" t="s">
        <v>548</v>
      </c>
      <c r="B130" s="21"/>
      <c r="C130" s="21"/>
      <c r="D130" s="108" t="s">
        <v>549</v>
      </c>
      <c r="E130" s="22"/>
      <c r="F130" s="113">
        <v>41.947181</v>
      </c>
      <c r="G130" s="113">
        <v>-83.255645</v>
      </c>
      <c r="H130" s="23" t="s">
        <v>242</v>
      </c>
      <c r="I130" s="22">
        <v>2007.0</v>
      </c>
      <c r="J130" s="21" t="s">
        <v>39</v>
      </c>
      <c r="K130" s="25" t="s">
        <v>70</v>
      </c>
      <c r="L130" s="22" t="s">
        <v>519</v>
      </c>
      <c r="M130" s="22" t="s">
        <v>42</v>
      </c>
      <c r="N130" s="110" t="s">
        <v>550</v>
      </c>
      <c r="O130" s="28"/>
      <c r="P130" s="27"/>
      <c r="Q130" s="28"/>
      <c r="R130" s="28"/>
      <c r="S130" s="28"/>
      <c r="T130" s="28"/>
      <c r="U130" s="28"/>
      <c r="V130" s="28"/>
      <c r="W130" s="28"/>
      <c r="X130" s="28"/>
      <c r="Y130" s="6"/>
    </row>
    <row r="131" ht="15.75" customHeight="1">
      <c r="A131" s="20" t="s">
        <v>551</v>
      </c>
      <c r="B131" s="21" t="s">
        <v>552</v>
      </c>
      <c r="C131" s="21"/>
      <c r="D131" s="22" t="s">
        <v>551</v>
      </c>
      <c r="E131" s="22" t="s">
        <v>553</v>
      </c>
      <c r="F131" s="33">
        <f>41+(44.106/60)</f>
        <v>41.7351</v>
      </c>
      <c r="G131" s="33">
        <f>-83-(18.042/60)</f>
        <v>-83.3007</v>
      </c>
      <c r="H131" s="22" t="s">
        <v>38</v>
      </c>
      <c r="I131" s="24">
        <v>44324.0</v>
      </c>
      <c r="J131" s="21" t="s">
        <v>39</v>
      </c>
      <c r="K131" s="25" t="s">
        <v>94</v>
      </c>
      <c r="L131" s="22" t="s">
        <v>95</v>
      </c>
      <c r="M131" s="22" t="s">
        <v>96</v>
      </c>
      <c r="N131" s="32" t="s">
        <v>554</v>
      </c>
      <c r="O131" s="85"/>
      <c r="P131" s="27"/>
      <c r="Q131" s="28"/>
      <c r="R131" s="28"/>
      <c r="S131" s="28"/>
      <c r="T131" s="28"/>
      <c r="U131" s="28"/>
      <c r="V131" s="28"/>
      <c r="W131" s="28"/>
      <c r="X131" s="28"/>
      <c r="Y131" s="6"/>
    </row>
    <row r="132" ht="15.75" customHeight="1">
      <c r="A132" s="20" t="s">
        <v>555</v>
      </c>
      <c r="B132" s="21" t="s">
        <v>556</v>
      </c>
      <c r="C132" s="21" t="s">
        <v>555</v>
      </c>
      <c r="D132" s="22" t="s">
        <v>557</v>
      </c>
      <c r="E132" s="23" t="s">
        <v>558</v>
      </c>
      <c r="F132" s="22">
        <v>45.842</v>
      </c>
      <c r="G132" s="23">
        <v>-85.135</v>
      </c>
      <c r="H132" s="22" t="s">
        <v>215</v>
      </c>
      <c r="I132" s="24">
        <v>42422.0</v>
      </c>
      <c r="J132" s="21" t="s">
        <v>39</v>
      </c>
      <c r="K132" s="28" t="s">
        <v>94</v>
      </c>
      <c r="L132" s="22" t="s">
        <v>559</v>
      </c>
      <c r="M132" s="22" t="s">
        <v>96</v>
      </c>
      <c r="N132" s="32" t="s">
        <v>560</v>
      </c>
      <c r="O132" s="28"/>
      <c r="P132" s="27"/>
      <c r="Q132" s="28"/>
      <c r="R132" s="28"/>
      <c r="S132" s="28"/>
      <c r="T132" s="28"/>
      <c r="U132" s="28"/>
      <c r="V132" s="28"/>
      <c r="W132" s="28"/>
      <c r="X132" s="28"/>
      <c r="Y132" s="6"/>
    </row>
    <row r="133" ht="15.75" customHeight="1">
      <c r="A133" s="20" t="s">
        <v>561</v>
      </c>
      <c r="B133" s="21"/>
      <c r="C133" s="21"/>
      <c r="D133" s="50" t="s">
        <v>562</v>
      </c>
      <c r="E133" s="50"/>
      <c r="F133" s="51">
        <f>45+(44/60)+(48/3600)</f>
        <v>45.74666667</v>
      </c>
      <c r="G133" s="40">
        <f>-84-(54/60)-(3/3600)</f>
        <v>-84.90083333</v>
      </c>
      <c r="H133" s="23" t="s">
        <v>215</v>
      </c>
      <c r="I133" s="52">
        <v>44682.0</v>
      </c>
      <c r="J133" s="21" t="s">
        <v>39</v>
      </c>
      <c r="K133" s="28" t="s">
        <v>70</v>
      </c>
      <c r="L133" s="50" t="s">
        <v>227</v>
      </c>
      <c r="M133" s="22" t="s">
        <v>228</v>
      </c>
      <c r="N133" s="110" t="s">
        <v>229</v>
      </c>
      <c r="O133" s="28"/>
      <c r="P133" s="27"/>
      <c r="Q133" s="54"/>
      <c r="R133" s="28"/>
      <c r="S133" s="28"/>
      <c r="T133" s="28"/>
      <c r="U133" s="28"/>
      <c r="V133" s="28"/>
      <c r="W133" s="28"/>
      <c r="X133" s="28"/>
      <c r="Y133" s="6"/>
    </row>
    <row r="134" ht="15.75" customHeight="1">
      <c r="A134" s="115" t="s">
        <v>563</v>
      </c>
      <c r="B134" s="27"/>
      <c r="C134" s="27"/>
      <c r="D134" s="28"/>
      <c r="E134" s="28"/>
      <c r="F134" s="65"/>
      <c r="G134" s="65"/>
      <c r="H134" s="65"/>
      <c r="I134" s="116"/>
      <c r="J134" s="27"/>
      <c r="K134" s="28"/>
      <c r="L134" s="28"/>
      <c r="M134" s="28"/>
      <c r="N134" s="28"/>
      <c r="O134" s="28"/>
      <c r="P134" s="28"/>
      <c r="Q134" s="28"/>
      <c r="R134" s="28"/>
      <c r="S134" s="28"/>
      <c r="T134" s="28"/>
      <c r="U134" s="28"/>
      <c r="V134" s="28"/>
      <c r="W134" s="28"/>
      <c r="X134" s="28"/>
      <c r="Y134" s="6"/>
    </row>
    <row r="135" ht="15.75" customHeight="1">
      <c r="A135" s="117">
        <v>45194.0</v>
      </c>
      <c r="B135" s="117"/>
      <c r="C135" s="117">
        <v>45194.0</v>
      </c>
      <c r="D135" s="117" t="s">
        <v>564</v>
      </c>
      <c r="E135" s="117"/>
      <c r="F135" s="118">
        <v>45.8034</v>
      </c>
      <c r="G135" s="118">
        <v>-84.7916</v>
      </c>
      <c r="H135" s="117" t="s">
        <v>38</v>
      </c>
      <c r="I135" s="119">
        <v>44317.0</v>
      </c>
      <c r="J135" s="117" t="s">
        <v>39</v>
      </c>
      <c r="K135" s="117" t="s">
        <v>70</v>
      </c>
      <c r="L135" s="117" t="s">
        <v>565</v>
      </c>
      <c r="M135" s="117" t="s">
        <v>42</v>
      </c>
      <c r="N135" s="120" t="s">
        <v>566</v>
      </c>
      <c r="P135" s="121"/>
      <c r="Q135" s="28"/>
      <c r="R135" s="28"/>
      <c r="S135" s="28"/>
      <c r="T135" s="28"/>
      <c r="U135" s="28"/>
      <c r="V135" s="28"/>
      <c r="W135" s="28"/>
      <c r="X135" s="28"/>
      <c r="Y135" s="6"/>
    </row>
    <row r="136" ht="15.75" customHeight="1">
      <c r="A136" s="122">
        <v>45201.0</v>
      </c>
      <c r="B136" s="86"/>
      <c r="C136" s="86"/>
      <c r="D136" s="86" t="s">
        <v>567</v>
      </c>
      <c r="E136" s="86"/>
      <c r="F136" s="86">
        <v>41.601</v>
      </c>
      <c r="G136" s="86">
        <v>-82.781</v>
      </c>
      <c r="H136" s="86" t="s">
        <v>38</v>
      </c>
      <c r="I136" s="86">
        <v>2022.0</v>
      </c>
      <c r="J136" s="86" t="s">
        <v>39</v>
      </c>
      <c r="K136" s="86" t="s">
        <v>70</v>
      </c>
      <c r="L136" s="86" t="s">
        <v>568</v>
      </c>
      <c r="M136" s="86" t="s">
        <v>569</v>
      </c>
      <c r="N136" s="89" t="s">
        <v>570</v>
      </c>
      <c r="O136" s="123"/>
      <c r="P136" s="124"/>
      <c r="Q136" s="28"/>
      <c r="R136" s="28"/>
      <c r="S136" s="28"/>
      <c r="T136" s="28"/>
      <c r="U136" s="28"/>
      <c r="V136" s="28"/>
      <c r="W136" s="28"/>
      <c r="X136" s="28"/>
      <c r="Y136" s="6"/>
    </row>
    <row r="137" ht="15.75" customHeight="1">
      <c r="A137" s="122">
        <v>45202.0</v>
      </c>
      <c r="B137" s="86"/>
      <c r="C137" s="86"/>
      <c r="D137" s="86" t="s">
        <v>571</v>
      </c>
      <c r="E137" s="86"/>
      <c r="F137" s="86">
        <v>41.532</v>
      </c>
      <c r="G137" s="86">
        <v>-82.941</v>
      </c>
      <c r="H137" s="86" t="s">
        <v>38</v>
      </c>
      <c r="I137" s="86">
        <v>2022.0</v>
      </c>
      <c r="J137" s="86" t="s">
        <v>39</v>
      </c>
      <c r="K137" s="86" t="s">
        <v>70</v>
      </c>
      <c r="L137" s="86" t="s">
        <v>568</v>
      </c>
      <c r="M137" s="86" t="s">
        <v>569</v>
      </c>
      <c r="N137" s="125" t="s">
        <v>570</v>
      </c>
      <c r="O137" s="123"/>
      <c r="P137" s="124"/>
      <c r="Q137" s="28"/>
      <c r="R137" s="28"/>
      <c r="S137" s="28"/>
      <c r="T137" s="28"/>
      <c r="U137" s="28"/>
      <c r="V137" s="28"/>
      <c r="W137" s="28"/>
      <c r="X137" s="28"/>
      <c r="Y137" s="6"/>
    </row>
    <row r="138" ht="15.75" customHeight="1">
      <c r="A138" s="122">
        <v>45203.0</v>
      </c>
      <c r="B138" s="86"/>
      <c r="C138" s="86"/>
      <c r="D138" s="86" t="s">
        <v>572</v>
      </c>
      <c r="E138" s="86"/>
      <c r="F138" s="86">
        <v>41.393</v>
      </c>
      <c r="G138" s="86">
        <v>-82.512</v>
      </c>
      <c r="H138" s="86" t="s">
        <v>38</v>
      </c>
      <c r="I138" s="86">
        <v>2022.0</v>
      </c>
      <c r="J138" s="86" t="s">
        <v>39</v>
      </c>
      <c r="K138" s="86" t="s">
        <v>70</v>
      </c>
      <c r="L138" s="86" t="s">
        <v>568</v>
      </c>
      <c r="M138" s="86" t="s">
        <v>569</v>
      </c>
      <c r="N138" s="125" t="s">
        <v>570</v>
      </c>
      <c r="P138" s="126"/>
      <c r="Q138" s="28"/>
      <c r="R138" s="28"/>
      <c r="S138" s="28"/>
      <c r="T138" s="28"/>
      <c r="U138" s="28"/>
      <c r="V138" s="28"/>
      <c r="W138" s="28"/>
      <c r="X138" s="28"/>
      <c r="Y138" s="6"/>
    </row>
    <row r="139" ht="15.75" customHeight="1">
      <c r="A139" s="122">
        <v>45204.0</v>
      </c>
      <c r="B139" s="86"/>
      <c r="C139" s="86"/>
      <c r="D139" s="86" t="s">
        <v>573</v>
      </c>
      <c r="E139" s="86"/>
      <c r="F139" s="86">
        <v>41.508</v>
      </c>
      <c r="G139" s="127">
        <v>-82.115</v>
      </c>
      <c r="H139" s="127" t="s">
        <v>38</v>
      </c>
      <c r="I139" s="86">
        <v>2022.0</v>
      </c>
      <c r="J139" s="86" t="s">
        <v>39</v>
      </c>
      <c r="K139" s="86" t="s">
        <v>70</v>
      </c>
      <c r="L139" s="86" t="s">
        <v>568</v>
      </c>
      <c r="M139" s="86" t="s">
        <v>569</v>
      </c>
      <c r="N139" s="125" t="s">
        <v>570</v>
      </c>
      <c r="P139" s="126"/>
      <c r="Q139" s="28"/>
      <c r="R139" s="28"/>
      <c r="S139" s="28"/>
      <c r="T139" s="28"/>
      <c r="U139" s="28"/>
      <c r="V139" s="28"/>
      <c r="W139" s="28"/>
      <c r="X139" s="28"/>
      <c r="Y139" s="6"/>
    </row>
    <row r="140" ht="15.75" customHeight="1">
      <c r="A140" s="122">
        <v>45205.0</v>
      </c>
      <c r="B140" s="86"/>
      <c r="C140" s="86"/>
      <c r="D140" s="86" t="s">
        <v>574</v>
      </c>
      <c r="E140" s="86"/>
      <c r="F140" s="86">
        <v>41.501</v>
      </c>
      <c r="G140" s="127">
        <v>-81.748</v>
      </c>
      <c r="H140" s="127" t="s">
        <v>38</v>
      </c>
      <c r="I140" s="86">
        <v>2022.0</v>
      </c>
      <c r="J140" s="86" t="s">
        <v>39</v>
      </c>
      <c r="K140" s="86" t="s">
        <v>70</v>
      </c>
      <c r="L140" s="86" t="s">
        <v>568</v>
      </c>
      <c r="M140" s="86" t="s">
        <v>569</v>
      </c>
      <c r="N140" s="125" t="s">
        <v>570</v>
      </c>
      <c r="P140" s="126"/>
      <c r="Q140" s="28"/>
      <c r="R140" s="28"/>
      <c r="S140" s="28"/>
      <c r="T140" s="28"/>
      <c r="U140" s="28"/>
      <c r="V140" s="28"/>
      <c r="W140" s="28"/>
      <c r="X140" s="28"/>
      <c r="Y140" s="6"/>
    </row>
    <row r="141" ht="15.75" customHeight="1">
      <c r="A141" s="122">
        <v>45206.0</v>
      </c>
      <c r="B141" s="86"/>
      <c r="C141" s="86"/>
      <c r="D141" s="86" t="s">
        <v>575</v>
      </c>
      <c r="E141" s="86"/>
      <c r="F141" s="86">
        <v>41.585</v>
      </c>
      <c r="G141" s="86">
        <v>-81.583</v>
      </c>
      <c r="H141" s="86" t="s">
        <v>38</v>
      </c>
      <c r="I141" s="86">
        <v>2022.0</v>
      </c>
      <c r="J141" s="86" t="s">
        <v>39</v>
      </c>
      <c r="K141" s="86" t="s">
        <v>70</v>
      </c>
      <c r="L141" s="86" t="s">
        <v>568</v>
      </c>
      <c r="M141" s="86" t="s">
        <v>569</v>
      </c>
      <c r="N141" s="125" t="s">
        <v>570</v>
      </c>
      <c r="P141" s="126"/>
      <c r="Q141" s="28"/>
      <c r="R141" s="28"/>
      <c r="S141" s="28"/>
      <c r="T141" s="28"/>
      <c r="U141" s="28"/>
      <c r="V141" s="28"/>
      <c r="W141" s="28"/>
      <c r="X141" s="28"/>
      <c r="Y141" s="6"/>
    </row>
    <row r="142" ht="15.75" customHeight="1">
      <c r="A142" s="122">
        <v>45207.0</v>
      </c>
      <c r="B142" s="86"/>
      <c r="C142" s="86"/>
      <c r="D142" s="86" t="s">
        <v>576</v>
      </c>
      <c r="E142" s="86"/>
      <c r="F142" s="86">
        <v>41.762</v>
      </c>
      <c r="G142" s="86">
        <v>-81.331</v>
      </c>
      <c r="H142" s="86" t="s">
        <v>38</v>
      </c>
      <c r="I142" s="86">
        <v>2022.0</v>
      </c>
      <c r="J142" s="86" t="s">
        <v>39</v>
      </c>
      <c r="K142" s="86" t="s">
        <v>70</v>
      </c>
      <c r="L142" s="86" t="s">
        <v>568</v>
      </c>
      <c r="M142" s="86" t="s">
        <v>569</v>
      </c>
      <c r="N142" s="89" t="s">
        <v>570</v>
      </c>
      <c r="P142" s="126"/>
      <c r="Q142" s="28"/>
      <c r="R142" s="28"/>
      <c r="S142" s="28"/>
      <c r="T142" s="28"/>
      <c r="U142" s="28"/>
      <c r="V142" s="28"/>
      <c r="W142" s="28"/>
      <c r="X142" s="28"/>
      <c r="Y142" s="6"/>
    </row>
    <row r="143" ht="15.75" customHeight="1">
      <c r="A143" s="122">
        <v>45208.0</v>
      </c>
      <c r="B143" s="86"/>
      <c r="C143" s="86"/>
      <c r="D143" s="86" t="s">
        <v>577</v>
      </c>
      <c r="E143" s="86"/>
      <c r="F143" s="86">
        <v>41.934</v>
      </c>
      <c r="G143" s="86">
        <v>-80.747</v>
      </c>
      <c r="H143" s="86" t="s">
        <v>38</v>
      </c>
      <c r="I143" s="86">
        <v>2022.0</v>
      </c>
      <c r="J143" s="86" t="s">
        <v>39</v>
      </c>
      <c r="K143" s="86" t="s">
        <v>70</v>
      </c>
      <c r="L143" s="86" t="s">
        <v>568</v>
      </c>
      <c r="M143" s="86" t="s">
        <v>569</v>
      </c>
      <c r="N143" s="89" t="s">
        <v>570</v>
      </c>
      <c r="P143" s="126"/>
      <c r="Q143" s="28"/>
      <c r="R143" s="28"/>
      <c r="S143" s="28"/>
      <c r="T143" s="28"/>
      <c r="U143" s="28"/>
      <c r="V143" s="28"/>
      <c r="W143" s="28"/>
      <c r="X143" s="28"/>
      <c r="Y143" s="6"/>
    </row>
    <row r="144" ht="15.75" customHeight="1">
      <c r="A144" s="122">
        <v>45210.0</v>
      </c>
      <c r="B144" s="86"/>
      <c r="C144" s="86"/>
      <c r="D144" s="86" t="s">
        <v>578</v>
      </c>
      <c r="E144" s="86"/>
      <c r="F144" s="86">
        <v>44.055</v>
      </c>
      <c r="G144" s="86">
        <v>-87.05</v>
      </c>
      <c r="H144" s="86" t="s">
        <v>38</v>
      </c>
      <c r="I144" s="128">
        <v>45078.0</v>
      </c>
      <c r="J144" s="86" t="s">
        <v>39</v>
      </c>
      <c r="K144" s="86" t="s">
        <v>70</v>
      </c>
      <c r="L144" s="86" t="s">
        <v>579</v>
      </c>
      <c r="M144" s="86" t="s">
        <v>42</v>
      </c>
      <c r="N144" s="89" t="s">
        <v>580</v>
      </c>
      <c r="P144" s="124"/>
      <c r="Q144" s="28"/>
      <c r="R144" s="28"/>
      <c r="S144" s="28"/>
      <c r="T144" s="28"/>
      <c r="U144" s="28"/>
      <c r="V144" s="28"/>
      <c r="W144" s="28"/>
      <c r="X144" s="28"/>
      <c r="Y144" s="6"/>
    </row>
    <row r="145" ht="15.75" customHeight="1">
      <c r="A145" s="122">
        <v>45211.0</v>
      </c>
      <c r="B145" s="86"/>
      <c r="C145" s="86"/>
      <c r="D145" s="86" t="s">
        <v>581</v>
      </c>
      <c r="E145" s="86"/>
      <c r="F145" s="86">
        <v>46.9727</v>
      </c>
      <c r="G145" s="86">
        <v>-86.5682</v>
      </c>
      <c r="H145" s="86" t="s">
        <v>38</v>
      </c>
      <c r="I145" s="128">
        <v>45078.0</v>
      </c>
      <c r="J145" s="86" t="s">
        <v>39</v>
      </c>
      <c r="K145" s="86" t="s">
        <v>70</v>
      </c>
      <c r="L145" s="86" t="s">
        <v>579</v>
      </c>
      <c r="M145" s="86" t="s">
        <v>42</v>
      </c>
      <c r="N145" s="125" t="s">
        <v>580</v>
      </c>
      <c r="P145" s="124"/>
      <c r="Q145" s="28"/>
      <c r="R145" s="28"/>
      <c r="S145" s="28"/>
      <c r="T145" s="28"/>
      <c r="U145" s="28"/>
      <c r="V145" s="28"/>
      <c r="W145" s="28"/>
      <c r="X145" s="28"/>
      <c r="Y145" s="6"/>
    </row>
    <row r="146" ht="15.75" customHeight="1">
      <c r="A146" s="122" t="s">
        <v>582</v>
      </c>
      <c r="B146" s="86"/>
      <c r="C146" s="86"/>
      <c r="D146" s="86" t="s">
        <v>583</v>
      </c>
      <c r="E146" s="86"/>
      <c r="F146" s="86">
        <v>46.721772</v>
      </c>
      <c r="G146" s="86">
        <v>-92.06352</v>
      </c>
      <c r="H146" s="86" t="s">
        <v>242</v>
      </c>
      <c r="I146" s="86">
        <v>2012.0</v>
      </c>
      <c r="J146" s="86" t="s">
        <v>39</v>
      </c>
      <c r="K146" s="86" t="s">
        <v>70</v>
      </c>
      <c r="L146" s="86" t="s">
        <v>584</v>
      </c>
      <c r="M146" s="86" t="s">
        <v>42</v>
      </c>
      <c r="N146" s="125" t="s">
        <v>585</v>
      </c>
      <c r="P146" s="126"/>
      <c r="Q146" s="28"/>
      <c r="R146" s="28"/>
      <c r="S146" s="28"/>
      <c r="T146" s="28"/>
      <c r="U146" s="28"/>
      <c r="V146" s="28"/>
      <c r="W146" s="28"/>
      <c r="X146" s="28"/>
      <c r="Y146" s="6"/>
    </row>
    <row r="147" ht="15.75" customHeight="1">
      <c r="A147" s="122" t="s">
        <v>586</v>
      </c>
      <c r="B147" s="86"/>
      <c r="C147" s="86"/>
      <c r="D147" s="86" t="s">
        <v>587</v>
      </c>
      <c r="E147" s="86"/>
      <c r="F147" s="86">
        <v>46.67236</v>
      </c>
      <c r="G147" s="86">
        <v>-92.135614</v>
      </c>
      <c r="H147" s="86" t="s">
        <v>215</v>
      </c>
      <c r="I147" s="86">
        <v>2013.0</v>
      </c>
      <c r="J147" s="86" t="s">
        <v>39</v>
      </c>
      <c r="K147" s="86" t="s">
        <v>70</v>
      </c>
      <c r="L147" s="86" t="s">
        <v>584</v>
      </c>
      <c r="M147" s="86" t="s">
        <v>42</v>
      </c>
      <c r="N147" s="129" t="s">
        <v>588</v>
      </c>
      <c r="O147" s="123"/>
      <c r="P147" s="124"/>
      <c r="Q147" s="28"/>
      <c r="R147" s="28"/>
      <c r="S147" s="28"/>
      <c r="T147" s="28"/>
      <c r="U147" s="28"/>
      <c r="V147" s="28"/>
      <c r="W147" s="28"/>
      <c r="X147" s="28"/>
      <c r="Y147" s="6"/>
    </row>
    <row r="148" ht="15.75" customHeight="1">
      <c r="A148" s="130" t="s">
        <v>589</v>
      </c>
      <c r="B148" s="125"/>
      <c r="C148" s="125"/>
      <c r="D148" s="125" t="s">
        <v>590</v>
      </c>
      <c r="E148" s="125"/>
      <c r="F148" s="131">
        <v>41.365</v>
      </c>
      <c r="G148" s="131">
        <v>-82.50472</v>
      </c>
      <c r="H148" s="125" t="s">
        <v>242</v>
      </c>
      <c r="I148" s="125">
        <v>2007.0</v>
      </c>
      <c r="J148" s="125" t="s">
        <v>39</v>
      </c>
      <c r="K148" s="125" t="s">
        <v>70</v>
      </c>
      <c r="L148" s="125" t="s">
        <v>591</v>
      </c>
      <c r="M148" s="125" t="s">
        <v>592</v>
      </c>
      <c r="N148" s="129" t="s">
        <v>593</v>
      </c>
      <c r="O148" s="132"/>
      <c r="P148" s="133"/>
      <c r="Q148" s="28"/>
      <c r="R148" s="28"/>
      <c r="S148" s="28"/>
      <c r="T148" s="28"/>
      <c r="U148" s="28"/>
      <c r="V148" s="28"/>
      <c r="W148" s="28"/>
      <c r="X148" s="28"/>
      <c r="Y148" s="6"/>
    </row>
    <row r="149" ht="15.75" customHeight="1">
      <c r="A149" s="130" t="s">
        <v>594</v>
      </c>
      <c r="B149" s="125"/>
      <c r="C149" s="125"/>
      <c r="D149" s="125" t="s">
        <v>595</v>
      </c>
      <c r="E149" s="125"/>
      <c r="F149" s="131">
        <v>41.381667</v>
      </c>
      <c r="G149" s="131">
        <v>-82.51389</v>
      </c>
      <c r="H149" s="125" t="s">
        <v>242</v>
      </c>
      <c r="I149" s="125">
        <v>2002.0</v>
      </c>
      <c r="J149" s="125" t="s">
        <v>39</v>
      </c>
      <c r="K149" s="125" t="s">
        <v>70</v>
      </c>
      <c r="L149" s="125" t="s">
        <v>591</v>
      </c>
      <c r="M149" s="125" t="s">
        <v>592</v>
      </c>
      <c r="N149" s="129" t="s">
        <v>593</v>
      </c>
      <c r="O149" s="132"/>
      <c r="P149" s="133"/>
      <c r="Q149" s="28"/>
      <c r="R149" s="28"/>
      <c r="S149" s="28"/>
      <c r="T149" s="28"/>
      <c r="U149" s="28"/>
      <c r="V149" s="28"/>
      <c r="W149" s="28"/>
      <c r="X149" s="28"/>
      <c r="Y149" s="6"/>
    </row>
    <row r="150" ht="15.75" customHeight="1">
      <c r="A150" s="134" t="s">
        <v>596</v>
      </c>
      <c r="B150" s="135"/>
      <c r="C150" s="135"/>
      <c r="D150" s="135" t="s">
        <v>597</v>
      </c>
      <c r="E150" s="135"/>
      <c r="F150" s="135">
        <v>41.37778</v>
      </c>
      <c r="G150" s="135">
        <v>-82.508056</v>
      </c>
      <c r="H150" s="135" t="s">
        <v>215</v>
      </c>
      <c r="I150" s="135">
        <v>2001.0</v>
      </c>
      <c r="J150" s="135" t="s">
        <v>39</v>
      </c>
      <c r="K150" s="135" t="s">
        <v>70</v>
      </c>
      <c r="L150" s="135" t="s">
        <v>591</v>
      </c>
      <c r="M150" s="135" t="s">
        <v>592</v>
      </c>
      <c r="N150" s="136" t="s">
        <v>598</v>
      </c>
      <c r="O150" s="137"/>
      <c r="P150" s="138"/>
      <c r="Q150" s="28"/>
      <c r="R150" s="28"/>
      <c r="S150" s="28"/>
      <c r="T150" s="28"/>
      <c r="U150" s="28"/>
      <c r="V150" s="28"/>
      <c r="W150" s="28"/>
      <c r="X150" s="28"/>
      <c r="Y150" s="6"/>
    </row>
    <row r="151" ht="15.75" customHeight="1">
      <c r="A151" s="130" t="s">
        <v>599</v>
      </c>
      <c r="B151" s="125"/>
      <c r="C151" s="125"/>
      <c r="D151" s="125" t="s">
        <v>600</v>
      </c>
      <c r="E151" s="125"/>
      <c r="F151" s="131">
        <v>41.3825</v>
      </c>
      <c r="G151" s="131">
        <v>-82.51444</v>
      </c>
      <c r="H151" s="125" t="s">
        <v>242</v>
      </c>
      <c r="I151" s="125">
        <v>1995.0</v>
      </c>
      <c r="J151" s="125" t="s">
        <v>39</v>
      </c>
      <c r="K151" s="125" t="s">
        <v>70</v>
      </c>
      <c r="L151" s="125" t="s">
        <v>591</v>
      </c>
      <c r="M151" s="125" t="s">
        <v>592</v>
      </c>
      <c r="N151" s="129" t="s">
        <v>593</v>
      </c>
      <c r="O151" s="132"/>
      <c r="P151" s="133"/>
      <c r="Q151" s="28"/>
      <c r="R151" s="28"/>
      <c r="S151" s="28"/>
      <c r="T151" s="28"/>
      <c r="U151" s="28"/>
      <c r="V151" s="28"/>
      <c r="W151" s="28"/>
      <c r="X151" s="28"/>
      <c r="Y151" s="6"/>
    </row>
    <row r="152" ht="15.75" customHeight="1">
      <c r="A152" s="134" t="s">
        <v>601</v>
      </c>
      <c r="B152" s="135"/>
      <c r="C152" s="135"/>
      <c r="D152" s="135" t="s">
        <v>602</v>
      </c>
      <c r="E152" s="135"/>
      <c r="F152" s="139">
        <v>41.2469</v>
      </c>
      <c r="G152" s="139">
        <v>-82.4536</v>
      </c>
      <c r="H152" s="135" t="s">
        <v>215</v>
      </c>
      <c r="I152" s="135">
        <v>2022.0</v>
      </c>
      <c r="J152" s="135" t="s">
        <v>39</v>
      </c>
      <c r="K152" s="135" t="s">
        <v>603</v>
      </c>
      <c r="L152" s="135" t="s">
        <v>591</v>
      </c>
      <c r="M152" s="135" t="s">
        <v>592</v>
      </c>
      <c r="N152" s="136" t="s">
        <v>598</v>
      </c>
      <c r="O152" s="137"/>
      <c r="P152" s="138"/>
      <c r="Q152" s="28"/>
      <c r="R152" s="28"/>
      <c r="S152" s="28"/>
      <c r="T152" s="28"/>
      <c r="U152" s="28"/>
      <c r="V152" s="28"/>
      <c r="W152" s="28"/>
      <c r="X152" s="28"/>
      <c r="Y152" s="6"/>
    </row>
    <row r="153" ht="15.75" customHeight="1">
      <c r="A153" s="117" t="s">
        <v>604</v>
      </c>
      <c r="B153" s="117"/>
      <c r="C153" s="117"/>
      <c r="D153" s="117" t="s">
        <v>605</v>
      </c>
      <c r="E153" s="117"/>
      <c r="F153" s="118">
        <f>45+(55.28/60)</f>
        <v>45.92133333</v>
      </c>
      <c r="G153" s="118">
        <f>-84-(20.21/60)</f>
        <v>-84.33683333</v>
      </c>
      <c r="H153" s="140" t="s">
        <v>38</v>
      </c>
      <c r="I153" s="117">
        <v>2021.0</v>
      </c>
      <c r="J153" s="117" t="s">
        <v>39</v>
      </c>
      <c r="K153" s="117" t="s">
        <v>606</v>
      </c>
      <c r="L153" s="117" t="s">
        <v>607</v>
      </c>
      <c r="M153" s="117" t="s">
        <v>42</v>
      </c>
      <c r="N153" s="141" t="s">
        <v>608</v>
      </c>
      <c r="O153" s="117"/>
      <c r="P153" s="121"/>
      <c r="Q153" s="28"/>
      <c r="R153" s="28"/>
      <c r="S153" s="28"/>
      <c r="T153" s="28"/>
      <c r="U153" s="28"/>
      <c r="V153" s="28"/>
      <c r="W153" s="28"/>
      <c r="X153" s="28"/>
      <c r="Y153" s="6"/>
    </row>
    <row r="154" ht="15.75" customHeight="1">
      <c r="A154" s="117" t="s">
        <v>609</v>
      </c>
      <c r="B154" s="117" t="s">
        <v>610</v>
      </c>
      <c r="C154" s="117"/>
      <c r="D154" s="117" t="s">
        <v>611</v>
      </c>
      <c r="E154" s="117"/>
      <c r="F154" s="118">
        <f>44+(45.468/60)</f>
        <v>44.7578</v>
      </c>
      <c r="G154" s="118">
        <f>-86-(15.669/60)</f>
        <v>-86.26115</v>
      </c>
      <c r="H154" s="140" t="s">
        <v>38</v>
      </c>
      <c r="I154" s="117">
        <v>2021.0</v>
      </c>
      <c r="J154" s="117" t="s">
        <v>39</v>
      </c>
      <c r="K154" s="117" t="s">
        <v>612</v>
      </c>
      <c r="L154" s="117" t="s">
        <v>607</v>
      </c>
      <c r="M154" s="117" t="s">
        <v>42</v>
      </c>
      <c r="N154" s="141" t="s">
        <v>613</v>
      </c>
      <c r="O154" s="117"/>
      <c r="P154" s="121"/>
      <c r="Q154" s="28"/>
      <c r="R154" s="28"/>
      <c r="S154" s="28"/>
      <c r="T154" s="28"/>
      <c r="U154" s="28"/>
      <c r="V154" s="28"/>
      <c r="W154" s="28"/>
      <c r="X154" s="28"/>
      <c r="Y154" s="6"/>
    </row>
    <row r="155" ht="15.75" customHeight="1">
      <c r="A155" s="117" t="s">
        <v>614</v>
      </c>
      <c r="B155" s="117"/>
      <c r="C155" s="117"/>
      <c r="D155" s="117" t="s">
        <v>615</v>
      </c>
      <c r="E155" s="117"/>
      <c r="F155" s="118">
        <v>46.59819</v>
      </c>
      <c r="G155" s="118">
        <v>-87.37197</v>
      </c>
      <c r="H155" s="117" t="s">
        <v>38</v>
      </c>
      <c r="I155" s="119">
        <v>44432.0</v>
      </c>
      <c r="J155" s="117" t="s">
        <v>39</v>
      </c>
      <c r="K155" s="117" t="s">
        <v>70</v>
      </c>
      <c r="L155" s="117" t="s">
        <v>616</v>
      </c>
      <c r="M155" s="117" t="s">
        <v>116</v>
      </c>
      <c r="N155" s="141" t="s">
        <v>617</v>
      </c>
      <c r="O155" s="117"/>
      <c r="P155" s="121"/>
      <c r="Q155" s="28"/>
      <c r="R155" s="28"/>
      <c r="S155" s="28"/>
      <c r="T155" s="28"/>
      <c r="U155" s="28"/>
      <c r="V155" s="28"/>
      <c r="W155" s="28"/>
      <c r="X155" s="28"/>
      <c r="Y155" s="6"/>
    </row>
    <row r="156" ht="15.75" customHeight="1">
      <c r="A156" s="117" t="s">
        <v>618</v>
      </c>
      <c r="B156" s="117"/>
      <c r="C156" s="117"/>
      <c r="D156" s="117" t="s">
        <v>619</v>
      </c>
      <c r="E156" s="117"/>
      <c r="F156" s="118">
        <v>46.69567</v>
      </c>
      <c r="G156" s="118">
        <v>-86.0038</v>
      </c>
      <c r="H156" s="142" t="s">
        <v>38</v>
      </c>
      <c r="I156" s="119">
        <v>44342.0</v>
      </c>
      <c r="J156" s="117" t="s">
        <v>39</v>
      </c>
      <c r="K156" s="117" t="s">
        <v>70</v>
      </c>
      <c r="L156" s="117" t="s">
        <v>616</v>
      </c>
      <c r="M156" s="117" t="s">
        <v>620</v>
      </c>
      <c r="N156" s="143" t="s">
        <v>621</v>
      </c>
      <c r="P156" s="121"/>
      <c r="Q156" s="28"/>
      <c r="R156" s="28"/>
      <c r="S156" s="28"/>
      <c r="T156" s="28"/>
      <c r="U156" s="28"/>
      <c r="V156" s="28"/>
      <c r="W156" s="28"/>
      <c r="X156" s="28"/>
      <c r="Y156" s="6"/>
    </row>
    <row r="157" ht="15.75" customHeight="1">
      <c r="A157" s="117" t="s">
        <v>622</v>
      </c>
      <c r="B157" s="117"/>
      <c r="C157" s="117"/>
      <c r="D157" s="117" t="s">
        <v>623</v>
      </c>
      <c r="E157" s="117"/>
      <c r="F157" s="118">
        <v>46.5644</v>
      </c>
      <c r="G157" s="118">
        <v>-86.5814</v>
      </c>
      <c r="H157" s="142" t="s">
        <v>38</v>
      </c>
      <c r="I157" s="119">
        <v>44342.0</v>
      </c>
      <c r="J157" s="117" t="s">
        <v>39</v>
      </c>
      <c r="K157" s="117" t="s">
        <v>70</v>
      </c>
      <c r="L157" s="117" t="s">
        <v>616</v>
      </c>
      <c r="M157" s="117" t="s">
        <v>620</v>
      </c>
      <c r="N157" s="143" t="s">
        <v>621</v>
      </c>
      <c r="O157" s="117"/>
      <c r="P157" s="121"/>
      <c r="Q157" s="28"/>
      <c r="R157" s="28"/>
      <c r="S157" s="28"/>
      <c r="T157" s="28"/>
      <c r="U157" s="28"/>
      <c r="V157" s="28"/>
      <c r="W157" s="28"/>
      <c r="X157" s="28"/>
      <c r="Y157" s="6"/>
    </row>
    <row r="158" ht="15.75" customHeight="1">
      <c r="A158" s="117" t="s">
        <v>624</v>
      </c>
      <c r="B158" s="117"/>
      <c r="C158" s="117"/>
      <c r="D158" s="117" t="s">
        <v>625</v>
      </c>
      <c r="E158" s="117"/>
      <c r="F158" s="118">
        <v>44.78765</v>
      </c>
      <c r="G158" s="118">
        <v>-85.6245</v>
      </c>
      <c r="H158" s="117" t="s">
        <v>38</v>
      </c>
      <c r="I158" s="119">
        <v>44456.0</v>
      </c>
      <c r="J158" s="117" t="s">
        <v>626</v>
      </c>
      <c r="K158" s="117" t="s">
        <v>70</v>
      </c>
      <c r="L158" s="117" t="s">
        <v>627</v>
      </c>
      <c r="M158" s="117" t="s">
        <v>42</v>
      </c>
      <c r="N158" s="141" t="s">
        <v>628</v>
      </c>
      <c r="O158" s="117" t="s">
        <v>629</v>
      </c>
      <c r="P158" s="144"/>
      <c r="Q158" s="28"/>
      <c r="R158" s="28"/>
      <c r="S158" s="28"/>
      <c r="T158" s="28"/>
      <c r="U158" s="28"/>
      <c r="V158" s="28"/>
      <c r="W158" s="28"/>
      <c r="X158" s="28"/>
      <c r="Y158" s="6"/>
    </row>
    <row r="159" ht="15.75" customHeight="1">
      <c r="A159" s="117" t="s">
        <v>630</v>
      </c>
      <c r="B159" s="117"/>
      <c r="C159" s="117"/>
      <c r="D159" s="117" t="s">
        <v>631</v>
      </c>
      <c r="E159" s="117"/>
      <c r="F159" s="118">
        <v>44.7695</v>
      </c>
      <c r="G159" s="118">
        <v>-85.5536</v>
      </c>
      <c r="H159" s="117" t="s">
        <v>38</v>
      </c>
      <c r="I159" s="119">
        <v>44467.0</v>
      </c>
      <c r="J159" s="117" t="s">
        <v>632</v>
      </c>
      <c r="K159" s="117" t="s">
        <v>70</v>
      </c>
      <c r="L159" s="117" t="s">
        <v>627</v>
      </c>
      <c r="M159" s="117" t="s">
        <v>42</v>
      </c>
      <c r="N159" s="141" t="s">
        <v>633</v>
      </c>
      <c r="O159" s="117" t="s">
        <v>629</v>
      </c>
      <c r="P159" s="144"/>
      <c r="Q159" s="28"/>
      <c r="R159" s="28"/>
      <c r="S159" s="28"/>
      <c r="T159" s="28"/>
      <c r="U159" s="28"/>
      <c r="V159" s="28"/>
      <c r="W159" s="28"/>
      <c r="X159" s="28"/>
      <c r="Y159" s="6"/>
    </row>
    <row r="160" ht="15.75" customHeight="1">
      <c r="A160" s="122" t="s">
        <v>634</v>
      </c>
      <c r="B160" s="86"/>
      <c r="C160" s="86"/>
      <c r="D160" s="132" t="s">
        <v>635</v>
      </c>
      <c r="E160" s="145"/>
      <c r="F160" s="132">
        <v>47.675565</v>
      </c>
      <c r="G160" s="132">
        <v>-90.4510583</v>
      </c>
      <c r="H160" s="86" t="s">
        <v>38</v>
      </c>
      <c r="I160" s="146">
        <v>45200.0</v>
      </c>
      <c r="J160" s="123" t="s">
        <v>39</v>
      </c>
      <c r="K160" s="86" t="s">
        <v>70</v>
      </c>
      <c r="L160" s="86" t="s">
        <v>565</v>
      </c>
      <c r="M160" s="86" t="s">
        <v>42</v>
      </c>
      <c r="N160" s="147" t="s">
        <v>636</v>
      </c>
      <c r="O160" s="86"/>
      <c r="P160" s="124"/>
      <c r="Q160" s="28"/>
      <c r="R160" s="28"/>
      <c r="S160" s="28"/>
      <c r="T160" s="28"/>
      <c r="U160" s="28"/>
      <c r="V160" s="28"/>
      <c r="W160" s="28"/>
      <c r="X160" s="28"/>
      <c r="Y160" s="6"/>
    </row>
    <row r="161" ht="15.75" customHeight="1">
      <c r="A161" s="122" t="s">
        <v>637</v>
      </c>
      <c r="B161" s="86"/>
      <c r="C161" s="86"/>
      <c r="D161" s="125" t="s">
        <v>638</v>
      </c>
      <c r="E161" s="148"/>
      <c r="F161" s="125">
        <v>47.476667</v>
      </c>
      <c r="G161" s="125">
        <v>-87.8702778</v>
      </c>
      <c r="H161" s="86" t="s">
        <v>38</v>
      </c>
      <c r="I161" s="146">
        <v>44743.0</v>
      </c>
      <c r="J161" s="86" t="s">
        <v>39</v>
      </c>
      <c r="K161" s="86" t="s">
        <v>40</v>
      </c>
      <c r="L161" s="86" t="s">
        <v>565</v>
      </c>
      <c r="M161" s="86" t="s">
        <v>42</v>
      </c>
      <c r="N161" s="147" t="s">
        <v>639</v>
      </c>
      <c r="P161" s="149"/>
      <c r="Q161" s="28"/>
      <c r="R161" s="28"/>
      <c r="S161" s="28"/>
      <c r="T161" s="28"/>
      <c r="U161" s="28"/>
      <c r="V161" s="28"/>
      <c r="W161" s="28"/>
      <c r="X161" s="28"/>
      <c r="Y161" s="6"/>
    </row>
    <row r="162" ht="15.75" customHeight="1">
      <c r="A162" s="122" t="s">
        <v>640</v>
      </c>
      <c r="B162" s="86"/>
      <c r="C162" s="86"/>
      <c r="D162" s="86" t="s">
        <v>641</v>
      </c>
      <c r="E162" s="86"/>
      <c r="F162" s="86" t="s">
        <v>642</v>
      </c>
      <c r="G162" s="86" t="s">
        <v>643</v>
      </c>
      <c r="H162" s="86" t="s">
        <v>38</v>
      </c>
      <c r="I162" s="86" t="s">
        <v>644</v>
      </c>
      <c r="J162" s="86" t="s">
        <v>39</v>
      </c>
      <c r="K162" s="86" t="s">
        <v>40</v>
      </c>
      <c r="L162" s="86" t="s">
        <v>565</v>
      </c>
      <c r="M162" s="86" t="s">
        <v>42</v>
      </c>
      <c r="N162" s="147" t="s">
        <v>645</v>
      </c>
      <c r="O162" s="86" t="s">
        <v>646</v>
      </c>
      <c r="P162" s="149"/>
      <c r="Q162" s="28"/>
      <c r="R162" s="28"/>
      <c r="S162" s="28"/>
      <c r="T162" s="28"/>
      <c r="U162" s="28"/>
      <c r="V162" s="28"/>
      <c r="W162" s="28"/>
      <c r="X162" s="28"/>
      <c r="Y162" s="6"/>
    </row>
    <row r="163" ht="15.75" customHeight="1">
      <c r="A163" s="122" t="s">
        <v>647</v>
      </c>
      <c r="B163" s="86"/>
      <c r="C163" s="86"/>
      <c r="D163" s="125" t="s">
        <v>648</v>
      </c>
      <c r="E163" s="125" t="s">
        <v>649</v>
      </c>
      <c r="F163" s="125" t="s">
        <v>650</v>
      </c>
      <c r="G163" s="125" t="s">
        <v>651</v>
      </c>
      <c r="H163" s="86" t="s">
        <v>38</v>
      </c>
      <c r="I163" s="150">
        <v>45262.0</v>
      </c>
      <c r="J163" s="86" t="s">
        <v>39</v>
      </c>
      <c r="K163" s="86" t="s">
        <v>40</v>
      </c>
      <c r="L163" s="86" t="s">
        <v>565</v>
      </c>
      <c r="M163" s="86" t="s">
        <v>42</v>
      </c>
      <c r="N163" s="147" t="s">
        <v>645</v>
      </c>
      <c r="O163" s="86" t="s">
        <v>646</v>
      </c>
      <c r="P163" s="149"/>
      <c r="Q163" s="28"/>
      <c r="R163" s="28"/>
      <c r="S163" s="28"/>
      <c r="T163" s="28"/>
      <c r="U163" s="28"/>
      <c r="V163" s="28"/>
      <c r="W163" s="28"/>
      <c r="X163" s="28"/>
      <c r="Y163" s="6"/>
    </row>
    <row r="164" ht="15.75" customHeight="1">
      <c r="A164" s="151" t="s">
        <v>652</v>
      </c>
      <c r="B164" s="151"/>
      <c r="C164" s="151"/>
      <c r="D164" s="151" t="s">
        <v>653</v>
      </c>
      <c r="E164" s="151"/>
      <c r="F164" s="152">
        <v>45.0448</v>
      </c>
      <c r="G164" s="152">
        <v>-86.0153</v>
      </c>
      <c r="H164" s="151" t="s">
        <v>38</v>
      </c>
      <c r="I164" s="153">
        <v>44469.0</v>
      </c>
      <c r="J164" s="151" t="s">
        <v>70</v>
      </c>
      <c r="K164" s="151" t="s">
        <v>70</v>
      </c>
      <c r="L164" s="151" t="s">
        <v>627</v>
      </c>
      <c r="M164" s="151" t="s">
        <v>42</v>
      </c>
      <c r="N164" s="141" t="s">
        <v>628</v>
      </c>
      <c r="O164" s="151"/>
      <c r="P164" s="154"/>
      <c r="Q164" s="28"/>
      <c r="R164" s="28"/>
      <c r="S164" s="28"/>
      <c r="T164" s="28"/>
      <c r="U164" s="28"/>
      <c r="V164" s="28"/>
      <c r="W164" s="28"/>
      <c r="X164" s="28"/>
      <c r="Y164" s="6"/>
    </row>
    <row r="165" ht="15.75" customHeight="1">
      <c r="A165" s="122" t="s">
        <v>654</v>
      </c>
      <c r="B165" s="86"/>
      <c r="C165" s="86"/>
      <c r="D165" s="86" t="s">
        <v>655</v>
      </c>
      <c r="E165" s="86"/>
      <c r="F165" s="86">
        <v>46.9319997</v>
      </c>
      <c r="G165" s="86">
        <v>-89.349548</v>
      </c>
      <c r="H165" s="86" t="s">
        <v>38</v>
      </c>
      <c r="I165" s="128">
        <v>45047.0</v>
      </c>
      <c r="J165" s="86" t="s">
        <v>39</v>
      </c>
      <c r="K165" s="86" t="s">
        <v>39</v>
      </c>
      <c r="L165" s="86" t="s">
        <v>565</v>
      </c>
      <c r="M165" s="86" t="s">
        <v>42</v>
      </c>
      <c r="N165" s="147" t="s">
        <v>656</v>
      </c>
      <c r="P165" s="124"/>
      <c r="Q165" s="28"/>
      <c r="R165" s="28"/>
      <c r="S165" s="28"/>
      <c r="T165" s="28"/>
      <c r="U165" s="28"/>
      <c r="V165" s="28"/>
      <c r="W165" s="28"/>
      <c r="X165" s="28"/>
      <c r="Y165" s="6"/>
    </row>
    <row r="166" ht="15.75" customHeight="1">
      <c r="A166" s="122" t="s">
        <v>657</v>
      </c>
      <c r="B166" s="86"/>
      <c r="C166" s="86"/>
      <c r="D166" s="86" t="s">
        <v>658</v>
      </c>
      <c r="E166" s="86"/>
      <c r="F166" s="86">
        <f>46+46.8953/60</f>
        <v>46.78158833</v>
      </c>
      <c r="G166" s="86">
        <f>-85-4.2495/60</f>
        <v>-85.070825</v>
      </c>
      <c r="H166" s="86" t="s">
        <v>38</v>
      </c>
      <c r="I166" s="128">
        <v>45078.0</v>
      </c>
      <c r="J166" s="86" t="s">
        <v>39</v>
      </c>
      <c r="K166" s="86" t="s">
        <v>39</v>
      </c>
      <c r="L166" s="86" t="s">
        <v>565</v>
      </c>
      <c r="M166" s="86" t="s">
        <v>42</v>
      </c>
      <c r="N166" s="147" t="s">
        <v>659</v>
      </c>
      <c r="P166" s="124"/>
      <c r="Q166" s="28"/>
      <c r="R166" s="28"/>
      <c r="S166" s="28"/>
      <c r="T166" s="28"/>
      <c r="U166" s="28"/>
      <c r="V166" s="28"/>
      <c r="W166" s="28"/>
      <c r="X166" s="28"/>
      <c r="Y166" s="6"/>
    </row>
    <row r="167" ht="15.75" customHeight="1">
      <c r="A167" s="122" t="s">
        <v>660</v>
      </c>
      <c r="B167" s="86"/>
      <c r="C167" s="86"/>
      <c r="D167" s="86" t="s">
        <v>661</v>
      </c>
      <c r="E167" s="86"/>
      <c r="F167" s="86">
        <v>43.73151667</v>
      </c>
      <c r="G167" s="86">
        <v>-87.624947</v>
      </c>
      <c r="H167" s="86" t="s">
        <v>38</v>
      </c>
      <c r="I167" s="146">
        <v>45047.0</v>
      </c>
      <c r="J167" s="86" t="s">
        <v>39</v>
      </c>
      <c r="K167" s="86" t="s">
        <v>94</v>
      </c>
      <c r="L167" s="117" t="s">
        <v>662</v>
      </c>
      <c r="M167" s="117" t="s">
        <v>96</v>
      </c>
      <c r="N167" s="147" t="s">
        <v>663</v>
      </c>
      <c r="O167" s="123"/>
      <c r="P167" s="124"/>
      <c r="Q167" s="28"/>
      <c r="R167" s="28"/>
      <c r="S167" s="28"/>
      <c r="T167" s="28"/>
      <c r="U167" s="28"/>
      <c r="V167" s="28"/>
      <c r="W167" s="28"/>
      <c r="X167" s="28"/>
      <c r="Y167" s="6"/>
    </row>
    <row r="168" ht="15.75" customHeight="1">
      <c r="A168" s="122" t="s">
        <v>664</v>
      </c>
      <c r="B168" s="86"/>
      <c r="C168" s="86"/>
      <c r="D168" s="86" t="s">
        <v>665</v>
      </c>
      <c r="E168" s="86"/>
      <c r="F168" s="86">
        <v>43.32349722</v>
      </c>
      <c r="G168" s="86">
        <v>-87.8120583</v>
      </c>
      <c r="H168" s="86" t="s">
        <v>38</v>
      </c>
      <c r="I168" s="86">
        <v>2023.0</v>
      </c>
      <c r="J168" s="86" t="s">
        <v>39</v>
      </c>
      <c r="K168" s="86" t="s">
        <v>94</v>
      </c>
      <c r="L168" s="117" t="s">
        <v>662</v>
      </c>
      <c r="M168" s="117" t="s">
        <v>96</v>
      </c>
      <c r="N168" s="147" t="s">
        <v>663</v>
      </c>
      <c r="O168" s="123"/>
      <c r="P168" s="124"/>
      <c r="Q168" s="28"/>
      <c r="R168" s="28"/>
      <c r="S168" s="28"/>
      <c r="T168" s="28"/>
      <c r="U168" s="28"/>
      <c r="V168" s="28"/>
      <c r="W168" s="28"/>
      <c r="X168" s="28"/>
      <c r="Y168" s="6"/>
    </row>
    <row r="169" ht="15.75" customHeight="1">
      <c r="A169" s="122" t="s">
        <v>666</v>
      </c>
      <c r="B169" s="86"/>
      <c r="C169" s="86"/>
      <c r="D169" s="86" t="s">
        <v>667</v>
      </c>
      <c r="E169" s="86"/>
      <c r="F169" s="86">
        <v>44.3455667</v>
      </c>
      <c r="G169" s="86">
        <v>-87.44574167</v>
      </c>
      <c r="H169" s="86" t="s">
        <v>38</v>
      </c>
      <c r="I169" s="146">
        <v>45047.0</v>
      </c>
      <c r="J169" s="86" t="s">
        <v>39</v>
      </c>
      <c r="K169" s="86" t="s">
        <v>94</v>
      </c>
      <c r="L169" s="117" t="s">
        <v>662</v>
      </c>
      <c r="M169" s="117" t="s">
        <v>96</v>
      </c>
      <c r="N169" s="147" t="s">
        <v>663</v>
      </c>
      <c r="O169" s="123"/>
      <c r="P169" s="124"/>
      <c r="Q169" s="28"/>
      <c r="R169" s="28"/>
      <c r="S169" s="28"/>
      <c r="T169" s="28"/>
      <c r="U169" s="28"/>
      <c r="V169" s="28"/>
      <c r="W169" s="28"/>
      <c r="X169" s="28"/>
      <c r="Y169" s="6"/>
    </row>
    <row r="170" ht="15.75" customHeight="1">
      <c r="A170" s="122" t="s">
        <v>668</v>
      </c>
      <c r="B170" s="86"/>
      <c r="C170" s="86"/>
      <c r="D170" s="86" t="s">
        <v>669</v>
      </c>
      <c r="E170" s="86"/>
      <c r="F170" s="86">
        <v>46.735746</v>
      </c>
      <c r="G170" s="86">
        <v>-92.04268</v>
      </c>
      <c r="H170" s="86" t="s">
        <v>38</v>
      </c>
      <c r="I170" s="86">
        <v>2023.0</v>
      </c>
      <c r="J170" s="86" t="s">
        <v>39</v>
      </c>
      <c r="K170" s="86" t="s">
        <v>70</v>
      </c>
      <c r="L170" s="125" t="s">
        <v>79</v>
      </c>
      <c r="M170" s="86" t="s">
        <v>42</v>
      </c>
      <c r="N170" s="89" t="s">
        <v>670</v>
      </c>
      <c r="P170" s="126"/>
      <c r="Q170" s="28"/>
      <c r="R170" s="28"/>
      <c r="S170" s="28"/>
      <c r="T170" s="28"/>
      <c r="U170" s="28"/>
      <c r="V170" s="28"/>
      <c r="W170" s="28"/>
      <c r="X170" s="28"/>
      <c r="Y170" s="6"/>
    </row>
    <row r="171" ht="15.75" customHeight="1">
      <c r="A171" s="155" t="s">
        <v>671</v>
      </c>
      <c r="B171" s="123"/>
      <c r="C171" s="123"/>
      <c r="D171" s="156" t="s">
        <v>672</v>
      </c>
      <c r="E171" s="157"/>
      <c r="F171" s="123">
        <v>42.674</v>
      </c>
      <c r="G171" s="158">
        <v>-87.0265</v>
      </c>
      <c r="H171" s="123" t="s">
        <v>38</v>
      </c>
      <c r="I171" s="159">
        <v>45275.0</v>
      </c>
      <c r="J171" s="123" t="s">
        <v>39</v>
      </c>
      <c r="K171" s="123" t="s">
        <v>40</v>
      </c>
      <c r="L171" s="123" t="s">
        <v>565</v>
      </c>
      <c r="M171" s="123" t="s">
        <v>42</v>
      </c>
      <c r="N171" s="160" t="s">
        <v>673</v>
      </c>
      <c r="O171" s="123"/>
      <c r="P171" s="124"/>
      <c r="Q171" s="28"/>
      <c r="R171" s="28"/>
      <c r="S171" s="28"/>
      <c r="T171" s="28"/>
      <c r="U171" s="28"/>
      <c r="V171" s="28"/>
      <c r="W171" s="28"/>
      <c r="X171" s="28"/>
      <c r="Y171" s="6"/>
    </row>
    <row r="172" ht="15.75" customHeight="1">
      <c r="A172" s="49"/>
      <c r="B172" s="27"/>
      <c r="C172" s="27"/>
      <c r="D172" s="28"/>
      <c r="E172" s="28"/>
      <c r="F172" s="65"/>
      <c r="G172" s="65"/>
      <c r="H172" s="65"/>
      <c r="I172" s="116"/>
      <c r="J172" s="27"/>
      <c r="K172" s="28"/>
      <c r="L172" s="28"/>
      <c r="M172" s="28"/>
      <c r="N172" s="28"/>
      <c r="O172" s="28"/>
      <c r="P172" s="28"/>
      <c r="Q172" s="28"/>
      <c r="R172" s="28"/>
      <c r="S172" s="28"/>
      <c r="T172" s="28"/>
      <c r="U172" s="28"/>
      <c r="V172" s="28"/>
      <c r="W172" s="28"/>
      <c r="X172" s="28"/>
      <c r="Y172" s="6"/>
    </row>
    <row r="173" ht="15.75" customHeight="1">
      <c r="A173" s="49"/>
      <c r="B173" s="27"/>
      <c r="C173" s="27"/>
      <c r="D173" s="28"/>
      <c r="E173" s="28"/>
      <c r="F173" s="65"/>
      <c r="G173" s="65"/>
      <c r="H173" s="65"/>
      <c r="I173" s="116"/>
      <c r="J173" s="27"/>
      <c r="K173" s="28"/>
      <c r="L173" s="28"/>
      <c r="M173" s="28"/>
      <c r="N173" s="28"/>
      <c r="O173" s="28"/>
      <c r="P173" s="28"/>
      <c r="Q173" s="28"/>
      <c r="R173" s="28"/>
      <c r="S173" s="28"/>
      <c r="T173" s="28"/>
      <c r="U173" s="28"/>
      <c r="V173" s="28"/>
      <c r="W173" s="28"/>
      <c r="X173" s="28"/>
      <c r="Y173" s="6"/>
    </row>
    <row r="174" ht="15.75" customHeight="1">
      <c r="A174" s="49"/>
      <c r="B174" s="27"/>
      <c r="C174" s="27"/>
      <c r="D174" s="28"/>
      <c r="E174" s="28"/>
      <c r="F174" s="65"/>
      <c r="G174" s="65"/>
      <c r="H174" s="65"/>
      <c r="I174" s="116"/>
      <c r="J174" s="27"/>
      <c r="K174" s="28"/>
      <c r="L174" s="28"/>
      <c r="M174" s="28"/>
      <c r="N174" s="28"/>
      <c r="O174" s="28"/>
      <c r="P174" s="28"/>
      <c r="Q174" s="28"/>
      <c r="R174" s="28"/>
      <c r="S174" s="28"/>
      <c r="T174" s="28"/>
      <c r="U174" s="28"/>
      <c r="V174" s="28"/>
      <c r="W174" s="28"/>
      <c r="X174" s="28"/>
      <c r="Y174" s="6"/>
    </row>
    <row r="175" ht="15.75" customHeight="1">
      <c r="A175" s="49"/>
      <c r="B175" s="27"/>
      <c r="C175" s="27"/>
      <c r="D175" s="28"/>
      <c r="E175" s="28"/>
      <c r="F175" s="65"/>
      <c r="G175" s="65"/>
      <c r="H175" s="65"/>
      <c r="I175" s="116"/>
      <c r="J175" s="27"/>
      <c r="K175" s="28"/>
      <c r="L175" s="28"/>
      <c r="M175" s="28"/>
      <c r="N175" s="28"/>
      <c r="O175" s="28"/>
      <c r="P175" s="28"/>
      <c r="Q175" s="28"/>
      <c r="R175" s="28"/>
      <c r="S175" s="28"/>
      <c r="T175" s="28"/>
      <c r="U175" s="28"/>
      <c r="V175" s="28"/>
      <c r="W175" s="28"/>
      <c r="X175" s="28"/>
      <c r="Y175" s="6"/>
    </row>
    <row r="176" ht="15.75" customHeight="1">
      <c r="A176" s="49"/>
      <c r="B176" s="27"/>
      <c r="C176" s="27"/>
      <c r="D176" s="28"/>
      <c r="E176" s="28"/>
      <c r="F176" s="65"/>
      <c r="G176" s="65"/>
      <c r="H176" s="65"/>
      <c r="I176" s="161"/>
      <c r="J176" s="27"/>
      <c r="K176" s="28"/>
      <c r="L176" s="28"/>
      <c r="M176" s="28"/>
      <c r="N176" s="28"/>
      <c r="O176" s="28"/>
      <c r="P176" s="28"/>
      <c r="Q176" s="28"/>
      <c r="R176" s="28"/>
      <c r="S176" s="28"/>
      <c r="T176" s="28"/>
      <c r="U176" s="28"/>
      <c r="V176" s="28"/>
      <c r="W176" s="28"/>
      <c r="X176" s="28"/>
      <c r="Y176" s="6"/>
    </row>
    <row r="177" ht="15.75" customHeight="1">
      <c r="A177" s="49"/>
      <c r="B177" s="27"/>
      <c r="C177" s="27"/>
      <c r="D177" s="28"/>
      <c r="E177" s="28"/>
      <c r="F177" s="65"/>
      <c r="G177" s="65"/>
      <c r="H177" s="65"/>
      <c r="I177" s="161"/>
      <c r="J177" s="27"/>
      <c r="K177" s="28"/>
      <c r="L177" s="28"/>
      <c r="M177" s="28"/>
      <c r="N177" s="28"/>
      <c r="O177" s="28"/>
      <c r="P177" s="28"/>
      <c r="Q177" s="28"/>
      <c r="R177" s="28"/>
      <c r="S177" s="28"/>
      <c r="T177" s="28"/>
      <c r="U177" s="28"/>
      <c r="V177" s="28"/>
      <c r="W177" s="28"/>
      <c r="X177" s="28"/>
      <c r="Y177" s="6"/>
    </row>
    <row r="178" ht="15.75" customHeight="1">
      <c r="A178" s="49"/>
      <c r="B178" s="27"/>
      <c r="C178" s="27"/>
      <c r="D178" s="28"/>
      <c r="E178" s="28"/>
      <c r="F178" s="65"/>
      <c r="G178" s="65"/>
      <c r="H178" s="65"/>
      <c r="I178" s="161"/>
      <c r="J178" s="27"/>
      <c r="K178" s="28"/>
      <c r="L178" s="28"/>
      <c r="M178" s="28"/>
      <c r="N178" s="28"/>
      <c r="O178" s="28"/>
      <c r="P178" s="28"/>
      <c r="Q178" s="28"/>
      <c r="R178" s="28"/>
      <c r="S178" s="28"/>
      <c r="T178" s="28"/>
      <c r="U178" s="28"/>
      <c r="V178" s="28"/>
      <c r="W178" s="28"/>
      <c r="X178" s="28"/>
      <c r="Y178" s="6"/>
    </row>
    <row r="179" ht="15.75" customHeight="1">
      <c r="A179" s="49"/>
      <c r="B179" s="27"/>
      <c r="C179" s="27"/>
      <c r="D179" s="28"/>
      <c r="E179" s="28"/>
      <c r="F179" s="65"/>
      <c r="G179" s="65"/>
      <c r="H179" s="65"/>
      <c r="I179" s="161"/>
      <c r="J179" s="27"/>
      <c r="K179" s="28"/>
      <c r="L179" s="28"/>
      <c r="M179" s="28"/>
      <c r="N179" s="28"/>
      <c r="O179" s="28"/>
      <c r="P179" s="28"/>
      <c r="Q179" s="28"/>
      <c r="R179" s="28"/>
      <c r="S179" s="28"/>
      <c r="T179" s="28"/>
      <c r="U179" s="28"/>
      <c r="V179" s="28"/>
      <c r="W179" s="28"/>
      <c r="X179" s="28"/>
      <c r="Y179" s="6"/>
    </row>
    <row r="180" ht="15.75" customHeight="1">
      <c r="A180" s="49"/>
      <c r="B180" s="27"/>
      <c r="C180" s="27"/>
      <c r="D180" s="28"/>
      <c r="E180" s="28"/>
      <c r="F180" s="65"/>
      <c r="G180" s="65"/>
      <c r="H180" s="65"/>
      <c r="I180" s="161"/>
      <c r="J180" s="27"/>
      <c r="K180" s="28"/>
      <c r="L180" s="28"/>
      <c r="M180" s="28"/>
      <c r="N180" s="28"/>
      <c r="O180" s="28"/>
      <c r="P180" s="28"/>
      <c r="Q180" s="28"/>
      <c r="R180" s="28"/>
      <c r="S180" s="28"/>
      <c r="T180" s="28"/>
      <c r="U180" s="28"/>
      <c r="V180" s="28"/>
      <c r="W180" s="28"/>
      <c r="X180" s="28"/>
      <c r="Y180" s="6"/>
    </row>
    <row r="181" ht="15.75" customHeight="1">
      <c r="A181" s="49"/>
      <c r="B181" s="27"/>
      <c r="C181" s="27"/>
      <c r="D181" s="28"/>
      <c r="E181" s="28"/>
      <c r="F181" s="65"/>
      <c r="G181" s="65"/>
      <c r="H181" s="65"/>
      <c r="I181" s="161"/>
      <c r="J181" s="27"/>
      <c r="K181" s="28"/>
      <c r="L181" s="28"/>
      <c r="M181" s="28"/>
      <c r="N181" s="28"/>
      <c r="O181" s="28"/>
      <c r="P181" s="28"/>
      <c r="Q181" s="28"/>
      <c r="R181" s="28"/>
      <c r="S181" s="28"/>
      <c r="T181" s="28"/>
      <c r="U181" s="28"/>
      <c r="V181" s="28"/>
      <c r="W181" s="28"/>
      <c r="X181" s="28"/>
      <c r="Y181" s="6"/>
    </row>
    <row r="182" ht="15.75" customHeight="1">
      <c r="A182" s="49"/>
      <c r="B182" s="27"/>
      <c r="C182" s="27"/>
      <c r="D182" s="28"/>
      <c r="E182" s="28"/>
      <c r="F182" s="65"/>
      <c r="G182" s="65"/>
      <c r="H182" s="65"/>
      <c r="I182" s="161"/>
      <c r="J182" s="27"/>
      <c r="K182" s="28"/>
      <c r="L182" s="28"/>
      <c r="M182" s="28"/>
      <c r="N182" s="28"/>
      <c r="O182" s="28"/>
      <c r="P182" s="28"/>
      <c r="Q182" s="28"/>
      <c r="R182" s="28"/>
      <c r="S182" s="28"/>
      <c r="T182" s="28"/>
      <c r="U182" s="28"/>
      <c r="V182" s="28"/>
      <c r="W182" s="28"/>
      <c r="X182" s="28"/>
      <c r="Y182" s="6"/>
    </row>
    <row r="183" ht="15.75" customHeight="1">
      <c r="A183" s="49"/>
      <c r="B183" s="27"/>
      <c r="C183" s="27"/>
      <c r="D183" s="28"/>
      <c r="E183" s="28"/>
      <c r="F183" s="65"/>
      <c r="G183" s="65"/>
      <c r="H183" s="65"/>
      <c r="I183" s="161"/>
      <c r="J183" s="27"/>
      <c r="K183" s="28"/>
      <c r="L183" s="28"/>
      <c r="M183" s="28"/>
      <c r="N183" s="28"/>
      <c r="O183" s="28"/>
      <c r="P183" s="28"/>
      <c r="Q183" s="28"/>
      <c r="R183" s="28"/>
      <c r="S183" s="28"/>
      <c r="T183" s="28"/>
      <c r="U183" s="28"/>
      <c r="V183" s="28"/>
      <c r="W183" s="28"/>
      <c r="X183" s="28"/>
      <c r="Y183" s="6"/>
    </row>
    <row r="184" ht="15.75" customHeight="1">
      <c r="A184" s="49"/>
      <c r="B184" s="27"/>
      <c r="C184" s="27"/>
      <c r="D184" s="28"/>
      <c r="E184" s="28"/>
      <c r="F184" s="65"/>
      <c r="G184" s="65"/>
      <c r="H184" s="65"/>
      <c r="I184" s="161"/>
      <c r="J184" s="27"/>
      <c r="K184" s="28"/>
      <c r="L184" s="28"/>
      <c r="M184" s="28"/>
      <c r="N184" s="28"/>
      <c r="O184" s="28"/>
      <c r="P184" s="28"/>
      <c r="Q184" s="28"/>
      <c r="R184" s="28"/>
      <c r="S184" s="28"/>
      <c r="T184" s="28"/>
      <c r="U184" s="28"/>
      <c r="V184" s="28"/>
      <c r="W184" s="28"/>
      <c r="X184" s="28"/>
      <c r="Y184" s="6"/>
    </row>
    <row r="185" ht="15.75" customHeight="1">
      <c r="A185" s="49"/>
      <c r="B185" s="27"/>
      <c r="C185" s="27"/>
      <c r="D185" s="28"/>
      <c r="E185" s="28"/>
      <c r="F185" s="65"/>
      <c r="G185" s="65"/>
      <c r="H185" s="65"/>
      <c r="I185" s="161"/>
      <c r="J185" s="27"/>
      <c r="K185" s="28"/>
      <c r="L185" s="28"/>
      <c r="M185" s="28"/>
      <c r="N185" s="28"/>
      <c r="O185" s="28"/>
      <c r="P185" s="28"/>
      <c r="Q185" s="28"/>
      <c r="R185" s="28"/>
      <c r="S185" s="28"/>
      <c r="T185" s="28"/>
      <c r="U185" s="28"/>
      <c r="V185" s="28"/>
      <c r="W185" s="28"/>
      <c r="X185" s="28"/>
      <c r="Y185" s="6"/>
    </row>
    <row r="186" ht="15.75" customHeight="1">
      <c r="A186" s="49"/>
      <c r="B186" s="27"/>
      <c r="C186" s="27"/>
      <c r="D186" s="28"/>
      <c r="E186" s="28"/>
      <c r="F186" s="65"/>
      <c r="G186" s="65"/>
      <c r="H186" s="65"/>
      <c r="I186" s="161"/>
      <c r="J186" s="27"/>
      <c r="K186" s="28"/>
      <c r="L186" s="28"/>
      <c r="M186" s="28"/>
      <c r="N186" s="28"/>
      <c r="O186" s="28"/>
      <c r="P186" s="28"/>
      <c r="Q186" s="28"/>
      <c r="R186" s="28"/>
      <c r="S186" s="28"/>
      <c r="T186" s="28"/>
      <c r="U186" s="28"/>
      <c r="V186" s="28"/>
      <c r="W186" s="28"/>
      <c r="X186" s="28"/>
      <c r="Y186" s="6"/>
    </row>
    <row r="187" ht="15.75" customHeight="1">
      <c r="A187" s="49"/>
      <c r="B187" s="27"/>
      <c r="C187" s="27"/>
      <c r="D187" s="28"/>
      <c r="E187" s="28"/>
      <c r="F187" s="65"/>
      <c r="G187" s="65"/>
      <c r="H187" s="65"/>
      <c r="I187" s="161"/>
      <c r="J187" s="27"/>
      <c r="K187" s="28"/>
      <c r="L187" s="28"/>
      <c r="M187" s="28"/>
      <c r="N187" s="28"/>
      <c r="O187" s="28"/>
      <c r="P187" s="28"/>
      <c r="Q187" s="28"/>
      <c r="R187" s="28"/>
      <c r="S187" s="28"/>
      <c r="T187" s="28"/>
      <c r="U187" s="28"/>
      <c r="V187" s="28"/>
      <c r="W187" s="28"/>
      <c r="X187" s="28"/>
      <c r="Y187" s="6"/>
    </row>
    <row r="188" ht="15.75" customHeight="1">
      <c r="A188" s="49"/>
      <c r="B188" s="27"/>
      <c r="C188" s="27"/>
      <c r="D188" s="28"/>
      <c r="E188" s="28"/>
      <c r="F188" s="65"/>
      <c r="G188" s="65"/>
      <c r="H188" s="65"/>
      <c r="I188" s="161"/>
      <c r="J188" s="27"/>
      <c r="K188" s="28"/>
      <c r="L188" s="28"/>
      <c r="M188" s="28"/>
      <c r="N188" s="28"/>
      <c r="O188" s="28"/>
      <c r="P188" s="28"/>
      <c r="Q188" s="28"/>
      <c r="R188" s="28"/>
      <c r="S188" s="28"/>
      <c r="T188" s="28"/>
      <c r="U188" s="28"/>
      <c r="V188" s="28"/>
      <c r="W188" s="28"/>
      <c r="X188" s="28"/>
      <c r="Y188" s="6"/>
    </row>
    <row r="189" ht="15.75" customHeight="1">
      <c r="A189" s="49"/>
      <c r="B189" s="27"/>
      <c r="C189" s="27"/>
      <c r="D189" s="28"/>
      <c r="E189" s="28"/>
      <c r="F189" s="65"/>
      <c r="G189" s="65"/>
      <c r="H189" s="65"/>
      <c r="I189" s="161"/>
      <c r="J189" s="27"/>
      <c r="K189" s="28"/>
      <c r="L189" s="28"/>
      <c r="M189" s="28"/>
      <c r="N189" s="28"/>
      <c r="O189" s="28"/>
      <c r="P189" s="28"/>
      <c r="Q189" s="28"/>
      <c r="R189" s="28"/>
      <c r="S189" s="28"/>
      <c r="T189" s="28"/>
      <c r="U189" s="28"/>
      <c r="V189" s="28"/>
      <c r="W189" s="28"/>
      <c r="X189" s="28"/>
      <c r="Y189" s="6"/>
    </row>
    <row r="190" ht="15.75" customHeight="1">
      <c r="A190" s="49"/>
      <c r="B190" s="27"/>
      <c r="C190" s="27"/>
      <c r="D190" s="28"/>
      <c r="E190" s="28"/>
      <c r="F190" s="65"/>
      <c r="G190" s="65"/>
      <c r="H190" s="65"/>
      <c r="I190" s="162"/>
      <c r="J190" s="27"/>
      <c r="K190" s="28"/>
      <c r="L190" s="28"/>
      <c r="M190" s="28"/>
      <c r="N190" s="28"/>
      <c r="O190" s="28"/>
      <c r="P190" s="28"/>
      <c r="Q190" s="28"/>
      <c r="R190" s="28"/>
      <c r="S190" s="28"/>
      <c r="T190" s="28"/>
      <c r="U190" s="28"/>
      <c r="V190" s="28"/>
      <c r="W190" s="28"/>
      <c r="X190" s="28"/>
      <c r="Y190" s="6"/>
    </row>
    <row r="191" ht="15.75" customHeight="1">
      <c r="A191" s="49"/>
      <c r="B191" s="27"/>
      <c r="C191" s="27"/>
      <c r="D191" s="28"/>
      <c r="E191" s="28"/>
      <c r="F191" s="65"/>
      <c r="G191" s="65"/>
      <c r="H191" s="65"/>
      <c r="I191" s="162"/>
      <c r="J191" s="27"/>
      <c r="K191" s="28"/>
      <c r="L191" s="28"/>
      <c r="M191" s="28"/>
      <c r="N191" s="28"/>
      <c r="O191" s="28"/>
      <c r="P191" s="28"/>
      <c r="Q191" s="28"/>
      <c r="R191" s="28"/>
      <c r="S191" s="28"/>
      <c r="T191" s="28"/>
      <c r="U191" s="28"/>
      <c r="V191" s="28"/>
      <c r="W191" s="28"/>
      <c r="X191" s="28"/>
      <c r="Y191" s="6"/>
    </row>
    <row r="192" ht="15.75" customHeight="1">
      <c r="A192" s="49"/>
      <c r="B192" s="27"/>
      <c r="C192" s="27"/>
      <c r="D192" s="28"/>
      <c r="E192" s="28"/>
      <c r="F192" s="65"/>
      <c r="G192" s="65"/>
      <c r="H192" s="65"/>
      <c r="I192" s="162"/>
      <c r="J192" s="27"/>
      <c r="K192" s="28"/>
      <c r="L192" s="28"/>
      <c r="M192" s="28"/>
      <c r="N192" s="28"/>
      <c r="O192" s="28"/>
      <c r="P192" s="28"/>
      <c r="Q192" s="28"/>
      <c r="R192" s="28"/>
      <c r="S192" s="28"/>
      <c r="T192" s="28"/>
      <c r="U192" s="28"/>
      <c r="V192" s="28"/>
      <c r="W192" s="28"/>
      <c r="X192" s="28"/>
      <c r="Y192" s="6"/>
    </row>
    <row r="193" ht="15.75" customHeight="1">
      <c r="A193" s="49"/>
      <c r="B193" s="27"/>
      <c r="C193" s="27"/>
      <c r="D193" s="28"/>
      <c r="E193" s="28"/>
      <c r="F193" s="65"/>
      <c r="G193" s="65"/>
      <c r="H193" s="65"/>
      <c r="I193" s="162"/>
      <c r="J193" s="27"/>
      <c r="K193" s="28"/>
      <c r="L193" s="28"/>
      <c r="M193" s="28"/>
      <c r="N193" s="28"/>
      <c r="O193" s="28"/>
      <c r="P193" s="28"/>
      <c r="Q193" s="28"/>
      <c r="R193" s="28"/>
      <c r="S193" s="28"/>
      <c r="T193" s="28"/>
      <c r="U193" s="28"/>
      <c r="V193" s="28"/>
      <c r="W193" s="28"/>
      <c r="X193" s="28"/>
      <c r="Y193" s="6"/>
    </row>
    <row r="194" ht="15.75" customHeight="1">
      <c r="A194" s="49"/>
      <c r="B194" s="27"/>
      <c r="C194" s="27"/>
      <c r="D194" s="28"/>
      <c r="E194" s="28"/>
      <c r="F194" s="65"/>
      <c r="G194" s="65"/>
      <c r="H194" s="65"/>
      <c r="I194" s="162"/>
      <c r="J194" s="27"/>
      <c r="K194" s="28"/>
      <c r="L194" s="28"/>
      <c r="M194" s="28"/>
      <c r="N194" s="28"/>
      <c r="O194" s="28"/>
      <c r="P194" s="28"/>
      <c r="Q194" s="28"/>
      <c r="R194" s="28"/>
      <c r="S194" s="28"/>
      <c r="T194" s="28"/>
      <c r="U194" s="28"/>
      <c r="V194" s="28"/>
      <c r="W194" s="28"/>
      <c r="X194" s="28"/>
      <c r="Y194" s="6"/>
    </row>
    <row r="195" ht="15.75" customHeight="1">
      <c r="A195" s="49"/>
      <c r="B195" s="27"/>
      <c r="C195" s="27"/>
      <c r="D195" s="28"/>
      <c r="E195" s="28"/>
      <c r="F195" s="65"/>
      <c r="G195" s="65"/>
      <c r="H195" s="65"/>
      <c r="I195" s="162"/>
      <c r="J195" s="27"/>
      <c r="K195" s="28"/>
      <c r="L195" s="28"/>
      <c r="M195" s="28"/>
      <c r="N195" s="28"/>
      <c r="O195" s="28"/>
      <c r="P195" s="28"/>
      <c r="Q195" s="28"/>
      <c r="R195" s="28"/>
      <c r="S195" s="28"/>
      <c r="T195" s="28"/>
      <c r="U195" s="28"/>
      <c r="V195" s="28"/>
      <c r="W195" s="28"/>
      <c r="X195" s="28"/>
      <c r="Y195" s="6"/>
    </row>
    <row r="196" ht="15.75" customHeight="1">
      <c r="A196" s="49"/>
      <c r="B196" s="27"/>
      <c r="C196" s="27"/>
      <c r="D196" s="28"/>
      <c r="E196" s="28"/>
      <c r="F196" s="65"/>
      <c r="G196" s="65"/>
      <c r="H196" s="65"/>
      <c r="I196" s="162"/>
      <c r="J196" s="27"/>
      <c r="K196" s="28"/>
      <c r="L196" s="28"/>
      <c r="M196" s="28"/>
      <c r="N196" s="28"/>
      <c r="O196" s="28"/>
      <c r="P196" s="28"/>
      <c r="Q196" s="28"/>
      <c r="R196" s="28"/>
      <c r="S196" s="28"/>
      <c r="T196" s="28"/>
      <c r="U196" s="28"/>
      <c r="V196" s="28"/>
      <c r="W196" s="28"/>
      <c r="X196" s="28"/>
      <c r="Y196" s="6"/>
    </row>
    <row r="197" ht="15.75" customHeight="1">
      <c r="A197" s="49"/>
      <c r="B197" s="27"/>
      <c r="C197" s="27"/>
      <c r="D197" s="28"/>
      <c r="E197" s="28"/>
      <c r="F197" s="65"/>
      <c r="G197" s="65"/>
      <c r="H197" s="65"/>
      <c r="I197" s="162"/>
      <c r="J197" s="27"/>
      <c r="K197" s="28"/>
      <c r="L197" s="28"/>
      <c r="M197" s="28"/>
      <c r="N197" s="28"/>
      <c r="O197" s="28"/>
      <c r="P197" s="28"/>
      <c r="Q197" s="28"/>
      <c r="R197" s="28"/>
      <c r="S197" s="28"/>
      <c r="T197" s="28"/>
      <c r="U197" s="28"/>
      <c r="V197" s="28"/>
      <c r="W197" s="28"/>
      <c r="X197" s="28"/>
      <c r="Y197" s="6"/>
    </row>
    <row r="198" ht="15.75" customHeight="1">
      <c r="A198" s="49"/>
      <c r="B198" s="27"/>
      <c r="C198" s="27"/>
      <c r="D198" s="28"/>
      <c r="E198" s="28"/>
      <c r="F198" s="65"/>
      <c r="G198" s="65"/>
      <c r="H198" s="65"/>
      <c r="I198" s="162"/>
      <c r="J198" s="27"/>
      <c r="K198" s="28"/>
      <c r="L198" s="28"/>
      <c r="M198" s="28"/>
      <c r="N198" s="28"/>
      <c r="O198" s="28"/>
      <c r="P198" s="28"/>
      <c r="Q198" s="28"/>
      <c r="R198" s="28"/>
      <c r="S198" s="28"/>
      <c r="T198" s="28"/>
      <c r="U198" s="28"/>
      <c r="V198" s="28"/>
      <c r="W198" s="28"/>
      <c r="X198" s="28"/>
      <c r="Y198" s="6"/>
    </row>
    <row r="199" ht="15.75" customHeight="1">
      <c r="A199" s="49"/>
      <c r="B199" s="27"/>
      <c r="C199" s="27"/>
      <c r="D199" s="28"/>
      <c r="E199" s="28"/>
      <c r="F199" s="65"/>
      <c r="G199" s="65"/>
      <c r="H199" s="65"/>
      <c r="I199" s="162"/>
      <c r="J199" s="27"/>
      <c r="K199" s="28"/>
      <c r="L199" s="28"/>
      <c r="M199" s="28"/>
      <c r="N199" s="28"/>
      <c r="O199" s="28"/>
      <c r="P199" s="28"/>
      <c r="Q199" s="28"/>
      <c r="R199" s="28"/>
      <c r="S199" s="28"/>
      <c r="T199" s="28"/>
      <c r="U199" s="28"/>
      <c r="V199" s="28"/>
      <c r="W199" s="28"/>
      <c r="X199" s="28"/>
      <c r="Y199" s="6"/>
    </row>
    <row r="200" ht="15.75" customHeight="1">
      <c r="A200" s="49"/>
      <c r="B200" s="27"/>
      <c r="C200" s="27"/>
      <c r="D200" s="28"/>
      <c r="E200" s="28"/>
      <c r="F200" s="65"/>
      <c r="G200" s="65"/>
      <c r="H200" s="65"/>
      <c r="I200" s="162"/>
      <c r="J200" s="27"/>
      <c r="K200" s="28"/>
      <c r="L200" s="28"/>
      <c r="M200" s="28"/>
      <c r="N200" s="28"/>
      <c r="O200" s="28"/>
      <c r="P200" s="28"/>
      <c r="Q200" s="28"/>
      <c r="R200" s="28"/>
      <c r="S200" s="28"/>
      <c r="T200" s="28"/>
      <c r="U200" s="28"/>
      <c r="V200" s="28"/>
      <c r="W200" s="28"/>
      <c r="X200" s="28"/>
      <c r="Y200" s="6"/>
    </row>
    <row r="201" ht="15.75" customHeight="1">
      <c r="A201" s="49"/>
      <c r="B201" s="27"/>
      <c r="C201" s="27"/>
      <c r="D201" s="28"/>
      <c r="E201" s="28"/>
      <c r="F201" s="65"/>
      <c r="G201" s="65"/>
      <c r="H201" s="65"/>
      <c r="I201" s="162"/>
      <c r="J201" s="27"/>
      <c r="K201" s="28"/>
      <c r="L201" s="28"/>
      <c r="M201" s="28"/>
      <c r="N201" s="28"/>
      <c r="O201" s="28"/>
      <c r="P201" s="28"/>
      <c r="Q201" s="28"/>
      <c r="R201" s="28"/>
      <c r="S201" s="28"/>
      <c r="T201" s="28"/>
      <c r="U201" s="28"/>
      <c r="V201" s="28"/>
      <c r="W201" s="28"/>
      <c r="X201" s="28"/>
      <c r="Y201" s="6"/>
    </row>
    <row r="202" ht="15.75" customHeight="1">
      <c r="A202" s="49"/>
      <c r="B202" s="27"/>
      <c r="C202" s="27"/>
      <c r="D202" s="28"/>
      <c r="E202" s="28"/>
      <c r="F202" s="65"/>
      <c r="G202" s="65"/>
      <c r="H202" s="65"/>
      <c r="I202" s="162"/>
      <c r="J202" s="27"/>
      <c r="K202" s="28"/>
      <c r="L202" s="28"/>
      <c r="M202" s="28"/>
      <c r="N202" s="28"/>
      <c r="O202" s="28"/>
      <c r="P202" s="28"/>
      <c r="Q202" s="28"/>
      <c r="R202" s="28"/>
      <c r="S202" s="28"/>
      <c r="T202" s="28"/>
      <c r="U202" s="28"/>
      <c r="V202" s="28"/>
      <c r="W202" s="28"/>
      <c r="X202" s="28"/>
      <c r="Y202" s="6"/>
    </row>
    <row r="203" ht="15.75" customHeight="1">
      <c r="A203" s="49"/>
      <c r="B203" s="27"/>
      <c r="C203" s="27"/>
      <c r="D203" s="28"/>
      <c r="E203" s="28"/>
      <c r="F203" s="65"/>
      <c r="G203" s="65"/>
      <c r="H203" s="65"/>
      <c r="I203" s="162"/>
      <c r="J203" s="27"/>
      <c r="K203" s="28"/>
      <c r="L203" s="28"/>
      <c r="M203" s="28"/>
      <c r="N203" s="28"/>
      <c r="O203" s="28"/>
      <c r="P203" s="28"/>
      <c r="Q203" s="28"/>
      <c r="R203" s="28"/>
      <c r="S203" s="28"/>
      <c r="T203" s="28"/>
      <c r="U203" s="28"/>
      <c r="V203" s="28"/>
      <c r="W203" s="28"/>
      <c r="X203" s="28"/>
      <c r="Y203" s="6"/>
    </row>
    <row r="204" ht="15.75" customHeight="1">
      <c r="A204" s="49"/>
      <c r="B204" s="27"/>
      <c r="C204" s="27"/>
      <c r="D204" s="28"/>
      <c r="E204" s="28"/>
      <c r="F204" s="65"/>
      <c r="G204" s="65"/>
      <c r="H204" s="65"/>
      <c r="I204" s="162"/>
      <c r="J204" s="27"/>
      <c r="K204" s="28"/>
      <c r="L204" s="28"/>
      <c r="M204" s="28"/>
      <c r="N204" s="28"/>
      <c r="O204" s="28"/>
      <c r="P204" s="28"/>
      <c r="Q204" s="28"/>
      <c r="R204" s="28"/>
      <c r="S204" s="28"/>
      <c r="T204" s="28"/>
      <c r="U204" s="28"/>
      <c r="V204" s="28"/>
      <c r="W204" s="28"/>
      <c r="X204" s="28"/>
      <c r="Y204" s="6"/>
    </row>
    <row r="205" ht="15.75" customHeight="1">
      <c r="A205" s="49"/>
      <c r="B205" s="27"/>
      <c r="C205" s="27"/>
      <c r="D205" s="28"/>
      <c r="E205" s="28"/>
      <c r="F205" s="65"/>
      <c r="G205" s="65"/>
      <c r="H205" s="65"/>
      <c r="I205" s="162"/>
      <c r="J205" s="27"/>
      <c r="K205" s="28"/>
      <c r="L205" s="28"/>
      <c r="M205" s="28"/>
      <c r="N205" s="28"/>
      <c r="O205" s="28"/>
      <c r="P205" s="28"/>
      <c r="Q205" s="28"/>
      <c r="R205" s="28"/>
      <c r="S205" s="28"/>
      <c r="T205" s="28"/>
      <c r="U205" s="28"/>
      <c r="V205" s="28"/>
      <c r="W205" s="28"/>
      <c r="X205" s="28"/>
      <c r="Y205" s="6"/>
    </row>
    <row r="206" ht="15.75" customHeight="1">
      <c r="A206" s="49"/>
      <c r="B206" s="27"/>
      <c r="C206" s="27"/>
      <c r="D206" s="28"/>
      <c r="E206" s="28"/>
      <c r="F206" s="65"/>
      <c r="G206" s="65"/>
      <c r="H206" s="65"/>
      <c r="I206" s="162"/>
      <c r="J206" s="27"/>
      <c r="K206" s="28"/>
      <c r="L206" s="28"/>
      <c r="M206" s="28"/>
      <c r="N206" s="28"/>
      <c r="O206" s="28"/>
      <c r="P206" s="28"/>
      <c r="Q206" s="28"/>
      <c r="R206" s="28"/>
      <c r="S206" s="28"/>
      <c r="T206" s="28"/>
      <c r="U206" s="28"/>
      <c r="V206" s="28"/>
      <c r="W206" s="28"/>
      <c r="X206" s="28"/>
      <c r="Y206" s="6"/>
    </row>
    <row r="207" ht="15.75" customHeight="1">
      <c r="A207" s="49"/>
      <c r="B207" s="27"/>
      <c r="C207" s="27"/>
      <c r="D207" s="28"/>
      <c r="E207" s="28"/>
      <c r="F207" s="65"/>
      <c r="G207" s="65"/>
      <c r="H207" s="65"/>
      <c r="I207" s="162"/>
      <c r="J207" s="27"/>
      <c r="K207" s="28"/>
      <c r="L207" s="28"/>
      <c r="M207" s="28"/>
      <c r="N207" s="28"/>
      <c r="O207" s="28"/>
      <c r="P207" s="28"/>
      <c r="Q207" s="28"/>
      <c r="R207" s="28"/>
      <c r="S207" s="28"/>
      <c r="T207" s="28"/>
      <c r="U207" s="28"/>
      <c r="V207" s="28"/>
      <c r="W207" s="28"/>
      <c r="X207" s="28"/>
      <c r="Y207" s="6"/>
    </row>
    <row r="208" ht="15.75" customHeight="1">
      <c r="A208" s="49"/>
      <c r="B208" s="27"/>
      <c r="C208" s="27"/>
      <c r="D208" s="28"/>
      <c r="E208" s="28"/>
      <c r="F208" s="65"/>
      <c r="G208" s="65"/>
      <c r="H208" s="65"/>
      <c r="I208" s="162"/>
      <c r="J208" s="27"/>
      <c r="K208" s="28"/>
      <c r="L208" s="28"/>
      <c r="M208" s="28"/>
      <c r="N208" s="28"/>
      <c r="O208" s="28"/>
      <c r="P208" s="28"/>
      <c r="Q208" s="28"/>
      <c r="R208" s="28"/>
      <c r="S208" s="28"/>
      <c r="T208" s="28"/>
      <c r="U208" s="28"/>
      <c r="V208" s="28"/>
      <c r="W208" s="28"/>
      <c r="X208" s="28"/>
      <c r="Y208" s="6"/>
    </row>
    <row r="209" ht="15.75" customHeight="1">
      <c r="A209" s="49"/>
      <c r="B209" s="27"/>
      <c r="C209" s="27"/>
      <c r="D209" s="28"/>
      <c r="E209" s="28"/>
      <c r="F209" s="65"/>
      <c r="G209" s="65"/>
      <c r="H209" s="65"/>
      <c r="I209" s="162"/>
      <c r="J209" s="27"/>
      <c r="K209" s="28"/>
      <c r="L209" s="28"/>
      <c r="M209" s="28"/>
      <c r="N209" s="28"/>
      <c r="O209" s="28"/>
      <c r="P209" s="28"/>
      <c r="Q209" s="28"/>
      <c r="R209" s="28"/>
      <c r="S209" s="28"/>
      <c r="T209" s="28"/>
      <c r="U209" s="28"/>
      <c r="V209" s="28"/>
      <c r="W209" s="28"/>
      <c r="X209" s="28"/>
      <c r="Y209" s="6"/>
    </row>
    <row r="210" ht="15.75" customHeight="1">
      <c r="A210" s="49"/>
      <c r="B210" s="27"/>
      <c r="C210" s="27"/>
      <c r="D210" s="28"/>
      <c r="E210" s="28"/>
      <c r="F210" s="65"/>
      <c r="G210" s="65"/>
      <c r="H210" s="65"/>
      <c r="I210" s="162"/>
      <c r="J210" s="27"/>
      <c r="K210" s="28"/>
      <c r="L210" s="28"/>
      <c r="M210" s="28"/>
      <c r="N210" s="28"/>
      <c r="O210" s="28"/>
      <c r="P210" s="28"/>
      <c r="Q210" s="28"/>
      <c r="R210" s="28"/>
      <c r="S210" s="28"/>
      <c r="T210" s="28"/>
      <c r="U210" s="28"/>
      <c r="V210" s="28"/>
      <c r="W210" s="28"/>
      <c r="X210" s="28"/>
      <c r="Y210" s="6"/>
    </row>
    <row r="211" ht="15.75" customHeight="1">
      <c r="A211" s="49"/>
      <c r="B211" s="27"/>
      <c r="C211" s="27"/>
      <c r="D211" s="28"/>
      <c r="E211" s="28"/>
      <c r="F211" s="65"/>
      <c r="G211" s="65"/>
      <c r="H211" s="65"/>
      <c r="I211" s="162"/>
      <c r="J211" s="27"/>
      <c r="K211" s="28"/>
      <c r="L211" s="28"/>
      <c r="M211" s="28"/>
      <c r="N211" s="28"/>
      <c r="O211" s="28"/>
      <c r="P211" s="28"/>
      <c r="Q211" s="28"/>
      <c r="R211" s="28"/>
      <c r="S211" s="28"/>
      <c r="T211" s="28"/>
      <c r="U211" s="28"/>
      <c r="V211" s="28"/>
      <c r="W211" s="28"/>
      <c r="X211" s="28"/>
      <c r="Y211" s="6"/>
    </row>
    <row r="212" ht="15.75" customHeight="1">
      <c r="A212" s="49"/>
      <c r="B212" s="27"/>
      <c r="C212" s="27"/>
      <c r="D212" s="28"/>
      <c r="E212" s="28"/>
      <c r="F212" s="65"/>
      <c r="G212" s="65"/>
      <c r="H212" s="65"/>
      <c r="I212" s="162"/>
      <c r="J212" s="27"/>
      <c r="K212" s="28"/>
      <c r="L212" s="28"/>
      <c r="M212" s="28"/>
      <c r="N212" s="28"/>
      <c r="O212" s="28"/>
      <c r="P212" s="28"/>
      <c r="Q212" s="28"/>
      <c r="R212" s="28"/>
      <c r="S212" s="28"/>
      <c r="T212" s="28"/>
      <c r="U212" s="28"/>
      <c r="V212" s="28"/>
      <c r="W212" s="28"/>
      <c r="X212" s="28"/>
      <c r="Y212" s="6"/>
    </row>
    <row r="213" ht="15.75" customHeight="1">
      <c r="A213" s="49"/>
      <c r="B213" s="27"/>
      <c r="C213" s="27"/>
      <c r="D213" s="28"/>
      <c r="E213" s="28"/>
      <c r="F213" s="65"/>
      <c r="G213" s="65"/>
      <c r="H213" s="65"/>
      <c r="I213" s="162"/>
      <c r="J213" s="27"/>
      <c r="K213" s="28"/>
      <c r="L213" s="28"/>
      <c r="M213" s="28"/>
      <c r="N213" s="28"/>
      <c r="O213" s="28"/>
      <c r="P213" s="28"/>
      <c r="Q213" s="28"/>
      <c r="R213" s="28"/>
      <c r="S213" s="28"/>
      <c r="T213" s="28"/>
      <c r="U213" s="28"/>
      <c r="V213" s="28"/>
      <c r="W213" s="28"/>
      <c r="X213" s="28"/>
      <c r="Y213" s="6"/>
    </row>
    <row r="214" ht="15.75" customHeight="1">
      <c r="A214" s="49"/>
      <c r="B214" s="27"/>
      <c r="C214" s="27"/>
      <c r="D214" s="28"/>
      <c r="E214" s="28"/>
      <c r="F214" s="65"/>
      <c r="G214" s="65"/>
      <c r="H214" s="65"/>
      <c r="I214" s="162"/>
      <c r="J214" s="27"/>
      <c r="K214" s="28"/>
      <c r="L214" s="28"/>
      <c r="M214" s="28"/>
      <c r="N214" s="28"/>
      <c r="O214" s="28"/>
      <c r="P214" s="28"/>
      <c r="Q214" s="28"/>
      <c r="R214" s="28"/>
      <c r="S214" s="28"/>
      <c r="T214" s="28"/>
      <c r="U214" s="28"/>
      <c r="V214" s="28"/>
      <c r="W214" s="28"/>
      <c r="X214" s="28"/>
      <c r="Y214" s="6"/>
    </row>
    <row r="215" ht="15.75" customHeight="1">
      <c r="A215" s="49"/>
      <c r="B215" s="27"/>
      <c r="C215" s="27"/>
      <c r="D215" s="28"/>
      <c r="E215" s="28"/>
      <c r="F215" s="65"/>
      <c r="G215" s="65"/>
      <c r="H215" s="65"/>
      <c r="I215" s="162"/>
      <c r="J215" s="27"/>
      <c r="K215" s="28"/>
      <c r="L215" s="28"/>
      <c r="M215" s="28"/>
      <c r="N215" s="28"/>
      <c r="O215" s="28"/>
      <c r="P215" s="28"/>
      <c r="Q215" s="28"/>
      <c r="R215" s="28"/>
      <c r="S215" s="28"/>
      <c r="T215" s="28"/>
      <c r="U215" s="28"/>
      <c r="V215" s="28"/>
      <c r="W215" s="28"/>
      <c r="X215" s="28"/>
      <c r="Y215" s="6"/>
    </row>
    <row r="216" ht="15.75" customHeight="1">
      <c r="A216" s="49"/>
      <c r="B216" s="27"/>
      <c r="C216" s="27"/>
      <c r="D216" s="28"/>
      <c r="E216" s="28"/>
      <c r="F216" s="65"/>
      <c r="G216" s="65"/>
      <c r="H216" s="65"/>
      <c r="I216" s="162"/>
      <c r="J216" s="27"/>
      <c r="K216" s="28"/>
      <c r="L216" s="28"/>
      <c r="M216" s="28"/>
      <c r="N216" s="28"/>
      <c r="O216" s="28"/>
      <c r="P216" s="28"/>
      <c r="Q216" s="28"/>
      <c r="R216" s="28"/>
      <c r="S216" s="28"/>
      <c r="T216" s="28"/>
      <c r="U216" s="28"/>
      <c r="V216" s="28"/>
      <c r="W216" s="28"/>
      <c r="X216" s="28"/>
      <c r="Y216" s="6"/>
    </row>
    <row r="217" ht="15.75" customHeight="1">
      <c r="A217" s="49"/>
      <c r="B217" s="27"/>
      <c r="C217" s="27"/>
      <c r="D217" s="28"/>
      <c r="E217" s="28"/>
      <c r="F217" s="65"/>
      <c r="G217" s="65"/>
      <c r="H217" s="65"/>
      <c r="I217" s="162"/>
      <c r="J217" s="27"/>
      <c r="K217" s="28"/>
      <c r="L217" s="28"/>
      <c r="M217" s="28"/>
      <c r="N217" s="28"/>
      <c r="O217" s="28"/>
      <c r="P217" s="28"/>
      <c r="Q217" s="28"/>
      <c r="R217" s="28"/>
      <c r="S217" s="28"/>
      <c r="T217" s="28"/>
      <c r="U217" s="28"/>
      <c r="V217" s="28"/>
      <c r="W217" s="28"/>
      <c r="X217" s="28"/>
      <c r="Y217" s="6"/>
    </row>
    <row r="218" ht="15.75" customHeight="1">
      <c r="A218" s="49"/>
      <c r="B218" s="27"/>
      <c r="C218" s="27"/>
      <c r="D218" s="28"/>
      <c r="E218" s="28"/>
      <c r="F218" s="65"/>
      <c r="G218" s="65"/>
      <c r="H218" s="65"/>
      <c r="I218" s="162"/>
      <c r="J218" s="27"/>
      <c r="K218" s="28"/>
      <c r="L218" s="28"/>
      <c r="M218" s="28"/>
      <c r="N218" s="28"/>
      <c r="O218" s="28"/>
      <c r="P218" s="28"/>
      <c r="Q218" s="28"/>
      <c r="R218" s="28"/>
      <c r="S218" s="28"/>
      <c r="T218" s="28"/>
      <c r="U218" s="28"/>
      <c r="V218" s="28"/>
      <c r="W218" s="28"/>
      <c r="X218" s="28"/>
      <c r="Y218" s="6"/>
    </row>
    <row r="219" ht="15.75" customHeight="1">
      <c r="A219" s="49"/>
      <c r="B219" s="27"/>
      <c r="C219" s="27"/>
      <c r="D219" s="28"/>
      <c r="E219" s="28"/>
      <c r="F219" s="65"/>
      <c r="G219" s="65"/>
      <c r="H219" s="65"/>
      <c r="I219" s="162"/>
      <c r="J219" s="27"/>
      <c r="K219" s="28"/>
      <c r="L219" s="28"/>
      <c r="M219" s="28"/>
      <c r="N219" s="28"/>
      <c r="O219" s="28"/>
      <c r="P219" s="28"/>
      <c r="Q219" s="28"/>
      <c r="R219" s="28"/>
      <c r="S219" s="28"/>
      <c r="T219" s="28"/>
      <c r="U219" s="28"/>
      <c r="V219" s="28"/>
      <c r="W219" s="28"/>
      <c r="X219" s="28"/>
      <c r="Y219" s="6"/>
    </row>
    <row r="220" ht="15.75" customHeight="1">
      <c r="A220" s="49"/>
      <c r="B220" s="27"/>
      <c r="C220" s="27"/>
      <c r="D220" s="28"/>
      <c r="E220" s="28"/>
      <c r="F220" s="65"/>
      <c r="G220" s="65"/>
      <c r="H220" s="65"/>
      <c r="I220" s="162"/>
      <c r="J220" s="27"/>
      <c r="K220" s="28"/>
      <c r="L220" s="28"/>
      <c r="M220" s="28"/>
      <c r="N220" s="28"/>
      <c r="O220" s="28"/>
      <c r="P220" s="28"/>
      <c r="Q220" s="28"/>
      <c r="R220" s="28"/>
      <c r="S220" s="28"/>
      <c r="T220" s="28"/>
      <c r="U220" s="28"/>
      <c r="V220" s="28"/>
      <c r="W220" s="28"/>
      <c r="X220" s="28"/>
      <c r="Y220" s="6"/>
    </row>
    <row r="221" ht="15.75" customHeight="1">
      <c r="A221" s="49"/>
      <c r="B221" s="27"/>
      <c r="C221" s="27"/>
      <c r="D221" s="28"/>
      <c r="E221" s="28"/>
      <c r="F221" s="65"/>
      <c r="G221" s="65"/>
      <c r="H221" s="65"/>
      <c r="I221" s="162"/>
      <c r="J221" s="27"/>
      <c r="K221" s="28"/>
      <c r="L221" s="28"/>
      <c r="M221" s="28"/>
      <c r="N221" s="28"/>
      <c r="O221" s="28"/>
      <c r="P221" s="28"/>
      <c r="Q221" s="28"/>
      <c r="R221" s="28"/>
      <c r="S221" s="28"/>
      <c r="T221" s="28"/>
      <c r="U221" s="28"/>
      <c r="V221" s="28"/>
      <c r="W221" s="28"/>
      <c r="X221" s="28"/>
      <c r="Y221" s="6"/>
    </row>
    <row r="222" ht="15.75" customHeight="1">
      <c r="A222" s="49"/>
      <c r="B222" s="27"/>
      <c r="C222" s="27"/>
      <c r="D222" s="28"/>
      <c r="E222" s="28"/>
      <c r="F222" s="65"/>
      <c r="G222" s="65"/>
      <c r="H222" s="65"/>
      <c r="I222" s="162"/>
      <c r="J222" s="27"/>
      <c r="K222" s="28"/>
      <c r="L222" s="28"/>
      <c r="M222" s="28"/>
      <c r="N222" s="28"/>
      <c r="O222" s="28"/>
      <c r="P222" s="28"/>
      <c r="Q222" s="28"/>
      <c r="R222" s="28"/>
      <c r="S222" s="28"/>
      <c r="T222" s="28"/>
      <c r="U222" s="28"/>
      <c r="V222" s="28"/>
      <c r="W222" s="28"/>
      <c r="X222" s="28"/>
      <c r="Y222" s="6"/>
    </row>
    <row r="223" ht="15.75" customHeight="1">
      <c r="A223" s="49"/>
      <c r="B223" s="27"/>
      <c r="C223" s="27"/>
      <c r="D223" s="28"/>
      <c r="E223" s="28"/>
      <c r="F223" s="65"/>
      <c r="G223" s="65"/>
      <c r="H223" s="65"/>
      <c r="I223" s="162"/>
      <c r="J223" s="27"/>
      <c r="K223" s="28"/>
      <c r="L223" s="28"/>
      <c r="M223" s="28"/>
      <c r="N223" s="28"/>
      <c r="O223" s="28"/>
      <c r="P223" s="28"/>
      <c r="Q223" s="28"/>
      <c r="R223" s="28"/>
      <c r="S223" s="28"/>
      <c r="T223" s="28"/>
      <c r="U223" s="28"/>
      <c r="V223" s="28"/>
      <c r="W223" s="28"/>
      <c r="X223" s="28"/>
      <c r="Y223" s="6"/>
    </row>
    <row r="224" ht="15.75" customHeight="1">
      <c r="A224" s="49"/>
      <c r="B224" s="27"/>
      <c r="C224" s="27"/>
      <c r="D224" s="28"/>
      <c r="E224" s="28"/>
      <c r="F224" s="65"/>
      <c r="G224" s="65"/>
      <c r="H224" s="65"/>
      <c r="I224" s="162"/>
      <c r="J224" s="27"/>
      <c r="K224" s="28"/>
      <c r="L224" s="28"/>
      <c r="M224" s="28"/>
      <c r="N224" s="28"/>
      <c r="O224" s="28"/>
      <c r="P224" s="28"/>
      <c r="Q224" s="28"/>
      <c r="R224" s="28"/>
      <c r="S224" s="28"/>
      <c r="T224" s="28"/>
      <c r="U224" s="28"/>
      <c r="V224" s="28"/>
      <c r="W224" s="28"/>
      <c r="X224" s="28"/>
      <c r="Y224" s="6"/>
    </row>
    <row r="225" ht="15.75" customHeight="1">
      <c r="A225" s="49"/>
      <c r="B225" s="27"/>
      <c r="C225" s="27"/>
      <c r="D225" s="28"/>
      <c r="E225" s="28"/>
      <c r="F225" s="65"/>
      <c r="G225" s="65"/>
      <c r="H225" s="65"/>
      <c r="I225" s="162"/>
      <c r="J225" s="27"/>
      <c r="K225" s="28"/>
      <c r="L225" s="28"/>
      <c r="M225" s="28"/>
      <c r="N225" s="28"/>
      <c r="O225" s="28"/>
      <c r="P225" s="28"/>
      <c r="Q225" s="28"/>
      <c r="R225" s="28"/>
      <c r="S225" s="28"/>
      <c r="T225" s="28"/>
      <c r="U225" s="28"/>
      <c r="V225" s="28"/>
      <c r="W225" s="28"/>
      <c r="X225" s="28"/>
      <c r="Y225" s="6"/>
    </row>
    <row r="226" ht="15.75" customHeight="1">
      <c r="A226" s="49"/>
      <c r="B226" s="27"/>
      <c r="C226" s="27"/>
      <c r="D226" s="28"/>
      <c r="E226" s="28"/>
      <c r="F226" s="65"/>
      <c r="G226" s="65"/>
      <c r="H226" s="65"/>
      <c r="I226" s="162"/>
      <c r="J226" s="27"/>
      <c r="K226" s="28"/>
      <c r="L226" s="28"/>
      <c r="M226" s="28"/>
      <c r="N226" s="28"/>
      <c r="O226" s="28"/>
      <c r="P226" s="28"/>
      <c r="Q226" s="28"/>
      <c r="R226" s="28"/>
      <c r="S226" s="28"/>
      <c r="T226" s="28"/>
      <c r="U226" s="28"/>
      <c r="V226" s="28"/>
      <c r="W226" s="28"/>
      <c r="X226" s="28"/>
      <c r="Y226" s="6"/>
    </row>
    <row r="227" ht="15.75" customHeight="1">
      <c r="A227" s="49"/>
      <c r="B227" s="27"/>
      <c r="C227" s="27"/>
      <c r="D227" s="28"/>
      <c r="E227" s="28"/>
      <c r="F227" s="65"/>
      <c r="G227" s="65"/>
      <c r="H227" s="65"/>
      <c r="I227" s="162"/>
      <c r="J227" s="27"/>
      <c r="K227" s="28"/>
      <c r="L227" s="28"/>
      <c r="M227" s="28"/>
      <c r="N227" s="28"/>
      <c r="O227" s="28"/>
      <c r="P227" s="28"/>
      <c r="Q227" s="28"/>
      <c r="R227" s="28"/>
      <c r="S227" s="28"/>
      <c r="T227" s="28"/>
      <c r="U227" s="28"/>
      <c r="V227" s="28"/>
      <c r="W227" s="28"/>
      <c r="X227" s="28"/>
      <c r="Y227" s="6"/>
    </row>
    <row r="228" ht="15.75" customHeight="1">
      <c r="A228" s="49"/>
      <c r="B228" s="27"/>
      <c r="C228" s="27"/>
      <c r="D228" s="28"/>
      <c r="E228" s="28"/>
      <c r="F228" s="65"/>
      <c r="G228" s="65"/>
      <c r="H228" s="65"/>
      <c r="I228" s="162"/>
      <c r="J228" s="27"/>
      <c r="K228" s="28"/>
      <c r="L228" s="28"/>
      <c r="M228" s="28"/>
      <c r="N228" s="28"/>
      <c r="O228" s="28"/>
      <c r="P228" s="28"/>
      <c r="Q228" s="28"/>
      <c r="R228" s="28"/>
      <c r="S228" s="28"/>
      <c r="T228" s="28"/>
      <c r="U228" s="28"/>
      <c r="V228" s="28"/>
      <c r="W228" s="28"/>
      <c r="X228" s="28"/>
      <c r="Y228" s="6"/>
    </row>
    <row r="229" ht="15.75" customHeight="1">
      <c r="A229" s="49"/>
      <c r="B229" s="27"/>
      <c r="C229" s="27"/>
      <c r="D229" s="28"/>
      <c r="E229" s="28"/>
      <c r="F229" s="65"/>
      <c r="G229" s="65"/>
      <c r="H229" s="65"/>
      <c r="I229" s="162"/>
      <c r="J229" s="27"/>
      <c r="K229" s="28"/>
      <c r="L229" s="28"/>
      <c r="M229" s="28"/>
      <c r="N229" s="28"/>
      <c r="O229" s="28"/>
      <c r="P229" s="28"/>
      <c r="Q229" s="28"/>
      <c r="R229" s="28"/>
      <c r="S229" s="28"/>
      <c r="T229" s="28"/>
      <c r="U229" s="28"/>
      <c r="V229" s="28"/>
      <c r="W229" s="28"/>
      <c r="X229" s="28"/>
      <c r="Y229" s="6"/>
    </row>
    <row r="230" ht="15.75" customHeight="1">
      <c r="A230" s="49"/>
      <c r="B230" s="27"/>
      <c r="C230" s="27"/>
      <c r="D230" s="28"/>
      <c r="E230" s="28"/>
      <c r="F230" s="65"/>
      <c r="G230" s="65"/>
      <c r="H230" s="65"/>
      <c r="I230" s="162"/>
      <c r="J230" s="27"/>
      <c r="K230" s="28"/>
      <c r="L230" s="28"/>
      <c r="M230" s="28"/>
      <c r="N230" s="28"/>
      <c r="O230" s="28"/>
      <c r="P230" s="28"/>
      <c r="Q230" s="28"/>
      <c r="R230" s="28"/>
      <c r="S230" s="28"/>
      <c r="T230" s="28"/>
      <c r="U230" s="28"/>
      <c r="V230" s="28"/>
      <c r="W230" s="28"/>
      <c r="X230" s="28"/>
      <c r="Y230" s="6"/>
    </row>
    <row r="231" ht="15.75" customHeight="1">
      <c r="A231" s="49"/>
      <c r="B231" s="27"/>
      <c r="C231" s="27"/>
      <c r="D231" s="28"/>
      <c r="E231" s="28"/>
      <c r="F231" s="65"/>
      <c r="G231" s="65"/>
      <c r="H231" s="65"/>
      <c r="I231" s="162"/>
      <c r="J231" s="27"/>
      <c r="K231" s="28"/>
      <c r="L231" s="28"/>
      <c r="M231" s="28"/>
      <c r="N231" s="28"/>
      <c r="O231" s="28"/>
      <c r="P231" s="28"/>
      <c r="Q231" s="28"/>
      <c r="R231" s="28"/>
      <c r="S231" s="28"/>
      <c r="T231" s="28"/>
      <c r="U231" s="28"/>
      <c r="V231" s="28"/>
      <c r="W231" s="28"/>
      <c r="X231" s="28"/>
      <c r="Y231" s="6"/>
    </row>
    <row r="232" ht="15.75" customHeight="1">
      <c r="A232" s="49"/>
      <c r="B232" s="27"/>
      <c r="C232" s="27"/>
      <c r="D232" s="28"/>
      <c r="E232" s="28"/>
      <c r="F232" s="65"/>
      <c r="G232" s="65"/>
      <c r="H232" s="65"/>
      <c r="I232" s="162"/>
      <c r="J232" s="27"/>
      <c r="K232" s="28"/>
      <c r="L232" s="28"/>
      <c r="M232" s="28"/>
      <c r="N232" s="28"/>
      <c r="O232" s="28"/>
      <c r="P232" s="28"/>
      <c r="Q232" s="28"/>
      <c r="R232" s="28"/>
      <c r="S232" s="28"/>
      <c r="T232" s="28"/>
      <c r="U232" s="28"/>
      <c r="V232" s="28"/>
      <c r="W232" s="28"/>
      <c r="X232" s="28"/>
      <c r="Y232" s="6"/>
    </row>
    <row r="233" ht="15.75" customHeight="1">
      <c r="A233" s="49"/>
      <c r="B233" s="27"/>
      <c r="C233" s="27"/>
      <c r="D233" s="28"/>
      <c r="E233" s="28"/>
      <c r="F233" s="65"/>
      <c r="G233" s="65"/>
      <c r="H233" s="65"/>
      <c r="I233" s="162"/>
      <c r="J233" s="27"/>
      <c r="K233" s="28"/>
      <c r="L233" s="28"/>
      <c r="M233" s="28"/>
      <c r="N233" s="28"/>
      <c r="O233" s="28"/>
      <c r="P233" s="28"/>
      <c r="Q233" s="28"/>
      <c r="R233" s="28"/>
      <c r="S233" s="28"/>
      <c r="T233" s="28"/>
      <c r="U233" s="28"/>
      <c r="V233" s="28"/>
      <c r="W233" s="28"/>
      <c r="X233" s="28"/>
      <c r="Y233" s="6"/>
    </row>
    <row r="234" ht="15.75" customHeight="1">
      <c r="A234" s="49"/>
      <c r="B234" s="27"/>
      <c r="C234" s="27"/>
      <c r="D234" s="28"/>
      <c r="E234" s="28"/>
      <c r="F234" s="65"/>
      <c r="G234" s="65"/>
      <c r="H234" s="65"/>
      <c r="I234" s="162"/>
      <c r="J234" s="27"/>
      <c r="K234" s="28"/>
      <c r="L234" s="28"/>
      <c r="M234" s="28"/>
      <c r="N234" s="28"/>
      <c r="O234" s="28"/>
      <c r="P234" s="28"/>
      <c r="Q234" s="28"/>
      <c r="R234" s="28"/>
      <c r="S234" s="28"/>
      <c r="T234" s="28"/>
      <c r="U234" s="28"/>
      <c r="V234" s="28"/>
      <c r="W234" s="28"/>
      <c r="X234" s="28"/>
      <c r="Y234" s="6"/>
    </row>
    <row r="235" ht="15.75" customHeight="1">
      <c r="A235" s="49"/>
      <c r="B235" s="27"/>
      <c r="C235" s="27"/>
      <c r="D235" s="28"/>
      <c r="E235" s="28"/>
      <c r="F235" s="65"/>
      <c r="G235" s="65"/>
      <c r="H235" s="65"/>
      <c r="I235" s="162"/>
      <c r="J235" s="27"/>
      <c r="K235" s="28"/>
      <c r="L235" s="28"/>
      <c r="M235" s="28"/>
      <c r="N235" s="28"/>
      <c r="O235" s="28"/>
      <c r="P235" s="28"/>
      <c r="Q235" s="28"/>
      <c r="R235" s="28"/>
      <c r="S235" s="28"/>
      <c r="T235" s="28"/>
      <c r="U235" s="28"/>
      <c r="V235" s="28"/>
      <c r="W235" s="28"/>
      <c r="X235" s="28"/>
      <c r="Y235" s="6"/>
    </row>
    <row r="236" ht="15.75" customHeight="1">
      <c r="A236" s="49"/>
      <c r="B236" s="27"/>
      <c r="C236" s="27"/>
      <c r="D236" s="28"/>
      <c r="E236" s="28"/>
      <c r="F236" s="65"/>
      <c r="G236" s="65"/>
      <c r="H236" s="65"/>
      <c r="I236" s="162"/>
      <c r="J236" s="27"/>
      <c r="K236" s="28"/>
      <c r="L236" s="28"/>
      <c r="M236" s="28"/>
      <c r="N236" s="28"/>
      <c r="O236" s="28"/>
      <c r="P236" s="28"/>
      <c r="Q236" s="28"/>
      <c r="R236" s="28"/>
      <c r="S236" s="28"/>
      <c r="T236" s="28"/>
      <c r="U236" s="28"/>
      <c r="V236" s="28"/>
      <c r="W236" s="28"/>
      <c r="X236" s="28"/>
      <c r="Y236" s="6"/>
    </row>
    <row r="237" ht="15.75" customHeight="1">
      <c r="A237" s="49"/>
      <c r="B237" s="27"/>
      <c r="C237" s="27"/>
      <c r="D237" s="28"/>
      <c r="E237" s="28"/>
      <c r="F237" s="65"/>
      <c r="G237" s="65"/>
      <c r="H237" s="65"/>
      <c r="I237" s="162"/>
      <c r="J237" s="27"/>
      <c r="K237" s="28"/>
      <c r="L237" s="28"/>
      <c r="M237" s="28"/>
      <c r="N237" s="28"/>
      <c r="O237" s="28"/>
      <c r="P237" s="28"/>
      <c r="Q237" s="28"/>
      <c r="R237" s="28"/>
      <c r="S237" s="28"/>
      <c r="T237" s="28"/>
      <c r="U237" s="28"/>
      <c r="V237" s="28"/>
      <c r="W237" s="28"/>
      <c r="X237" s="28"/>
      <c r="Y237" s="6"/>
    </row>
    <row r="238" ht="15.75" customHeight="1">
      <c r="A238" s="49"/>
      <c r="B238" s="27"/>
      <c r="C238" s="27"/>
      <c r="D238" s="28"/>
      <c r="E238" s="28"/>
      <c r="F238" s="65"/>
      <c r="G238" s="65"/>
      <c r="H238" s="65"/>
      <c r="I238" s="162"/>
      <c r="J238" s="27"/>
      <c r="K238" s="28"/>
      <c r="L238" s="28"/>
      <c r="M238" s="28"/>
      <c r="N238" s="28"/>
      <c r="O238" s="28"/>
      <c r="P238" s="28"/>
      <c r="Q238" s="28"/>
      <c r="R238" s="28"/>
      <c r="S238" s="28"/>
      <c r="T238" s="28"/>
      <c r="U238" s="28"/>
      <c r="V238" s="28"/>
      <c r="W238" s="28"/>
      <c r="X238" s="28"/>
      <c r="Y238" s="6"/>
    </row>
    <row r="239" ht="15.75" customHeight="1">
      <c r="A239" s="49"/>
      <c r="B239" s="27"/>
      <c r="C239" s="27"/>
      <c r="D239" s="28"/>
      <c r="E239" s="28"/>
      <c r="F239" s="65"/>
      <c r="G239" s="65"/>
      <c r="H239" s="65"/>
      <c r="I239" s="162"/>
      <c r="J239" s="27"/>
      <c r="K239" s="28"/>
      <c r="L239" s="28"/>
      <c r="M239" s="28"/>
      <c r="N239" s="28"/>
      <c r="O239" s="28"/>
      <c r="P239" s="28"/>
      <c r="Q239" s="28"/>
      <c r="R239" s="28"/>
      <c r="S239" s="28"/>
      <c r="T239" s="28"/>
      <c r="U239" s="28"/>
      <c r="V239" s="28"/>
      <c r="W239" s="28"/>
      <c r="X239" s="28"/>
      <c r="Y239" s="6"/>
    </row>
    <row r="240" ht="15.75" customHeight="1">
      <c r="A240" s="49"/>
      <c r="B240" s="27"/>
      <c r="C240" s="27"/>
      <c r="D240" s="28"/>
      <c r="E240" s="28"/>
      <c r="F240" s="65"/>
      <c r="G240" s="65"/>
      <c r="H240" s="65"/>
      <c r="I240" s="162"/>
      <c r="J240" s="27"/>
      <c r="K240" s="28"/>
      <c r="L240" s="28"/>
      <c r="M240" s="28"/>
      <c r="N240" s="28"/>
      <c r="O240" s="28"/>
      <c r="P240" s="28"/>
      <c r="Q240" s="28"/>
      <c r="R240" s="28"/>
      <c r="S240" s="28"/>
      <c r="T240" s="28"/>
      <c r="U240" s="28"/>
      <c r="V240" s="28"/>
      <c r="W240" s="28"/>
      <c r="X240" s="28"/>
      <c r="Y240" s="6"/>
    </row>
    <row r="241" ht="15.75" customHeight="1">
      <c r="A241" s="49"/>
      <c r="B241" s="27"/>
      <c r="C241" s="27"/>
      <c r="D241" s="28"/>
      <c r="E241" s="28"/>
      <c r="F241" s="65"/>
      <c r="G241" s="65"/>
      <c r="H241" s="65"/>
      <c r="I241" s="162"/>
      <c r="J241" s="27"/>
      <c r="K241" s="28"/>
      <c r="L241" s="28"/>
      <c r="M241" s="28"/>
      <c r="N241" s="28"/>
      <c r="O241" s="28"/>
      <c r="P241" s="28"/>
      <c r="Q241" s="28"/>
      <c r="R241" s="28"/>
      <c r="S241" s="28"/>
      <c r="T241" s="28"/>
      <c r="U241" s="28"/>
      <c r="V241" s="28"/>
      <c r="W241" s="28"/>
      <c r="X241" s="28"/>
      <c r="Y241" s="6"/>
    </row>
    <row r="242" ht="15.75" customHeight="1">
      <c r="A242" s="163"/>
      <c r="B242" s="164"/>
      <c r="C242" s="162"/>
      <c r="D242" s="162"/>
      <c r="E242" s="165"/>
      <c r="F242" s="162"/>
      <c r="G242" s="162"/>
      <c r="H242" s="162"/>
      <c r="I242" s="162"/>
      <c r="J242" s="162"/>
      <c r="K242" s="162"/>
      <c r="L242" s="162"/>
      <c r="M242" s="162"/>
      <c r="N242" s="165"/>
      <c r="O242" s="162"/>
      <c r="P242" s="162"/>
      <c r="Q242" s="162"/>
      <c r="R242" s="162"/>
      <c r="S242" s="162"/>
      <c r="T242" s="162"/>
      <c r="U242" s="162"/>
      <c r="V242" s="162"/>
      <c r="W242" s="162"/>
      <c r="X242" s="162"/>
      <c r="Y242" s="162"/>
    </row>
    <row r="243" ht="15.75" customHeight="1">
      <c r="A243" s="163"/>
      <c r="B243" s="164"/>
      <c r="C243" s="162"/>
      <c r="D243" s="162"/>
      <c r="E243" s="165"/>
      <c r="F243" s="162"/>
      <c r="G243" s="162"/>
      <c r="H243" s="162"/>
      <c r="I243" s="162"/>
      <c r="J243" s="162"/>
      <c r="K243" s="162"/>
      <c r="L243" s="162"/>
      <c r="M243" s="162"/>
      <c r="N243" s="165"/>
      <c r="O243" s="162"/>
      <c r="P243" s="162"/>
      <c r="Q243" s="162"/>
      <c r="R243" s="162"/>
      <c r="S243" s="162"/>
      <c r="T243" s="162"/>
      <c r="U243" s="162"/>
      <c r="V243" s="162"/>
      <c r="W243" s="162"/>
      <c r="X243" s="162"/>
      <c r="Y243" s="162"/>
    </row>
    <row r="244" ht="15.75" customHeight="1">
      <c r="A244" s="163"/>
      <c r="B244" s="164"/>
      <c r="C244" s="162"/>
      <c r="D244" s="162"/>
      <c r="E244" s="165"/>
      <c r="F244" s="162"/>
      <c r="G244" s="162"/>
      <c r="H244" s="162"/>
      <c r="I244" s="162"/>
      <c r="J244" s="162"/>
      <c r="K244" s="162"/>
      <c r="L244" s="162"/>
      <c r="M244" s="162"/>
      <c r="N244" s="165"/>
      <c r="O244" s="162"/>
      <c r="P244" s="162"/>
      <c r="Q244" s="162"/>
      <c r="R244" s="162"/>
      <c r="S244" s="162"/>
      <c r="T244" s="162"/>
      <c r="U244" s="162"/>
      <c r="V244" s="162"/>
      <c r="W244" s="162"/>
      <c r="X244" s="162"/>
      <c r="Y244" s="162"/>
    </row>
    <row r="245" ht="15.75" customHeight="1">
      <c r="A245" s="163"/>
      <c r="B245" s="164"/>
      <c r="C245" s="162"/>
      <c r="D245" s="162"/>
      <c r="E245" s="165"/>
      <c r="F245" s="162"/>
      <c r="G245" s="162"/>
      <c r="H245" s="162"/>
      <c r="I245" s="162"/>
      <c r="J245" s="162"/>
      <c r="K245" s="162"/>
      <c r="L245" s="162"/>
      <c r="M245" s="162"/>
      <c r="N245" s="165"/>
      <c r="O245" s="162"/>
      <c r="P245" s="162"/>
      <c r="Q245" s="162"/>
      <c r="R245" s="162"/>
      <c r="S245" s="162"/>
      <c r="T245" s="162"/>
      <c r="U245" s="162"/>
      <c r="V245" s="162"/>
      <c r="W245" s="162"/>
      <c r="X245" s="162"/>
      <c r="Y245" s="162"/>
    </row>
    <row r="246" ht="15.75" customHeight="1">
      <c r="A246" s="163"/>
      <c r="B246" s="164"/>
      <c r="C246" s="162"/>
      <c r="D246" s="162"/>
      <c r="E246" s="165"/>
      <c r="F246" s="162"/>
      <c r="G246" s="162"/>
      <c r="H246" s="162"/>
      <c r="I246" s="162"/>
      <c r="J246" s="162"/>
      <c r="K246" s="162"/>
      <c r="L246" s="162"/>
      <c r="M246" s="162"/>
      <c r="N246" s="165"/>
      <c r="O246" s="162"/>
      <c r="P246" s="162"/>
      <c r="Q246" s="162"/>
      <c r="R246" s="162"/>
      <c r="S246" s="162"/>
      <c r="T246" s="162"/>
      <c r="U246" s="162"/>
      <c r="V246" s="162"/>
      <c r="W246" s="162"/>
      <c r="X246" s="162"/>
      <c r="Y246" s="162"/>
    </row>
    <row r="247" ht="15.75" customHeight="1">
      <c r="A247" s="163"/>
      <c r="B247" s="164"/>
      <c r="C247" s="162"/>
      <c r="D247" s="162"/>
      <c r="E247" s="165"/>
      <c r="F247" s="162"/>
      <c r="G247" s="162"/>
      <c r="H247" s="162"/>
      <c r="I247" s="162"/>
      <c r="J247" s="162"/>
      <c r="K247" s="162"/>
      <c r="L247" s="162"/>
      <c r="M247" s="162"/>
      <c r="N247" s="165"/>
      <c r="O247" s="162"/>
      <c r="P247" s="162"/>
      <c r="Q247" s="162"/>
      <c r="R247" s="162"/>
      <c r="S247" s="162"/>
      <c r="T247" s="162"/>
      <c r="U247" s="162"/>
      <c r="V247" s="162"/>
      <c r="W247" s="162"/>
      <c r="X247" s="162"/>
      <c r="Y247" s="162"/>
    </row>
    <row r="248" ht="15.75" customHeight="1">
      <c r="A248" s="163"/>
      <c r="B248" s="164"/>
      <c r="C248" s="162"/>
      <c r="D248" s="162"/>
      <c r="E248" s="165"/>
      <c r="F248" s="162"/>
      <c r="G248" s="162"/>
      <c r="H248" s="162"/>
      <c r="I248" s="162"/>
      <c r="J248" s="162"/>
      <c r="K248" s="162"/>
      <c r="L248" s="162"/>
      <c r="M248" s="162"/>
      <c r="N248" s="165"/>
      <c r="O248" s="162"/>
      <c r="P248" s="162"/>
      <c r="Q248" s="162"/>
      <c r="R248" s="162"/>
      <c r="S248" s="162"/>
      <c r="T248" s="162"/>
      <c r="U248" s="162"/>
      <c r="V248" s="162"/>
      <c r="W248" s="162"/>
      <c r="X248" s="162"/>
      <c r="Y248" s="162"/>
    </row>
    <row r="249" ht="15.75" customHeight="1">
      <c r="A249" s="163"/>
      <c r="B249" s="164"/>
      <c r="C249" s="162"/>
      <c r="D249" s="162"/>
      <c r="E249" s="165"/>
      <c r="F249" s="162"/>
      <c r="G249" s="162"/>
      <c r="H249" s="162"/>
      <c r="I249" s="162"/>
      <c r="J249" s="162"/>
      <c r="K249" s="162"/>
      <c r="L249" s="162"/>
      <c r="M249" s="162"/>
      <c r="N249" s="165"/>
      <c r="O249" s="162"/>
      <c r="P249" s="162"/>
      <c r="Q249" s="162"/>
      <c r="R249" s="162"/>
      <c r="S249" s="162"/>
      <c r="T249" s="162"/>
      <c r="U249" s="162"/>
      <c r="V249" s="162"/>
      <c r="W249" s="162"/>
      <c r="X249" s="162"/>
      <c r="Y249" s="162"/>
    </row>
    <row r="250" ht="15.75" customHeight="1">
      <c r="A250" s="163"/>
      <c r="B250" s="164"/>
      <c r="C250" s="162"/>
      <c r="D250" s="162"/>
      <c r="E250" s="165"/>
      <c r="F250" s="162"/>
      <c r="G250" s="162"/>
      <c r="H250" s="162"/>
      <c r="I250" s="162"/>
      <c r="J250" s="162"/>
      <c r="K250" s="162"/>
      <c r="L250" s="162"/>
      <c r="M250" s="162"/>
      <c r="N250" s="165"/>
      <c r="O250" s="162"/>
      <c r="P250" s="162"/>
      <c r="Q250" s="162"/>
      <c r="R250" s="162"/>
      <c r="S250" s="162"/>
      <c r="T250" s="162"/>
      <c r="U250" s="162"/>
      <c r="V250" s="162"/>
      <c r="W250" s="162"/>
      <c r="X250" s="162"/>
      <c r="Y250" s="162"/>
    </row>
    <row r="251" ht="15.75" customHeight="1">
      <c r="A251" s="163"/>
      <c r="B251" s="164"/>
      <c r="C251" s="162"/>
      <c r="D251" s="162"/>
      <c r="E251" s="165"/>
      <c r="F251" s="162"/>
      <c r="G251" s="162"/>
      <c r="H251" s="162"/>
      <c r="I251" s="162"/>
      <c r="J251" s="162"/>
      <c r="K251" s="162"/>
      <c r="L251" s="162"/>
      <c r="M251" s="162"/>
      <c r="N251" s="165"/>
      <c r="O251" s="162"/>
      <c r="P251" s="162"/>
      <c r="Q251" s="162"/>
      <c r="R251" s="162"/>
      <c r="S251" s="162"/>
      <c r="T251" s="162"/>
      <c r="U251" s="162"/>
      <c r="V251" s="162"/>
      <c r="W251" s="162"/>
      <c r="X251" s="162"/>
      <c r="Y251" s="162"/>
    </row>
    <row r="252" ht="15.75" customHeight="1">
      <c r="A252" s="163"/>
      <c r="B252" s="164"/>
      <c r="C252" s="162"/>
      <c r="D252" s="162"/>
      <c r="E252" s="165"/>
      <c r="F252" s="162"/>
      <c r="G252" s="162"/>
      <c r="H252" s="162"/>
      <c r="I252" s="162"/>
      <c r="J252" s="162"/>
      <c r="K252" s="162"/>
      <c r="L252" s="162"/>
      <c r="M252" s="162"/>
      <c r="N252" s="165"/>
      <c r="O252" s="162"/>
      <c r="P252" s="162"/>
      <c r="Q252" s="162"/>
      <c r="R252" s="162"/>
      <c r="S252" s="162"/>
      <c r="T252" s="162"/>
      <c r="U252" s="162"/>
      <c r="V252" s="162"/>
      <c r="W252" s="162"/>
      <c r="X252" s="162"/>
      <c r="Y252" s="162"/>
    </row>
    <row r="253" ht="15.75" customHeight="1">
      <c r="A253" s="163"/>
      <c r="B253" s="164"/>
      <c r="C253" s="162"/>
      <c r="D253" s="162"/>
      <c r="E253" s="165"/>
      <c r="F253" s="162"/>
      <c r="G253" s="162"/>
      <c r="H253" s="162"/>
      <c r="I253" s="162"/>
      <c r="J253" s="162"/>
      <c r="K253" s="162"/>
      <c r="L253" s="162"/>
      <c r="M253" s="162"/>
      <c r="N253" s="165"/>
      <c r="O253" s="162"/>
      <c r="P253" s="162"/>
      <c r="Q253" s="162"/>
      <c r="R253" s="162"/>
      <c r="S253" s="162"/>
      <c r="T253" s="162"/>
      <c r="U253" s="162"/>
      <c r="V253" s="162"/>
      <c r="W253" s="162"/>
      <c r="X253" s="162"/>
      <c r="Y253" s="162"/>
    </row>
    <row r="254" ht="15.75" customHeight="1">
      <c r="A254" s="163"/>
      <c r="B254" s="164"/>
      <c r="C254" s="162"/>
      <c r="D254" s="162"/>
      <c r="E254" s="165"/>
      <c r="F254" s="162"/>
      <c r="G254" s="162"/>
      <c r="H254" s="162"/>
      <c r="I254" s="162"/>
      <c r="J254" s="162"/>
      <c r="K254" s="162"/>
      <c r="L254" s="162"/>
      <c r="M254" s="162"/>
      <c r="N254" s="165"/>
      <c r="O254" s="162"/>
      <c r="P254" s="162"/>
      <c r="Q254" s="162"/>
      <c r="R254" s="162"/>
      <c r="S254" s="162"/>
      <c r="T254" s="162"/>
      <c r="U254" s="162"/>
      <c r="V254" s="162"/>
      <c r="W254" s="162"/>
      <c r="X254" s="162"/>
      <c r="Y254" s="162"/>
    </row>
    <row r="255" ht="15.75" customHeight="1">
      <c r="A255" s="163"/>
      <c r="B255" s="164"/>
      <c r="C255" s="162"/>
      <c r="D255" s="162"/>
      <c r="E255" s="165"/>
      <c r="F255" s="162"/>
      <c r="G255" s="162"/>
      <c r="H255" s="162"/>
      <c r="I255" s="162"/>
      <c r="J255" s="162"/>
      <c r="K255" s="162"/>
      <c r="L255" s="162"/>
      <c r="M255" s="162"/>
      <c r="N255" s="165"/>
      <c r="O255" s="162"/>
      <c r="P255" s="162"/>
      <c r="Q255" s="162"/>
      <c r="R255" s="162"/>
      <c r="S255" s="162"/>
      <c r="T255" s="162"/>
      <c r="U255" s="162"/>
      <c r="V255" s="162"/>
      <c r="W255" s="162"/>
      <c r="X255" s="162"/>
      <c r="Y255" s="162"/>
    </row>
    <row r="256" ht="15.75" customHeight="1">
      <c r="A256" s="163"/>
      <c r="B256" s="164"/>
      <c r="C256" s="162"/>
      <c r="D256" s="162"/>
      <c r="E256" s="165"/>
      <c r="F256" s="162"/>
      <c r="G256" s="162"/>
      <c r="H256" s="162"/>
      <c r="I256" s="162"/>
      <c r="J256" s="162"/>
      <c r="K256" s="162"/>
      <c r="L256" s="162"/>
      <c r="M256" s="162"/>
      <c r="N256" s="165"/>
      <c r="O256" s="162"/>
      <c r="P256" s="162"/>
      <c r="Q256" s="162"/>
      <c r="R256" s="162"/>
      <c r="S256" s="162"/>
      <c r="T256" s="162"/>
      <c r="U256" s="162"/>
      <c r="V256" s="162"/>
      <c r="W256" s="162"/>
      <c r="X256" s="162"/>
      <c r="Y256" s="162"/>
    </row>
    <row r="257" ht="15.75" customHeight="1">
      <c r="A257" s="163"/>
      <c r="B257" s="164"/>
      <c r="C257" s="162"/>
      <c r="D257" s="162"/>
      <c r="E257" s="165"/>
      <c r="F257" s="162"/>
      <c r="G257" s="162"/>
      <c r="H257" s="162"/>
      <c r="I257" s="162"/>
      <c r="J257" s="162"/>
      <c r="K257" s="162"/>
      <c r="L257" s="162"/>
      <c r="M257" s="162"/>
      <c r="N257" s="165"/>
      <c r="O257" s="162"/>
      <c r="P257" s="162"/>
      <c r="Q257" s="162"/>
      <c r="R257" s="162"/>
      <c r="S257" s="162"/>
      <c r="T257" s="162"/>
      <c r="U257" s="162"/>
      <c r="V257" s="162"/>
      <c r="W257" s="162"/>
      <c r="X257" s="162"/>
      <c r="Y257" s="162"/>
    </row>
    <row r="258" ht="15.75" customHeight="1">
      <c r="A258" s="163"/>
      <c r="B258" s="164"/>
      <c r="C258" s="162"/>
      <c r="D258" s="162"/>
      <c r="E258" s="165"/>
      <c r="F258" s="162"/>
      <c r="G258" s="162"/>
      <c r="H258" s="162"/>
      <c r="I258" s="162"/>
      <c r="J258" s="162"/>
      <c r="K258" s="162"/>
      <c r="L258" s="162"/>
      <c r="M258" s="162"/>
      <c r="N258" s="165"/>
      <c r="O258" s="162"/>
      <c r="P258" s="162"/>
      <c r="Q258" s="162"/>
      <c r="R258" s="162"/>
      <c r="S258" s="162"/>
      <c r="T258" s="162"/>
      <c r="U258" s="162"/>
      <c r="V258" s="162"/>
      <c r="W258" s="162"/>
      <c r="X258" s="162"/>
      <c r="Y258" s="162"/>
    </row>
    <row r="259" ht="15.75" customHeight="1">
      <c r="A259" s="163"/>
      <c r="B259" s="164"/>
      <c r="C259" s="162"/>
      <c r="D259" s="162"/>
      <c r="E259" s="165"/>
      <c r="F259" s="162"/>
      <c r="G259" s="162"/>
      <c r="H259" s="162"/>
      <c r="I259" s="162"/>
      <c r="J259" s="162"/>
      <c r="K259" s="162"/>
      <c r="L259" s="162"/>
      <c r="M259" s="162"/>
      <c r="N259" s="165"/>
      <c r="O259" s="162"/>
      <c r="P259" s="162"/>
      <c r="Q259" s="162"/>
      <c r="R259" s="162"/>
      <c r="S259" s="162"/>
      <c r="T259" s="162"/>
      <c r="U259" s="162"/>
      <c r="V259" s="162"/>
      <c r="W259" s="162"/>
      <c r="X259" s="162"/>
      <c r="Y259" s="162"/>
    </row>
    <row r="260" ht="15.75" customHeight="1">
      <c r="A260" s="163"/>
      <c r="B260" s="164"/>
      <c r="C260" s="162"/>
      <c r="D260" s="162"/>
      <c r="E260" s="165"/>
      <c r="F260" s="162"/>
      <c r="G260" s="162"/>
      <c r="H260" s="162"/>
      <c r="I260" s="162"/>
      <c r="J260" s="162"/>
      <c r="K260" s="162"/>
      <c r="L260" s="162"/>
      <c r="M260" s="162"/>
      <c r="N260" s="165"/>
      <c r="O260" s="162"/>
      <c r="P260" s="162"/>
      <c r="Q260" s="162"/>
      <c r="R260" s="162"/>
      <c r="S260" s="162"/>
      <c r="T260" s="162"/>
      <c r="U260" s="162"/>
      <c r="V260" s="162"/>
      <c r="W260" s="162"/>
      <c r="X260" s="162"/>
      <c r="Y260" s="162"/>
    </row>
    <row r="261" ht="15.75" customHeight="1">
      <c r="A261" s="163"/>
      <c r="B261" s="164"/>
      <c r="C261" s="162"/>
      <c r="D261" s="162"/>
      <c r="E261" s="165"/>
      <c r="F261" s="162"/>
      <c r="G261" s="162"/>
      <c r="H261" s="162"/>
      <c r="I261" s="162"/>
      <c r="J261" s="162"/>
      <c r="K261" s="162"/>
      <c r="L261" s="162"/>
      <c r="M261" s="162"/>
      <c r="N261" s="165"/>
      <c r="O261" s="162"/>
      <c r="P261" s="162"/>
      <c r="Q261" s="162"/>
      <c r="R261" s="162"/>
      <c r="S261" s="162"/>
      <c r="T261" s="162"/>
      <c r="U261" s="162"/>
      <c r="V261" s="162"/>
      <c r="W261" s="162"/>
      <c r="X261" s="162"/>
      <c r="Y261" s="162"/>
    </row>
    <row r="262" ht="15.75" customHeight="1">
      <c r="A262" s="163"/>
      <c r="B262" s="164"/>
      <c r="C262" s="162"/>
      <c r="D262" s="162"/>
      <c r="E262" s="165"/>
      <c r="F262" s="162"/>
      <c r="G262" s="162"/>
      <c r="H262" s="162"/>
      <c r="I262" s="162"/>
      <c r="J262" s="162"/>
      <c r="K262" s="162"/>
      <c r="L262" s="162"/>
      <c r="M262" s="162"/>
      <c r="N262" s="165"/>
      <c r="O262" s="162"/>
      <c r="P262" s="162"/>
      <c r="Q262" s="162"/>
      <c r="R262" s="162"/>
      <c r="S262" s="162"/>
      <c r="T262" s="162"/>
      <c r="U262" s="162"/>
      <c r="V262" s="162"/>
      <c r="W262" s="162"/>
      <c r="X262" s="162"/>
      <c r="Y262" s="162"/>
    </row>
    <row r="263" ht="15.75" customHeight="1">
      <c r="A263" s="163"/>
      <c r="B263" s="164"/>
      <c r="C263" s="162"/>
      <c r="D263" s="162"/>
      <c r="E263" s="165"/>
      <c r="F263" s="162"/>
      <c r="G263" s="162"/>
      <c r="H263" s="162"/>
      <c r="I263" s="162"/>
      <c r="J263" s="162"/>
      <c r="K263" s="162"/>
      <c r="L263" s="162"/>
      <c r="M263" s="162"/>
      <c r="N263" s="165"/>
      <c r="O263" s="162"/>
      <c r="P263" s="162"/>
      <c r="Q263" s="162"/>
      <c r="R263" s="162"/>
      <c r="S263" s="162"/>
      <c r="T263" s="162"/>
      <c r="U263" s="162"/>
      <c r="V263" s="162"/>
      <c r="W263" s="162"/>
      <c r="X263" s="162"/>
      <c r="Y263" s="162"/>
    </row>
    <row r="264" ht="15.75" customHeight="1">
      <c r="A264" s="163"/>
      <c r="B264" s="164"/>
      <c r="C264" s="162"/>
      <c r="D264" s="162"/>
      <c r="E264" s="165"/>
      <c r="F264" s="162"/>
      <c r="G264" s="162"/>
      <c r="H264" s="162"/>
      <c r="I264" s="162"/>
      <c r="J264" s="162"/>
      <c r="K264" s="162"/>
      <c r="L264" s="162"/>
      <c r="M264" s="162"/>
      <c r="N264" s="165"/>
      <c r="O264" s="162"/>
      <c r="P264" s="162"/>
      <c r="Q264" s="162"/>
      <c r="R264" s="162"/>
      <c r="S264" s="162"/>
      <c r="T264" s="162"/>
      <c r="U264" s="162"/>
      <c r="V264" s="162"/>
      <c r="W264" s="162"/>
      <c r="X264" s="162"/>
      <c r="Y264" s="162"/>
    </row>
    <row r="265" ht="15.75" customHeight="1">
      <c r="A265" s="163"/>
      <c r="B265" s="164"/>
      <c r="C265" s="162"/>
      <c r="D265" s="162"/>
      <c r="E265" s="165"/>
      <c r="F265" s="162"/>
      <c r="G265" s="162"/>
      <c r="H265" s="162"/>
      <c r="I265" s="162"/>
      <c r="J265" s="162"/>
      <c r="K265" s="162"/>
      <c r="L265" s="162"/>
      <c r="M265" s="162"/>
      <c r="N265" s="165"/>
      <c r="O265" s="162"/>
      <c r="P265" s="162"/>
      <c r="Q265" s="162"/>
      <c r="R265" s="162"/>
      <c r="S265" s="162"/>
      <c r="T265" s="162"/>
      <c r="U265" s="162"/>
      <c r="V265" s="162"/>
      <c r="W265" s="162"/>
      <c r="X265" s="162"/>
      <c r="Y265" s="162"/>
    </row>
    <row r="266" ht="15.75" customHeight="1">
      <c r="A266" s="163"/>
      <c r="B266" s="164"/>
      <c r="C266" s="162"/>
      <c r="D266" s="162"/>
      <c r="E266" s="165"/>
      <c r="F266" s="162"/>
      <c r="G266" s="162"/>
      <c r="H266" s="162"/>
      <c r="I266" s="162"/>
      <c r="J266" s="162"/>
      <c r="K266" s="162"/>
      <c r="L266" s="162"/>
      <c r="M266" s="162"/>
      <c r="N266" s="165"/>
      <c r="O266" s="162"/>
      <c r="P266" s="162"/>
      <c r="Q266" s="162"/>
      <c r="R266" s="162"/>
      <c r="S266" s="162"/>
      <c r="T266" s="162"/>
      <c r="U266" s="162"/>
      <c r="V266" s="162"/>
      <c r="W266" s="162"/>
      <c r="X266" s="162"/>
      <c r="Y266" s="162"/>
    </row>
    <row r="267" ht="15.75" customHeight="1">
      <c r="A267" s="163"/>
      <c r="B267" s="164"/>
      <c r="C267" s="162"/>
      <c r="D267" s="162"/>
      <c r="E267" s="165"/>
      <c r="F267" s="162"/>
      <c r="G267" s="162"/>
      <c r="H267" s="162"/>
      <c r="I267" s="162"/>
      <c r="J267" s="162"/>
      <c r="K267" s="162"/>
      <c r="L267" s="162"/>
      <c r="M267" s="162"/>
      <c r="N267" s="165"/>
      <c r="O267" s="162"/>
      <c r="P267" s="162"/>
      <c r="Q267" s="162"/>
      <c r="R267" s="162"/>
      <c r="S267" s="162"/>
      <c r="T267" s="162"/>
      <c r="U267" s="162"/>
      <c r="V267" s="162"/>
      <c r="W267" s="162"/>
      <c r="X267" s="162"/>
      <c r="Y267" s="162"/>
    </row>
    <row r="268" ht="15.75" customHeight="1">
      <c r="A268" s="163"/>
      <c r="B268" s="164"/>
      <c r="C268" s="162"/>
      <c r="D268" s="162"/>
      <c r="E268" s="165"/>
      <c r="F268" s="162"/>
      <c r="G268" s="162"/>
      <c r="H268" s="162"/>
      <c r="I268" s="162"/>
      <c r="J268" s="162"/>
      <c r="K268" s="162"/>
      <c r="L268" s="162"/>
      <c r="M268" s="162"/>
      <c r="N268" s="165"/>
      <c r="O268" s="162"/>
      <c r="P268" s="162"/>
      <c r="Q268" s="162"/>
      <c r="R268" s="162"/>
      <c r="S268" s="162"/>
      <c r="T268" s="162"/>
      <c r="U268" s="162"/>
      <c r="V268" s="162"/>
      <c r="W268" s="162"/>
      <c r="X268" s="162"/>
      <c r="Y268" s="162"/>
    </row>
    <row r="269" ht="15.75" customHeight="1">
      <c r="A269" s="163"/>
      <c r="B269" s="164"/>
      <c r="C269" s="162"/>
      <c r="D269" s="162"/>
      <c r="E269" s="165"/>
      <c r="F269" s="162"/>
      <c r="G269" s="162"/>
      <c r="H269" s="162"/>
      <c r="I269" s="162"/>
      <c r="J269" s="162"/>
      <c r="K269" s="162"/>
      <c r="L269" s="162"/>
      <c r="M269" s="162"/>
      <c r="N269" s="165"/>
      <c r="O269" s="162"/>
      <c r="P269" s="162"/>
      <c r="Q269" s="162"/>
      <c r="R269" s="162"/>
      <c r="S269" s="162"/>
      <c r="T269" s="162"/>
      <c r="U269" s="162"/>
      <c r="V269" s="162"/>
      <c r="W269" s="162"/>
      <c r="X269" s="162"/>
      <c r="Y269" s="162"/>
    </row>
    <row r="270" ht="15.75" customHeight="1">
      <c r="A270" s="163"/>
      <c r="B270" s="164"/>
      <c r="C270" s="162"/>
      <c r="D270" s="162"/>
      <c r="E270" s="165"/>
      <c r="F270" s="162"/>
      <c r="G270" s="162"/>
      <c r="H270" s="162"/>
      <c r="I270" s="162"/>
      <c r="J270" s="162"/>
      <c r="K270" s="162"/>
      <c r="L270" s="162"/>
      <c r="M270" s="162"/>
      <c r="N270" s="165"/>
      <c r="O270" s="162"/>
      <c r="P270" s="162"/>
      <c r="Q270" s="162"/>
      <c r="R270" s="162"/>
      <c r="S270" s="162"/>
      <c r="T270" s="162"/>
      <c r="U270" s="162"/>
      <c r="V270" s="162"/>
      <c r="W270" s="162"/>
      <c r="X270" s="162"/>
      <c r="Y270" s="162"/>
    </row>
    <row r="271" ht="15.75" customHeight="1">
      <c r="A271" s="163"/>
      <c r="B271" s="164"/>
      <c r="C271" s="162"/>
      <c r="D271" s="162"/>
      <c r="E271" s="165"/>
      <c r="F271" s="162"/>
      <c r="G271" s="162"/>
      <c r="H271" s="162"/>
      <c r="I271" s="162"/>
      <c r="J271" s="162"/>
      <c r="K271" s="162"/>
      <c r="L271" s="162"/>
      <c r="M271" s="162"/>
      <c r="N271" s="165"/>
      <c r="O271" s="162"/>
      <c r="P271" s="162"/>
      <c r="Q271" s="162"/>
      <c r="R271" s="162"/>
      <c r="S271" s="162"/>
      <c r="T271" s="162"/>
      <c r="U271" s="162"/>
      <c r="V271" s="162"/>
      <c r="W271" s="162"/>
      <c r="X271" s="162"/>
      <c r="Y271" s="162"/>
    </row>
    <row r="272" ht="15.75" customHeight="1">
      <c r="A272" s="163"/>
      <c r="B272" s="164"/>
      <c r="C272" s="162"/>
      <c r="D272" s="162"/>
      <c r="E272" s="165"/>
      <c r="F272" s="162"/>
      <c r="G272" s="162"/>
      <c r="H272" s="162"/>
      <c r="I272" s="162"/>
      <c r="J272" s="162"/>
      <c r="K272" s="162"/>
      <c r="L272" s="162"/>
      <c r="M272" s="162"/>
      <c r="N272" s="165"/>
      <c r="O272" s="162"/>
      <c r="P272" s="162"/>
      <c r="Q272" s="162"/>
      <c r="R272" s="162"/>
      <c r="S272" s="162"/>
      <c r="T272" s="162"/>
      <c r="U272" s="162"/>
      <c r="V272" s="162"/>
      <c r="W272" s="162"/>
      <c r="X272" s="162"/>
      <c r="Y272" s="162"/>
    </row>
    <row r="273" ht="15.75" customHeight="1">
      <c r="A273" s="163"/>
      <c r="B273" s="164"/>
      <c r="C273" s="162"/>
      <c r="D273" s="162"/>
      <c r="E273" s="165"/>
      <c r="F273" s="162"/>
      <c r="G273" s="162"/>
      <c r="H273" s="162"/>
      <c r="I273" s="162"/>
      <c r="J273" s="162"/>
      <c r="K273" s="162"/>
      <c r="L273" s="162"/>
      <c r="M273" s="162"/>
      <c r="N273" s="165"/>
      <c r="O273" s="162"/>
      <c r="P273" s="162"/>
      <c r="Q273" s="162"/>
      <c r="R273" s="162"/>
      <c r="S273" s="162"/>
      <c r="T273" s="162"/>
      <c r="U273" s="162"/>
      <c r="V273" s="162"/>
      <c r="W273" s="162"/>
      <c r="X273" s="162"/>
      <c r="Y273" s="162"/>
    </row>
    <row r="274" ht="15.75" customHeight="1">
      <c r="A274" s="163"/>
      <c r="B274" s="164"/>
      <c r="C274" s="162"/>
      <c r="D274" s="162"/>
      <c r="E274" s="165"/>
      <c r="F274" s="162"/>
      <c r="G274" s="162"/>
      <c r="H274" s="162"/>
      <c r="I274" s="162"/>
      <c r="J274" s="162"/>
      <c r="K274" s="162"/>
      <c r="L274" s="162"/>
      <c r="M274" s="162"/>
      <c r="N274" s="165"/>
      <c r="O274" s="162"/>
      <c r="P274" s="162"/>
      <c r="Q274" s="162"/>
      <c r="R274" s="162"/>
      <c r="S274" s="162"/>
      <c r="T274" s="162"/>
      <c r="U274" s="162"/>
      <c r="V274" s="162"/>
      <c r="W274" s="162"/>
      <c r="X274" s="162"/>
      <c r="Y274" s="162"/>
    </row>
    <row r="275" ht="15.75" customHeight="1">
      <c r="A275" s="163"/>
      <c r="B275" s="164"/>
      <c r="C275" s="162"/>
      <c r="D275" s="162"/>
      <c r="E275" s="165"/>
      <c r="F275" s="162"/>
      <c r="G275" s="162"/>
      <c r="H275" s="162"/>
      <c r="I275" s="162"/>
      <c r="J275" s="162"/>
      <c r="K275" s="162"/>
      <c r="L275" s="162"/>
      <c r="M275" s="162"/>
      <c r="N275" s="165"/>
      <c r="O275" s="162"/>
      <c r="P275" s="162"/>
      <c r="Q275" s="162"/>
      <c r="R275" s="162"/>
      <c r="S275" s="162"/>
      <c r="T275" s="162"/>
      <c r="U275" s="162"/>
      <c r="V275" s="162"/>
      <c r="W275" s="162"/>
      <c r="X275" s="162"/>
      <c r="Y275" s="162"/>
    </row>
    <row r="276" ht="15.75" customHeight="1">
      <c r="A276" s="163"/>
      <c r="B276" s="164"/>
      <c r="C276" s="162"/>
      <c r="D276" s="162"/>
      <c r="E276" s="165"/>
      <c r="F276" s="162"/>
      <c r="G276" s="162"/>
      <c r="H276" s="162"/>
      <c r="I276" s="162"/>
      <c r="J276" s="162"/>
      <c r="K276" s="162"/>
      <c r="L276" s="162"/>
      <c r="M276" s="162"/>
      <c r="N276" s="165"/>
      <c r="O276" s="162"/>
      <c r="P276" s="162"/>
      <c r="Q276" s="162"/>
      <c r="R276" s="162"/>
      <c r="S276" s="162"/>
      <c r="T276" s="162"/>
      <c r="U276" s="162"/>
      <c r="V276" s="162"/>
      <c r="W276" s="162"/>
      <c r="X276" s="162"/>
      <c r="Y276" s="162"/>
    </row>
    <row r="277" ht="15.75" customHeight="1">
      <c r="A277" s="163"/>
      <c r="B277" s="164"/>
      <c r="C277" s="162"/>
      <c r="D277" s="162"/>
      <c r="E277" s="165"/>
      <c r="F277" s="162"/>
      <c r="G277" s="162"/>
      <c r="H277" s="162"/>
      <c r="I277" s="162"/>
      <c r="J277" s="162"/>
      <c r="K277" s="162"/>
      <c r="L277" s="162"/>
      <c r="M277" s="162"/>
      <c r="N277" s="165"/>
      <c r="O277" s="162"/>
      <c r="P277" s="162"/>
      <c r="Q277" s="162"/>
      <c r="R277" s="162"/>
      <c r="S277" s="162"/>
      <c r="T277" s="162"/>
      <c r="U277" s="162"/>
      <c r="V277" s="162"/>
      <c r="W277" s="162"/>
      <c r="X277" s="162"/>
      <c r="Y277" s="162"/>
    </row>
    <row r="278" ht="15.75" customHeight="1">
      <c r="A278" s="163"/>
      <c r="B278" s="164"/>
      <c r="C278" s="162"/>
      <c r="D278" s="162"/>
      <c r="E278" s="165"/>
      <c r="F278" s="162"/>
      <c r="G278" s="162"/>
      <c r="H278" s="162"/>
      <c r="I278" s="162"/>
      <c r="J278" s="162"/>
      <c r="K278" s="162"/>
      <c r="L278" s="162"/>
      <c r="M278" s="162"/>
      <c r="N278" s="165"/>
      <c r="O278" s="162"/>
      <c r="P278" s="162"/>
      <c r="Q278" s="162"/>
      <c r="R278" s="162"/>
      <c r="S278" s="162"/>
      <c r="T278" s="162"/>
      <c r="U278" s="162"/>
      <c r="V278" s="162"/>
      <c r="W278" s="162"/>
      <c r="X278" s="162"/>
      <c r="Y278" s="162"/>
    </row>
    <row r="279" ht="15.75" customHeight="1">
      <c r="A279" s="163"/>
      <c r="B279" s="164"/>
      <c r="C279" s="162"/>
      <c r="D279" s="162"/>
      <c r="E279" s="165"/>
      <c r="F279" s="162"/>
      <c r="G279" s="162"/>
      <c r="H279" s="162"/>
      <c r="I279" s="162"/>
      <c r="J279" s="162"/>
      <c r="K279" s="162"/>
      <c r="L279" s="162"/>
      <c r="M279" s="162"/>
      <c r="N279" s="165"/>
      <c r="O279" s="162"/>
      <c r="P279" s="162"/>
      <c r="Q279" s="162"/>
      <c r="R279" s="162"/>
      <c r="S279" s="162"/>
      <c r="T279" s="162"/>
      <c r="U279" s="162"/>
      <c r="V279" s="162"/>
      <c r="W279" s="162"/>
      <c r="X279" s="162"/>
      <c r="Y279" s="162"/>
    </row>
    <row r="280" ht="15.75" customHeight="1">
      <c r="A280" s="163"/>
      <c r="B280" s="164"/>
      <c r="C280" s="162"/>
      <c r="D280" s="162"/>
      <c r="E280" s="165"/>
      <c r="F280" s="162"/>
      <c r="G280" s="162"/>
      <c r="H280" s="162"/>
      <c r="I280" s="162"/>
      <c r="J280" s="162"/>
      <c r="K280" s="162"/>
      <c r="L280" s="162"/>
      <c r="M280" s="162"/>
      <c r="N280" s="165"/>
      <c r="O280" s="162"/>
      <c r="P280" s="162"/>
      <c r="Q280" s="162"/>
      <c r="R280" s="162"/>
      <c r="S280" s="162"/>
      <c r="T280" s="162"/>
      <c r="U280" s="162"/>
      <c r="V280" s="162"/>
      <c r="W280" s="162"/>
      <c r="X280" s="162"/>
      <c r="Y280" s="162"/>
    </row>
    <row r="281" ht="15.75" customHeight="1">
      <c r="A281" s="163"/>
      <c r="B281" s="164"/>
      <c r="C281" s="162"/>
      <c r="D281" s="162"/>
      <c r="E281" s="165"/>
      <c r="F281" s="162"/>
      <c r="G281" s="162"/>
      <c r="H281" s="162"/>
      <c r="I281" s="162"/>
      <c r="J281" s="162"/>
      <c r="K281" s="162"/>
      <c r="L281" s="162"/>
      <c r="M281" s="162"/>
      <c r="N281" s="165"/>
      <c r="O281" s="162"/>
      <c r="P281" s="162"/>
      <c r="Q281" s="162"/>
      <c r="R281" s="162"/>
      <c r="S281" s="162"/>
      <c r="T281" s="162"/>
      <c r="U281" s="162"/>
      <c r="V281" s="162"/>
      <c r="W281" s="162"/>
      <c r="X281" s="162"/>
      <c r="Y281" s="162"/>
    </row>
    <row r="282" ht="15.75" customHeight="1">
      <c r="A282" s="163"/>
      <c r="B282" s="164"/>
      <c r="C282" s="162"/>
      <c r="D282" s="162"/>
      <c r="E282" s="165"/>
      <c r="F282" s="162"/>
      <c r="G282" s="162"/>
      <c r="H282" s="162"/>
      <c r="I282" s="162"/>
      <c r="J282" s="162"/>
      <c r="K282" s="162"/>
      <c r="L282" s="162"/>
      <c r="M282" s="162"/>
      <c r="N282" s="165"/>
      <c r="O282" s="162"/>
      <c r="P282" s="162"/>
      <c r="Q282" s="162"/>
      <c r="R282" s="162"/>
      <c r="S282" s="162"/>
      <c r="T282" s="162"/>
      <c r="U282" s="162"/>
      <c r="V282" s="162"/>
      <c r="W282" s="162"/>
      <c r="X282" s="162"/>
      <c r="Y282" s="162"/>
    </row>
    <row r="283" ht="15.75" customHeight="1">
      <c r="A283" s="163"/>
      <c r="B283" s="164"/>
      <c r="C283" s="162"/>
      <c r="D283" s="162"/>
      <c r="E283" s="165"/>
      <c r="F283" s="162"/>
      <c r="G283" s="162"/>
      <c r="H283" s="162"/>
      <c r="I283" s="162"/>
      <c r="J283" s="162"/>
      <c r="K283" s="162"/>
      <c r="L283" s="162"/>
      <c r="M283" s="162"/>
      <c r="N283" s="165"/>
      <c r="O283" s="162"/>
      <c r="P283" s="162"/>
      <c r="Q283" s="162"/>
      <c r="R283" s="162"/>
      <c r="S283" s="162"/>
      <c r="T283" s="162"/>
      <c r="U283" s="162"/>
      <c r="V283" s="162"/>
      <c r="W283" s="162"/>
      <c r="X283" s="162"/>
      <c r="Y283" s="162"/>
    </row>
    <row r="284" ht="15.75" customHeight="1">
      <c r="A284" s="163"/>
      <c r="B284" s="164"/>
      <c r="C284" s="162"/>
      <c r="D284" s="162"/>
      <c r="E284" s="165"/>
      <c r="F284" s="162"/>
      <c r="G284" s="162"/>
      <c r="H284" s="162"/>
      <c r="I284" s="162"/>
      <c r="J284" s="162"/>
      <c r="K284" s="162"/>
      <c r="L284" s="162"/>
      <c r="M284" s="162"/>
      <c r="N284" s="165"/>
      <c r="O284" s="162"/>
      <c r="P284" s="162"/>
      <c r="Q284" s="162"/>
      <c r="R284" s="162"/>
      <c r="S284" s="162"/>
      <c r="T284" s="162"/>
      <c r="U284" s="162"/>
      <c r="V284" s="162"/>
      <c r="W284" s="162"/>
      <c r="X284" s="162"/>
      <c r="Y284" s="162"/>
    </row>
    <row r="285" ht="15.75" customHeight="1">
      <c r="A285" s="163"/>
      <c r="B285" s="164"/>
      <c r="C285" s="162"/>
      <c r="D285" s="162"/>
      <c r="E285" s="165"/>
      <c r="F285" s="162"/>
      <c r="G285" s="162"/>
      <c r="H285" s="162"/>
      <c r="I285" s="162"/>
      <c r="J285" s="162"/>
      <c r="K285" s="162"/>
      <c r="L285" s="162"/>
      <c r="M285" s="162"/>
      <c r="N285" s="165"/>
      <c r="O285" s="162"/>
      <c r="P285" s="162"/>
      <c r="Q285" s="162"/>
      <c r="R285" s="162"/>
      <c r="S285" s="162"/>
      <c r="T285" s="162"/>
      <c r="U285" s="162"/>
      <c r="V285" s="162"/>
      <c r="W285" s="162"/>
      <c r="X285" s="162"/>
      <c r="Y285" s="162"/>
    </row>
    <row r="286" ht="15.75" customHeight="1">
      <c r="A286" s="163"/>
      <c r="B286" s="164"/>
      <c r="C286" s="162"/>
      <c r="D286" s="162"/>
      <c r="E286" s="165"/>
      <c r="F286" s="162"/>
      <c r="G286" s="162"/>
      <c r="H286" s="162"/>
      <c r="I286" s="162"/>
      <c r="J286" s="162"/>
      <c r="K286" s="162"/>
      <c r="L286" s="162"/>
      <c r="M286" s="162"/>
      <c r="N286" s="165"/>
      <c r="O286" s="162"/>
      <c r="P286" s="162"/>
      <c r="Q286" s="162"/>
      <c r="R286" s="162"/>
      <c r="S286" s="162"/>
      <c r="T286" s="162"/>
      <c r="U286" s="162"/>
      <c r="V286" s="162"/>
      <c r="W286" s="162"/>
      <c r="X286" s="162"/>
      <c r="Y286" s="162"/>
    </row>
    <row r="287" ht="15.75" customHeight="1">
      <c r="A287" s="163"/>
      <c r="B287" s="164"/>
      <c r="C287" s="162"/>
      <c r="D287" s="162"/>
      <c r="E287" s="165"/>
      <c r="F287" s="162"/>
      <c r="G287" s="162"/>
      <c r="H287" s="162"/>
      <c r="I287" s="162"/>
      <c r="J287" s="162"/>
      <c r="K287" s="162"/>
      <c r="L287" s="162"/>
      <c r="M287" s="162"/>
      <c r="N287" s="165"/>
      <c r="O287" s="162"/>
      <c r="P287" s="162"/>
      <c r="Q287" s="162"/>
      <c r="R287" s="162"/>
      <c r="S287" s="162"/>
      <c r="T287" s="162"/>
      <c r="U287" s="162"/>
      <c r="V287" s="162"/>
      <c r="W287" s="162"/>
      <c r="X287" s="162"/>
      <c r="Y287" s="162"/>
    </row>
    <row r="288" ht="15.75" customHeight="1">
      <c r="A288" s="163"/>
      <c r="B288" s="164"/>
      <c r="C288" s="162"/>
      <c r="D288" s="162"/>
      <c r="E288" s="165"/>
      <c r="F288" s="162"/>
      <c r="G288" s="162"/>
      <c r="H288" s="162"/>
      <c r="I288" s="162"/>
      <c r="J288" s="162"/>
      <c r="K288" s="162"/>
      <c r="L288" s="162"/>
      <c r="M288" s="162"/>
      <c r="N288" s="165"/>
      <c r="O288" s="162"/>
      <c r="P288" s="162"/>
      <c r="Q288" s="162"/>
      <c r="R288" s="162"/>
      <c r="S288" s="162"/>
      <c r="T288" s="162"/>
      <c r="U288" s="162"/>
      <c r="V288" s="162"/>
      <c r="W288" s="162"/>
      <c r="X288" s="162"/>
      <c r="Y288" s="162"/>
    </row>
    <row r="289" ht="15.75" customHeight="1">
      <c r="A289" s="163"/>
      <c r="B289" s="164"/>
      <c r="C289" s="162"/>
      <c r="D289" s="162"/>
      <c r="E289" s="165"/>
      <c r="F289" s="162"/>
      <c r="G289" s="162"/>
      <c r="H289" s="162"/>
      <c r="I289" s="162"/>
      <c r="J289" s="162"/>
      <c r="K289" s="162"/>
      <c r="L289" s="162"/>
      <c r="M289" s="162"/>
      <c r="N289" s="165"/>
      <c r="O289" s="162"/>
      <c r="P289" s="162"/>
      <c r="Q289" s="162"/>
      <c r="R289" s="162"/>
      <c r="S289" s="162"/>
      <c r="T289" s="162"/>
      <c r="U289" s="162"/>
      <c r="V289" s="162"/>
      <c r="W289" s="162"/>
      <c r="X289" s="162"/>
      <c r="Y289" s="162"/>
    </row>
    <row r="290" ht="15.75" customHeight="1">
      <c r="A290" s="163"/>
      <c r="B290" s="164"/>
      <c r="C290" s="162"/>
      <c r="D290" s="162"/>
      <c r="E290" s="165"/>
      <c r="F290" s="162"/>
      <c r="G290" s="162"/>
      <c r="H290" s="162"/>
      <c r="I290" s="162"/>
      <c r="J290" s="162"/>
      <c r="K290" s="162"/>
      <c r="L290" s="162"/>
      <c r="M290" s="162"/>
      <c r="N290" s="165"/>
      <c r="O290" s="162"/>
      <c r="P290" s="162"/>
      <c r="Q290" s="162"/>
      <c r="R290" s="162"/>
      <c r="S290" s="162"/>
      <c r="T290" s="162"/>
      <c r="U290" s="162"/>
      <c r="V290" s="162"/>
      <c r="W290" s="162"/>
      <c r="X290" s="162"/>
      <c r="Y290" s="162"/>
    </row>
    <row r="291" ht="15.75" customHeight="1">
      <c r="A291" s="163"/>
      <c r="B291" s="164"/>
      <c r="C291" s="162"/>
      <c r="D291" s="162"/>
      <c r="E291" s="165"/>
      <c r="F291" s="162"/>
      <c r="G291" s="162"/>
      <c r="H291" s="162"/>
      <c r="I291" s="162"/>
      <c r="J291" s="162"/>
      <c r="K291" s="162"/>
      <c r="L291" s="162"/>
      <c r="M291" s="162"/>
      <c r="N291" s="165"/>
      <c r="O291" s="162"/>
      <c r="P291" s="162"/>
      <c r="Q291" s="162"/>
      <c r="R291" s="162"/>
      <c r="S291" s="162"/>
      <c r="T291" s="162"/>
      <c r="U291" s="162"/>
      <c r="V291" s="162"/>
      <c r="W291" s="162"/>
      <c r="X291" s="162"/>
      <c r="Y291" s="162"/>
    </row>
    <row r="292" ht="15.75" customHeight="1">
      <c r="A292" s="163"/>
      <c r="B292" s="164"/>
      <c r="C292" s="162"/>
      <c r="D292" s="162"/>
      <c r="E292" s="165"/>
      <c r="F292" s="162"/>
      <c r="G292" s="162"/>
      <c r="H292" s="162"/>
      <c r="I292" s="162"/>
      <c r="J292" s="162"/>
      <c r="K292" s="162"/>
      <c r="L292" s="162"/>
      <c r="M292" s="162"/>
      <c r="N292" s="165"/>
      <c r="O292" s="162"/>
      <c r="P292" s="162"/>
      <c r="Q292" s="162"/>
      <c r="R292" s="162"/>
      <c r="S292" s="162"/>
      <c r="T292" s="162"/>
      <c r="U292" s="162"/>
      <c r="V292" s="162"/>
      <c r="W292" s="162"/>
      <c r="X292" s="162"/>
      <c r="Y292" s="162"/>
    </row>
    <row r="293" ht="15.75" customHeight="1">
      <c r="A293" s="163"/>
      <c r="B293" s="164"/>
      <c r="C293" s="162"/>
      <c r="D293" s="162"/>
      <c r="E293" s="165"/>
      <c r="F293" s="162"/>
      <c r="G293" s="162"/>
      <c r="H293" s="162"/>
      <c r="I293" s="162"/>
      <c r="J293" s="162"/>
      <c r="K293" s="162"/>
      <c r="L293" s="162"/>
      <c r="M293" s="162"/>
      <c r="N293" s="165"/>
      <c r="O293" s="162"/>
      <c r="P293" s="162"/>
      <c r="Q293" s="162"/>
      <c r="R293" s="162"/>
      <c r="S293" s="162"/>
      <c r="T293" s="162"/>
      <c r="U293" s="162"/>
      <c r="V293" s="162"/>
      <c r="W293" s="162"/>
      <c r="X293" s="162"/>
      <c r="Y293" s="162"/>
    </row>
    <row r="294" ht="15.75" customHeight="1">
      <c r="A294" s="163"/>
      <c r="B294" s="164"/>
      <c r="C294" s="162"/>
      <c r="D294" s="162"/>
      <c r="E294" s="165"/>
      <c r="F294" s="162"/>
      <c r="G294" s="162"/>
      <c r="H294" s="162"/>
      <c r="I294" s="162"/>
      <c r="J294" s="162"/>
      <c r="K294" s="162"/>
      <c r="L294" s="162"/>
      <c r="M294" s="162"/>
      <c r="N294" s="165"/>
      <c r="O294" s="162"/>
      <c r="P294" s="162"/>
      <c r="Q294" s="162"/>
      <c r="R294" s="162"/>
      <c r="S294" s="162"/>
      <c r="T294" s="162"/>
      <c r="U294" s="162"/>
      <c r="V294" s="162"/>
      <c r="W294" s="162"/>
      <c r="X294" s="162"/>
      <c r="Y294" s="162"/>
    </row>
    <row r="295" ht="15.75" customHeight="1">
      <c r="A295" s="163"/>
      <c r="B295" s="164"/>
      <c r="C295" s="162"/>
      <c r="D295" s="162"/>
      <c r="E295" s="165"/>
      <c r="F295" s="162"/>
      <c r="G295" s="162"/>
      <c r="H295" s="162"/>
      <c r="I295" s="162"/>
      <c r="J295" s="162"/>
      <c r="K295" s="162"/>
      <c r="L295" s="162"/>
      <c r="M295" s="162"/>
      <c r="N295" s="165"/>
      <c r="O295" s="162"/>
      <c r="P295" s="162"/>
      <c r="Q295" s="162"/>
      <c r="R295" s="162"/>
      <c r="S295" s="162"/>
      <c r="T295" s="162"/>
      <c r="U295" s="162"/>
      <c r="V295" s="162"/>
      <c r="W295" s="162"/>
      <c r="X295" s="162"/>
      <c r="Y295" s="162"/>
    </row>
    <row r="296" ht="15.75" customHeight="1">
      <c r="A296" s="163"/>
      <c r="B296" s="164"/>
      <c r="C296" s="162"/>
      <c r="D296" s="162"/>
      <c r="E296" s="165"/>
      <c r="F296" s="162"/>
      <c r="G296" s="162"/>
      <c r="H296" s="162"/>
      <c r="I296" s="162"/>
      <c r="J296" s="162"/>
      <c r="K296" s="162"/>
      <c r="L296" s="162"/>
      <c r="M296" s="162"/>
      <c r="N296" s="165"/>
      <c r="O296" s="162"/>
      <c r="P296" s="162"/>
      <c r="Q296" s="162"/>
      <c r="R296" s="162"/>
      <c r="S296" s="162"/>
      <c r="T296" s="162"/>
      <c r="U296" s="162"/>
      <c r="V296" s="162"/>
      <c r="W296" s="162"/>
      <c r="X296" s="162"/>
      <c r="Y296" s="162"/>
    </row>
    <row r="297" ht="15.75" customHeight="1">
      <c r="A297" s="163"/>
      <c r="B297" s="164"/>
      <c r="C297" s="162"/>
      <c r="D297" s="162"/>
      <c r="E297" s="165"/>
      <c r="F297" s="162"/>
      <c r="G297" s="162"/>
      <c r="H297" s="162"/>
      <c r="I297" s="162"/>
      <c r="J297" s="162"/>
      <c r="K297" s="162"/>
      <c r="L297" s="162"/>
      <c r="M297" s="162"/>
      <c r="N297" s="165"/>
      <c r="O297" s="162"/>
      <c r="P297" s="162"/>
      <c r="Q297" s="162"/>
      <c r="R297" s="162"/>
      <c r="S297" s="162"/>
      <c r="T297" s="162"/>
      <c r="U297" s="162"/>
      <c r="V297" s="162"/>
      <c r="W297" s="162"/>
      <c r="X297" s="162"/>
      <c r="Y297" s="162"/>
    </row>
    <row r="298" ht="15.75" customHeight="1">
      <c r="A298" s="163"/>
      <c r="B298" s="164"/>
      <c r="C298" s="162"/>
      <c r="D298" s="162"/>
      <c r="E298" s="165"/>
      <c r="F298" s="162"/>
      <c r="G298" s="162"/>
      <c r="H298" s="162"/>
      <c r="I298" s="162"/>
      <c r="J298" s="162"/>
      <c r="K298" s="162"/>
      <c r="L298" s="162"/>
      <c r="M298" s="162"/>
      <c r="N298" s="165"/>
      <c r="O298" s="162"/>
      <c r="P298" s="162"/>
      <c r="Q298" s="162"/>
      <c r="R298" s="162"/>
      <c r="S298" s="162"/>
      <c r="T298" s="162"/>
      <c r="U298" s="162"/>
      <c r="V298" s="162"/>
      <c r="W298" s="162"/>
      <c r="X298" s="162"/>
      <c r="Y298" s="162"/>
    </row>
    <row r="299" ht="15.75" customHeight="1">
      <c r="A299" s="163"/>
      <c r="B299" s="164"/>
      <c r="C299" s="162"/>
      <c r="D299" s="162"/>
      <c r="E299" s="165"/>
      <c r="F299" s="162"/>
      <c r="G299" s="162"/>
      <c r="H299" s="162"/>
      <c r="I299" s="162"/>
      <c r="J299" s="162"/>
      <c r="K299" s="162"/>
      <c r="L299" s="162"/>
      <c r="M299" s="162"/>
      <c r="N299" s="165"/>
      <c r="O299" s="162"/>
      <c r="P299" s="162"/>
      <c r="Q299" s="162"/>
      <c r="R299" s="162"/>
      <c r="S299" s="162"/>
      <c r="T299" s="162"/>
      <c r="U299" s="162"/>
      <c r="V299" s="162"/>
      <c r="W299" s="162"/>
      <c r="X299" s="162"/>
      <c r="Y299" s="162"/>
    </row>
    <row r="300" ht="15.75" customHeight="1">
      <c r="A300" s="163"/>
      <c r="B300" s="164"/>
      <c r="C300" s="162"/>
      <c r="D300" s="162"/>
      <c r="E300" s="165"/>
      <c r="F300" s="162"/>
      <c r="G300" s="162"/>
      <c r="H300" s="162"/>
      <c r="I300" s="162"/>
      <c r="J300" s="162"/>
      <c r="K300" s="162"/>
      <c r="L300" s="162"/>
      <c r="M300" s="162"/>
      <c r="N300" s="165"/>
      <c r="O300" s="162"/>
      <c r="P300" s="162"/>
      <c r="Q300" s="162"/>
      <c r="R300" s="162"/>
      <c r="S300" s="162"/>
      <c r="T300" s="162"/>
      <c r="U300" s="162"/>
      <c r="V300" s="162"/>
      <c r="W300" s="162"/>
      <c r="X300" s="162"/>
      <c r="Y300" s="162"/>
    </row>
    <row r="301" ht="15.75" customHeight="1">
      <c r="A301" s="163"/>
      <c r="B301" s="164"/>
      <c r="C301" s="162"/>
      <c r="D301" s="162"/>
      <c r="E301" s="165"/>
      <c r="F301" s="162"/>
      <c r="G301" s="162"/>
      <c r="H301" s="162"/>
      <c r="I301" s="162"/>
      <c r="J301" s="162"/>
      <c r="K301" s="162"/>
      <c r="L301" s="162"/>
      <c r="M301" s="162"/>
      <c r="N301" s="165"/>
      <c r="O301" s="162"/>
      <c r="P301" s="162"/>
      <c r="Q301" s="162"/>
      <c r="R301" s="162"/>
      <c r="S301" s="162"/>
      <c r="T301" s="162"/>
      <c r="U301" s="162"/>
      <c r="V301" s="162"/>
      <c r="W301" s="162"/>
      <c r="X301" s="162"/>
      <c r="Y301" s="162"/>
    </row>
    <row r="302" ht="15.75" customHeight="1">
      <c r="A302" s="163"/>
      <c r="B302" s="164"/>
      <c r="C302" s="162"/>
      <c r="D302" s="162"/>
      <c r="E302" s="165"/>
      <c r="F302" s="162"/>
      <c r="G302" s="162"/>
      <c r="H302" s="162"/>
      <c r="I302" s="162"/>
      <c r="J302" s="162"/>
      <c r="K302" s="162"/>
      <c r="L302" s="162"/>
      <c r="M302" s="162"/>
      <c r="N302" s="165"/>
      <c r="O302" s="162"/>
      <c r="P302" s="162"/>
      <c r="Q302" s="162"/>
      <c r="R302" s="162"/>
      <c r="S302" s="162"/>
      <c r="T302" s="162"/>
      <c r="U302" s="162"/>
      <c r="V302" s="162"/>
      <c r="W302" s="162"/>
      <c r="X302" s="162"/>
      <c r="Y302" s="162"/>
    </row>
    <row r="303" ht="15.75" customHeight="1">
      <c r="A303" s="163"/>
      <c r="B303" s="164"/>
      <c r="C303" s="162"/>
      <c r="D303" s="162"/>
      <c r="E303" s="165"/>
      <c r="F303" s="162"/>
      <c r="G303" s="162"/>
      <c r="H303" s="162"/>
      <c r="I303" s="162"/>
      <c r="J303" s="162"/>
      <c r="K303" s="162"/>
      <c r="L303" s="162"/>
      <c r="M303" s="162"/>
      <c r="N303" s="165"/>
      <c r="O303" s="162"/>
      <c r="P303" s="162"/>
      <c r="Q303" s="162"/>
      <c r="R303" s="162"/>
      <c r="S303" s="162"/>
      <c r="T303" s="162"/>
      <c r="U303" s="162"/>
      <c r="V303" s="162"/>
      <c r="W303" s="162"/>
      <c r="X303" s="162"/>
      <c r="Y303" s="162"/>
    </row>
    <row r="304" ht="15.75" customHeight="1">
      <c r="A304" s="163"/>
      <c r="B304" s="164"/>
      <c r="C304" s="162"/>
      <c r="D304" s="162"/>
      <c r="E304" s="165"/>
      <c r="F304" s="162"/>
      <c r="G304" s="162"/>
      <c r="H304" s="162"/>
      <c r="I304" s="162"/>
      <c r="J304" s="162"/>
      <c r="K304" s="162"/>
      <c r="L304" s="162"/>
      <c r="M304" s="162"/>
      <c r="N304" s="165"/>
      <c r="O304" s="162"/>
      <c r="P304" s="162"/>
      <c r="Q304" s="162"/>
      <c r="R304" s="162"/>
      <c r="S304" s="162"/>
      <c r="T304" s="162"/>
      <c r="U304" s="162"/>
      <c r="V304" s="162"/>
      <c r="W304" s="162"/>
      <c r="X304" s="162"/>
      <c r="Y304" s="162"/>
    </row>
    <row r="305" ht="15.75" customHeight="1">
      <c r="A305" s="163"/>
      <c r="B305" s="164"/>
      <c r="C305" s="162"/>
      <c r="D305" s="162"/>
      <c r="E305" s="165"/>
      <c r="F305" s="162"/>
      <c r="G305" s="162"/>
      <c r="H305" s="162"/>
      <c r="I305" s="162"/>
      <c r="J305" s="162"/>
      <c r="K305" s="162"/>
      <c r="L305" s="162"/>
      <c r="M305" s="162"/>
      <c r="N305" s="165"/>
      <c r="O305" s="162"/>
      <c r="P305" s="162"/>
      <c r="Q305" s="162"/>
      <c r="R305" s="162"/>
      <c r="S305" s="162"/>
      <c r="T305" s="162"/>
      <c r="U305" s="162"/>
      <c r="V305" s="162"/>
      <c r="W305" s="162"/>
      <c r="X305" s="162"/>
      <c r="Y305" s="162"/>
    </row>
    <row r="306" ht="15.75" customHeight="1">
      <c r="A306" s="163"/>
      <c r="B306" s="164"/>
      <c r="C306" s="162"/>
      <c r="D306" s="162"/>
      <c r="E306" s="165"/>
      <c r="F306" s="162"/>
      <c r="G306" s="162"/>
      <c r="H306" s="162"/>
      <c r="I306" s="162"/>
      <c r="J306" s="162"/>
      <c r="K306" s="162"/>
      <c r="L306" s="162"/>
      <c r="M306" s="162"/>
      <c r="N306" s="165"/>
      <c r="O306" s="162"/>
      <c r="P306" s="162"/>
      <c r="Q306" s="162"/>
      <c r="R306" s="162"/>
      <c r="S306" s="162"/>
      <c r="T306" s="162"/>
      <c r="U306" s="162"/>
      <c r="V306" s="162"/>
      <c r="W306" s="162"/>
      <c r="X306" s="162"/>
      <c r="Y306" s="162"/>
    </row>
    <row r="307" ht="15.75" customHeight="1">
      <c r="A307" s="163"/>
      <c r="B307" s="164"/>
      <c r="C307" s="162"/>
      <c r="D307" s="162"/>
      <c r="E307" s="165"/>
      <c r="F307" s="162"/>
      <c r="G307" s="162"/>
      <c r="H307" s="162"/>
      <c r="I307" s="162"/>
      <c r="J307" s="162"/>
      <c r="K307" s="162"/>
      <c r="L307" s="162"/>
      <c r="M307" s="162"/>
      <c r="N307" s="165"/>
      <c r="O307" s="162"/>
      <c r="P307" s="162"/>
      <c r="Q307" s="162"/>
      <c r="R307" s="162"/>
      <c r="S307" s="162"/>
      <c r="T307" s="162"/>
      <c r="U307" s="162"/>
      <c r="V307" s="162"/>
      <c r="W307" s="162"/>
      <c r="X307" s="162"/>
      <c r="Y307" s="162"/>
    </row>
    <row r="308" ht="15.75" customHeight="1">
      <c r="A308" s="163"/>
      <c r="B308" s="164"/>
      <c r="C308" s="162"/>
      <c r="D308" s="162"/>
      <c r="E308" s="165"/>
      <c r="F308" s="162"/>
      <c r="G308" s="162"/>
      <c r="H308" s="162"/>
      <c r="I308" s="162"/>
      <c r="J308" s="162"/>
      <c r="K308" s="162"/>
      <c r="L308" s="162"/>
      <c r="M308" s="162"/>
      <c r="N308" s="165"/>
      <c r="O308" s="162"/>
      <c r="P308" s="162"/>
      <c r="Q308" s="162"/>
      <c r="R308" s="162"/>
      <c r="S308" s="162"/>
      <c r="T308" s="162"/>
      <c r="U308" s="162"/>
      <c r="V308" s="162"/>
      <c r="W308" s="162"/>
      <c r="X308" s="162"/>
      <c r="Y308" s="162"/>
    </row>
    <row r="309" ht="15.75" customHeight="1">
      <c r="A309" s="163"/>
      <c r="B309" s="164"/>
      <c r="C309" s="162"/>
      <c r="D309" s="162"/>
      <c r="E309" s="165"/>
      <c r="F309" s="162"/>
      <c r="G309" s="162"/>
      <c r="H309" s="162"/>
      <c r="I309" s="162"/>
      <c r="J309" s="162"/>
      <c r="K309" s="162"/>
      <c r="L309" s="162"/>
      <c r="M309" s="162"/>
      <c r="N309" s="165"/>
      <c r="O309" s="162"/>
      <c r="P309" s="162"/>
      <c r="Q309" s="162"/>
      <c r="R309" s="162"/>
      <c r="S309" s="162"/>
      <c r="T309" s="162"/>
      <c r="U309" s="162"/>
      <c r="V309" s="162"/>
      <c r="W309" s="162"/>
      <c r="X309" s="162"/>
      <c r="Y309" s="162"/>
    </row>
    <row r="310" ht="15.75" customHeight="1">
      <c r="A310" s="163"/>
      <c r="B310" s="164"/>
      <c r="C310" s="162"/>
      <c r="D310" s="162"/>
      <c r="E310" s="165"/>
      <c r="F310" s="162"/>
      <c r="G310" s="162"/>
      <c r="H310" s="162"/>
      <c r="I310" s="162"/>
      <c r="J310" s="162"/>
      <c r="K310" s="162"/>
      <c r="L310" s="162"/>
      <c r="M310" s="162"/>
      <c r="N310" s="165"/>
      <c r="O310" s="162"/>
      <c r="P310" s="162"/>
      <c r="Q310" s="162"/>
      <c r="R310" s="162"/>
      <c r="S310" s="162"/>
      <c r="T310" s="162"/>
      <c r="U310" s="162"/>
      <c r="V310" s="162"/>
      <c r="W310" s="162"/>
      <c r="X310" s="162"/>
      <c r="Y310" s="162"/>
    </row>
    <row r="311" ht="15.75" customHeight="1">
      <c r="A311" s="163"/>
      <c r="B311" s="164"/>
      <c r="C311" s="162"/>
      <c r="D311" s="162"/>
      <c r="E311" s="165"/>
      <c r="F311" s="162"/>
      <c r="G311" s="162"/>
      <c r="H311" s="162"/>
      <c r="I311" s="162"/>
      <c r="J311" s="162"/>
      <c r="K311" s="162"/>
      <c r="L311" s="162"/>
      <c r="M311" s="162"/>
      <c r="N311" s="165"/>
      <c r="O311" s="162"/>
      <c r="P311" s="162"/>
      <c r="Q311" s="162"/>
      <c r="R311" s="162"/>
      <c r="S311" s="162"/>
      <c r="T311" s="162"/>
      <c r="U311" s="162"/>
      <c r="V311" s="162"/>
      <c r="W311" s="162"/>
      <c r="X311" s="162"/>
      <c r="Y311" s="162"/>
    </row>
    <row r="312" ht="15.75" customHeight="1">
      <c r="A312" s="163"/>
      <c r="B312" s="164"/>
      <c r="C312" s="162"/>
      <c r="D312" s="162"/>
      <c r="E312" s="165"/>
      <c r="F312" s="162"/>
      <c r="G312" s="162"/>
      <c r="H312" s="162"/>
      <c r="I312" s="162"/>
      <c r="J312" s="162"/>
      <c r="K312" s="162"/>
      <c r="L312" s="162"/>
      <c r="M312" s="162"/>
      <c r="N312" s="165"/>
      <c r="O312" s="162"/>
      <c r="P312" s="162"/>
      <c r="Q312" s="162"/>
      <c r="R312" s="162"/>
      <c r="S312" s="162"/>
      <c r="T312" s="162"/>
      <c r="U312" s="162"/>
      <c r="V312" s="162"/>
      <c r="W312" s="162"/>
      <c r="X312" s="162"/>
      <c r="Y312" s="162"/>
    </row>
    <row r="313" ht="15.75" customHeight="1">
      <c r="A313" s="163"/>
      <c r="B313" s="164"/>
      <c r="C313" s="162"/>
      <c r="D313" s="162"/>
      <c r="E313" s="165"/>
      <c r="F313" s="162"/>
      <c r="G313" s="162"/>
      <c r="H313" s="162"/>
      <c r="I313" s="162"/>
      <c r="J313" s="162"/>
      <c r="K313" s="162"/>
      <c r="L313" s="162"/>
      <c r="M313" s="162"/>
      <c r="N313" s="165"/>
      <c r="O313" s="162"/>
      <c r="P313" s="162"/>
      <c r="Q313" s="162"/>
      <c r="R313" s="162"/>
      <c r="S313" s="162"/>
      <c r="T313" s="162"/>
      <c r="U313" s="162"/>
      <c r="V313" s="162"/>
      <c r="W313" s="162"/>
      <c r="X313" s="162"/>
      <c r="Y313" s="162"/>
    </row>
    <row r="314" ht="15.75" customHeight="1">
      <c r="A314" s="163"/>
      <c r="B314" s="164"/>
      <c r="C314" s="162"/>
      <c r="D314" s="162"/>
      <c r="E314" s="165"/>
      <c r="F314" s="162"/>
      <c r="G314" s="162"/>
      <c r="H314" s="162"/>
      <c r="I314" s="162"/>
      <c r="J314" s="162"/>
      <c r="K314" s="162"/>
      <c r="L314" s="162"/>
      <c r="M314" s="162"/>
      <c r="N314" s="165"/>
      <c r="O314" s="162"/>
      <c r="P314" s="162"/>
      <c r="Q314" s="162"/>
      <c r="R314" s="162"/>
      <c r="S314" s="162"/>
      <c r="T314" s="162"/>
      <c r="U314" s="162"/>
      <c r="V314" s="162"/>
      <c r="W314" s="162"/>
      <c r="X314" s="162"/>
      <c r="Y314" s="162"/>
    </row>
    <row r="315" ht="15.75" customHeight="1">
      <c r="A315" s="163"/>
      <c r="B315" s="164"/>
      <c r="C315" s="162"/>
      <c r="D315" s="162"/>
      <c r="E315" s="165"/>
      <c r="F315" s="162"/>
      <c r="G315" s="162"/>
      <c r="H315" s="162"/>
      <c r="I315" s="162"/>
      <c r="J315" s="162"/>
      <c r="K315" s="162"/>
      <c r="L315" s="162"/>
      <c r="M315" s="162"/>
      <c r="N315" s="165"/>
      <c r="O315" s="162"/>
      <c r="P315" s="162"/>
      <c r="Q315" s="162"/>
      <c r="R315" s="162"/>
      <c r="S315" s="162"/>
      <c r="T315" s="162"/>
      <c r="U315" s="162"/>
      <c r="V315" s="162"/>
      <c r="W315" s="162"/>
      <c r="X315" s="162"/>
      <c r="Y315" s="162"/>
    </row>
    <row r="316" ht="15.75" customHeight="1">
      <c r="A316" s="163"/>
      <c r="B316" s="164"/>
      <c r="C316" s="162"/>
      <c r="D316" s="162"/>
      <c r="E316" s="165"/>
      <c r="F316" s="162"/>
      <c r="G316" s="162"/>
      <c r="H316" s="162"/>
      <c r="I316" s="162"/>
      <c r="J316" s="162"/>
      <c r="K316" s="162"/>
      <c r="L316" s="162"/>
      <c r="M316" s="162"/>
      <c r="N316" s="165"/>
      <c r="O316" s="162"/>
      <c r="P316" s="162"/>
      <c r="Q316" s="162"/>
      <c r="R316" s="162"/>
      <c r="S316" s="162"/>
      <c r="T316" s="162"/>
      <c r="U316" s="162"/>
      <c r="V316" s="162"/>
      <c r="W316" s="162"/>
      <c r="X316" s="162"/>
      <c r="Y316" s="162"/>
    </row>
    <row r="317" ht="15.75" customHeight="1">
      <c r="A317" s="163"/>
      <c r="B317" s="164"/>
      <c r="C317" s="162"/>
      <c r="D317" s="162"/>
      <c r="E317" s="165"/>
      <c r="F317" s="162"/>
      <c r="G317" s="162"/>
      <c r="H317" s="162"/>
      <c r="I317" s="162"/>
      <c r="J317" s="162"/>
      <c r="K317" s="162"/>
      <c r="L317" s="162"/>
      <c r="M317" s="162"/>
      <c r="N317" s="165"/>
      <c r="O317" s="162"/>
      <c r="P317" s="162"/>
      <c r="Q317" s="162"/>
      <c r="R317" s="162"/>
      <c r="S317" s="162"/>
      <c r="T317" s="162"/>
      <c r="U317" s="162"/>
      <c r="V317" s="162"/>
      <c r="W317" s="162"/>
      <c r="X317" s="162"/>
      <c r="Y317" s="162"/>
    </row>
    <row r="318" ht="15.75" customHeight="1">
      <c r="A318" s="163"/>
      <c r="B318" s="164"/>
      <c r="C318" s="162"/>
      <c r="D318" s="162"/>
      <c r="E318" s="165"/>
      <c r="F318" s="162"/>
      <c r="G318" s="162"/>
      <c r="H318" s="162"/>
      <c r="I318" s="162"/>
      <c r="J318" s="162"/>
      <c r="K318" s="162"/>
      <c r="L318" s="162"/>
      <c r="M318" s="162"/>
      <c r="N318" s="165"/>
      <c r="O318" s="162"/>
      <c r="P318" s="162"/>
      <c r="Q318" s="162"/>
      <c r="R318" s="162"/>
      <c r="S318" s="162"/>
      <c r="T318" s="162"/>
      <c r="U318" s="162"/>
      <c r="V318" s="162"/>
      <c r="W318" s="162"/>
      <c r="X318" s="162"/>
      <c r="Y318" s="162"/>
    </row>
    <row r="319" ht="15.75" customHeight="1">
      <c r="A319" s="163"/>
      <c r="B319" s="164"/>
      <c r="C319" s="162"/>
      <c r="D319" s="162"/>
      <c r="E319" s="165"/>
      <c r="F319" s="162"/>
      <c r="G319" s="162"/>
      <c r="H319" s="162"/>
      <c r="I319" s="162"/>
      <c r="J319" s="162"/>
      <c r="K319" s="162"/>
      <c r="L319" s="162"/>
      <c r="M319" s="162"/>
      <c r="N319" s="165"/>
      <c r="O319" s="162"/>
      <c r="P319" s="162"/>
      <c r="Q319" s="162"/>
      <c r="R319" s="162"/>
      <c r="S319" s="162"/>
      <c r="T319" s="162"/>
      <c r="U319" s="162"/>
      <c r="V319" s="162"/>
      <c r="W319" s="162"/>
      <c r="X319" s="162"/>
      <c r="Y319" s="162"/>
    </row>
    <row r="320" ht="15.75" customHeight="1">
      <c r="A320" s="163"/>
      <c r="B320" s="164"/>
      <c r="C320" s="162"/>
      <c r="D320" s="162"/>
      <c r="E320" s="165"/>
      <c r="F320" s="162"/>
      <c r="G320" s="162"/>
      <c r="H320" s="162"/>
      <c r="I320" s="162"/>
      <c r="J320" s="162"/>
      <c r="K320" s="162"/>
      <c r="L320" s="162"/>
      <c r="M320" s="162"/>
      <c r="N320" s="165"/>
      <c r="O320" s="162"/>
      <c r="P320" s="162"/>
      <c r="Q320" s="162"/>
      <c r="R320" s="162"/>
      <c r="S320" s="162"/>
      <c r="T320" s="162"/>
      <c r="U320" s="162"/>
      <c r="V320" s="162"/>
      <c r="W320" s="162"/>
      <c r="X320" s="162"/>
      <c r="Y320" s="162"/>
    </row>
    <row r="321" ht="15.75" customHeight="1">
      <c r="A321" s="163"/>
      <c r="B321" s="164"/>
      <c r="C321" s="162"/>
      <c r="D321" s="162"/>
      <c r="E321" s="165"/>
      <c r="F321" s="162"/>
      <c r="G321" s="162"/>
      <c r="H321" s="162"/>
      <c r="I321" s="162"/>
      <c r="J321" s="162"/>
      <c r="K321" s="162"/>
      <c r="L321" s="162"/>
      <c r="M321" s="162"/>
      <c r="N321" s="165"/>
      <c r="O321" s="162"/>
      <c r="P321" s="162"/>
      <c r="Q321" s="162"/>
      <c r="R321" s="162"/>
      <c r="S321" s="162"/>
      <c r="T321" s="162"/>
      <c r="U321" s="162"/>
      <c r="V321" s="162"/>
      <c r="W321" s="162"/>
      <c r="X321" s="162"/>
      <c r="Y321" s="162"/>
    </row>
    <row r="322" ht="15.75" customHeight="1">
      <c r="A322" s="163"/>
      <c r="B322" s="164"/>
      <c r="C322" s="162"/>
      <c r="D322" s="162"/>
      <c r="E322" s="165"/>
      <c r="F322" s="162"/>
      <c r="G322" s="162"/>
      <c r="H322" s="162"/>
      <c r="I322" s="162"/>
      <c r="J322" s="162"/>
      <c r="K322" s="162"/>
      <c r="L322" s="162"/>
      <c r="M322" s="162"/>
      <c r="N322" s="165"/>
      <c r="O322" s="162"/>
      <c r="P322" s="162"/>
      <c r="Q322" s="162"/>
      <c r="R322" s="162"/>
      <c r="S322" s="162"/>
      <c r="T322" s="162"/>
      <c r="U322" s="162"/>
      <c r="V322" s="162"/>
      <c r="W322" s="162"/>
      <c r="X322" s="162"/>
      <c r="Y322" s="162"/>
    </row>
    <row r="323" ht="15.75" customHeight="1">
      <c r="A323" s="163"/>
      <c r="B323" s="164"/>
      <c r="C323" s="162"/>
      <c r="D323" s="162"/>
      <c r="E323" s="165"/>
      <c r="F323" s="162"/>
      <c r="G323" s="162"/>
      <c r="H323" s="162"/>
      <c r="I323" s="162"/>
      <c r="J323" s="162"/>
      <c r="K323" s="162"/>
      <c r="L323" s="162"/>
      <c r="M323" s="162"/>
      <c r="N323" s="165"/>
      <c r="O323" s="162"/>
      <c r="P323" s="162"/>
      <c r="Q323" s="162"/>
      <c r="R323" s="162"/>
      <c r="S323" s="162"/>
      <c r="T323" s="162"/>
      <c r="U323" s="162"/>
      <c r="V323" s="162"/>
      <c r="W323" s="162"/>
      <c r="X323" s="162"/>
      <c r="Y323" s="162"/>
    </row>
    <row r="324" ht="15.75" customHeight="1">
      <c r="A324" s="163"/>
      <c r="B324" s="164"/>
      <c r="C324" s="162"/>
      <c r="D324" s="162"/>
      <c r="E324" s="165"/>
      <c r="F324" s="162"/>
      <c r="G324" s="162"/>
      <c r="H324" s="162"/>
      <c r="I324" s="162"/>
      <c r="J324" s="162"/>
      <c r="K324" s="162"/>
      <c r="L324" s="162"/>
      <c r="M324" s="162"/>
      <c r="N324" s="165"/>
      <c r="O324" s="162"/>
      <c r="P324" s="162"/>
      <c r="Q324" s="162"/>
      <c r="R324" s="162"/>
      <c r="S324" s="162"/>
      <c r="T324" s="162"/>
      <c r="U324" s="162"/>
      <c r="V324" s="162"/>
      <c r="W324" s="162"/>
      <c r="X324" s="162"/>
      <c r="Y324" s="162"/>
    </row>
    <row r="325" ht="15.75" customHeight="1">
      <c r="A325" s="163"/>
      <c r="B325" s="164"/>
      <c r="C325" s="162"/>
      <c r="D325" s="162"/>
      <c r="E325" s="165"/>
      <c r="F325" s="162"/>
      <c r="G325" s="162"/>
      <c r="H325" s="162"/>
      <c r="I325" s="162"/>
      <c r="J325" s="162"/>
      <c r="K325" s="162"/>
      <c r="L325" s="162"/>
      <c r="M325" s="162"/>
      <c r="N325" s="165"/>
      <c r="O325" s="162"/>
      <c r="P325" s="162"/>
      <c r="Q325" s="162"/>
      <c r="R325" s="162"/>
      <c r="S325" s="162"/>
      <c r="T325" s="162"/>
      <c r="U325" s="162"/>
      <c r="V325" s="162"/>
      <c r="W325" s="162"/>
      <c r="X325" s="162"/>
      <c r="Y325" s="162"/>
    </row>
    <row r="326" ht="15.75" customHeight="1">
      <c r="A326" s="163"/>
      <c r="B326" s="164"/>
      <c r="C326" s="162"/>
      <c r="D326" s="162"/>
      <c r="E326" s="165"/>
      <c r="F326" s="162"/>
      <c r="G326" s="162"/>
      <c r="H326" s="162"/>
      <c r="I326" s="162"/>
      <c r="J326" s="162"/>
      <c r="K326" s="162"/>
      <c r="L326" s="162"/>
      <c r="M326" s="162"/>
      <c r="N326" s="165"/>
      <c r="O326" s="162"/>
      <c r="P326" s="162"/>
      <c r="Q326" s="162"/>
      <c r="R326" s="162"/>
      <c r="S326" s="162"/>
      <c r="T326" s="162"/>
      <c r="U326" s="162"/>
      <c r="V326" s="162"/>
      <c r="W326" s="162"/>
      <c r="X326" s="162"/>
      <c r="Y326" s="162"/>
    </row>
    <row r="327" ht="15.75" customHeight="1">
      <c r="A327" s="163"/>
      <c r="B327" s="164"/>
      <c r="C327" s="162"/>
      <c r="D327" s="162"/>
      <c r="E327" s="165"/>
      <c r="F327" s="162"/>
      <c r="G327" s="162"/>
      <c r="H327" s="162"/>
      <c r="I327" s="162"/>
      <c r="J327" s="162"/>
      <c r="K327" s="162"/>
      <c r="L327" s="162"/>
      <c r="M327" s="162"/>
      <c r="N327" s="165"/>
      <c r="O327" s="162"/>
      <c r="P327" s="162"/>
      <c r="Q327" s="162"/>
      <c r="R327" s="162"/>
      <c r="S327" s="162"/>
      <c r="T327" s="162"/>
      <c r="U327" s="162"/>
      <c r="V327" s="162"/>
      <c r="W327" s="162"/>
      <c r="X327" s="162"/>
      <c r="Y327" s="162"/>
    </row>
    <row r="328" ht="15.75" customHeight="1">
      <c r="A328" s="163"/>
      <c r="B328" s="164"/>
      <c r="C328" s="162"/>
      <c r="D328" s="162"/>
      <c r="E328" s="165"/>
      <c r="F328" s="162"/>
      <c r="G328" s="162"/>
      <c r="H328" s="162"/>
      <c r="I328" s="162"/>
      <c r="J328" s="162"/>
      <c r="K328" s="162"/>
      <c r="L328" s="162"/>
      <c r="M328" s="162"/>
      <c r="N328" s="165"/>
      <c r="O328" s="162"/>
      <c r="P328" s="162"/>
      <c r="Q328" s="162"/>
      <c r="R328" s="162"/>
      <c r="S328" s="162"/>
      <c r="T328" s="162"/>
      <c r="U328" s="162"/>
      <c r="V328" s="162"/>
      <c r="W328" s="162"/>
      <c r="X328" s="162"/>
      <c r="Y328" s="162"/>
    </row>
    <row r="329" ht="15.75" customHeight="1">
      <c r="A329" s="163"/>
      <c r="B329" s="164"/>
      <c r="C329" s="162"/>
      <c r="D329" s="162"/>
      <c r="E329" s="165"/>
      <c r="F329" s="162"/>
      <c r="G329" s="162"/>
      <c r="H329" s="162"/>
      <c r="I329" s="162"/>
      <c r="J329" s="162"/>
      <c r="K329" s="162"/>
      <c r="L329" s="162"/>
      <c r="M329" s="162"/>
      <c r="N329" s="165"/>
      <c r="O329" s="162"/>
      <c r="P329" s="162"/>
      <c r="Q329" s="162"/>
      <c r="R329" s="162"/>
      <c r="S329" s="162"/>
      <c r="T329" s="162"/>
      <c r="U329" s="162"/>
      <c r="V329" s="162"/>
      <c r="W329" s="162"/>
      <c r="X329" s="162"/>
      <c r="Y329" s="162"/>
    </row>
    <row r="330" ht="15.75" customHeight="1">
      <c r="A330" s="163"/>
      <c r="B330" s="164"/>
      <c r="C330" s="162"/>
      <c r="D330" s="162"/>
      <c r="E330" s="165"/>
      <c r="F330" s="162"/>
      <c r="G330" s="162"/>
      <c r="H330" s="162"/>
      <c r="I330" s="162"/>
      <c r="J330" s="162"/>
      <c r="K330" s="162"/>
      <c r="L330" s="162"/>
      <c r="M330" s="162"/>
      <c r="N330" s="165"/>
      <c r="O330" s="162"/>
      <c r="P330" s="162"/>
      <c r="Q330" s="162"/>
      <c r="R330" s="162"/>
      <c r="S330" s="162"/>
      <c r="T330" s="162"/>
      <c r="U330" s="162"/>
      <c r="V330" s="162"/>
      <c r="W330" s="162"/>
      <c r="X330" s="162"/>
      <c r="Y330" s="162"/>
    </row>
    <row r="331" ht="15.75" customHeight="1">
      <c r="A331" s="163"/>
      <c r="B331" s="164"/>
      <c r="C331" s="162"/>
      <c r="D331" s="162"/>
      <c r="E331" s="165"/>
      <c r="F331" s="162"/>
      <c r="G331" s="162"/>
      <c r="H331" s="162"/>
      <c r="I331" s="162"/>
      <c r="J331" s="162"/>
      <c r="K331" s="162"/>
      <c r="L331" s="162"/>
      <c r="M331" s="162"/>
      <c r="N331" s="165"/>
      <c r="O331" s="162"/>
      <c r="P331" s="162"/>
      <c r="Q331" s="162"/>
      <c r="R331" s="162"/>
      <c r="S331" s="162"/>
      <c r="T331" s="162"/>
      <c r="U331" s="162"/>
      <c r="V331" s="162"/>
      <c r="W331" s="162"/>
      <c r="X331" s="162"/>
      <c r="Y331" s="162"/>
    </row>
    <row r="332" ht="15.75" customHeight="1">
      <c r="A332" s="163"/>
      <c r="B332" s="164"/>
      <c r="C332" s="162"/>
      <c r="D332" s="162"/>
      <c r="E332" s="165"/>
      <c r="F332" s="162"/>
      <c r="G332" s="162"/>
      <c r="H332" s="162"/>
      <c r="I332" s="162"/>
      <c r="J332" s="162"/>
      <c r="K332" s="162"/>
      <c r="L332" s="162"/>
      <c r="M332" s="162"/>
      <c r="N332" s="165"/>
      <c r="O332" s="162"/>
      <c r="P332" s="162"/>
      <c r="Q332" s="162"/>
      <c r="R332" s="162"/>
      <c r="S332" s="162"/>
      <c r="T332" s="162"/>
      <c r="U332" s="162"/>
      <c r="V332" s="162"/>
      <c r="W332" s="162"/>
      <c r="X332" s="162"/>
      <c r="Y332" s="162"/>
    </row>
    <row r="333" ht="15.75" customHeight="1">
      <c r="A333" s="163"/>
      <c r="B333" s="164"/>
      <c r="C333" s="162"/>
      <c r="D333" s="162"/>
      <c r="E333" s="165"/>
      <c r="F333" s="162"/>
      <c r="G333" s="162"/>
      <c r="H333" s="162"/>
      <c r="I333" s="162"/>
      <c r="J333" s="162"/>
      <c r="K333" s="162"/>
      <c r="L333" s="162"/>
      <c r="M333" s="162"/>
      <c r="N333" s="165"/>
      <c r="O333" s="162"/>
      <c r="P333" s="162"/>
      <c r="Q333" s="162"/>
      <c r="R333" s="162"/>
      <c r="S333" s="162"/>
      <c r="T333" s="162"/>
      <c r="U333" s="162"/>
      <c r="V333" s="162"/>
      <c r="W333" s="162"/>
      <c r="X333" s="162"/>
      <c r="Y333" s="162"/>
    </row>
    <row r="334" ht="15.75" customHeight="1">
      <c r="A334" s="163"/>
      <c r="B334" s="164"/>
      <c r="C334" s="162"/>
      <c r="D334" s="162"/>
      <c r="E334" s="165"/>
      <c r="F334" s="162"/>
      <c r="G334" s="162"/>
      <c r="H334" s="162"/>
      <c r="I334" s="162"/>
      <c r="J334" s="162"/>
      <c r="K334" s="162"/>
      <c r="L334" s="162"/>
      <c r="M334" s="162"/>
      <c r="N334" s="165"/>
      <c r="O334" s="162"/>
      <c r="P334" s="162"/>
      <c r="Q334" s="162"/>
      <c r="R334" s="162"/>
      <c r="S334" s="162"/>
      <c r="T334" s="162"/>
      <c r="U334" s="162"/>
      <c r="V334" s="162"/>
      <c r="W334" s="162"/>
      <c r="X334" s="162"/>
      <c r="Y334" s="162"/>
    </row>
    <row r="335" ht="15.75" customHeight="1">
      <c r="A335" s="163"/>
      <c r="B335" s="164"/>
      <c r="C335" s="162"/>
      <c r="D335" s="162"/>
      <c r="E335" s="165"/>
      <c r="F335" s="162"/>
      <c r="G335" s="162"/>
      <c r="H335" s="162"/>
      <c r="I335" s="162"/>
      <c r="J335" s="162"/>
      <c r="K335" s="162"/>
      <c r="L335" s="162"/>
      <c r="M335" s="162"/>
      <c r="N335" s="165"/>
      <c r="O335" s="162"/>
      <c r="P335" s="162"/>
      <c r="Q335" s="162"/>
      <c r="R335" s="162"/>
      <c r="S335" s="162"/>
      <c r="T335" s="162"/>
      <c r="U335" s="162"/>
      <c r="V335" s="162"/>
      <c r="W335" s="162"/>
      <c r="X335" s="162"/>
      <c r="Y335" s="162"/>
    </row>
    <row r="336" ht="15.75" customHeight="1">
      <c r="A336" s="163"/>
      <c r="B336" s="164"/>
      <c r="C336" s="162"/>
      <c r="D336" s="162"/>
      <c r="E336" s="165"/>
      <c r="F336" s="162"/>
      <c r="G336" s="162"/>
      <c r="H336" s="162"/>
      <c r="I336" s="162"/>
      <c r="J336" s="162"/>
      <c r="K336" s="162"/>
      <c r="L336" s="162"/>
      <c r="M336" s="162"/>
      <c r="N336" s="165"/>
      <c r="O336" s="162"/>
      <c r="P336" s="162"/>
      <c r="Q336" s="162"/>
      <c r="R336" s="162"/>
      <c r="S336" s="162"/>
      <c r="T336" s="162"/>
      <c r="U336" s="162"/>
      <c r="V336" s="162"/>
      <c r="W336" s="162"/>
      <c r="X336" s="162"/>
      <c r="Y336" s="162"/>
    </row>
    <row r="337" ht="15.75" customHeight="1">
      <c r="A337" s="163"/>
      <c r="B337" s="164"/>
      <c r="C337" s="162"/>
      <c r="D337" s="162"/>
      <c r="E337" s="165"/>
      <c r="F337" s="162"/>
      <c r="G337" s="162"/>
      <c r="H337" s="162"/>
      <c r="I337" s="162"/>
      <c r="J337" s="162"/>
      <c r="K337" s="162"/>
      <c r="L337" s="162"/>
      <c r="M337" s="162"/>
      <c r="N337" s="165"/>
      <c r="O337" s="162"/>
      <c r="P337" s="162"/>
      <c r="Q337" s="162"/>
      <c r="R337" s="162"/>
      <c r="S337" s="162"/>
      <c r="T337" s="162"/>
      <c r="U337" s="162"/>
      <c r="V337" s="162"/>
      <c r="W337" s="162"/>
      <c r="X337" s="162"/>
      <c r="Y337" s="162"/>
    </row>
    <row r="338" ht="15.75" customHeight="1">
      <c r="A338" s="163"/>
      <c r="B338" s="164"/>
      <c r="C338" s="162"/>
      <c r="D338" s="162"/>
      <c r="E338" s="165"/>
      <c r="F338" s="162"/>
      <c r="G338" s="162"/>
      <c r="H338" s="162"/>
      <c r="I338" s="162"/>
      <c r="J338" s="162"/>
      <c r="K338" s="162"/>
      <c r="L338" s="162"/>
      <c r="M338" s="162"/>
      <c r="N338" s="165"/>
      <c r="O338" s="162"/>
      <c r="P338" s="162"/>
      <c r="Q338" s="162"/>
      <c r="R338" s="162"/>
      <c r="S338" s="162"/>
      <c r="T338" s="162"/>
      <c r="U338" s="162"/>
      <c r="V338" s="162"/>
      <c r="W338" s="162"/>
      <c r="X338" s="162"/>
      <c r="Y338" s="162"/>
    </row>
    <row r="339" ht="15.75" customHeight="1">
      <c r="A339" s="163"/>
      <c r="B339" s="164"/>
      <c r="C339" s="162"/>
      <c r="D339" s="162"/>
      <c r="E339" s="165"/>
      <c r="F339" s="162"/>
      <c r="G339" s="162"/>
      <c r="H339" s="162"/>
      <c r="I339" s="162"/>
      <c r="J339" s="162"/>
      <c r="K339" s="162"/>
      <c r="L339" s="162"/>
      <c r="M339" s="162"/>
      <c r="N339" s="165"/>
      <c r="O339" s="162"/>
      <c r="P339" s="162"/>
      <c r="Q339" s="162"/>
      <c r="R339" s="162"/>
      <c r="S339" s="162"/>
      <c r="T339" s="162"/>
      <c r="U339" s="162"/>
      <c r="V339" s="162"/>
      <c r="W339" s="162"/>
      <c r="X339" s="162"/>
      <c r="Y339" s="162"/>
    </row>
    <row r="340" ht="15.75" customHeight="1">
      <c r="A340" s="163"/>
      <c r="B340" s="164"/>
      <c r="C340" s="162"/>
      <c r="D340" s="162"/>
      <c r="E340" s="165"/>
      <c r="F340" s="162"/>
      <c r="G340" s="162"/>
      <c r="H340" s="162"/>
      <c r="I340" s="162"/>
      <c r="J340" s="162"/>
      <c r="K340" s="162"/>
      <c r="L340" s="162"/>
      <c r="M340" s="162"/>
      <c r="N340" s="165"/>
      <c r="O340" s="162"/>
      <c r="P340" s="162"/>
      <c r="Q340" s="162"/>
      <c r="R340" s="162"/>
      <c r="S340" s="162"/>
      <c r="T340" s="162"/>
      <c r="U340" s="162"/>
      <c r="V340" s="162"/>
      <c r="W340" s="162"/>
      <c r="X340" s="162"/>
      <c r="Y340" s="162"/>
    </row>
    <row r="341" ht="15.75" customHeight="1">
      <c r="A341" s="163"/>
      <c r="B341" s="164"/>
      <c r="C341" s="162"/>
      <c r="D341" s="162"/>
      <c r="E341" s="165"/>
      <c r="F341" s="162"/>
      <c r="G341" s="162"/>
      <c r="H341" s="162"/>
      <c r="I341" s="162"/>
      <c r="J341" s="162"/>
      <c r="K341" s="162"/>
      <c r="L341" s="162"/>
      <c r="M341" s="162"/>
      <c r="N341" s="165"/>
      <c r="O341" s="162"/>
      <c r="P341" s="162"/>
      <c r="Q341" s="162"/>
      <c r="R341" s="162"/>
      <c r="S341" s="162"/>
      <c r="T341" s="162"/>
      <c r="U341" s="162"/>
      <c r="V341" s="162"/>
      <c r="W341" s="162"/>
      <c r="X341" s="162"/>
      <c r="Y341" s="162"/>
    </row>
    <row r="342" ht="15.75" customHeight="1">
      <c r="A342" s="163"/>
      <c r="B342" s="164"/>
      <c r="C342" s="162"/>
      <c r="D342" s="162"/>
      <c r="E342" s="165"/>
      <c r="F342" s="162"/>
      <c r="G342" s="162"/>
      <c r="H342" s="162"/>
      <c r="I342" s="162"/>
      <c r="J342" s="162"/>
      <c r="K342" s="162"/>
      <c r="L342" s="162"/>
      <c r="M342" s="162"/>
      <c r="N342" s="165"/>
      <c r="O342" s="162"/>
      <c r="P342" s="162"/>
      <c r="Q342" s="162"/>
      <c r="R342" s="162"/>
      <c r="S342" s="162"/>
      <c r="T342" s="162"/>
      <c r="U342" s="162"/>
      <c r="V342" s="162"/>
      <c r="W342" s="162"/>
      <c r="X342" s="162"/>
      <c r="Y342" s="162"/>
    </row>
    <row r="343" ht="15.75" customHeight="1">
      <c r="A343" s="163"/>
      <c r="B343" s="164"/>
      <c r="C343" s="162"/>
      <c r="D343" s="162"/>
      <c r="E343" s="165"/>
      <c r="F343" s="162"/>
      <c r="G343" s="162"/>
      <c r="H343" s="162"/>
      <c r="I343" s="162"/>
      <c r="J343" s="162"/>
      <c r="K343" s="162"/>
      <c r="L343" s="162"/>
      <c r="M343" s="162"/>
      <c r="N343" s="165"/>
      <c r="O343" s="162"/>
      <c r="P343" s="162"/>
      <c r="Q343" s="162"/>
      <c r="R343" s="162"/>
      <c r="S343" s="162"/>
      <c r="T343" s="162"/>
      <c r="U343" s="162"/>
      <c r="V343" s="162"/>
      <c r="W343" s="162"/>
      <c r="X343" s="162"/>
      <c r="Y343" s="162"/>
    </row>
    <row r="344" ht="15.75" customHeight="1">
      <c r="A344" s="163"/>
      <c r="B344" s="164"/>
      <c r="C344" s="162"/>
      <c r="D344" s="162"/>
      <c r="E344" s="165"/>
      <c r="F344" s="162"/>
      <c r="G344" s="162"/>
      <c r="H344" s="162"/>
      <c r="I344" s="162"/>
      <c r="J344" s="162"/>
      <c r="K344" s="162"/>
      <c r="L344" s="162"/>
      <c r="M344" s="162"/>
      <c r="N344" s="165"/>
      <c r="O344" s="162"/>
      <c r="P344" s="162"/>
      <c r="Q344" s="162"/>
      <c r="R344" s="162"/>
      <c r="S344" s="162"/>
      <c r="T344" s="162"/>
      <c r="U344" s="162"/>
      <c r="V344" s="162"/>
      <c r="W344" s="162"/>
      <c r="X344" s="162"/>
      <c r="Y344" s="162"/>
    </row>
    <row r="345" ht="15.75" customHeight="1">
      <c r="A345" s="163"/>
      <c r="B345" s="164"/>
      <c r="C345" s="162"/>
      <c r="D345" s="162"/>
      <c r="E345" s="165"/>
      <c r="F345" s="162"/>
      <c r="G345" s="162"/>
      <c r="H345" s="162"/>
      <c r="I345" s="162"/>
      <c r="J345" s="162"/>
      <c r="K345" s="162"/>
      <c r="L345" s="162"/>
      <c r="M345" s="162"/>
      <c r="N345" s="165"/>
      <c r="O345" s="162"/>
      <c r="P345" s="162"/>
      <c r="Q345" s="162"/>
      <c r="R345" s="162"/>
      <c r="S345" s="162"/>
      <c r="T345" s="162"/>
      <c r="U345" s="162"/>
      <c r="V345" s="162"/>
      <c r="W345" s="162"/>
      <c r="X345" s="162"/>
      <c r="Y345" s="162"/>
    </row>
    <row r="346" ht="15.75" customHeight="1">
      <c r="A346" s="163"/>
      <c r="B346" s="164"/>
      <c r="C346" s="162"/>
      <c r="D346" s="162"/>
      <c r="E346" s="165"/>
      <c r="F346" s="162"/>
      <c r="G346" s="162"/>
      <c r="H346" s="162"/>
      <c r="I346" s="162"/>
      <c r="J346" s="162"/>
      <c r="K346" s="162"/>
      <c r="L346" s="162"/>
      <c r="M346" s="162"/>
      <c r="N346" s="165"/>
      <c r="O346" s="162"/>
      <c r="P346" s="162"/>
      <c r="Q346" s="162"/>
      <c r="R346" s="162"/>
      <c r="S346" s="162"/>
      <c r="T346" s="162"/>
      <c r="U346" s="162"/>
      <c r="V346" s="162"/>
      <c r="W346" s="162"/>
      <c r="X346" s="162"/>
      <c r="Y346" s="162"/>
    </row>
    <row r="347" ht="15.75" customHeight="1">
      <c r="A347" s="163"/>
      <c r="B347" s="164"/>
      <c r="C347" s="162"/>
      <c r="D347" s="162"/>
      <c r="E347" s="165"/>
      <c r="F347" s="162"/>
      <c r="G347" s="162"/>
      <c r="H347" s="162"/>
      <c r="I347" s="162"/>
      <c r="J347" s="162"/>
      <c r="K347" s="162"/>
      <c r="L347" s="162"/>
      <c r="M347" s="162"/>
      <c r="N347" s="165"/>
      <c r="O347" s="162"/>
      <c r="P347" s="162"/>
      <c r="Q347" s="162"/>
      <c r="R347" s="162"/>
      <c r="S347" s="162"/>
      <c r="T347" s="162"/>
      <c r="U347" s="162"/>
      <c r="V347" s="162"/>
      <c r="W347" s="162"/>
      <c r="X347" s="162"/>
      <c r="Y347" s="162"/>
    </row>
    <row r="348" ht="15.75" customHeight="1">
      <c r="A348" s="163"/>
      <c r="B348" s="164"/>
      <c r="C348" s="162"/>
      <c r="D348" s="162"/>
      <c r="E348" s="165"/>
      <c r="F348" s="162"/>
      <c r="G348" s="162"/>
      <c r="H348" s="162"/>
      <c r="I348" s="162"/>
      <c r="J348" s="162"/>
      <c r="K348" s="162"/>
      <c r="L348" s="162"/>
      <c r="M348" s="162"/>
      <c r="N348" s="165"/>
      <c r="O348" s="162"/>
      <c r="P348" s="162"/>
      <c r="Q348" s="162"/>
      <c r="R348" s="162"/>
      <c r="S348" s="162"/>
      <c r="T348" s="162"/>
      <c r="U348" s="162"/>
      <c r="V348" s="162"/>
      <c r="W348" s="162"/>
      <c r="X348" s="162"/>
      <c r="Y348" s="162"/>
    </row>
    <row r="349" ht="15.75" customHeight="1">
      <c r="A349" s="163"/>
      <c r="B349" s="164"/>
      <c r="C349" s="162"/>
      <c r="D349" s="162"/>
      <c r="E349" s="165"/>
      <c r="F349" s="162"/>
      <c r="G349" s="162"/>
      <c r="H349" s="162"/>
      <c r="I349" s="162"/>
      <c r="J349" s="162"/>
      <c r="K349" s="162"/>
      <c r="L349" s="162"/>
      <c r="M349" s="162"/>
      <c r="N349" s="165"/>
      <c r="O349" s="162"/>
      <c r="P349" s="162"/>
      <c r="Q349" s="162"/>
      <c r="R349" s="162"/>
      <c r="S349" s="162"/>
      <c r="T349" s="162"/>
      <c r="U349" s="162"/>
      <c r="V349" s="162"/>
      <c r="W349" s="162"/>
      <c r="X349" s="162"/>
      <c r="Y349" s="162"/>
    </row>
    <row r="350" ht="15.75" customHeight="1">
      <c r="A350" s="163"/>
      <c r="B350" s="164"/>
      <c r="C350" s="162"/>
      <c r="D350" s="162"/>
      <c r="E350" s="165"/>
      <c r="F350" s="162"/>
      <c r="G350" s="162"/>
      <c r="H350" s="162"/>
      <c r="I350" s="162"/>
      <c r="J350" s="162"/>
      <c r="K350" s="162"/>
      <c r="L350" s="162"/>
      <c r="M350" s="162"/>
      <c r="N350" s="165"/>
      <c r="O350" s="162"/>
      <c r="P350" s="162"/>
      <c r="Q350" s="162"/>
      <c r="R350" s="162"/>
      <c r="S350" s="162"/>
      <c r="T350" s="162"/>
      <c r="U350" s="162"/>
      <c r="V350" s="162"/>
      <c r="W350" s="162"/>
      <c r="X350" s="162"/>
      <c r="Y350" s="162"/>
    </row>
    <row r="351" ht="15.75" customHeight="1">
      <c r="A351" s="163"/>
      <c r="B351" s="164"/>
      <c r="C351" s="162"/>
      <c r="D351" s="162"/>
      <c r="E351" s="165"/>
      <c r="F351" s="162"/>
      <c r="G351" s="162"/>
      <c r="H351" s="162"/>
      <c r="I351" s="162"/>
      <c r="J351" s="162"/>
      <c r="K351" s="162"/>
      <c r="L351" s="162"/>
      <c r="M351" s="162"/>
      <c r="N351" s="165"/>
      <c r="O351" s="162"/>
      <c r="P351" s="162"/>
      <c r="Q351" s="162"/>
      <c r="R351" s="162"/>
      <c r="S351" s="162"/>
      <c r="T351" s="162"/>
      <c r="U351" s="162"/>
      <c r="V351" s="162"/>
      <c r="W351" s="162"/>
      <c r="X351" s="162"/>
      <c r="Y351" s="162"/>
    </row>
    <row r="352" ht="15.75" customHeight="1">
      <c r="A352" s="163"/>
      <c r="B352" s="164"/>
      <c r="C352" s="162"/>
      <c r="D352" s="162"/>
      <c r="E352" s="165"/>
      <c r="F352" s="162"/>
      <c r="G352" s="162"/>
      <c r="H352" s="162"/>
      <c r="I352" s="162"/>
      <c r="J352" s="162"/>
      <c r="K352" s="162"/>
      <c r="L352" s="162"/>
      <c r="M352" s="162"/>
      <c r="N352" s="165"/>
      <c r="O352" s="162"/>
      <c r="P352" s="162"/>
      <c r="Q352" s="162"/>
      <c r="R352" s="162"/>
      <c r="S352" s="162"/>
      <c r="T352" s="162"/>
      <c r="U352" s="162"/>
      <c r="V352" s="162"/>
      <c r="W352" s="162"/>
      <c r="X352" s="162"/>
      <c r="Y352" s="162"/>
    </row>
    <row r="353" ht="15.75" customHeight="1">
      <c r="A353" s="163"/>
      <c r="B353" s="164"/>
      <c r="C353" s="162"/>
      <c r="D353" s="162"/>
      <c r="E353" s="165"/>
      <c r="F353" s="162"/>
      <c r="G353" s="162"/>
      <c r="H353" s="162"/>
      <c r="I353" s="162"/>
      <c r="J353" s="162"/>
      <c r="K353" s="162"/>
      <c r="L353" s="162"/>
      <c r="M353" s="162"/>
      <c r="N353" s="165"/>
      <c r="O353" s="162"/>
      <c r="P353" s="162"/>
      <c r="Q353" s="162"/>
      <c r="R353" s="162"/>
      <c r="S353" s="162"/>
      <c r="T353" s="162"/>
      <c r="U353" s="162"/>
      <c r="V353" s="162"/>
      <c r="W353" s="162"/>
      <c r="X353" s="162"/>
      <c r="Y353" s="162"/>
    </row>
    <row r="354" ht="15.75" customHeight="1">
      <c r="A354" s="163"/>
      <c r="B354" s="164"/>
      <c r="C354" s="162"/>
      <c r="D354" s="162"/>
      <c r="E354" s="165"/>
      <c r="F354" s="162"/>
      <c r="G354" s="162"/>
      <c r="H354" s="162"/>
      <c r="I354" s="162"/>
      <c r="J354" s="162"/>
      <c r="K354" s="162"/>
      <c r="L354" s="162"/>
      <c r="M354" s="162"/>
      <c r="N354" s="165"/>
      <c r="O354" s="162"/>
      <c r="P354" s="162"/>
      <c r="Q354" s="162"/>
      <c r="R354" s="162"/>
      <c r="S354" s="162"/>
      <c r="T354" s="162"/>
      <c r="U354" s="162"/>
      <c r="V354" s="162"/>
      <c r="W354" s="162"/>
      <c r="X354" s="162"/>
      <c r="Y354" s="162"/>
    </row>
    <row r="355" ht="15.75" customHeight="1">
      <c r="A355" s="163"/>
      <c r="B355" s="164"/>
      <c r="C355" s="162"/>
      <c r="D355" s="162"/>
      <c r="E355" s="165"/>
      <c r="F355" s="162"/>
      <c r="G355" s="162"/>
      <c r="H355" s="162"/>
      <c r="I355" s="162"/>
      <c r="J355" s="162"/>
      <c r="K355" s="162"/>
      <c r="L355" s="162"/>
      <c r="M355" s="162"/>
      <c r="N355" s="165"/>
      <c r="O355" s="162"/>
      <c r="P355" s="162"/>
      <c r="Q355" s="162"/>
      <c r="R355" s="162"/>
      <c r="S355" s="162"/>
      <c r="T355" s="162"/>
      <c r="U355" s="162"/>
      <c r="V355" s="162"/>
      <c r="W355" s="162"/>
      <c r="X355" s="162"/>
      <c r="Y355" s="162"/>
    </row>
    <row r="356" ht="15.75" customHeight="1">
      <c r="A356" s="163"/>
      <c r="B356" s="164"/>
      <c r="C356" s="162"/>
      <c r="D356" s="162"/>
      <c r="E356" s="165"/>
      <c r="F356" s="162"/>
      <c r="G356" s="162"/>
      <c r="H356" s="162"/>
      <c r="I356" s="162"/>
      <c r="J356" s="162"/>
      <c r="K356" s="162"/>
      <c r="L356" s="162"/>
      <c r="M356" s="162"/>
      <c r="N356" s="165"/>
      <c r="O356" s="162"/>
      <c r="P356" s="162"/>
      <c r="Q356" s="162"/>
      <c r="R356" s="162"/>
      <c r="S356" s="162"/>
      <c r="T356" s="162"/>
      <c r="U356" s="162"/>
      <c r="V356" s="162"/>
      <c r="W356" s="162"/>
      <c r="X356" s="162"/>
      <c r="Y356" s="162"/>
    </row>
    <row r="357" ht="15.75" customHeight="1">
      <c r="A357" s="163"/>
      <c r="B357" s="164"/>
      <c r="C357" s="162"/>
      <c r="D357" s="162"/>
      <c r="E357" s="165"/>
      <c r="F357" s="162"/>
      <c r="G357" s="162"/>
      <c r="H357" s="162"/>
      <c r="I357" s="162"/>
      <c r="J357" s="162"/>
      <c r="K357" s="162"/>
      <c r="L357" s="162"/>
      <c r="M357" s="162"/>
      <c r="N357" s="165"/>
      <c r="O357" s="162"/>
      <c r="P357" s="162"/>
      <c r="Q357" s="162"/>
      <c r="R357" s="162"/>
      <c r="S357" s="162"/>
      <c r="T357" s="162"/>
      <c r="U357" s="162"/>
      <c r="V357" s="162"/>
      <c r="W357" s="162"/>
      <c r="X357" s="162"/>
      <c r="Y357" s="162"/>
    </row>
    <row r="358" ht="15.75" customHeight="1">
      <c r="A358" s="163"/>
      <c r="B358" s="164"/>
      <c r="C358" s="162"/>
      <c r="D358" s="162"/>
      <c r="E358" s="165"/>
      <c r="F358" s="162"/>
      <c r="G358" s="162"/>
      <c r="H358" s="162"/>
      <c r="I358" s="162"/>
      <c r="J358" s="162"/>
      <c r="K358" s="162"/>
      <c r="L358" s="162"/>
      <c r="M358" s="162"/>
      <c r="N358" s="165"/>
      <c r="O358" s="162"/>
      <c r="P358" s="162"/>
      <c r="Q358" s="162"/>
      <c r="R358" s="162"/>
      <c r="S358" s="162"/>
      <c r="T358" s="162"/>
      <c r="U358" s="162"/>
      <c r="V358" s="162"/>
      <c r="W358" s="162"/>
      <c r="X358" s="162"/>
      <c r="Y358" s="162"/>
    </row>
    <row r="359" ht="15.75" customHeight="1">
      <c r="A359" s="163"/>
      <c r="B359" s="164"/>
      <c r="C359" s="162"/>
      <c r="D359" s="162"/>
      <c r="E359" s="165"/>
      <c r="F359" s="162"/>
      <c r="G359" s="162"/>
      <c r="H359" s="162"/>
      <c r="I359" s="162"/>
      <c r="J359" s="162"/>
      <c r="K359" s="162"/>
      <c r="L359" s="162"/>
      <c r="M359" s="162"/>
      <c r="N359" s="165"/>
      <c r="O359" s="162"/>
      <c r="P359" s="162"/>
      <c r="Q359" s="162"/>
      <c r="R359" s="162"/>
      <c r="S359" s="162"/>
      <c r="T359" s="162"/>
      <c r="U359" s="162"/>
      <c r="V359" s="162"/>
      <c r="W359" s="162"/>
      <c r="X359" s="162"/>
      <c r="Y359" s="162"/>
    </row>
    <row r="360" ht="15.75" customHeight="1">
      <c r="A360" s="163"/>
      <c r="B360" s="164"/>
      <c r="C360" s="162"/>
      <c r="D360" s="162"/>
      <c r="E360" s="165"/>
      <c r="F360" s="162"/>
      <c r="G360" s="162"/>
      <c r="H360" s="162"/>
      <c r="I360" s="162"/>
      <c r="J360" s="162"/>
      <c r="K360" s="162"/>
      <c r="L360" s="162"/>
      <c r="M360" s="162"/>
      <c r="N360" s="165"/>
      <c r="O360" s="162"/>
      <c r="P360" s="162"/>
      <c r="Q360" s="162"/>
      <c r="R360" s="162"/>
      <c r="S360" s="162"/>
      <c r="T360" s="162"/>
      <c r="U360" s="162"/>
      <c r="V360" s="162"/>
      <c r="W360" s="162"/>
      <c r="X360" s="162"/>
      <c r="Y360" s="162"/>
    </row>
    <row r="361" ht="15.75" customHeight="1">
      <c r="A361" s="163"/>
      <c r="B361" s="164"/>
      <c r="C361" s="162"/>
      <c r="D361" s="162"/>
      <c r="E361" s="165"/>
      <c r="F361" s="162"/>
      <c r="G361" s="162"/>
      <c r="H361" s="162"/>
      <c r="I361" s="162"/>
      <c r="J361" s="162"/>
      <c r="K361" s="162"/>
      <c r="L361" s="162"/>
      <c r="M361" s="162"/>
      <c r="N361" s="165"/>
      <c r="O361" s="162"/>
      <c r="P361" s="162"/>
      <c r="Q361" s="162"/>
      <c r="R361" s="162"/>
      <c r="S361" s="162"/>
      <c r="T361" s="162"/>
      <c r="U361" s="162"/>
      <c r="V361" s="162"/>
      <c r="W361" s="162"/>
      <c r="X361" s="162"/>
      <c r="Y361" s="162"/>
    </row>
    <row r="362" ht="15.75" customHeight="1">
      <c r="A362" s="163"/>
      <c r="B362" s="164"/>
      <c r="C362" s="162"/>
      <c r="D362" s="162"/>
      <c r="E362" s="165"/>
      <c r="F362" s="162"/>
      <c r="G362" s="162"/>
      <c r="H362" s="162"/>
      <c r="I362" s="162"/>
      <c r="J362" s="162"/>
      <c r="K362" s="162"/>
      <c r="L362" s="162"/>
      <c r="M362" s="162"/>
      <c r="N362" s="165"/>
      <c r="O362" s="162"/>
      <c r="P362" s="162"/>
      <c r="Q362" s="162"/>
      <c r="R362" s="162"/>
      <c r="S362" s="162"/>
      <c r="T362" s="162"/>
      <c r="U362" s="162"/>
      <c r="V362" s="162"/>
      <c r="W362" s="162"/>
      <c r="X362" s="162"/>
      <c r="Y362" s="162"/>
    </row>
    <row r="363" ht="15.75" customHeight="1">
      <c r="A363" s="163"/>
      <c r="B363" s="164"/>
      <c r="C363" s="162"/>
      <c r="D363" s="162"/>
      <c r="E363" s="165"/>
      <c r="F363" s="162"/>
      <c r="G363" s="162"/>
      <c r="H363" s="162"/>
      <c r="I363" s="162"/>
      <c r="J363" s="162"/>
      <c r="K363" s="162"/>
      <c r="L363" s="162"/>
      <c r="M363" s="162"/>
      <c r="N363" s="165"/>
      <c r="O363" s="162"/>
      <c r="P363" s="162"/>
      <c r="Q363" s="162"/>
      <c r="R363" s="162"/>
      <c r="S363" s="162"/>
      <c r="T363" s="162"/>
      <c r="U363" s="162"/>
      <c r="V363" s="162"/>
      <c r="W363" s="162"/>
      <c r="X363" s="162"/>
      <c r="Y363" s="162"/>
    </row>
    <row r="364" ht="15.75" customHeight="1">
      <c r="A364" s="163"/>
      <c r="B364" s="164"/>
      <c r="C364" s="162"/>
      <c r="D364" s="162"/>
      <c r="E364" s="165"/>
      <c r="F364" s="162"/>
      <c r="G364" s="162"/>
      <c r="H364" s="162"/>
      <c r="I364" s="162"/>
      <c r="J364" s="162"/>
      <c r="K364" s="162"/>
      <c r="L364" s="162"/>
      <c r="M364" s="162"/>
      <c r="N364" s="165"/>
      <c r="O364" s="162"/>
      <c r="P364" s="162"/>
      <c r="Q364" s="162"/>
      <c r="R364" s="162"/>
      <c r="S364" s="162"/>
      <c r="T364" s="162"/>
      <c r="U364" s="162"/>
      <c r="V364" s="162"/>
      <c r="W364" s="162"/>
      <c r="X364" s="162"/>
      <c r="Y364" s="162"/>
    </row>
    <row r="365" ht="15.75" customHeight="1">
      <c r="A365" s="163"/>
      <c r="B365" s="164"/>
      <c r="C365" s="162"/>
      <c r="D365" s="162"/>
      <c r="E365" s="165"/>
      <c r="F365" s="162"/>
      <c r="G365" s="162"/>
      <c r="H365" s="162"/>
      <c r="I365" s="162"/>
      <c r="J365" s="162"/>
      <c r="K365" s="162"/>
      <c r="L365" s="162"/>
      <c r="M365" s="162"/>
      <c r="N365" s="165"/>
      <c r="O365" s="162"/>
      <c r="P365" s="162"/>
      <c r="Q365" s="162"/>
      <c r="R365" s="162"/>
      <c r="S365" s="162"/>
      <c r="T365" s="162"/>
      <c r="U365" s="162"/>
      <c r="V365" s="162"/>
      <c r="W365" s="162"/>
      <c r="X365" s="162"/>
      <c r="Y365" s="162"/>
    </row>
    <row r="366" ht="15.75" customHeight="1">
      <c r="A366" s="163"/>
      <c r="B366" s="164"/>
      <c r="C366" s="162"/>
      <c r="D366" s="162"/>
      <c r="E366" s="165"/>
      <c r="F366" s="162"/>
      <c r="G366" s="162"/>
      <c r="H366" s="162"/>
      <c r="I366" s="162"/>
      <c r="J366" s="162"/>
      <c r="K366" s="162"/>
      <c r="L366" s="162"/>
      <c r="M366" s="162"/>
      <c r="N366" s="165"/>
      <c r="O366" s="162"/>
      <c r="P366" s="162"/>
      <c r="Q366" s="162"/>
      <c r="R366" s="162"/>
      <c r="S366" s="162"/>
      <c r="T366" s="162"/>
      <c r="U366" s="162"/>
      <c r="V366" s="162"/>
      <c r="W366" s="162"/>
      <c r="X366" s="162"/>
      <c r="Y366" s="162"/>
    </row>
    <row r="367" ht="15.75" customHeight="1">
      <c r="A367" s="163"/>
      <c r="B367" s="164"/>
      <c r="C367" s="162"/>
      <c r="D367" s="162"/>
      <c r="E367" s="165"/>
      <c r="F367" s="162"/>
      <c r="G367" s="162"/>
      <c r="H367" s="162"/>
      <c r="I367" s="162"/>
      <c r="J367" s="162"/>
      <c r="K367" s="162"/>
      <c r="L367" s="162"/>
      <c r="M367" s="162"/>
      <c r="N367" s="165"/>
      <c r="O367" s="162"/>
      <c r="P367" s="162"/>
      <c r="Q367" s="162"/>
      <c r="R367" s="162"/>
      <c r="S367" s="162"/>
      <c r="T367" s="162"/>
      <c r="U367" s="162"/>
      <c r="V367" s="162"/>
      <c r="W367" s="162"/>
      <c r="X367" s="162"/>
      <c r="Y367" s="162"/>
    </row>
    <row r="368" ht="15.75" customHeight="1">
      <c r="A368" s="163"/>
      <c r="B368" s="164"/>
      <c r="C368" s="162"/>
      <c r="D368" s="162"/>
      <c r="E368" s="165"/>
      <c r="F368" s="162"/>
      <c r="G368" s="162"/>
      <c r="H368" s="162"/>
      <c r="I368" s="162"/>
      <c r="J368" s="162"/>
      <c r="K368" s="162"/>
      <c r="L368" s="162"/>
      <c r="M368" s="162"/>
      <c r="N368" s="165"/>
      <c r="O368" s="162"/>
      <c r="P368" s="162"/>
      <c r="Q368" s="162"/>
      <c r="R368" s="162"/>
      <c r="S368" s="162"/>
      <c r="T368" s="162"/>
      <c r="U368" s="162"/>
      <c r="V368" s="162"/>
      <c r="W368" s="162"/>
      <c r="X368" s="162"/>
      <c r="Y368" s="162"/>
    </row>
    <row r="369" ht="15.75" customHeight="1">
      <c r="A369" s="163"/>
      <c r="B369" s="164"/>
      <c r="C369" s="162"/>
      <c r="D369" s="162"/>
      <c r="E369" s="165"/>
      <c r="F369" s="162"/>
      <c r="G369" s="162"/>
      <c r="H369" s="162"/>
      <c r="I369" s="162"/>
      <c r="J369" s="162"/>
      <c r="K369" s="162"/>
      <c r="L369" s="162"/>
      <c r="M369" s="162"/>
      <c r="N369" s="165"/>
      <c r="O369" s="162"/>
      <c r="P369" s="162"/>
      <c r="Q369" s="162"/>
      <c r="R369" s="162"/>
      <c r="S369" s="162"/>
      <c r="T369" s="162"/>
      <c r="U369" s="162"/>
      <c r="V369" s="162"/>
      <c r="W369" s="162"/>
      <c r="X369" s="162"/>
      <c r="Y369" s="162"/>
    </row>
    <row r="370" ht="15.75" customHeight="1">
      <c r="A370" s="163"/>
      <c r="B370" s="164"/>
      <c r="C370" s="162"/>
      <c r="D370" s="162"/>
      <c r="E370" s="165"/>
      <c r="F370" s="162"/>
      <c r="G370" s="162"/>
      <c r="H370" s="162"/>
      <c r="I370" s="162"/>
      <c r="J370" s="162"/>
      <c r="K370" s="162"/>
      <c r="L370" s="162"/>
      <c r="M370" s="162"/>
      <c r="N370" s="165"/>
      <c r="O370" s="162"/>
      <c r="P370" s="162"/>
      <c r="Q370" s="162"/>
      <c r="R370" s="162"/>
      <c r="S370" s="162"/>
      <c r="T370" s="162"/>
      <c r="U370" s="162"/>
      <c r="V370" s="162"/>
      <c r="W370" s="162"/>
      <c r="X370" s="162"/>
      <c r="Y370" s="162"/>
    </row>
    <row r="371" ht="15.75" customHeight="1">
      <c r="A371" s="163"/>
      <c r="B371" s="164"/>
      <c r="C371" s="162"/>
      <c r="D371" s="162"/>
      <c r="E371" s="165"/>
      <c r="F371" s="162"/>
      <c r="G371" s="162"/>
      <c r="H371" s="162"/>
      <c r="I371" s="162"/>
      <c r="J371" s="162"/>
      <c r="K371" s="162"/>
      <c r="L371" s="162"/>
      <c r="M371" s="162"/>
      <c r="N371" s="165"/>
      <c r="O371" s="162"/>
      <c r="P371" s="162"/>
      <c r="Q371" s="162"/>
      <c r="R371" s="162"/>
      <c r="S371" s="162"/>
      <c r="T371" s="162"/>
      <c r="U371" s="162"/>
      <c r="V371" s="162"/>
      <c r="W371" s="162"/>
      <c r="X371" s="162"/>
      <c r="Y371" s="162"/>
    </row>
    <row r="372" ht="15.75" customHeight="1">
      <c r="I372" s="166"/>
    </row>
    <row r="373" ht="15.75" customHeight="1">
      <c r="I373" s="166"/>
    </row>
    <row r="374" ht="15.75" customHeight="1">
      <c r="I374" s="166"/>
    </row>
    <row r="375" ht="15.75" customHeight="1">
      <c r="I375" s="166"/>
    </row>
    <row r="376" ht="15.75" customHeight="1">
      <c r="I376" s="166"/>
    </row>
    <row r="377" ht="15.75" customHeight="1">
      <c r="I377" s="166"/>
    </row>
    <row r="378" ht="15.75" customHeight="1">
      <c r="I378" s="166"/>
    </row>
    <row r="379" ht="15.75" customHeight="1">
      <c r="I379" s="166"/>
    </row>
    <row r="380" ht="15.75" customHeight="1">
      <c r="I380" s="166"/>
    </row>
    <row r="381" ht="15.75" customHeight="1">
      <c r="I381" s="166"/>
    </row>
    <row r="382" ht="15.75" customHeight="1">
      <c r="I382" s="166"/>
    </row>
    <row r="383" ht="15.75" customHeight="1">
      <c r="I383" s="166"/>
    </row>
    <row r="384" ht="15.75" customHeight="1">
      <c r="I384" s="166"/>
    </row>
    <row r="385" ht="15.75" customHeight="1">
      <c r="I385" s="166"/>
    </row>
    <row r="386" ht="15.75" customHeight="1">
      <c r="I386" s="166"/>
    </row>
    <row r="387" ht="15.75" customHeight="1">
      <c r="I387" s="166"/>
    </row>
    <row r="388" ht="15.75" customHeight="1">
      <c r="I388" s="166"/>
    </row>
    <row r="389" ht="15.75" customHeight="1">
      <c r="I389" s="166"/>
    </row>
    <row r="390" ht="15.75" customHeight="1">
      <c r="I390" s="166"/>
    </row>
    <row r="391" ht="15.75" customHeight="1">
      <c r="I391" s="166"/>
    </row>
    <row r="392" ht="15.75" customHeight="1">
      <c r="I392" s="166"/>
    </row>
    <row r="393" ht="15.75" customHeight="1">
      <c r="I393" s="166"/>
    </row>
    <row r="394" ht="15.75" customHeight="1">
      <c r="I394" s="166"/>
    </row>
    <row r="395" ht="15.75" customHeight="1">
      <c r="I395" s="166"/>
    </row>
    <row r="396" ht="15.75" customHeight="1">
      <c r="I396" s="166"/>
    </row>
    <row r="397" ht="15.75" customHeight="1">
      <c r="I397" s="166"/>
    </row>
    <row r="398" ht="15.75" customHeight="1">
      <c r="I398" s="166"/>
    </row>
    <row r="399" ht="15.75" customHeight="1">
      <c r="I399" s="166"/>
    </row>
    <row r="400" ht="15.75" customHeight="1">
      <c r="I400" s="166"/>
    </row>
    <row r="401" ht="15.75" customHeight="1">
      <c r="I401" s="166"/>
    </row>
    <row r="402" ht="15.75" customHeight="1">
      <c r="I402" s="166"/>
    </row>
    <row r="403" ht="15.75" customHeight="1">
      <c r="I403" s="166"/>
    </row>
    <row r="404" ht="15.75" customHeight="1">
      <c r="I404" s="166"/>
    </row>
    <row r="405" ht="15.75" customHeight="1">
      <c r="I405" s="166"/>
    </row>
    <row r="406" ht="15.75" customHeight="1">
      <c r="I406" s="166"/>
    </row>
    <row r="407" ht="15.75" customHeight="1">
      <c r="I407" s="166"/>
    </row>
    <row r="408" ht="15.75" customHeight="1">
      <c r="I408" s="166"/>
    </row>
    <row r="409" ht="15.75" customHeight="1">
      <c r="I409" s="166"/>
    </row>
    <row r="410" ht="15.75" customHeight="1">
      <c r="I410" s="166"/>
    </row>
    <row r="411" ht="15.75" customHeight="1">
      <c r="I411" s="166"/>
    </row>
    <row r="412" ht="15.75" customHeight="1">
      <c r="I412" s="166"/>
    </row>
    <row r="413" ht="15.75" customHeight="1">
      <c r="I413" s="166"/>
    </row>
    <row r="414" ht="15.75" customHeight="1">
      <c r="I414" s="166"/>
    </row>
    <row r="415" ht="15.75" customHeight="1">
      <c r="I415" s="166"/>
    </row>
    <row r="416" ht="15.75" customHeight="1">
      <c r="I416" s="166"/>
    </row>
    <row r="417" ht="15.75" customHeight="1">
      <c r="I417" s="166"/>
    </row>
    <row r="418" ht="15.75" customHeight="1">
      <c r="I418" s="166"/>
    </row>
    <row r="419" ht="15.75" customHeight="1">
      <c r="I419" s="166"/>
    </row>
    <row r="420" ht="15.75" customHeight="1">
      <c r="I420" s="166"/>
    </row>
    <row r="421" ht="15.75" customHeight="1">
      <c r="I421" s="166"/>
    </row>
    <row r="422" ht="15.75" customHeight="1">
      <c r="I422" s="166"/>
    </row>
    <row r="423" ht="15.75" customHeight="1">
      <c r="I423" s="166"/>
    </row>
    <row r="424" ht="15.75" customHeight="1">
      <c r="I424" s="166"/>
    </row>
    <row r="425" ht="15.75" customHeight="1">
      <c r="I425" s="166"/>
    </row>
    <row r="426" ht="15.75" customHeight="1">
      <c r="I426" s="166"/>
    </row>
    <row r="427" ht="15.75" customHeight="1">
      <c r="I427" s="166"/>
    </row>
    <row r="428" ht="15.75" customHeight="1">
      <c r="I428" s="166"/>
    </row>
    <row r="429" ht="15.75" customHeight="1">
      <c r="I429" s="166"/>
    </row>
    <row r="430" ht="15.75" customHeight="1">
      <c r="I430" s="166"/>
    </row>
    <row r="431" ht="15.75" customHeight="1">
      <c r="I431" s="166"/>
    </row>
    <row r="432" ht="15.75" customHeight="1">
      <c r="I432" s="166"/>
    </row>
    <row r="433" ht="15.75" customHeight="1">
      <c r="I433" s="166"/>
    </row>
    <row r="434" ht="15.75" customHeight="1">
      <c r="I434" s="166"/>
    </row>
    <row r="435" ht="15.75" customHeight="1">
      <c r="I435" s="166"/>
    </row>
    <row r="436" ht="15.75" customHeight="1">
      <c r="I436" s="166"/>
    </row>
    <row r="437" ht="15.75" customHeight="1">
      <c r="I437" s="166"/>
    </row>
    <row r="438" ht="15.75" customHeight="1">
      <c r="I438" s="166"/>
    </row>
    <row r="439" ht="15.75" customHeight="1">
      <c r="I439" s="166"/>
    </row>
    <row r="440" ht="15.75" customHeight="1">
      <c r="I440" s="166"/>
    </row>
    <row r="441" ht="15.75" customHeight="1">
      <c r="I441" s="166"/>
    </row>
    <row r="442" ht="15.75" customHeight="1">
      <c r="I442" s="166"/>
    </row>
    <row r="443" ht="15.75" customHeight="1">
      <c r="I443" s="166"/>
    </row>
    <row r="444" ht="15.75" customHeight="1">
      <c r="I444" s="166"/>
    </row>
    <row r="445" ht="15.75" customHeight="1">
      <c r="I445" s="166"/>
    </row>
    <row r="446" ht="15.75" customHeight="1">
      <c r="I446" s="166"/>
    </row>
    <row r="447" ht="15.75" customHeight="1">
      <c r="I447" s="166"/>
    </row>
    <row r="448" ht="15.75" customHeight="1">
      <c r="I448" s="166"/>
    </row>
    <row r="449" ht="15.75" customHeight="1">
      <c r="I449" s="166"/>
    </row>
    <row r="450" ht="15.75" customHeight="1">
      <c r="I450" s="166"/>
    </row>
    <row r="451" ht="15.75" customHeight="1">
      <c r="I451" s="166"/>
    </row>
    <row r="452" ht="15.75" customHeight="1">
      <c r="I452" s="166"/>
    </row>
    <row r="453" ht="15.75" customHeight="1">
      <c r="I453" s="166"/>
    </row>
    <row r="454" ht="15.75" customHeight="1">
      <c r="I454" s="166"/>
    </row>
    <row r="455" ht="15.75" customHeight="1">
      <c r="I455" s="166"/>
    </row>
    <row r="456" ht="15.75" customHeight="1">
      <c r="I456" s="166"/>
    </row>
    <row r="457" ht="15.75" customHeight="1">
      <c r="I457" s="166"/>
    </row>
    <row r="458" ht="15.75" customHeight="1">
      <c r="I458" s="166"/>
    </row>
    <row r="459" ht="15.75" customHeight="1">
      <c r="I459" s="166"/>
    </row>
    <row r="460" ht="15.75" customHeight="1">
      <c r="I460" s="166"/>
    </row>
    <row r="461" ht="15.75" customHeight="1">
      <c r="I461" s="166"/>
    </row>
    <row r="462" ht="15.75" customHeight="1">
      <c r="I462" s="166"/>
    </row>
    <row r="463" ht="15.75" customHeight="1">
      <c r="I463" s="166"/>
    </row>
    <row r="464" ht="15.75" customHeight="1">
      <c r="I464" s="166"/>
    </row>
    <row r="465" ht="15.75" customHeight="1">
      <c r="I465" s="166"/>
    </row>
    <row r="466" ht="15.75" customHeight="1">
      <c r="I466" s="166"/>
    </row>
    <row r="467" ht="15.75" customHeight="1">
      <c r="I467" s="166"/>
    </row>
    <row r="468" ht="15.75" customHeight="1">
      <c r="I468" s="166"/>
    </row>
    <row r="469" ht="15.75" customHeight="1">
      <c r="I469" s="166"/>
    </row>
    <row r="470" ht="15.75" customHeight="1">
      <c r="I470" s="166"/>
    </row>
    <row r="471" ht="15.75" customHeight="1">
      <c r="I471" s="166"/>
    </row>
    <row r="472" ht="15.75" customHeight="1">
      <c r="I472" s="166"/>
    </row>
    <row r="473" ht="15.75" customHeight="1">
      <c r="I473" s="166"/>
    </row>
    <row r="474" ht="15.75" customHeight="1">
      <c r="I474" s="166"/>
    </row>
    <row r="475" ht="15.75" customHeight="1">
      <c r="I475" s="166"/>
    </row>
    <row r="476" ht="15.75" customHeight="1">
      <c r="I476" s="166"/>
    </row>
    <row r="477" ht="15.75" customHeight="1">
      <c r="I477" s="166"/>
    </row>
    <row r="478" ht="15.75" customHeight="1">
      <c r="I478" s="166"/>
    </row>
    <row r="479" ht="15.75" customHeight="1">
      <c r="I479" s="166"/>
    </row>
    <row r="480" ht="15.75" customHeight="1">
      <c r="I480" s="166"/>
    </row>
    <row r="481" ht="15.75" customHeight="1">
      <c r="I481" s="166"/>
    </row>
    <row r="482" ht="15.75" customHeight="1">
      <c r="I482" s="166"/>
    </row>
    <row r="483" ht="15.75" customHeight="1">
      <c r="I483" s="166"/>
    </row>
    <row r="484" ht="15.75" customHeight="1">
      <c r="I484" s="166"/>
    </row>
    <row r="485" ht="15.75" customHeight="1">
      <c r="I485" s="166"/>
    </row>
    <row r="486" ht="15.75" customHeight="1">
      <c r="I486" s="166"/>
    </row>
    <row r="487" ht="15.75" customHeight="1">
      <c r="I487" s="166"/>
    </row>
    <row r="488" ht="15.75" customHeight="1">
      <c r="I488" s="166"/>
    </row>
    <row r="489" ht="15.75" customHeight="1">
      <c r="I489" s="166"/>
    </row>
    <row r="490" ht="15.75" customHeight="1">
      <c r="I490" s="166"/>
    </row>
    <row r="491" ht="15.75" customHeight="1">
      <c r="I491" s="166"/>
    </row>
    <row r="492" ht="15.75" customHeight="1">
      <c r="I492" s="166"/>
    </row>
    <row r="493" ht="15.75" customHeight="1">
      <c r="I493" s="166"/>
    </row>
    <row r="494" ht="15.75" customHeight="1">
      <c r="I494" s="166"/>
    </row>
    <row r="495" ht="15.75" customHeight="1">
      <c r="I495" s="166"/>
    </row>
    <row r="496" ht="15.75" customHeight="1">
      <c r="I496" s="166"/>
    </row>
    <row r="497" ht="15.75" customHeight="1">
      <c r="I497" s="166"/>
    </row>
    <row r="498" ht="15.75" customHeight="1">
      <c r="I498" s="166"/>
    </row>
    <row r="499" ht="15.75" customHeight="1">
      <c r="I499" s="166"/>
    </row>
    <row r="500" ht="15.75" customHeight="1">
      <c r="I500" s="166"/>
    </row>
    <row r="501" ht="15.75" customHeight="1">
      <c r="I501" s="166"/>
    </row>
    <row r="502" ht="15.75" customHeight="1">
      <c r="I502" s="166"/>
    </row>
    <row r="503" ht="15.75" customHeight="1">
      <c r="I503" s="166"/>
    </row>
    <row r="504" ht="15.75" customHeight="1">
      <c r="I504" s="166"/>
    </row>
    <row r="505" ht="15.75" customHeight="1">
      <c r="I505" s="166"/>
    </row>
    <row r="506" ht="15.75" customHeight="1">
      <c r="I506" s="166"/>
    </row>
    <row r="507" ht="15.75" customHeight="1">
      <c r="I507" s="166"/>
    </row>
    <row r="508" ht="15.75" customHeight="1">
      <c r="I508" s="166"/>
    </row>
    <row r="509" ht="15.75" customHeight="1">
      <c r="I509" s="166"/>
    </row>
    <row r="510" ht="15.75" customHeight="1">
      <c r="I510" s="166"/>
    </row>
    <row r="511" ht="15.75" customHeight="1">
      <c r="I511" s="166"/>
    </row>
    <row r="512" ht="15.75" customHeight="1">
      <c r="I512" s="166"/>
    </row>
    <row r="513" ht="15.75" customHeight="1">
      <c r="I513" s="166"/>
    </row>
    <row r="514" ht="15.75" customHeight="1">
      <c r="I514" s="166"/>
    </row>
    <row r="515" ht="15.75" customHeight="1">
      <c r="I515" s="166"/>
    </row>
    <row r="516" ht="15.75" customHeight="1">
      <c r="I516" s="166"/>
    </row>
    <row r="517" ht="15.75" customHeight="1">
      <c r="I517" s="166"/>
    </row>
    <row r="518" ht="15.75" customHeight="1">
      <c r="I518" s="166"/>
    </row>
    <row r="519" ht="15.75" customHeight="1">
      <c r="I519" s="166"/>
    </row>
    <row r="520" ht="15.75" customHeight="1">
      <c r="I520" s="166"/>
    </row>
    <row r="521" ht="15.75" customHeight="1">
      <c r="I521" s="166"/>
    </row>
    <row r="522" ht="15.75" customHeight="1">
      <c r="I522" s="166"/>
    </row>
    <row r="523" ht="15.75" customHeight="1">
      <c r="I523" s="166"/>
    </row>
    <row r="524" ht="15.75" customHeight="1">
      <c r="I524" s="166"/>
    </row>
    <row r="525" ht="15.75" customHeight="1">
      <c r="I525" s="166"/>
    </row>
    <row r="526" ht="15.75" customHeight="1">
      <c r="I526" s="166"/>
    </row>
    <row r="527" ht="15.75" customHeight="1">
      <c r="I527" s="166"/>
    </row>
    <row r="528" ht="15.75" customHeight="1">
      <c r="I528" s="166"/>
    </row>
    <row r="529" ht="15.75" customHeight="1">
      <c r="I529" s="166"/>
    </row>
    <row r="530" ht="15.75" customHeight="1">
      <c r="I530" s="166"/>
    </row>
    <row r="531" ht="15.75" customHeight="1">
      <c r="I531" s="166"/>
    </row>
    <row r="532" ht="15.75" customHeight="1">
      <c r="I532" s="166"/>
    </row>
    <row r="533" ht="15.75" customHeight="1">
      <c r="I533" s="166"/>
    </row>
    <row r="534" ht="15.75" customHeight="1">
      <c r="I534" s="166"/>
    </row>
    <row r="535" ht="15.75" customHeight="1">
      <c r="I535" s="166"/>
    </row>
    <row r="536" ht="15.75" customHeight="1">
      <c r="I536" s="166"/>
    </row>
    <row r="537" ht="15.75" customHeight="1">
      <c r="I537" s="166"/>
    </row>
    <row r="538" ht="15.75" customHeight="1">
      <c r="I538" s="166"/>
    </row>
    <row r="539" ht="15.75" customHeight="1">
      <c r="I539" s="166"/>
    </row>
    <row r="540" ht="15.75" customHeight="1">
      <c r="I540" s="166"/>
    </row>
    <row r="541" ht="15.75" customHeight="1">
      <c r="I541" s="166"/>
    </row>
    <row r="542" ht="15.75" customHeight="1">
      <c r="I542" s="166"/>
    </row>
    <row r="543" ht="15.75" customHeight="1">
      <c r="I543" s="166"/>
    </row>
    <row r="544" ht="15.75" customHeight="1">
      <c r="I544" s="166"/>
    </row>
    <row r="545" ht="15.75" customHeight="1">
      <c r="I545" s="166"/>
    </row>
    <row r="546" ht="15.75" customHeight="1">
      <c r="I546" s="166"/>
    </row>
    <row r="547" ht="15.75" customHeight="1">
      <c r="I547" s="166"/>
    </row>
    <row r="548" ht="15.75" customHeight="1">
      <c r="I548" s="166"/>
    </row>
    <row r="549" ht="15.75" customHeight="1">
      <c r="I549" s="166"/>
    </row>
    <row r="550" ht="15.75" customHeight="1">
      <c r="I550" s="166"/>
    </row>
    <row r="551" ht="15.75" customHeight="1">
      <c r="I551" s="166"/>
    </row>
    <row r="552" ht="15.75" customHeight="1">
      <c r="I552" s="166"/>
    </row>
    <row r="553" ht="15.75" customHeight="1">
      <c r="I553" s="166"/>
    </row>
    <row r="554" ht="15.75" customHeight="1">
      <c r="I554" s="166"/>
    </row>
    <row r="555" ht="15.75" customHeight="1">
      <c r="I555" s="166"/>
    </row>
    <row r="556" ht="15.75" customHeight="1">
      <c r="I556" s="166"/>
    </row>
    <row r="557" ht="15.75" customHeight="1">
      <c r="I557" s="166"/>
    </row>
    <row r="558" ht="15.75" customHeight="1">
      <c r="I558" s="166"/>
    </row>
    <row r="559" ht="15.75" customHeight="1">
      <c r="I559" s="166"/>
    </row>
    <row r="560" ht="15.75" customHeight="1">
      <c r="I560" s="166"/>
    </row>
    <row r="561" ht="15.75" customHeight="1">
      <c r="I561" s="166"/>
    </row>
    <row r="562" ht="15.75" customHeight="1">
      <c r="I562" s="166"/>
    </row>
    <row r="563" ht="15.75" customHeight="1">
      <c r="I563" s="166"/>
    </row>
    <row r="564" ht="15.75" customHeight="1">
      <c r="I564" s="166"/>
    </row>
    <row r="565" ht="15.75" customHeight="1">
      <c r="I565" s="166"/>
    </row>
    <row r="566" ht="15.75" customHeight="1">
      <c r="I566" s="166"/>
    </row>
    <row r="567" ht="15.75" customHeight="1">
      <c r="I567" s="166"/>
    </row>
    <row r="568" ht="15.75" customHeight="1">
      <c r="I568" s="166"/>
    </row>
    <row r="569" ht="15.75" customHeight="1">
      <c r="I569" s="166"/>
    </row>
    <row r="570" ht="15.75" customHeight="1">
      <c r="I570" s="166"/>
    </row>
    <row r="571" ht="15.75" customHeight="1">
      <c r="I571" s="166"/>
    </row>
    <row r="572" ht="15.75" customHeight="1">
      <c r="I572" s="166"/>
    </row>
    <row r="573" ht="15.75" customHeight="1">
      <c r="I573" s="166"/>
    </row>
    <row r="574" ht="15.75" customHeight="1">
      <c r="I574" s="166"/>
    </row>
    <row r="575" ht="15.75" customHeight="1">
      <c r="I575" s="166"/>
    </row>
    <row r="576" ht="15.75" customHeight="1">
      <c r="I576" s="166"/>
    </row>
    <row r="577" ht="15.75" customHeight="1">
      <c r="I577" s="166"/>
    </row>
    <row r="578" ht="15.75" customHeight="1">
      <c r="I578" s="166"/>
    </row>
    <row r="579" ht="15.75" customHeight="1">
      <c r="I579" s="166"/>
    </row>
    <row r="580" ht="15.75" customHeight="1">
      <c r="I580" s="166"/>
    </row>
    <row r="581" ht="15.75" customHeight="1">
      <c r="I581" s="166"/>
    </row>
    <row r="582" ht="15.75" customHeight="1">
      <c r="I582" s="166"/>
    </row>
    <row r="583" ht="15.75" customHeight="1">
      <c r="I583" s="166"/>
    </row>
    <row r="584" ht="15.75" customHeight="1">
      <c r="I584" s="166"/>
    </row>
    <row r="585" ht="15.75" customHeight="1">
      <c r="I585" s="166"/>
    </row>
    <row r="586" ht="15.75" customHeight="1">
      <c r="I586" s="166"/>
    </row>
    <row r="587" ht="15.75" customHeight="1">
      <c r="I587" s="166"/>
    </row>
    <row r="588" ht="15.75" customHeight="1">
      <c r="I588" s="166"/>
    </row>
    <row r="589" ht="15.75" customHeight="1">
      <c r="I589" s="166"/>
    </row>
    <row r="590" ht="15.75" customHeight="1">
      <c r="I590" s="166"/>
    </row>
    <row r="591" ht="15.75" customHeight="1">
      <c r="I591" s="166"/>
    </row>
    <row r="592" ht="15.75" customHeight="1">
      <c r="I592" s="166"/>
    </row>
    <row r="593" ht="15.75" customHeight="1">
      <c r="I593" s="166"/>
    </row>
    <row r="594" ht="15.75" customHeight="1">
      <c r="I594" s="166"/>
    </row>
    <row r="595" ht="15.75" customHeight="1">
      <c r="I595" s="166"/>
    </row>
    <row r="596" ht="15.75" customHeight="1">
      <c r="I596" s="166"/>
    </row>
    <row r="597" ht="15.75" customHeight="1">
      <c r="I597" s="166"/>
    </row>
    <row r="598" ht="15.75" customHeight="1">
      <c r="I598" s="166"/>
    </row>
    <row r="599" ht="15.75" customHeight="1">
      <c r="I599" s="166"/>
    </row>
    <row r="600" ht="15.75" customHeight="1">
      <c r="I600" s="166"/>
    </row>
    <row r="601" ht="15.75" customHeight="1">
      <c r="I601" s="166"/>
    </row>
    <row r="602" ht="15.75" customHeight="1">
      <c r="I602" s="166"/>
    </row>
    <row r="603" ht="15.75" customHeight="1">
      <c r="I603" s="166"/>
    </row>
    <row r="604" ht="15.75" customHeight="1">
      <c r="I604" s="166"/>
    </row>
    <row r="605" ht="15.75" customHeight="1">
      <c r="I605" s="166"/>
    </row>
    <row r="606" ht="15.75" customHeight="1">
      <c r="I606" s="166"/>
    </row>
    <row r="607" ht="15.75" customHeight="1">
      <c r="I607" s="166"/>
    </row>
    <row r="608" ht="15.75" customHeight="1">
      <c r="I608" s="166"/>
    </row>
    <row r="609" ht="15.75" customHeight="1">
      <c r="I609" s="166"/>
    </row>
    <row r="610" ht="15.75" customHeight="1">
      <c r="I610" s="166"/>
    </row>
    <row r="611" ht="15.75" customHeight="1">
      <c r="I611" s="166"/>
    </row>
    <row r="612" ht="15.75" customHeight="1">
      <c r="I612" s="166"/>
    </row>
    <row r="613" ht="15.75" customHeight="1">
      <c r="I613" s="166"/>
    </row>
    <row r="614" ht="15.75" customHeight="1">
      <c r="I614" s="166"/>
    </row>
    <row r="615" ht="15.75" customHeight="1">
      <c r="I615" s="166"/>
    </row>
    <row r="616" ht="15.75" customHeight="1">
      <c r="I616" s="166"/>
    </row>
    <row r="617" ht="15.75" customHeight="1">
      <c r="I617" s="166"/>
    </row>
    <row r="618" ht="15.75" customHeight="1">
      <c r="I618" s="166"/>
    </row>
    <row r="619" ht="15.75" customHeight="1">
      <c r="I619" s="166"/>
    </row>
    <row r="620" ht="15.75" customHeight="1">
      <c r="I620" s="166"/>
    </row>
    <row r="621" ht="15.75" customHeight="1">
      <c r="I621" s="166"/>
    </row>
    <row r="622" ht="15.75" customHeight="1">
      <c r="I622" s="166"/>
    </row>
    <row r="623" ht="15.75" customHeight="1">
      <c r="I623" s="166"/>
    </row>
    <row r="624" ht="15.75" customHeight="1">
      <c r="I624" s="166"/>
    </row>
    <row r="625" ht="15.75" customHeight="1">
      <c r="I625" s="166"/>
    </row>
    <row r="626" ht="15.75" customHeight="1">
      <c r="I626" s="166"/>
    </row>
    <row r="627" ht="15.75" customHeight="1">
      <c r="I627" s="166"/>
    </row>
    <row r="628" ht="15.75" customHeight="1">
      <c r="I628" s="166"/>
    </row>
    <row r="629" ht="15.75" customHeight="1">
      <c r="I629" s="166"/>
    </row>
    <row r="630" ht="15.75" customHeight="1">
      <c r="I630" s="166"/>
    </row>
    <row r="631" ht="15.75" customHeight="1">
      <c r="I631" s="166"/>
    </row>
    <row r="632" ht="15.75" customHeight="1">
      <c r="I632" s="166"/>
    </row>
    <row r="633" ht="15.75" customHeight="1">
      <c r="I633" s="166"/>
    </row>
    <row r="634" ht="15.75" customHeight="1">
      <c r="I634" s="166"/>
    </row>
    <row r="635" ht="15.75" customHeight="1">
      <c r="I635" s="166"/>
    </row>
    <row r="636" ht="15.75" customHeight="1">
      <c r="I636" s="166"/>
    </row>
    <row r="637" ht="15.75" customHeight="1">
      <c r="I637" s="166"/>
    </row>
    <row r="638" ht="15.75" customHeight="1">
      <c r="I638" s="166"/>
    </row>
    <row r="639" ht="15.75" customHeight="1">
      <c r="I639" s="166"/>
    </row>
    <row r="640" ht="15.75" customHeight="1">
      <c r="I640" s="166"/>
    </row>
    <row r="641" ht="15.75" customHeight="1">
      <c r="I641" s="166"/>
    </row>
    <row r="642" ht="15.75" customHeight="1">
      <c r="I642" s="166"/>
    </row>
    <row r="643" ht="15.75" customHeight="1">
      <c r="I643" s="166"/>
    </row>
    <row r="644" ht="15.75" customHeight="1">
      <c r="I644" s="166"/>
    </row>
    <row r="645" ht="15.75" customHeight="1">
      <c r="I645" s="166"/>
    </row>
    <row r="646" ht="15.75" customHeight="1">
      <c r="I646" s="166"/>
    </row>
    <row r="647" ht="15.75" customHeight="1">
      <c r="I647" s="166"/>
    </row>
    <row r="648" ht="15.75" customHeight="1">
      <c r="I648" s="166"/>
    </row>
    <row r="649" ht="15.75" customHeight="1">
      <c r="I649" s="166"/>
    </row>
    <row r="650" ht="15.75" customHeight="1">
      <c r="I650" s="166"/>
    </row>
    <row r="651" ht="15.75" customHeight="1">
      <c r="I651" s="166"/>
    </row>
    <row r="652" ht="15.75" customHeight="1">
      <c r="I652" s="166"/>
    </row>
    <row r="653" ht="15.75" customHeight="1">
      <c r="I653" s="166"/>
    </row>
    <row r="654" ht="15.75" customHeight="1">
      <c r="I654" s="166"/>
    </row>
    <row r="655" ht="15.75" customHeight="1">
      <c r="I655" s="166"/>
    </row>
    <row r="656" ht="15.75" customHeight="1">
      <c r="I656" s="166"/>
    </row>
    <row r="657" ht="15.75" customHeight="1">
      <c r="I657" s="166"/>
    </row>
    <row r="658" ht="15.75" customHeight="1">
      <c r="I658" s="166"/>
    </row>
    <row r="659" ht="15.75" customHeight="1">
      <c r="I659" s="166"/>
    </row>
    <row r="660" ht="15.75" customHeight="1">
      <c r="I660" s="166"/>
    </row>
    <row r="661" ht="15.75" customHeight="1">
      <c r="I661" s="166"/>
    </row>
    <row r="662" ht="15.75" customHeight="1">
      <c r="I662" s="166"/>
    </row>
    <row r="663" ht="15.75" customHeight="1">
      <c r="I663" s="166"/>
    </row>
    <row r="664" ht="15.75" customHeight="1">
      <c r="I664" s="166"/>
    </row>
    <row r="665" ht="15.75" customHeight="1">
      <c r="I665" s="166"/>
    </row>
    <row r="666" ht="15.75" customHeight="1">
      <c r="I666" s="166"/>
    </row>
    <row r="667" ht="15.75" customHeight="1">
      <c r="I667" s="166"/>
    </row>
    <row r="668" ht="15.75" customHeight="1">
      <c r="I668" s="166"/>
    </row>
    <row r="669" ht="15.75" customHeight="1">
      <c r="I669" s="166"/>
    </row>
    <row r="670" ht="15.75" customHeight="1">
      <c r="I670" s="166"/>
    </row>
    <row r="671" ht="15.75" customHeight="1">
      <c r="I671" s="166"/>
    </row>
    <row r="672" ht="15.75" customHeight="1">
      <c r="I672" s="166"/>
    </row>
    <row r="673" ht="15.75" customHeight="1">
      <c r="I673" s="166"/>
    </row>
    <row r="674" ht="15.75" customHeight="1">
      <c r="I674" s="166"/>
    </row>
    <row r="675" ht="15.75" customHeight="1">
      <c r="I675" s="166"/>
    </row>
    <row r="676" ht="15.75" customHeight="1">
      <c r="I676" s="166"/>
    </row>
    <row r="677" ht="15.75" customHeight="1">
      <c r="I677" s="166"/>
    </row>
    <row r="678" ht="15.75" customHeight="1">
      <c r="I678" s="166"/>
    </row>
    <row r="679" ht="15.75" customHeight="1">
      <c r="I679" s="166"/>
    </row>
    <row r="680" ht="15.75" customHeight="1">
      <c r="I680" s="166"/>
    </row>
    <row r="681" ht="15.75" customHeight="1">
      <c r="I681" s="166"/>
    </row>
    <row r="682" ht="15.75" customHeight="1">
      <c r="I682" s="166"/>
    </row>
    <row r="683" ht="15.75" customHeight="1">
      <c r="I683" s="166"/>
    </row>
    <row r="684" ht="15.75" customHeight="1">
      <c r="I684" s="166"/>
    </row>
    <row r="685" ht="15.75" customHeight="1">
      <c r="I685" s="166"/>
    </row>
    <row r="686" ht="15.75" customHeight="1">
      <c r="I686" s="166"/>
    </row>
    <row r="687" ht="15.75" customHeight="1">
      <c r="I687" s="166"/>
    </row>
    <row r="688" ht="15.75" customHeight="1">
      <c r="I688" s="166"/>
    </row>
    <row r="689" ht="15.75" customHeight="1">
      <c r="I689" s="166"/>
    </row>
    <row r="690" ht="15.75" customHeight="1">
      <c r="I690" s="166"/>
    </row>
    <row r="691" ht="15.75" customHeight="1">
      <c r="I691" s="166"/>
    </row>
    <row r="692" ht="15.75" customHeight="1">
      <c r="I692" s="166"/>
    </row>
    <row r="693" ht="15.75" customHeight="1">
      <c r="I693" s="166"/>
    </row>
    <row r="694" ht="15.75" customHeight="1">
      <c r="I694" s="166"/>
    </row>
    <row r="695" ht="15.75" customHeight="1">
      <c r="I695" s="166"/>
    </row>
    <row r="696" ht="15.75" customHeight="1">
      <c r="I696" s="166"/>
    </row>
    <row r="697" ht="15.75" customHeight="1">
      <c r="I697" s="166"/>
    </row>
    <row r="698" ht="15.75" customHeight="1">
      <c r="I698" s="166"/>
    </row>
    <row r="699" ht="15.75" customHeight="1">
      <c r="I699" s="166"/>
    </row>
    <row r="700" ht="15.75" customHeight="1">
      <c r="I700" s="166"/>
    </row>
    <row r="701" ht="15.75" customHeight="1">
      <c r="I701" s="166"/>
    </row>
    <row r="702" ht="15.75" customHeight="1">
      <c r="I702" s="166"/>
    </row>
    <row r="703" ht="15.75" customHeight="1">
      <c r="I703" s="166"/>
    </row>
    <row r="704" ht="15.75" customHeight="1">
      <c r="I704" s="166"/>
    </row>
    <row r="705" ht="15.75" customHeight="1">
      <c r="I705" s="166"/>
    </row>
    <row r="706" ht="15.75" customHeight="1">
      <c r="I706" s="166"/>
    </row>
    <row r="707" ht="15.75" customHeight="1">
      <c r="I707" s="166"/>
    </row>
    <row r="708" ht="15.75" customHeight="1">
      <c r="I708" s="166"/>
    </row>
    <row r="709" ht="15.75" customHeight="1">
      <c r="I709" s="166"/>
    </row>
    <row r="710" ht="15.75" customHeight="1">
      <c r="I710" s="166"/>
    </row>
    <row r="711" ht="15.75" customHeight="1">
      <c r="I711" s="166"/>
    </row>
    <row r="712" ht="15.75" customHeight="1">
      <c r="I712" s="166"/>
    </row>
    <row r="713" ht="15.75" customHeight="1">
      <c r="I713" s="166"/>
    </row>
    <row r="714" ht="15.75" customHeight="1">
      <c r="I714" s="166"/>
    </row>
    <row r="715" ht="15.75" customHeight="1">
      <c r="I715" s="166"/>
    </row>
    <row r="716" ht="15.75" customHeight="1">
      <c r="I716" s="166"/>
    </row>
    <row r="717" ht="15.75" customHeight="1">
      <c r="I717" s="166"/>
    </row>
    <row r="718" ht="15.75" customHeight="1">
      <c r="I718" s="166"/>
    </row>
    <row r="719" ht="15.75" customHeight="1">
      <c r="I719" s="166"/>
    </row>
    <row r="720" ht="15.75" customHeight="1">
      <c r="I720" s="166"/>
    </row>
    <row r="721" ht="15.75" customHeight="1">
      <c r="I721" s="166"/>
    </row>
    <row r="722" ht="15.75" customHeight="1">
      <c r="I722" s="166"/>
    </row>
    <row r="723" ht="15.75" customHeight="1">
      <c r="I723" s="166"/>
    </row>
    <row r="724" ht="15.75" customHeight="1">
      <c r="I724" s="166"/>
    </row>
    <row r="725" ht="15.75" customHeight="1">
      <c r="I725" s="166"/>
    </row>
    <row r="726" ht="15.75" customHeight="1">
      <c r="I726" s="166"/>
    </row>
    <row r="727" ht="15.75" customHeight="1">
      <c r="I727" s="166"/>
    </row>
    <row r="728" ht="15.75" customHeight="1">
      <c r="I728" s="166"/>
    </row>
    <row r="729" ht="15.75" customHeight="1">
      <c r="I729" s="166"/>
    </row>
    <row r="730" ht="15.75" customHeight="1">
      <c r="I730" s="166"/>
    </row>
    <row r="731" ht="15.75" customHeight="1">
      <c r="I731" s="166"/>
    </row>
    <row r="732" ht="15.75" customHeight="1">
      <c r="I732" s="166"/>
    </row>
    <row r="733" ht="15.75" customHeight="1">
      <c r="I733" s="166"/>
    </row>
    <row r="734" ht="15.75" customHeight="1">
      <c r="I734" s="166"/>
    </row>
    <row r="735" ht="15.75" customHeight="1">
      <c r="I735" s="166"/>
    </row>
    <row r="736" ht="15.75" customHeight="1">
      <c r="I736" s="166"/>
    </row>
    <row r="737" ht="15.75" customHeight="1">
      <c r="I737" s="166"/>
    </row>
    <row r="738" ht="15.75" customHeight="1">
      <c r="I738" s="166"/>
    </row>
    <row r="739" ht="15.75" customHeight="1">
      <c r="I739" s="166"/>
    </row>
    <row r="740" ht="15.75" customHeight="1">
      <c r="I740" s="166"/>
    </row>
    <row r="741" ht="15.75" customHeight="1">
      <c r="I741" s="166"/>
    </row>
    <row r="742" ht="15.75" customHeight="1">
      <c r="I742" s="166"/>
    </row>
    <row r="743" ht="15.75" customHeight="1">
      <c r="I743" s="166"/>
    </row>
    <row r="744" ht="15.75" customHeight="1">
      <c r="I744" s="166"/>
    </row>
    <row r="745" ht="15.75" customHeight="1">
      <c r="I745" s="166"/>
    </row>
    <row r="746" ht="15.75" customHeight="1">
      <c r="I746" s="166"/>
    </row>
    <row r="747" ht="15.75" customHeight="1">
      <c r="I747" s="166"/>
    </row>
    <row r="748" ht="15.75" customHeight="1">
      <c r="I748" s="166"/>
    </row>
    <row r="749" ht="15.75" customHeight="1">
      <c r="I749" s="166"/>
    </row>
    <row r="750" ht="15.75" customHeight="1">
      <c r="I750" s="166"/>
    </row>
    <row r="751" ht="15.75" customHeight="1">
      <c r="I751" s="166"/>
    </row>
    <row r="752" ht="15.75" customHeight="1">
      <c r="I752" s="166"/>
    </row>
    <row r="753" ht="15.75" customHeight="1">
      <c r="I753" s="166"/>
    </row>
    <row r="754" ht="15.75" customHeight="1">
      <c r="I754" s="166"/>
    </row>
    <row r="755" ht="15.75" customHeight="1">
      <c r="I755" s="166"/>
    </row>
    <row r="756" ht="15.75" customHeight="1">
      <c r="I756" s="166"/>
    </row>
    <row r="757" ht="15.75" customHeight="1">
      <c r="I757" s="166"/>
    </row>
    <row r="758" ht="15.75" customHeight="1">
      <c r="I758" s="166"/>
    </row>
    <row r="759" ht="15.75" customHeight="1">
      <c r="I759" s="166"/>
    </row>
    <row r="760" ht="15.75" customHeight="1">
      <c r="I760" s="166"/>
    </row>
    <row r="761" ht="15.75" customHeight="1">
      <c r="I761" s="166"/>
    </row>
    <row r="762" ht="15.75" customHeight="1">
      <c r="I762" s="166"/>
    </row>
    <row r="763" ht="15.75" customHeight="1">
      <c r="I763" s="166"/>
    </row>
    <row r="764" ht="15.75" customHeight="1">
      <c r="I764" s="166"/>
    </row>
    <row r="765" ht="15.75" customHeight="1">
      <c r="I765" s="166"/>
    </row>
    <row r="766" ht="15.75" customHeight="1">
      <c r="I766" s="166"/>
    </row>
    <row r="767" ht="15.75" customHeight="1">
      <c r="I767" s="166"/>
    </row>
    <row r="768" ht="15.75" customHeight="1">
      <c r="I768" s="166"/>
    </row>
    <row r="769" ht="15.75" customHeight="1">
      <c r="I769" s="166"/>
    </row>
    <row r="770" ht="15.75" customHeight="1">
      <c r="I770" s="166"/>
    </row>
    <row r="771" ht="15.75" customHeight="1">
      <c r="I771" s="166"/>
    </row>
    <row r="772" ht="15.75" customHeight="1">
      <c r="I772" s="166"/>
    </row>
    <row r="773" ht="15.75" customHeight="1">
      <c r="I773" s="166"/>
    </row>
    <row r="774" ht="15.75" customHeight="1">
      <c r="I774" s="166"/>
    </row>
    <row r="775" ht="15.75" customHeight="1">
      <c r="I775" s="166"/>
    </row>
    <row r="776" ht="15.75" customHeight="1">
      <c r="I776" s="166"/>
    </row>
    <row r="777" ht="15.75" customHeight="1">
      <c r="I777" s="166"/>
    </row>
    <row r="778" ht="15.75" customHeight="1">
      <c r="I778" s="166"/>
    </row>
    <row r="779" ht="15.75" customHeight="1">
      <c r="I779" s="166"/>
    </row>
    <row r="780" ht="15.75" customHeight="1">
      <c r="I780" s="166"/>
    </row>
    <row r="781" ht="15.75" customHeight="1">
      <c r="I781" s="166"/>
    </row>
    <row r="782" ht="15.75" customHeight="1">
      <c r="I782" s="166"/>
    </row>
    <row r="783" ht="15.75" customHeight="1">
      <c r="I783" s="166"/>
    </row>
    <row r="784" ht="15.75" customHeight="1">
      <c r="I784" s="166"/>
    </row>
    <row r="785" ht="15.75" customHeight="1">
      <c r="I785" s="166"/>
    </row>
    <row r="786" ht="15.75" customHeight="1">
      <c r="I786" s="166"/>
    </row>
    <row r="787" ht="15.75" customHeight="1">
      <c r="I787" s="166"/>
    </row>
    <row r="788" ht="15.75" customHeight="1">
      <c r="I788" s="166"/>
    </row>
    <row r="789" ht="15.75" customHeight="1">
      <c r="I789" s="166"/>
    </row>
    <row r="790" ht="15.75" customHeight="1">
      <c r="I790" s="166"/>
    </row>
    <row r="791" ht="15.75" customHeight="1">
      <c r="I791" s="166"/>
    </row>
    <row r="792" ht="15.75" customHeight="1">
      <c r="I792" s="166"/>
    </row>
    <row r="793" ht="15.75" customHeight="1">
      <c r="I793" s="166"/>
    </row>
    <row r="794" ht="15.75" customHeight="1">
      <c r="I794" s="166"/>
    </row>
    <row r="795" ht="15.75" customHeight="1">
      <c r="I795" s="166"/>
    </row>
    <row r="796" ht="15.75" customHeight="1">
      <c r="I796" s="166"/>
    </row>
    <row r="797" ht="15.75" customHeight="1">
      <c r="I797" s="166"/>
    </row>
    <row r="798" ht="15.75" customHeight="1">
      <c r="I798" s="166"/>
    </row>
    <row r="799" ht="15.75" customHeight="1">
      <c r="I799" s="166"/>
    </row>
    <row r="800" ht="15.75" customHeight="1">
      <c r="I800" s="166"/>
    </row>
    <row r="801" ht="15.75" customHeight="1">
      <c r="I801" s="166"/>
    </row>
    <row r="802" ht="15.75" customHeight="1">
      <c r="I802" s="166"/>
    </row>
    <row r="803" ht="15.75" customHeight="1">
      <c r="I803" s="166"/>
    </row>
    <row r="804" ht="15.75" customHeight="1">
      <c r="I804" s="166"/>
    </row>
    <row r="805" ht="15.75" customHeight="1">
      <c r="I805" s="166"/>
    </row>
    <row r="806" ht="15.75" customHeight="1">
      <c r="I806" s="166"/>
    </row>
    <row r="807" ht="15.75" customHeight="1">
      <c r="I807" s="166"/>
    </row>
    <row r="808" ht="15.75" customHeight="1">
      <c r="I808" s="166"/>
    </row>
    <row r="809" ht="15.75" customHeight="1">
      <c r="I809" s="166"/>
    </row>
    <row r="810" ht="15.75" customHeight="1">
      <c r="I810" s="166"/>
    </row>
    <row r="811" ht="15.75" customHeight="1">
      <c r="I811" s="166"/>
    </row>
    <row r="812" ht="15.75" customHeight="1">
      <c r="I812" s="166"/>
    </row>
    <row r="813" ht="15.75" customHeight="1">
      <c r="I813" s="166"/>
    </row>
    <row r="814" ht="15.75" customHeight="1">
      <c r="I814" s="166"/>
    </row>
    <row r="815" ht="15.75" customHeight="1">
      <c r="I815" s="166"/>
    </row>
    <row r="816" ht="15.75" customHeight="1">
      <c r="I816" s="166"/>
    </row>
    <row r="817" ht="15.75" customHeight="1">
      <c r="I817" s="166"/>
    </row>
    <row r="818" ht="15.75" customHeight="1">
      <c r="I818" s="166"/>
    </row>
    <row r="819" ht="15.75" customHeight="1">
      <c r="I819" s="166"/>
    </row>
    <row r="820" ht="15.75" customHeight="1">
      <c r="I820" s="166"/>
    </row>
    <row r="821" ht="15.75" customHeight="1">
      <c r="I821" s="166"/>
    </row>
    <row r="822" ht="15.75" customHeight="1">
      <c r="I822" s="166"/>
    </row>
    <row r="823" ht="15.75" customHeight="1">
      <c r="I823" s="166"/>
    </row>
    <row r="824" ht="15.75" customHeight="1">
      <c r="I824" s="166"/>
    </row>
    <row r="825" ht="15.75" customHeight="1">
      <c r="I825" s="166"/>
    </row>
    <row r="826" ht="15.75" customHeight="1">
      <c r="I826" s="166"/>
    </row>
    <row r="827" ht="15.75" customHeight="1">
      <c r="I827" s="166"/>
    </row>
    <row r="828" ht="15.75" customHeight="1">
      <c r="I828" s="166"/>
    </row>
    <row r="829" ht="15.75" customHeight="1">
      <c r="I829" s="166"/>
    </row>
    <row r="830" ht="15.75" customHeight="1">
      <c r="I830" s="166"/>
    </row>
    <row r="831" ht="15.75" customHeight="1">
      <c r="I831" s="166"/>
    </row>
    <row r="832" ht="15.75" customHeight="1">
      <c r="I832" s="166"/>
    </row>
    <row r="833" ht="15.75" customHeight="1">
      <c r="I833" s="166"/>
    </row>
    <row r="834" ht="15.75" customHeight="1">
      <c r="I834" s="166"/>
    </row>
    <row r="835" ht="15.75" customHeight="1">
      <c r="I835" s="166"/>
    </row>
    <row r="836" ht="15.75" customHeight="1">
      <c r="I836" s="166"/>
    </row>
    <row r="837" ht="15.75" customHeight="1">
      <c r="I837" s="166"/>
    </row>
    <row r="838" ht="15.75" customHeight="1">
      <c r="I838" s="166"/>
    </row>
    <row r="839" ht="15.75" customHeight="1">
      <c r="I839" s="166"/>
    </row>
    <row r="840" ht="15.75" customHeight="1">
      <c r="I840" s="166"/>
    </row>
    <row r="841" ht="15.75" customHeight="1">
      <c r="I841" s="166"/>
    </row>
    <row r="842" ht="15.75" customHeight="1">
      <c r="I842" s="166"/>
    </row>
    <row r="843" ht="15.75" customHeight="1">
      <c r="I843" s="166"/>
    </row>
    <row r="844" ht="15.75" customHeight="1">
      <c r="I844" s="166"/>
    </row>
    <row r="845" ht="15.75" customHeight="1">
      <c r="I845" s="166"/>
    </row>
    <row r="846" ht="15.75" customHeight="1">
      <c r="I846" s="166"/>
    </row>
    <row r="847" ht="15.75" customHeight="1">
      <c r="I847" s="166"/>
    </row>
    <row r="848" ht="15.75" customHeight="1">
      <c r="I848" s="166"/>
    </row>
    <row r="849" ht="15.75" customHeight="1">
      <c r="I849" s="166"/>
    </row>
    <row r="850" ht="15.75" customHeight="1">
      <c r="I850" s="166"/>
    </row>
    <row r="851" ht="15.75" customHeight="1">
      <c r="I851" s="166"/>
    </row>
    <row r="852" ht="15.75" customHeight="1">
      <c r="I852" s="166"/>
    </row>
    <row r="853" ht="15.75" customHeight="1">
      <c r="I853" s="166"/>
    </row>
    <row r="854" ht="15.75" customHeight="1">
      <c r="I854" s="166"/>
    </row>
    <row r="855" ht="15.75" customHeight="1">
      <c r="I855" s="166"/>
    </row>
    <row r="856" ht="15.75" customHeight="1">
      <c r="I856" s="166"/>
    </row>
    <row r="857" ht="15.75" customHeight="1">
      <c r="I857" s="166"/>
    </row>
    <row r="858" ht="15.75" customHeight="1">
      <c r="I858" s="166"/>
    </row>
    <row r="859" ht="15.75" customHeight="1">
      <c r="I859" s="166"/>
    </row>
    <row r="860" ht="15.75" customHeight="1">
      <c r="I860" s="166"/>
    </row>
    <row r="861" ht="15.75" customHeight="1">
      <c r="I861" s="166"/>
    </row>
    <row r="862" ht="15.75" customHeight="1">
      <c r="I862" s="166"/>
    </row>
    <row r="863" ht="15.75" customHeight="1">
      <c r="I863" s="166"/>
    </row>
    <row r="864" ht="15.75" customHeight="1">
      <c r="I864" s="166"/>
    </row>
    <row r="865" ht="15.75" customHeight="1">
      <c r="I865" s="166"/>
    </row>
    <row r="866" ht="15.75" customHeight="1">
      <c r="I866" s="166"/>
    </row>
    <row r="867" ht="15.75" customHeight="1">
      <c r="I867" s="166"/>
    </row>
    <row r="868" ht="15.75" customHeight="1">
      <c r="I868" s="166"/>
    </row>
    <row r="869" ht="15.75" customHeight="1">
      <c r="I869" s="166"/>
    </row>
    <row r="870" ht="15.75" customHeight="1">
      <c r="I870" s="166"/>
    </row>
    <row r="871" ht="15.75" customHeight="1">
      <c r="I871" s="166"/>
    </row>
    <row r="872" ht="15.75" customHeight="1">
      <c r="I872" s="166"/>
    </row>
    <row r="873" ht="15.75" customHeight="1">
      <c r="I873" s="166"/>
    </row>
    <row r="874" ht="15.75" customHeight="1">
      <c r="I874" s="166"/>
    </row>
    <row r="875" ht="15.75" customHeight="1">
      <c r="I875" s="166"/>
    </row>
    <row r="876" ht="15.75" customHeight="1">
      <c r="I876" s="166"/>
    </row>
    <row r="877" ht="15.75" customHeight="1">
      <c r="I877" s="166"/>
    </row>
    <row r="878" ht="15.75" customHeight="1">
      <c r="I878" s="166"/>
    </row>
    <row r="879" ht="15.75" customHeight="1">
      <c r="I879" s="166"/>
    </row>
    <row r="880" ht="15.75" customHeight="1">
      <c r="I880" s="166"/>
    </row>
    <row r="881" ht="15.75" customHeight="1">
      <c r="I881" s="166"/>
    </row>
    <row r="882" ht="15.75" customHeight="1">
      <c r="I882" s="166"/>
    </row>
    <row r="883" ht="15.75" customHeight="1">
      <c r="I883" s="166"/>
    </row>
    <row r="884" ht="15.75" customHeight="1">
      <c r="I884" s="166"/>
    </row>
    <row r="885" ht="15.75" customHeight="1">
      <c r="I885" s="166"/>
    </row>
    <row r="886" ht="15.75" customHeight="1">
      <c r="I886" s="166"/>
    </row>
    <row r="887" ht="15.75" customHeight="1">
      <c r="I887" s="166"/>
    </row>
    <row r="888" ht="15.75" customHeight="1">
      <c r="I888" s="166"/>
    </row>
    <row r="889" ht="15.75" customHeight="1">
      <c r="I889" s="166"/>
    </row>
    <row r="890" ht="15.75" customHeight="1">
      <c r="I890" s="166"/>
    </row>
    <row r="891" ht="15.75" customHeight="1">
      <c r="I891" s="166"/>
    </row>
    <row r="892" ht="15.75" customHeight="1">
      <c r="I892" s="166"/>
    </row>
    <row r="893" ht="15.75" customHeight="1">
      <c r="I893" s="166"/>
    </row>
    <row r="894" ht="15.75" customHeight="1">
      <c r="I894" s="166"/>
    </row>
    <row r="895" ht="15.75" customHeight="1">
      <c r="I895" s="166"/>
    </row>
    <row r="896" ht="15.75" customHeight="1">
      <c r="I896" s="166"/>
    </row>
    <row r="897" ht="15.75" customHeight="1">
      <c r="I897" s="166"/>
    </row>
    <row r="898" ht="15.75" customHeight="1">
      <c r="I898" s="166"/>
    </row>
    <row r="899" ht="15.75" customHeight="1">
      <c r="I899" s="166"/>
    </row>
    <row r="900" ht="15.75" customHeight="1">
      <c r="I900" s="166"/>
    </row>
    <row r="901" ht="15.75" customHeight="1">
      <c r="I901" s="166"/>
    </row>
    <row r="902" ht="15.75" customHeight="1">
      <c r="I902" s="166"/>
    </row>
    <row r="903" ht="15.75" customHeight="1">
      <c r="I903" s="166"/>
    </row>
    <row r="904" ht="15.75" customHeight="1">
      <c r="I904" s="166"/>
    </row>
    <row r="905" ht="15.75" customHeight="1">
      <c r="I905" s="166"/>
    </row>
    <row r="906" ht="15.75" customHeight="1">
      <c r="I906" s="166"/>
    </row>
    <row r="907" ht="15.75" customHeight="1">
      <c r="I907" s="166"/>
    </row>
    <row r="908" ht="15.75" customHeight="1">
      <c r="I908" s="166"/>
    </row>
    <row r="909" ht="15.75" customHeight="1">
      <c r="I909" s="166"/>
    </row>
    <row r="910" ht="15.75" customHeight="1">
      <c r="I910" s="166"/>
    </row>
    <row r="911" ht="15.75" customHeight="1">
      <c r="I911" s="166"/>
    </row>
    <row r="912" ht="15.75" customHeight="1">
      <c r="I912" s="166"/>
    </row>
    <row r="913" ht="15.75" customHeight="1">
      <c r="I913" s="166"/>
    </row>
    <row r="914" ht="15.75" customHeight="1">
      <c r="I914" s="166"/>
    </row>
    <row r="915" ht="15.75" customHeight="1">
      <c r="I915" s="166"/>
    </row>
    <row r="916" ht="15.75" customHeight="1">
      <c r="I916" s="166"/>
    </row>
    <row r="917" ht="15.75" customHeight="1">
      <c r="I917" s="166"/>
    </row>
    <row r="918" ht="15.75" customHeight="1">
      <c r="I918" s="166"/>
    </row>
    <row r="919" ht="15.75" customHeight="1">
      <c r="I919" s="166"/>
    </row>
    <row r="920" ht="15.75" customHeight="1">
      <c r="I920" s="166"/>
    </row>
    <row r="921" ht="15.75" customHeight="1">
      <c r="I921" s="166"/>
    </row>
    <row r="922" ht="15.75" customHeight="1">
      <c r="I922" s="166"/>
    </row>
    <row r="923" ht="15.75" customHeight="1">
      <c r="I923" s="166"/>
    </row>
    <row r="924" ht="15.75" customHeight="1">
      <c r="I924" s="166"/>
    </row>
    <row r="925" ht="15.75" customHeight="1">
      <c r="I925" s="166"/>
    </row>
    <row r="926" ht="15.75" customHeight="1">
      <c r="I926" s="166"/>
    </row>
    <row r="927" ht="15.75" customHeight="1">
      <c r="I927" s="166"/>
    </row>
    <row r="928" ht="15.75" customHeight="1">
      <c r="I928" s="166"/>
    </row>
    <row r="929" ht="15.75" customHeight="1">
      <c r="I929" s="166"/>
    </row>
    <row r="930" ht="15.75" customHeight="1">
      <c r="I930" s="166"/>
    </row>
    <row r="931" ht="15.75" customHeight="1">
      <c r="I931" s="166"/>
    </row>
    <row r="932" ht="15.75" customHeight="1">
      <c r="I932" s="166"/>
    </row>
    <row r="933" ht="15.75" customHeight="1">
      <c r="I933" s="166"/>
    </row>
    <row r="934" ht="15.75" customHeight="1">
      <c r="I934" s="166"/>
    </row>
    <row r="935" ht="15.75" customHeight="1">
      <c r="I935" s="166"/>
    </row>
    <row r="936" ht="15.75" customHeight="1">
      <c r="I936" s="166"/>
    </row>
    <row r="937" ht="15.75" customHeight="1">
      <c r="I937" s="166"/>
    </row>
    <row r="938" ht="15.75" customHeight="1">
      <c r="I938" s="166"/>
    </row>
    <row r="939" ht="15.75" customHeight="1">
      <c r="I939" s="166"/>
    </row>
    <row r="940" ht="15.75" customHeight="1">
      <c r="I940" s="166"/>
    </row>
    <row r="941" ht="15.75" customHeight="1">
      <c r="I941" s="166"/>
    </row>
    <row r="942" ht="15.75" customHeight="1">
      <c r="I942" s="166"/>
    </row>
    <row r="943" ht="15.75" customHeight="1">
      <c r="I943" s="166"/>
    </row>
    <row r="944" ht="15.75" customHeight="1">
      <c r="I944" s="166"/>
    </row>
    <row r="945" ht="15.75" customHeight="1">
      <c r="I945" s="166"/>
    </row>
    <row r="946" ht="15.75" customHeight="1">
      <c r="I946" s="166"/>
    </row>
    <row r="947" ht="15.75" customHeight="1">
      <c r="I947" s="166"/>
    </row>
    <row r="948" ht="15.75" customHeight="1">
      <c r="I948" s="166"/>
    </row>
    <row r="949" ht="15.75" customHeight="1">
      <c r="I949" s="166"/>
    </row>
    <row r="950" ht="15.75" customHeight="1">
      <c r="I950" s="166"/>
    </row>
    <row r="951" ht="15.75" customHeight="1">
      <c r="I951" s="166"/>
    </row>
    <row r="952" ht="15.75" customHeight="1">
      <c r="I952" s="166"/>
    </row>
    <row r="953" ht="15.75" customHeight="1">
      <c r="I953" s="166"/>
    </row>
    <row r="954" ht="15.75" customHeight="1">
      <c r="I954" s="166"/>
    </row>
    <row r="955" ht="15.75" customHeight="1">
      <c r="I955" s="166"/>
    </row>
    <row r="956" ht="15.75" customHeight="1">
      <c r="I956" s="166"/>
    </row>
    <row r="957" ht="15.75" customHeight="1">
      <c r="I957" s="166"/>
    </row>
    <row r="958" ht="15.75" customHeight="1">
      <c r="I958" s="166"/>
    </row>
    <row r="959" ht="15.75" customHeight="1">
      <c r="I959" s="166"/>
    </row>
    <row r="960" ht="15.75" customHeight="1">
      <c r="I960" s="166"/>
    </row>
    <row r="961" ht="15.75" customHeight="1">
      <c r="I961" s="166"/>
    </row>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4:H24 I26 H31:H33 H42 H45 H58:H60 H62 H78:H86 H90 H94:H99 H101:H102 H104:H105 H108:H109 H131:H132 I176:I961">
      <formula1>sector</formula1>
    </dataValidation>
  </dataValidations>
  <hyperlinks>
    <hyperlink r:id="rId1" ref="M2"/>
  </hyperlinks>
  <printOptions gridLines="1"/>
  <pageMargins bottom="0.75" footer="0.0" header="0.0" left="0.25" right="0.25" top="0.75"/>
  <pageSetup scale="45" orientation="landscape"/>
  <drawing r:id="rId2"/>
</worksheet>
</file>