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Mathew.Biddle\Documents\GitProjects\ioos-asset-inventory\2022\data\processed\"/>
    </mc:Choice>
  </mc:AlternateContent>
  <xr:revisionPtr revIDLastSave="0" documentId="13_ncr:1_{A31BB1A9-2C88-4C2C-A035-C6468F0C3778}" xr6:coauthVersionLast="36" xr6:coauthVersionMax="36" xr10:uidLastSave="{00000000-0000-0000-0000-000000000000}"/>
  <bookViews>
    <workbookView xWindow="0" yWindow="0" windowWidth="28800" windowHeight="11625" xr2:uid="{00000000-000D-0000-FFFF-FFFF00000000}"/>
  </bookViews>
  <sheets>
    <sheet name="RT In-situ observing stations" sheetId="1" r:id="rId1"/>
    <sheet name="IOOS Removals" sheetId="2" r:id="rId2"/>
  </sheets>
  <calcPr calcId="191029"/>
</workbook>
</file>

<file path=xl/calcChain.xml><?xml version="1.0" encoding="utf-8"?>
<calcChain xmlns="http://schemas.openxmlformats.org/spreadsheetml/2006/main">
  <c r="H20" i="2" l="1"/>
  <c r="G20" i="2"/>
  <c r="H19" i="2"/>
  <c r="G19" i="2"/>
  <c r="H10" i="2"/>
  <c r="G10" i="2"/>
  <c r="H7" i="2"/>
  <c r="G7" i="2"/>
  <c r="G123" i="1"/>
  <c r="F123" i="1"/>
  <c r="G121" i="1"/>
  <c r="F121" i="1"/>
  <c r="G106" i="1"/>
  <c r="F106" i="1"/>
  <c r="G105" i="1"/>
  <c r="F105" i="1"/>
  <c r="G91" i="1"/>
  <c r="F91" i="1"/>
  <c r="G46" i="1"/>
  <c r="F46" i="1"/>
  <c r="G43" i="1"/>
  <c r="F43" i="1"/>
</calcChain>
</file>

<file path=xl/sharedStrings.xml><?xml version="1.0" encoding="utf-8"?>
<sst xmlns="http://schemas.openxmlformats.org/spreadsheetml/2006/main" count="1472" uniqueCount="614">
  <si>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</si>
  <si>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</si>
  <si>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</si>
  <si>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</si>
  <si>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</si>
  <si>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</si>
  <si>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</si>
  <si>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</si>
  <si>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</si>
  <si>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</si>
  <si>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</si>
  <si>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</si>
  <si>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</si>
  <si>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</si>
  <si>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</si>
  <si>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</si>
  <si>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</si>
  <si>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</si>
  <si>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</si>
  <si>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</si>
  <si>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</si>
  <si>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</si>
  <si>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</si>
  <si>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</si>
  <si>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rPr>
        <sz val="12"/>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u/>
        <sz val="12"/>
        <color rgb="FF1155CC"/>
        <rFont val="Calibri"/>
      </rPr>
      <t>http://mmisw.org/ont/ioos/sector</t>
    </r>
  </si>
  <si>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</si>
  <si>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</si>
  <si>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r>
      <rPr>
        <sz val="12"/>
        <color rgb="FFFF0000"/>
        <rFont val="Calibri"/>
      </rPr>
      <t>Text in red indicates new information.</t>
    </r>
    <r>
      <rPr>
        <sz val="12"/>
        <color rgb="FF000000"/>
        <rFont val="Calibri"/>
      </rPr>
      <t xml:space="preserve">
</t>
    </r>
    <r>
      <rPr>
        <sz val="12"/>
        <color rgb="FFFF0000"/>
        <rFont val="Calibri"/>
      </rPr>
      <t xml:space="preserve">Text that </t>
    </r>
    <r>
      <rPr>
        <strike/>
        <sz val="12"/>
        <color rgb="FF000000"/>
        <rFont val="Calibri"/>
      </rPr>
      <t>struck</t>
    </r>
    <r>
      <rPr>
        <sz val="12"/>
        <color rgb="FFFF0000"/>
        <rFont val="Calibri"/>
      </rPr>
      <t xml:space="preserve"> with red text accompanying it indicates changes to information.</t>
    </r>
  </si>
  <si>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</si>
  <si>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</si>
  <si>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</si>
  <si>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</si>
  <si>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</si>
  <si>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</si>
  <si>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</si>
  <si>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</si>
  <si>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</si>
  <si>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</si>
  <si>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</si>
  <si>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Yf</t>
  </si>
  <si>
    <t>University of Wisconsin-Milwaukee</t>
  </si>
  <si>
    <t>academic</t>
  </si>
  <si>
    <r>
      <rPr>
        <sz val="12"/>
        <color rgb="FF000000"/>
        <rFont val="Calibri"/>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sz val="12"/>
        <color rgb="FF000000"/>
        <rFont val="Calibri"/>
      </rPr>
      <t>sea_surface_wave_mean_height_of_highest_tenth</t>
    </r>
    <r>
      <rPr>
        <sz val="12"/>
        <color rgb="FF000000"/>
        <rFont val="Calibri"/>
      </rPr>
      <t xml:space="preserve">, sea_surface_wave_from_direction, sea_water_turbidity, </t>
    </r>
    <r>
      <rPr>
        <sz val="12"/>
        <color rgb="FF000000"/>
        <rFont val="Calibri"/>
      </rPr>
      <t>sea_water_specific_conductivity</t>
    </r>
    <r>
      <rPr>
        <sz val="12"/>
        <color rgb="FF000000"/>
        <rFont val="Calibri"/>
      </rPr>
      <t xml:space="preserve">, sea_water_ph_reported_on_total_scale, mass_concentration_of_oxygen_in_sea_water , chlorophyll_fluorescence, </t>
    </r>
    <r>
      <rPr>
        <sz val="12"/>
        <color rgb="FF000000"/>
        <rFont val="Calibri"/>
      </rPr>
      <t>phycocyanin_fluorescence</t>
    </r>
    <r>
      <rPr>
        <sz val="12"/>
        <color rgb="FF000000"/>
        <rFont val="Calibri"/>
      </rPr>
      <t xml:space="preserve">, </t>
    </r>
    <r>
      <rPr>
        <sz val="12"/>
        <color rgb="FF000000"/>
        <rFont val="Calibri"/>
      </rPr>
      <t>mass_concentration_of_chlorophyll_in_sea_water</t>
    </r>
    <r>
      <rPr>
        <sz val="12"/>
        <color rgb="FF000000"/>
        <rFont val="Calibri"/>
      </rPr>
      <t xml:space="preserve">, fractional_saturation_of_oxygen_in_sea_water,  </t>
    </r>
    <r>
      <rPr>
        <sz val="12"/>
        <color rgb="FF000000"/>
        <rFont val="Calibri"/>
      </rPr>
      <t>eastward_sea_water_velocity + northward_sea_water_velocity</t>
    </r>
    <r>
      <rPr>
        <sz val="12"/>
        <color rgb="FF000000"/>
        <rFont val="Calibri"/>
      </rPr>
      <t xml:space="preserve"> (3m,5m,7m,9m,11m,13m,15m,17m,19m, 21m), time, latitude, longitude, depth, battery_voltage</t>
    </r>
  </si>
  <si>
    <t>obs_43</t>
  </si>
  <si>
    <t>Station 45014 - GB17 - South Green Bay, WI</t>
  </si>
  <si>
    <t>Green Bay Buoy GB17 (45014)</t>
  </si>
  <si>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sea_water_specific_conductivity, chlorophyll_fluorescence, mass_concentration_of_oxygen_in_sea_water , fractional_saturation_of_oxygen_in_sea_water,  northward_sea_water_velocity + eastward_sea_water_velocity(3m,5m,7m,9m,11m, 13m, 14m) time, latitude, longitude, depth</t>
  </si>
  <si>
    <t>obs_61</t>
  </si>
  <si>
    <t>Station 45022 - Little Traverse Bay, MI</t>
  </si>
  <si>
    <t>Little Traverse Bay Buoy U-GLOS 004 (45022)</t>
  </si>
  <si>
    <t>University of Michigan CIGLR</t>
  </si>
  <si>
    <r>
      <rPr>
        <sz val="12"/>
        <color rgb="FF000000"/>
        <rFont val="Calibri"/>
      </rPr>
      <t>wind_from_direction</t>
    </r>
    <r>
      <rPr>
        <sz val="12"/>
        <color rgb="FF000000"/>
        <rFont val="Calibri"/>
      </rPr>
      <t>, wind_speed, wind_speed_of_gust, air_temperature, air_pressure_at_mean_sea_level,  sea_water_temperature (</t>
    </r>
    <r>
      <rPr>
        <sz val="12"/>
        <color rgb="FF000000"/>
        <rFont val="Calibri"/>
      </rPr>
      <t>sfc,</t>
    </r>
    <r>
      <rPr>
        <sz val="12"/>
        <color rgb="FF000000"/>
        <rFont val="Calibri"/>
      </rPr>
      <t xml:space="preserve"> 3m, 7m, 11m, 15m, 19m, 23m, 27m, 31m, </t>
    </r>
    <r>
      <rPr>
        <sz val="12"/>
        <color rgb="FF000000"/>
        <rFont val="Calibri"/>
      </rPr>
      <t>33m</t>
    </r>
    <r>
      <rPr>
        <sz val="12"/>
        <color rgb="FF000000"/>
        <rFont val="Calibri"/>
      </rPr>
      <t xml:space="preserve">), dew_point_temperature,  surface_downwelling_shortwave_flux_in_air, </t>
    </r>
    <r>
      <rPr>
        <sz val="12"/>
        <color rgb="FF000000"/>
        <rFont val="Calibri"/>
      </rPr>
      <t>sea_surface_wave_significant_height</t>
    </r>
    <r>
      <rPr>
        <sz val="12"/>
        <color rgb="FF000000"/>
        <rFont val="Calibri"/>
      </rPr>
      <t xml:space="preserve">, </t>
    </r>
    <r>
      <rPr>
        <sz val="12"/>
        <color rgb="FF000000"/>
        <rFont val="Calibri"/>
      </rPr>
      <t>sea_surface_wave_mean_period</t>
    </r>
    <r>
      <rPr>
        <sz val="12"/>
        <color rgb="FF000000"/>
        <rFont val="Calibri"/>
      </rPr>
      <t xml:space="preserve">, </t>
    </r>
    <r>
      <rPr>
        <sz val="12"/>
        <color rgb="FF000000"/>
        <rFont val="Calibri"/>
      </rPr>
      <t>sea_surface_wave_from_direction</t>
    </r>
    <r>
      <rPr>
        <sz val="12"/>
        <color rgb="FF000000"/>
        <rFont val="Calibri"/>
      </rPr>
      <t>, battery_voltage, time, latitude, longitude, depth</t>
    </r>
  </si>
  <si>
    <t>obs_44</t>
  </si>
  <si>
    <t>Station 45023 - North Entry Buoy, North Keweenaw Peninsula, MI</t>
  </si>
  <si>
    <t>North Entry MTU Buoy (45023)</t>
  </si>
  <si>
    <t>Michigan Tech University</t>
  </si>
  <si>
    <r>
      <rPr>
        <sz val="12"/>
        <color rgb="FF000000"/>
        <rFont val="Calibri"/>
      </rPr>
      <t xml:space="preserve">wind_from_direction, wind_speed,  wind_speed_of_gust,  air_temperature, air_pressure_at_mean_sea_level, sea_water_temperature (sfc, 1m, 2m, </t>
    </r>
    <r>
      <rPr>
        <sz val="12"/>
        <color rgb="FF000000"/>
        <rFont val="Calibri"/>
      </rPr>
      <t>3m,</t>
    </r>
    <r>
      <rPr>
        <sz val="12"/>
        <color rgb="FF000000"/>
        <rFont val="Calibri"/>
      </rPr>
      <t xml:space="preserve"> 4m, </t>
    </r>
    <r>
      <rPr>
        <sz val="12"/>
        <color rgb="FF000000"/>
        <rFont val="Calibri"/>
      </rPr>
      <t>5m,</t>
    </r>
    <r>
      <rPr>
        <sz val="12"/>
        <color rgb="FF000000"/>
        <rFont val="Calibri"/>
      </rPr>
      <t xml:space="preserve"> 6m, </t>
    </r>
    <r>
      <rPr>
        <sz val="12"/>
        <color rgb="FF000000"/>
        <rFont val="Calibri"/>
      </rPr>
      <t>7m</t>
    </r>
    <r>
      <rPr>
        <sz val="12"/>
        <color rgb="FF000000"/>
        <rFont val="Calibri"/>
      </rPr>
      <t xml:space="preserve">, 8m, </t>
    </r>
    <r>
      <rPr>
        <sz val="12"/>
        <color rgb="FF000000"/>
        <rFont val="Calibri"/>
      </rPr>
      <t>9m</t>
    </r>
    <r>
      <rPr>
        <sz val="12"/>
        <color rgb="FF000000"/>
        <rFont val="Calibri"/>
      </rPr>
      <t xml:space="preserve">, 10m, </t>
    </r>
    <r>
      <rPr>
        <sz val="12"/>
        <color rgb="FF000000"/>
        <rFont val="Calibri"/>
      </rPr>
      <t>11m</t>
    </r>
    <r>
      <rPr>
        <sz val="12"/>
        <color rgb="FF000000"/>
        <rFont val="Calibri"/>
      </rPr>
      <t xml:space="preserve">, 12m, </t>
    </r>
    <r>
      <rPr>
        <sz val="12"/>
        <color rgb="FF000000"/>
        <rFont val="Calibri"/>
      </rPr>
      <t>13m</t>
    </r>
    <r>
      <rPr>
        <sz val="12"/>
        <color rgb="FF000000"/>
        <rFont val="Calibri"/>
      </rPr>
      <t>,  14m, 16m), dew_point_temperature,Relative</t>
    </r>
    <r>
      <rPr>
        <sz val="12"/>
        <color rgb="FF000000"/>
        <rFont val="Calibri"/>
      </rPr>
      <t>_</t>
    </r>
    <r>
      <rPr>
        <sz val="12"/>
        <color rgb="FF000000"/>
        <rFont val="Calibri"/>
      </rPr>
      <t>Humidity,  surface_downwelling_shortwave_flux_in_air, sea_surface_wave_significant_height,</t>
    </r>
    <r>
      <rPr>
        <sz val="12"/>
        <color rgb="FF000000"/>
        <rFont val="Calibri"/>
      </rPr>
      <t xml:space="preserve"> sea_surface_wind_wave_period</t>
    </r>
    <r>
      <rPr>
        <sz val="12"/>
        <color rgb="FF000000"/>
        <rFont val="Calibri"/>
      </rPr>
      <t xml:space="preserve">, sea_surface_wave_from_direction, </t>
    </r>
    <r>
      <rPr>
        <sz val="12"/>
        <color rgb="FF000000"/>
        <rFont val="Calibri"/>
      </rPr>
      <t xml:space="preserve">sea_water_turbidity, sea_water_ph_reported_on_total_scale, chlorophyll_fluorescence_in_sea_water, </t>
    </r>
    <r>
      <rPr>
        <sz val="12"/>
        <color rgb="FF000000"/>
        <rFont val="Calibri"/>
      </rPr>
      <t xml:space="preserve"> battery_voltage,</t>
    </r>
    <r>
      <rPr>
        <sz val="12"/>
        <color rgb="FF000000"/>
        <rFont val="Calibri"/>
      </rPr>
      <t xml:space="preserve"> photosynthetically_available_radiation,</t>
    </r>
    <r>
      <rPr>
        <sz val="12"/>
        <color rgb="FF000000"/>
        <rFont val="Calibri"/>
      </rPr>
      <t xml:space="preserve"> time, latitude, longitude, depth, </t>
    </r>
    <r>
      <rPr>
        <sz val="12"/>
        <color rgb="FF000000"/>
        <rFont val="Calibri"/>
      </rPr>
      <t>currents at depths</t>
    </r>
    <r>
      <rPr>
        <sz val="12"/>
        <color rgb="FF000000"/>
        <rFont val="Calibri"/>
      </rPr>
      <t xml:space="preserve"> (</t>
    </r>
    <r>
      <rPr>
        <sz val="12"/>
        <color rgb="FF000000"/>
        <rFont val="Calibri"/>
      </rPr>
      <t xml:space="preserve">2m, 3m, 4m, 5m, 6m, 7m, 8m, 9m, 10m, 11m, 12m, 13m, 14m, 15m, 16m, 17m, 18m, 19m, 20m) </t>
    </r>
    <r>
      <rPr>
        <sz val="12"/>
        <color rgb="FF000000"/>
        <rFont val="Calibri"/>
      </rPr>
      <t xml:space="preserve">, </t>
    </r>
    <r>
      <rPr>
        <sz val="12"/>
        <color rgb="FF000000"/>
        <rFont val="Calibri"/>
      </rPr>
      <t>max_wave_height</t>
    </r>
    <r>
      <rPr>
        <sz val="12"/>
        <color rgb="FF000000"/>
        <rFont val="Calibri"/>
      </rPr>
      <t>, sea_surface_wave_maximum_Period, sea_surface_wave_mean_height_of_highest_tenth</t>
    </r>
  </si>
  <si>
    <t>obs_62</t>
  </si>
  <si>
    <t>Station 45024 - Ludington Buoy, MI</t>
  </si>
  <si>
    <t>Ludington Buoy (45024)</t>
  </si>
  <si>
    <r>
      <rPr>
        <sz val="12"/>
        <color rgb="FF000000"/>
        <rFont val="Calibri"/>
      </rPr>
      <t xml:space="preserve">wind_from_direction, wind_speed, wind_speed_of_gust, air_temperature, air_pressure_at_mean_sea_level, sea_water_temperature (sfc, 3m, 5m, 8m, 11m, 13m, 16m, 19m, 21m), dew_point_temperature, surface_downwelling_shortwave_flux_in_air, sea_surface_wave_significant_height, </t>
    </r>
    <r>
      <rPr>
        <sz val="12"/>
        <color rgb="FF000000"/>
        <rFont val="Calibri"/>
      </rPr>
      <t>significant_wave_from_direction</t>
    </r>
    <r>
      <rPr>
        <sz val="12"/>
        <color rgb="FF000000"/>
        <rFont val="Calibri"/>
      </rPr>
      <t>,</t>
    </r>
    <r>
      <rPr>
        <sz val="12"/>
        <color rgb="FF000000"/>
        <rFont val="Calibri"/>
      </rPr>
      <t xml:space="preserve"> sea_surface_wave_mean_period</t>
    </r>
    <r>
      <rPr>
        <sz val="12"/>
        <color rgb="FF000000"/>
        <rFont val="Calibri"/>
      </rPr>
      <t xml:space="preserve">, time, latitude, longitude, depth, </t>
    </r>
    <r>
      <rPr>
        <sz val="12"/>
        <color rgb="FF000000"/>
        <rFont val="Calibri"/>
      </rPr>
      <t xml:space="preserve">currents at depths, </t>
    </r>
    <r>
      <rPr>
        <sz val="12"/>
        <color rgb="FF000000"/>
        <rFont val="Calibri"/>
      </rPr>
      <t>battery_voltage</t>
    </r>
  </si>
  <si>
    <t>obs_46</t>
  </si>
  <si>
    <t>Station 45025 - South Entry Buoy, South Keweenaw Peninsula, MI</t>
  </si>
  <si>
    <t>South Entry Buoy MTU1 (45025)</t>
  </si>
  <si>
    <r>
      <rPr>
        <sz val="12"/>
        <color rgb="FF000000"/>
        <rFont val="Calibri"/>
      </rPr>
      <t xml:space="preserve">wind_from_direction, wind_speed, wind_speed_of_gust, air_temperature, air_pressure_at_mean_sea_level, sea_water_temperature (sfc, </t>
    </r>
    <r>
      <rPr>
        <sz val="12"/>
        <color rgb="FF000000"/>
        <rFont val="Calibri"/>
      </rPr>
      <t>3m</t>
    </r>
    <r>
      <rPr>
        <sz val="12"/>
        <color rgb="FF000000"/>
        <rFont val="Calibri"/>
      </rPr>
      <t>, 6m,  9m, 12m, 16m, 19m, 22m, 26m, 29m, 32m),  dew_point_temperature,  Relative</t>
    </r>
    <r>
      <rPr>
        <sz val="12"/>
        <color rgb="FF000000"/>
        <rFont val="Calibri"/>
      </rPr>
      <t>_</t>
    </r>
    <r>
      <rPr>
        <sz val="12"/>
        <color rgb="FF000000"/>
        <rFont val="Calibri"/>
      </rPr>
      <t>humidity, surface_downwelling_shortwave_flux_in_air, sea_surface_wave_significant_height, sea_surface_wave_maximum_period ,sea_surface_wave_from_direction, sea_surface_wave_maximum_height, sea_surface_wave_maximum_period, sea_surface_wave_mean_height_of_highest_tenth, surface_downweling_shortwave_flux_in_air, battery_voltage time, latitude, longitude, depth</t>
    </r>
  </si>
  <si>
    <t xml:space="preserve"> </t>
  </si>
  <si>
    <t>obs_33</t>
  </si>
  <si>
    <t>Station 45026 - Cook Nuclear Plant Buoy, Stevensville, MI</t>
  </si>
  <si>
    <t>Cook Plant Buoy (45026)</t>
  </si>
  <si>
    <t>N</t>
  </si>
  <si>
    <t>LimnoTech</t>
  </si>
  <si>
    <t>industry</t>
  </si>
  <si>
    <t>wind_from_direction, wind_speed, wind_speed_of_gust, air_temperature, air_pressure_at_mean_sea_level,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</si>
  <si>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obs_42</t>
  </si>
  <si>
    <t>Station 45027 - McQuade Harbor Nearshore, MN</t>
  </si>
  <si>
    <t>LL01-Duluth Buoy (45027)</t>
  </si>
  <si>
    <t>University of Minnesota-Duluth</t>
  </si>
  <si>
    <r>
      <rPr>
        <sz val="12"/>
        <color rgb="FF000000"/>
        <rFont val="Calibri"/>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sz val="12"/>
        <color rgb="FF000000"/>
        <rFont val="Calibri"/>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</si>
  <si>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</si>
  <si>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</si>
  <si>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</si>
  <si>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sz val="12"/>
        <color rgb="FF000000"/>
        <rFont val="Calibri"/>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sz val="12"/>
        <color rgb="FF000000"/>
        <rFont val="Calibri"/>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</si>
  <si>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</si>
  <si>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</si>
  <si>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</si>
  <si>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</si>
  <si>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obs_49</t>
  </si>
  <si>
    <t>Station 45161 - Muskegon Buoy, MI</t>
  </si>
  <si>
    <t>Muskegon RECON Buoy (45161)</t>
  </si>
  <si>
    <t>Yp</t>
  </si>
  <si>
    <t>Great Lakes Environmental Research Laboratory</t>
  </si>
  <si>
    <t>gov_federal</t>
  </si>
  <si>
    <r>
      <rPr>
        <sz val="12"/>
        <color rgb="FF000000"/>
        <rFont val="Calibri"/>
      </rPr>
      <t>wind_from_direction, wind_speed, wind_speed_of_gust, air_temperature, air_pressure_at_mean_sea_level,</t>
    </r>
    <r>
      <rPr>
        <b/>
        <sz val="12"/>
        <color rgb="FF000000"/>
        <rFont val="Calibri"/>
      </rPr>
      <t xml:space="preserve"> </t>
    </r>
    <r>
      <rPr>
        <sz val="12"/>
        <color rgb="FF000000"/>
        <rFont val="Calibri"/>
      </rPr>
      <t xml:space="preserve">sea_water_temperature (1m, 22m), sea_surface_wave_period_at_variance_spectral_density_maximum,   sea_surface_wave_significant_height, sea_surface_wave_from_direction,  sea_surface_wave_maximum_height, sea_water_electrical_conductivity (1m, 22m), sea_water_specific_conductivity, sea_water_turbidity, sea_water_ph_reported_on_total_scale, chlorophyll_fluorescence, mass_concentration_of_oxygen_in_sea_water, fractional_saturation_of_oxygen_in_sea_water,  time, latitude, longitude, depth, phycocyanin_fluorescence, fluorescent_dissolved_organic_matter, </t>
    </r>
    <r>
      <rPr>
        <sz val="12"/>
        <color rgb="FF000000"/>
        <rFont val="Calibri"/>
      </rPr>
      <t>surface_downwelling_photosynthetic_photon_flux_in_air</t>
    </r>
  </si>
  <si>
    <t>obs_67</t>
  </si>
  <si>
    <t>Station 45162 - Thunder Bay Buoy, Alpena, MI</t>
  </si>
  <si>
    <t>Alpena Thunder Bay Recon Buoy (45162)</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</si>
  <si>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sea_water_specific_conductivity (19m), time, latitude, longitude, depth</t>
  </si>
  <si>
    <t>obs_68</t>
  </si>
  <si>
    <t>Station 45163 - Saginaw Bay Buoy, MI</t>
  </si>
  <si>
    <t>Saginaw Bay RECON Buoy SBB (45163)</t>
  </si>
  <si>
    <r>
      <rPr>
        <sz val="12"/>
        <color rgb="FF000000"/>
        <rFont val="Calibri"/>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sz val="12"/>
        <color rgb="FF000000"/>
        <rFont val="Calibri"/>
      </rPr>
      <t>air_pressure_at_mean_sea_level, fluorescent_dissolved_organic_matter (1m, 13m), surface_downwelling_photosynthetic_photon_flux_in_air, sea_surface_wave_period_at_spectral_density_maximum, sea_water_specific_conductivity (1m, 13m),</t>
    </r>
    <r>
      <rPr>
        <sz val="12"/>
        <color rgb="FF000000"/>
        <rFont val="Calibri"/>
      </rPr>
      <t xml:space="preserve"> time, latitude, longitude, depth, phycocyanin_fluorescence (1m, 13m)</t>
    </r>
  </si>
  <si>
    <t>obs_70</t>
  </si>
  <si>
    <t>Station 45164 - Cleveland Buoy, OH</t>
  </si>
  <si>
    <t>Cleveland RECON Buoy (45164)</t>
  </si>
  <si>
    <r>
      <rPr>
        <sz val="12"/>
        <color rgb="FF000000"/>
        <rFont val="Calibri"/>
      </rPr>
      <t>wind_from_direction, wind_speed, wind_speed_of_gust, air_temperature, air_pressure_at_mean_sea_level, sea_water_temperature(sfc,1m,2m,4m,6m,8m,10,12m,14m,16m,18m,20m, 22m), sea_surface_wave_significant_height, sea_surface_wave_mean_period,</t>
    </r>
    <r>
      <rPr>
        <b/>
        <sz val="12"/>
        <color rgb="FF000000"/>
        <rFont val="Calibri"/>
      </rPr>
      <t xml:space="preserve"> </t>
    </r>
    <r>
      <rPr>
        <sz val="12"/>
        <color rgb="FF000000"/>
        <rFont val="Calibri"/>
      </rPr>
      <t>sea_water_electrial_conductivity</t>
    </r>
    <r>
      <rPr>
        <b/>
        <sz val="12"/>
        <color rgb="FF000000"/>
        <rFont val="Calibri"/>
      </rPr>
      <t xml:space="preserve">, </t>
    </r>
    <r>
      <rPr>
        <sz val="12"/>
        <color rgb="FF000000"/>
        <rFont val="Calibri"/>
      </rPr>
      <t>mass_concentration_of_oxygen_in_sea_water</t>
    </r>
    <r>
      <rPr>
        <b/>
        <sz val="12"/>
        <color rgb="FF000000"/>
        <rFont val="Calibri"/>
      </rPr>
      <t xml:space="preserve">, </t>
    </r>
    <r>
      <rPr>
        <sz val="12"/>
        <color rgb="FF000000"/>
        <rFont val="Calibri"/>
      </rPr>
      <t>factional_saturation_of_oxygen_in_sea_water, battery_voltage,  time, latitude, longitude, depth, fluorescent_dissolved_organic_matter, sea_surface_wave_maximum_height</t>
    </r>
  </si>
  <si>
    <t>obs_71</t>
  </si>
  <si>
    <t>Station 45165 - Toledo Water Intake Buoy, Oregon, OH</t>
  </si>
  <si>
    <t>Toledo Water Intake Crib Buoy (45165)</t>
  </si>
  <si>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surface_downwelling_shortwave_flux_in_air,  sea_water_turbidity, sea_water_ph_reported_on_total_scale, chlorophyll_fluorescence, phycocyanin_fluorescence, battery_voltage, eastward_current, northward_current, time, latitude, longitude, depth, currents_at_depths(0m,1m,2m,3m,4m,5m,6m,7m,8m)
</t>
  </si>
  <si>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</si>
  <si>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</si>
  <si>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</si>
  <si>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</si>
  <si>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</si>
  <si>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sea_water_specific_conductivity, surface_downwelling_shortwave_flux_in_air, latitude, longitude, time, depth, relative_humidity, sea_surface_wave_from_direction</t>
  </si>
  <si>
    <t>obs_37</t>
  </si>
  <si>
    <t>Station 45168 - South Haven Buoy, MI</t>
  </si>
  <si>
    <t>South Haven Buoy (45168)</t>
  </si>
  <si>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surface_downwelling_shortwave_flux_in_air, battery_voltage, time, latitude, longitude, depth, relative_humidity, sea_surface_wave_maximum_period, sea_surface_wave_mean_height_of_highest_tenth</t>
  </si>
  <si>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</si>
  <si>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</si>
  <si>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surface_downwelling_shortwave_flux_in_air, battery_voltage, time, latitude, longitude, depth, fluorescent_dissolved_organic_matter, relative_humidity, sea_surface_wave_mean_height_of_highest_tenth</t>
  </si>
  <si>
    <t>obs_47</t>
  </si>
  <si>
    <t>Station 45170 - Michigan City Buoy, IN</t>
  </si>
  <si>
    <t>Illinois-Indiana Sea Grant Buoy (45170)</t>
  </si>
  <si>
    <t>Illinois-Indiana Sea Grant, Purdue University</t>
  </si>
  <si>
    <r>
      <rPr>
        <sz val="12"/>
        <color rgb="FF000000"/>
        <rFont val="Calibri"/>
      </rPr>
      <t xml:space="preserve">wind_from_direction,  wind_speed,  wind_speed_of_gust, ,air_temperature, sea_water_temperature (1m, 2m, 3m, 4m, 5m, 6m, 7m, 8m, 9m, 10m, 11m, 12m, 13m, 14m, 15m, 16m, 17m), dew_point_temperature,  sea_surface_wave_significant_height, </t>
    </r>
    <r>
      <rPr>
        <sz val="12"/>
        <color rgb="FF000000"/>
        <rFont val="Calibri"/>
      </rPr>
      <t xml:space="preserve">sea_surface_wave_period_at_spectral_density_maximum, </t>
    </r>
    <r>
      <rPr>
        <sz val="12"/>
        <color rgb="FF000000"/>
        <rFont val="Calibri"/>
      </rPr>
      <t>,sea_surface_wave_from_direction, surface_downwelling_shortwave_flux_in_air, battery_voltage, time, latitude, longitude, depth</t>
    </r>
    <r>
      <rPr>
        <sz val="12"/>
        <color rgb="FF000000"/>
        <rFont val="Calibri"/>
      </rPr>
      <t xml:space="preserve">, </t>
    </r>
    <r>
      <rPr>
        <sz val="12"/>
        <color rgb="FF000000"/>
        <rFont val="Calibri"/>
      </rPr>
      <t>air_pressure_at_mean_sea_level, sea_surface_wave_maximum_height</t>
    </r>
  </si>
  <si>
    <t>obs_57</t>
  </si>
  <si>
    <t>Station 45174 - Wilmette, IL</t>
  </si>
  <si>
    <t>Wilmette Weather Buoy (45174)</t>
  </si>
  <si>
    <r>
      <rPr>
        <sz val="12"/>
        <color rgb="FF000000"/>
        <rFont val="Calibri"/>
      </rPr>
      <t xml:space="preserve">wind_from_direction, wind_speed,  wind_speed_of_gust, air_temperature, air_pressure_at_mean_sea_level,  </t>
    </r>
    <r>
      <rPr>
        <sz val="12"/>
        <color rgb="FF000000"/>
        <rFont val="Calibri"/>
      </rPr>
      <t>sea_water_temperature (1m, 3m, 5m, 7m, 9m)</t>
    </r>
    <r>
      <rPr>
        <sz val="12"/>
        <color rgb="FF000000"/>
        <rFont val="Calibri"/>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</si>
  <si>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</si>
  <si>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</si>
  <si>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</si>
  <si>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r>
      <rPr>
        <sz val="12"/>
        <color rgb="FF000000"/>
        <rFont val="Calibri"/>
      </rPr>
      <t xml:space="preserve">wind_from_direction, wind_speed, wind_speed_of_gust,  air_temperature,  air_pressure_at_mean_sea_level, sea_water_temperature (sfc), dew_point_temperature,  Relative_humidity, sea_surface_wave_significant_height, </t>
    </r>
    <r>
      <rPr>
        <sz val="12"/>
        <color rgb="FF000000"/>
        <rFont val="Calibri"/>
      </rPr>
      <t>sea_surface_wave_period_at_spectral_density_maximum</t>
    </r>
    <r>
      <rPr>
        <sz val="12"/>
        <color rgb="FF000000"/>
        <rFont val="Calibri"/>
      </rPr>
      <t>, sea_surface_wave_from_direction,sea_surface_wave_maximum_height , surface_downwelling_shortwave_flux_in_air,</t>
    </r>
    <r>
      <rPr>
        <sz val="12"/>
        <color rgb="FF000000"/>
        <rFont val="Calibri"/>
      </rPr>
      <t xml:space="preserve"> </t>
    </r>
    <r>
      <rPr>
        <sz val="12"/>
        <color rgb="FF000000"/>
        <rFont val="Calibri"/>
      </rPr>
      <t xml:space="preserve">battery_voltage,  time, latitude, longitude, depth, sea_surface_wave_maximum_period, sea_surface_wave_mean_height_of_highest_tenth, </t>
    </r>
    <r>
      <rPr>
        <sz val="12"/>
        <color rgb="FF000000"/>
        <rFont val="Calibri"/>
      </rPr>
      <t>northward_sea_water_velocity + eastward_sea_water_velocity</t>
    </r>
    <r>
      <rPr>
        <sz val="12"/>
        <color rgb="FF000000"/>
        <rFont val="Calibri"/>
      </rPr>
      <t xml:space="preserve"> (2m,3m,4m,5m,6m,7m,8m,9m,10m,11m,12m,13m,14m,15m,16m,17m,18m,19m,20m,21m,22m,23m,24m,25m,26m,27m,28m,29m)</t>
    </r>
  </si>
  <si>
    <t>obs_72</t>
  </si>
  <si>
    <t>Station 45176 - Cleveland Intake Crib Buoy, OH</t>
  </si>
  <si>
    <t>Cleveland Crib Buoy (45176)</t>
  </si>
  <si>
    <t>private</t>
  </si>
  <si>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phycocyanin_fluorescence, battery_voltage, time, latitude, longitude, depth, fluorescent_dissolved_organic_matter, sea_water_ph_reported_on_total_scale, fractional_saturation_of_oxygen_in_sea_water, mass_concentration_of_oxygen_in_sea_water, sea_surface_wave_maximum_period, sea_surface_wave_mean_height_of_highest_tenth</t>
  </si>
  <si>
    <t>Ohio St. Beach Buoy</t>
  </si>
  <si>
    <t>&gt;5 year</t>
  </si>
  <si>
    <t>Chicago Parks District</t>
  </si>
  <si>
    <t>gov_municipal</t>
  </si>
  <si>
    <t>sea_water_turbidity, sea_surface_temperature, sea_surface_wave_significant_height, latitude, longitude, time</t>
  </si>
  <si>
    <t>obs_58</t>
  </si>
  <si>
    <t>Sleeping Bear Dunes</t>
  </si>
  <si>
    <t>Sleeping Bear Dunes Buoy (45183)</t>
  </si>
  <si>
    <r>
      <rPr>
        <sz val="12"/>
        <color rgb="FF000000"/>
        <rFont val="Calibri"/>
      </rPr>
      <t xml:space="preserve">wind_from_direction, wind_speed, wind_speed_of_gust, air_temperature, air_pressure_at_mean_sea_level, Relative_Humidity, </t>
    </r>
    <r>
      <rPr>
        <sz val="12"/>
        <color rgb="FF000000"/>
        <rFont val="Calibri"/>
      </rPr>
      <t xml:space="preserve"> sea_water_temperature (0.5m, </t>
    </r>
    <r>
      <rPr>
        <sz val="12"/>
        <color rgb="FF000000"/>
        <rFont val="Calibri"/>
      </rPr>
      <t>1m, 2m, 3m, 4m, 5m, 6m, 7m, 8m, 9m), surface_downwelling_shortwave_flux_in_air, sea_surface_wave_significant_height,  sea_surface_wave_period_at_variance_spectral_density_maximum,</t>
    </r>
    <r>
      <rPr>
        <sz val="12"/>
        <color rgb="FF000000"/>
        <rFont val="Calibri"/>
      </rPr>
      <t xml:space="preserve"> sea_water_specific_conductivity</t>
    </r>
    <r>
      <rPr>
        <sz val="12"/>
        <color rgb="FF000000"/>
        <rFont val="Calibri"/>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</si>
  <si>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</si>
  <si>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</si>
  <si>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</si>
  <si>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</si>
  <si>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</si>
  <si>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</si>
  <si>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</si>
  <si>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</si>
  <si>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</si>
  <si>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</si>
  <si>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</si>
  <si>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</si>
  <si>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</si>
  <si>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</si>
  <si>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</si>
  <si>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</si>
  <si>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</si>
  <si>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</si>
  <si>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sz val="12"/>
        <color rgb="FF000000"/>
        <rFont val="Calibri"/>
      </rPr>
      <t>Upstate Freshwater Institute/</t>
    </r>
    <r>
      <rPr>
        <sz val="12"/>
        <color rgb="FF000000"/>
        <rFont val="Calibri"/>
      </rPr>
      <t xml:space="preserve"> State University of New York College of Science and Forestry (SUNY-ESF)</t>
    </r>
  </si>
  <si>
    <r>
      <rPr>
        <sz val="12"/>
        <color rgb="FF000000"/>
        <rFont val="Calibri"/>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sz val="12"/>
        <color rgb="FF000000"/>
        <rFont val="Calibri"/>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</si>
  <si>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</si>
  <si>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</si>
  <si>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</si>
  <si>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sz val="12"/>
        <color rgb="FF000000"/>
        <rFont val="Calibri"/>
      </rPr>
      <t>Upstate Freshwater Institute/</t>
    </r>
    <r>
      <rPr>
        <sz val="12"/>
        <color rgb="FF000000"/>
        <rFont val="Calibri"/>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</si>
  <si>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</si>
  <si>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</si>
  <si>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</si>
  <si>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</si>
  <si>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sz val="12"/>
        <color rgb="FF000000"/>
        <rFont val="Calibri"/>
      </rPr>
      <t>Upstate Freshwater Institute/</t>
    </r>
    <r>
      <rPr>
        <sz val="12"/>
        <color rgb="FF000000"/>
        <rFont val="Calibri"/>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</si>
  <si>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</si>
  <si>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</si>
  <si>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</si>
  <si>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13m), sea_surface_wave_significant_height, relative_humidity, latitude, longitude, time, depth</t>
  </si>
  <si>
    <t>obs_97</t>
  </si>
  <si>
    <t>Euclid,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</si>
  <si>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15m), sea_surface_wave_significant_height, relative_humidity, latitude, longitude, time, depth</t>
  </si>
  <si>
    <t>obs_98</t>
  </si>
  <si>
    <t>Chicago Buoy</t>
  </si>
  <si>
    <t>Illinois-Indiana Sea Grant</t>
  </si>
  <si>
    <r>
      <rPr>
        <sz val="12"/>
        <color rgb="FF000000"/>
        <rFont val="Calibri"/>
      </rPr>
      <t xml:space="preserve">wind_speed, wind_speed_gust, wind_from_direction, air_temperature, air_pressure_at_mean_sea_level, relative_humidity, </t>
    </r>
    <r>
      <rPr>
        <sz val="12"/>
        <color rgb="FF000000"/>
        <rFont val="Calibri"/>
      </rPr>
      <t>surface_downwelling_shortwave_flux_in_air</t>
    </r>
    <r>
      <rPr>
        <sz val="12"/>
        <color rgb="FF000000"/>
        <rFont val="Calibri"/>
      </rPr>
      <t xml:space="preserve">, </t>
    </r>
    <r>
      <rPr>
        <sz val="12"/>
        <color rgb="FF000000"/>
        <rFont val="Calibri"/>
      </rPr>
      <t>sea_water_temperature</t>
    </r>
    <r>
      <rPr>
        <sz val="12"/>
        <color rgb="FF000000"/>
        <rFont val="Calibri"/>
      </rPr>
      <t>(sfc, 1m, 3m, 5m, 7m, 9m), sea_surface_wave_from_direction, sea_surface_wave_mean_period, sea_surface_wave_significant_height, latitude, longitude,, time, depth</t>
    </r>
    <r>
      <rPr>
        <sz val="12"/>
        <color rgb="FF000000"/>
        <rFont val="Calibri"/>
      </rPr>
      <t xml:space="preserve">, </t>
    </r>
    <r>
      <rPr>
        <sz val="12"/>
        <color rgb="FF000000"/>
        <rFont val="Calibri"/>
      </rPr>
      <t>dew_point_temperature, battery_voltage, sea_surface_wave_period_at_variance_spectral_density_maximum</t>
    </r>
  </si>
  <si>
    <t>Salmon Unlimited WI buoy</t>
  </si>
  <si>
    <t>N/A</t>
  </si>
  <si>
    <t>Salmon Unlimited WI</t>
  </si>
  <si>
    <r>
      <rPr>
        <sz val="12"/>
        <color rgb="FF000000"/>
        <rFont val="Calibri"/>
      </rPr>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t>
    </r>
    <r>
      <rPr>
        <sz val="12"/>
        <color rgb="FF000000"/>
        <rFont val="Calibri"/>
      </rPr>
      <t xml:space="preserve"> </t>
    </r>
    <r>
      <rPr>
        <sz val="12"/>
        <color rgb="FF000000"/>
        <rFont val="Calibri"/>
      </rPr>
      <t>northward_sea_water_velocity + eastward_sea_water_velocity + upward_sea_water_velocity (3, 5, 7, 9, 11, 13, 15, 17, 19, 21, 23, 25, 27, 29, 31, 33, 35, 37, 39, 41m)</t>
    </r>
  </si>
  <si>
    <t>45176b</t>
  </si>
  <si>
    <t>Cleveland Crib Bottom Sonde (45176b)</t>
  </si>
  <si>
    <t>fixed</t>
  </si>
  <si>
    <t>sea_water_electrical_conductivity, sea_water_ph_reported_on_total_scale, chlorophyll_fluorescence,  phycocyanin_fluorescence fractional_saturation_of_oxygen_in_sea_water, mass_concentration_of_oxygen_in_sea_water, time, latitude, longitude, depth, fluorescent_dissolved_organic_matter, sea_water_turbidity</t>
  </si>
  <si>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</si>
  <si>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</si>
  <si>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</si>
  <si>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</si>
  <si>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</si>
  <si>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BEACH2</t>
  </si>
  <si>
    <t>Beach2 Buoy</t>
  </si>
  <si>
    <t>sea_water_temperature (1m), sea_water_specific_conductivity,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</si>
  <si>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</si>
  <si>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</si>
  <si>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</si>
  <si>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</si>
  <si>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</si>
  <si>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</si>
  <si>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</si>
  <si>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sea_water_specific_conductivity, mass_concentration_of_oxygen_in_sea_water, fractional_saturation_of_oxygen_in_sea_water, sea_water_turbidity, chlorophyll_fluorescence phycocyanin_fluorescence, sea_water_ph_reported_on_total_scale, latitude, longitude, time, depth</t>
  </si>
  <si>
    <t>BGUSD2</t>
  </si>
  <si>
    <t>obs_79</t>
  </si>
  <si>
    <t>Sandusky Bay buoy (bgsusd2)</t>
  </si>
  <si>
    <t>Bowling Green State University</t>
  </si>
  <si>
    <r>
      <rPr>
        <sz val="12"/>
        <color rgb="FF000000"/>
        <rFont val="Calibri"/>
      </rPr>
      <t>wind_from_direction, wind_speed, air_temperature,</t>
    </r>
    <r>
      <rPr>
        <sz val="12"/>
        <color rgb="FF000000"/>
        <rFont val="Calibri"/>
      </rPr>
      <t xml:space="preserve"> air_pressure_at_mean_sea_level</t>
    </r>
    <r>
      <rPr>
        <sz val="12"/>
        <color rgb="FF000000"/>
        <rFont val="Calibri"/>
      </rPr>
      <t xml:space="preserve">, sea_water_temperature, sea_water_specific_conductivity, sea_water_turbidity, chlorophyll_fluorescence,   sea_water_ph_reported_on_total_scale,  mass_concentration_of_oxygen_in_sea_water, fractional_saturation_of_oxygen_in_sea_water, </t>
    </r>
    <r>
      <rPr>
        <sz val="12"/>
        <color rgb="FF000000"/>
        <rFont val="Calibri"/>
      </rPr>
      <t>phycocyanin_fluorescence</t>
    </r>
    <r>
      <rPr>
        <sz val="12"/>
        <color rgb="FF000000"/>
        <rFont val="Calibri"/>
      </rPr>
      <t>, time, latitude, longitude, depth</t>
    </r>
  </si>
  <si>
    <t>BLISS</t>
  </si>
  <si>
    <t>Bliss Beach Weather Station</t>
  </si>
  <si>
    <t>Little Traverse Bay Bands of Odawa Indians</t>
  </si>
  <si>
    <t>tribal</t>
  </si>
  <si>
    <t>wind_speed, wind_speed_of_gust, wind_from_direction, air_temperature, relative_humidity,  surface_downwelling_shortwave_flux_in_air; air_pressure, latitude, longitude, time, altitude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</si>
  <si>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</si>
  <si>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</si>
  <si>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</si>
  <si>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sea_water_specific_conductivity (25m), fractional_saturation_of_oxygen_in_sea_water (25m), sea_surface_wave_significant_height, sea_surface_wave_from_direction, sea_surface_wave_period_at_variance_spectral_density_maximum</t>
  </si>
  <si>
    <t>DCW</t>
  </si>
  <si>
    <t>Discovery World Panther Buoy</t>
  </si>
  <si>
    <t>sea_water_temperature (sfc, 0.5m, 1m, 1.5m, 2m), latitude, longitude, depth, time</t>
  </si>
  <si>
    <t>DEFWTP</t>
  </si>
  <si>
    <t>DefianceWTP</t>
  </si>
  <si>
    <t>City of Defiance</t>
  </si>
  <si>
    <r>
      <rPr>
        <sz val="12"/>
        <color rgb="FF000000"/>
        <rFont val="Calibri"/>
      </rPr>
      <t>phosphate, nitrate, ammonia,</t>
    </r>
    <r>
      <rPr>
        <sz val="12"/>
        <color rgb="FF000000"/>
        <rFont val="Calibri"/>
      </rPr>
      <t xml:space="preserve"> </t>
    </r>
    <r>
      <rPr>
        <sz val="12"/>
        <color rgb="FF000000"/>
        <rFont val="Calibri"/>
      </rPr>
      <t xml:space="preserve"> sea_water_specific_conductivity, sea_water_pH_reported_on_total_scale, chlorophyll_fluorescence, mass_concentration_of_oxygen_in_sea_water, sea_water_turbidity, phycocyanin_fluorescence, time, latitude, longitude</t>
    </r>
    <r>
      <rPr>
        <sz val="12"/>
        <color rgb="FF000000"/>
        <rFont val="Calibri"/>
      </rPr>
      <t>, sea_surface_temperature, air_temperature</t>
    </r>
  </si>
  <si>
    <t>DGOWAK</t>
  </si>
  <si>
    <t>Dgowak (waves) Weather Buoy</t>
  </si>
  <si>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</si>
  <si>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</si>
  <si>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FOXR</t>
  </si>
  <si>
    <t>Fox River Continuous Monitoring Site</t>
  </si>
  <si>
    <t>&gt;5year</t>
  </si>
  <si>
    <t>New Water (Green Bay Metropolitan Sewerage District)</t>
  </si>
  <si>
    <t>sea_water_temperature (1m, 6m), sea_water_specific_conductivity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</si>
  <si>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GB000</t>
  </si>
  <si>
    <t>Green Bay LoRaWAN Platform 0</t>
  </si>
  <si>
    <t>University of Wisconsin-Green Bay</t>
  </si>
  <si>
    <t>battery_voltage, sea_water_temperature (1, 2, 4, 6, 8 m), mass_concentration_of_oxygen_in_sea_water, latitude, longitude, time</t>
  </si>
  <si>
    <t>GBEL</t>
  </si>
  <si>
    <t>Green Bay Entrance Light Continuous Monitoring Station</t>
  </si>
  <si>
    <t>NEW Water</t>
  </si>
  <si>
    <r>
      <rPr>
        <sz val="12"/>
        <color rgb="FF000000"/>
        <rFont val="Calibri"/>
      </rPr>
      <t>depth (1m, 7.2m), sea_water_temperature (1m, 7.2m), sea_water_specific_conductivity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sz val="12"/>
        <color rgb="FF000000"/>
        <rFont val="Calibri"/>
      </rPr>
      <t xml:space="preserve">, </t>
    </r>
    <r>
      <rPr>
        <sz val="12"/>
        <color rgb="FF000000"/>
        <rFont val="Calibri"/>
      </rPr>
      <t>sea_water_ph_reported_on_total_scale (1m)</t>
    </r>
  </si>
  <si>
    <t>GBW-000</t>
  </si>
  <si>
    <t>GBW000 at Mahon Creek</t>
  </si>
  <si>
    <t>sea_water_temperature (1m), battery_voltage, latitude, longitude, time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</si>
  <si>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</si>
  <si>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</si>
  <si>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</si>
  <si>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</si>
  <si>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</si>
  <si>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</si>
  <si>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</si>
  <si>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</si>
  <si>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</si>
  <si>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</si>
  <si>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</si>
  <si>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</si>
  <si>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</si>
  <si>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</si>
  <si>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</si>
  <si>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sz val="12"/>
        <color rgb="FF000000"/>
        <rFont val="Calibri"/>
      </rPr>
      <t xml:space="preserve">wind_from_direction, wind_speed, wind_speed_gust, air_temperature, air_pressure_at_mean_sea_level, battery_voltage, dew_point_temperature, surface_downwelling_shortwave_flux_in_air, </t>
    </r>
    <r>
      <rPr>
        <sz val="12"/>
        <color rgb="FF000000"/>
        <rFont val="Calibri"/>
      </rPr>
      <t>surface_downwelling_photosynthetic_photon_flux_in_air</t>
    </r>
    <r>
      <rPr>
        <sz val="12"/>
        <color rgb="FF000000"/>
        <rFont val="Calibri"/>
      </rPr>
      <t xml:space="preserve">, latitude, longitude, time, </t>
    </r>
    <r>
      <rPr>
        <sz val="12"/>
        <color rgb="FF000000"/>
        <rFont val="Calibri"/>
      </rPr>
      <t>depth</t>
    </r>
    <r>
      <rPr>
        <sz val="12"/>
        <color rgb="FF000000"/>
        <rFont val="Calibri"/>
      </rPr>
      <t xml:space="preserve">, </t>
    </r>
    <r>
      <rPr>
        <sz val="12"/>
        <color rgb="FF000000"/>
        <rFont val="Calibri"/>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</si>
  <si>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</si>
  <si>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</si>
  <si>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</si>
  <si>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</si>
  <si>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</si>
  <si>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</si>
  <si>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GVSU1</t>
  </si>
  <si>
    <t>Muskegon Lake Buoy</t>
  </si>
  <si>
    <t>Muskegon Lake Buoy (GVSU1)</t>
  </si>
  <si>
    <t>Grand Valley State University</t>
  </si>
  <si>
    <r>
      <rPr>
        <sz val="11"/>
        <color theme="1"/>
        <rFont val="Arial, sans-serif"/>
      </rPr>
      <t>air_pressure_at_mean_sea_level, sea_water_temperature (2m, 4m, 6m, 8m, 10m, 11m), wind_speed, wind_speed_gust, wind_from_direction, air_temperature,</t>
    </r>
    <r>
      <rPr>
        <sz val="11"/>
        <color rgb="FFFF0000"/>
        <rFont val="Arial, sans-serif"/>
      </rPr>
      <t xml:space="preserve"> dew_point_temperature, relative_humidity, sea_water_specific_conductivity (2m, 5m, 8m, 11m), sea_water_ph_reported_on_total_scale (2m, 5m, 8m, 11m), sea_water_turbidity (2m), mass_concentration_of_oxygen_in_sea_water (2m, 5m, 8m, 11m), fractional_saturation_of_oxygen_in_sea_water (2m, 5m, 8m, 11m), downwelling_photosynthetic_photon_flux_in_sea_water (1m), mass_concentration_of_chlorophyll_in_sea_water (2m), chlorophyll_fluorescence (2m), phycocyanin_cell_concentration (2m), phycocyanin_fluorescence (2m), latitude, longitude, time</t>
    </r>
  </si>
  <si>
    <t>HTLPBLA</t>
  </si>
  <si>
    <t>HTLP Blanchard Creek Monitoring Station</t>
  </si>
  <si>
    <t>Heidelberg University</t>
  </si>
  <si>
    <t>mass_concentration_of_oxygen_in_sea_water, fractional_saturation_of_oxygen_in_sea_water, sea_water_temperature (1m), sea_water_specific_conductivity, sea_water_turbidity,  nitrate, time, latitude, longitude</t>
  </si>
  <si>
    <t>HTLPHON</t>
  </si>
  <si>
    <t>HTLP Honey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</si>
  <si>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sea_water_specific_conductivity, sea_water_turbidity,  sea_water_ph_reported_on_total_scale,</t>
    </r>
    <r>
      <rPr>
        <sz val="12"/>
        <color rgb="FF000000"/>
        <rFont val="Calibri"/>
      </rPr>
      <t xml:space="preserve"> nitrate</t>
    </r>
    <r>
      <rPr>
        <sz val="12"/>
        <color rgb="FF000000"/>
        <rFont val="Calibri"/>
      </rPr>
      <t>, time</t>
    </r>
    <r>
      <rPr>
        <sz val="12"/>
        <color rgb="FF000000"/>
        <rFont val="Calibri"/>
      </rPr>
      <t>,</t>
    </r>
    <r>
      <rPr>
        <sz val="12"/>
        <color rgb="FF000000"/>
        <rFont val="Calibri"/>
      </rPr>
      <t xml:space="preserve"> latitute, longitude</t>
    </r>
  </si>
  <si>
    <t>HTLPPOR</t>
  </si>
  <si>
    <t>HTLP Portage River</t>
  </si>
  <si>
    <t>mass_concentration_of_oxygen_in_sea_water, fractional_saturation_of_oxygen_in_sea_water, sea_water_temperature (1m), sea_water_specific_conductivity, sea_water_turbidity, sea_water_pH_reported_on_total_scale, nitrate,  fluorescent_dissolved_organic_matter, oxidation_reduction_potential, time, latitude, longitude</t>
  </si>
  <si>
    <t>HTLPROC</t>
  </si>
  <si>
    <t>HTLP Rock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</si>
  <si>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xml:space="preserve">, sea_water_specific_conductivity, sea_water_turbidity, sea_water_pH_reported_on_total_scale, </t>
    </r>
    <r>
      <rPr>
        <sz val="12"/>
        <color rgb="FF000000"/>
        <rFont val="Calibri"/>
      </rPr>
      <t>nitrate</t>
    </r>
    <r>
      <rPr>
        <sz val="12"/>
        <color rgb="FF000000"/>
        <rFont val="Calibri"/>
      </rPr>
      <t>, time</t>
    </r>
    <r>
      <rPr>
        <sz val="12"/>
        <color rgb="FF000000"/>
        <rFont val="Calibri"/>
      </rPr>
      <t>,</t>
    </r>
    <r>
      <rPr>
        <sz val="12"/>
        <color rgb="FF000000"/>
        <rFont val="Calibri"/>
      </rPr>
      <t xml:space="preserve"> latitude, longitude</t>
    </r>
  </si>
  <si>
    <t>HTLPSAN</t>
  </si>
  <si>
    <t>HTLP Sandusky River</t>
  </si>
  <si>
    <t>mass_concentration_of_oxygen_in_sea_water, fractional_saturation__of_oxygen_in_sea_water, sea_water_temperature (1m), sea_water_specific_conductivity, sea_water_turbidity, chlorophyll_fluorescence, phycocyanin_fluorescence, nitrate, time, latitude, longitude</t>
  </si>
  <si>
    <t>HTLPSTU</t>
  </si>
  <si>
    <t>HTLP South Turkeyfoot Creek</t>
  </si>
  <si>
    <t>HTLPTIF</t>
  </si>
  <si>
    <t>HTLP Tiffin River</t>
  </si>
  <si>
    <t>mass_concentration_of_oxygen_in_sea_water, fractional_saturation_of_oxygen_in_sea_water, sea_water_temperature, sea_water_specific_conductivity, sea_water_turbidity,  nitrate, time, latitude, longitude</t>
  </si>
  <si>
    <t>HTLPUTL</t>
  </si>
  <si>
    <t>HTLP Unnamed Tributary to Lost Creek</t>
  </si>
  <si>
    <r>
      <rPr>
        <sz val="12"/>
        <color rgb="FF000000"/>
        <rFont val="Calibri"/>
      </rPr>
      <t xml:space="preserve">mass_concentration_of_oxygen_in_sea_water, fractional_saturation_of_oxygen_in_sea_water, </t>
    </r>
    <r>
      <rPr>
        <sz val="12"/>
        <color rgb="FF000000"/>
        <rFont val="Calibri"/>
      </rPr>
      <t>sea_water_temperature</t>
    </r>
    <r>
      <rPr>
        <sz val="12"/>
        <color rgb="FF000000"/>
        <rFont val="Calibri"/>
      </rPr>
      <t>, sea_water_specific_conductivity, sea_water_turbidity,  sea_water_ph_reported_on_total_scale, time</t>
    </r>
    <r>
      <rPr>
        <sz val="12"/>
        <color rgb="FF000000"/>
        <rFont val="Calibri"/>
      </rPr>
      <t>,</t>
    </r>
    <r>
      <rPr>
        <sz val="12"/>
        <color rgb="FF000000"/>
        <rFont val="Calibri"/>
      </rPr>
      <t xml:space="preserve"> latitude, longitude</t>
    </r>
  </si>
  <si>
    <t>HTLPWES</t>
  </si>
  <si>
    <t>HTLP West Creek</t>
  </si>
  <si>
    <t>mass_concentration_of_oxygen_in_sea_water, fractional_saturation_of_oxygen_in_sea_water, sea_water_temperature, sea_water_specific_conductivity, sea_water_turbidity,  sea_water_ph_reported_on_total_scale, time, latitude, longitude</t>
  </si>
  <si>
    <t>HTLPWOL</t>
  </si>
  <si>
    <t>HTLP Wolf Creek</t>
  </si>
  <si>
    <t>JAKI2</t>
  </si>
  <si>
    <t>63rd St Chicago Met Station</t>
  </si>
  <si>
    <t>Chicago Park District</t>
  </si>
  <si>
    <t>air_pressure, air_temperature,  relative_humidity, surface_downwelling_shortwave_flux_in_air, wind_from_direction, wind_speed_of_gust, wind_speed, latitude, longitude, time, altitude</t>
  </si>
  <si>
    <t>LCDUe</t>
  </si>
  <si>
    <t>Lake County East WTP Sonde</t>
  </si>
  <si>
    <t>Lake County Utilities</t>
  </si>
  <si>
    <r>
      <rPr>
        <sz val="12"/>
        <color rgb="FF000000"/>
        <rFont val="Calibri"/>
      </rPr>
      <t>sea_water_temperature, sea_water_electrical_conductivity, mass_concentration_of_oxygen_in_sea_water, sea_water_pH_reported_on_total_scale, sea_water_turbidity, chlorophyll_fluorescence, phycocyanin_fluorescence, latitude, longitude, time</t>
    </r>
    <r>
      <rPr>
        <sz val="12"/>
        <color rgb="FF000000"/>
        <rFont val="Calibri"/>
      </rPr>
      <t xml:space="preserve">, </t>
    </r>
    <r>
      <rPr>
        <sz val="12"/>
        <color rgb="FF000000"/>
        <rFont val="Calibri"/>
      </rPr>
      <t>mass_concentration_of_chlrophyll_in_sea_water, phycocyanin_concentration</t>
    </r>
  </si>
  <si>
    <t>LCDUw</t>
  </si>
  <si>
    <t>Lake Count West WTP Sonde</t>
  </si>
  <si>
    <t>sea_water_temperature, sea_water_electrical_conductivity, mass_concentration_of_oxygen_in_sea_water, sea_water_pH_reported_on_total_scale, sea_water_turbidity, chlorophyll_fluorescence, phycocyanin_fluorescence, latitude, longitude, time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</si>
  <si>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</si>
  <si>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</si>
  <si>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</si>
  <si>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</si>
  <si>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</si>
  <si>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</si>
  <si>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</si>
  <si>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</si>
  <si>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</si>
  <si>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</si>
  <si>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</si>
  <si>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</si>
  <si>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</si>
  <si>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sea_water_specific_conductivity</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</si>
  <si>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</si>
  <si>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</si>
  <si>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</si>
  <si>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</si>
  <si>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</si>
  <si>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</si>
  <si>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</si>
  <si>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</si>
  <si>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</si>
  <si>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</si>
  <si>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</si>
  <si>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</si>
  <si>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</si>
  <si>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</si>
  <si>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</si>
  <si>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</si>
  <si>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</si>
  <si>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</si>
  <si>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</si>
  <si>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</si>
  <si>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</si>
  <si>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</si>
  <si>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</si>
  <si>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</si>
  <si>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sea_water_specific_conductivity</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</si>
  <si>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</si>
  <si>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</si>
  <si>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</si>
  <si>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</si>
  <si>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sea_water_specific_conductivity</t>
  </si>
  <si>
    <t>MBB</t>
  </si>
  <si>
    <t>Mikwakwe Bay Buoy</t>
  </si>
  <si>
    <t>chlorophyll_fluorescence, sea_water_temperature(1m,2m,3m,4m,5m,6m,7m,8m), sea_surface_temperature, battery_voltage, latitude, longitude, phycocyanin_fluorescence, time, depth</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</si>
  <si>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</si>
  <si>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</si>
  <si>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</si>
  <si>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</si>
  <si>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</si>
  <si>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</si>
  <si>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photosynthetically_available_radiation, fractional_saturation_of_oxygen_in_sea_water, chlorophyll_fluorescence, phycocyanin_fluorescence, sea_water_temperature (sfc, 1m, 2m, 3m, 4m), wind_from_direction, wind_speed, air_temperature, air_pressure_at_mean_sea_level, latitude, longitude, time, depth</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</si>
  <si>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</si>
  <si>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</si>
  <si>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</si>
  <si>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</si>
  <si>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</si>
  <si>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</si>
  <si>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</si>
  <si>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</si>
  <si>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OMOECP_E1 </t>
  </si>
  <si>
    <t>obs_93</t>
  </si>
  <si>
    <t>Lake Erie - Central Basin 1 - OMECP Environmental Sensors</t>
  </si>
  <si>
    <t>Lake Erie - Central Basin 1 - OMOECC Environmental Sensors</t>
  </si>
  <si>
    <t>Ontario Ministry of the Environment, Conservation and Parks</t>
  </si>
  <si>
    <r>
      <rPr>
        <sz val="12"/>
        <color rgb="FF000000"/>
        <rFont val="Calibri"/>
      </rPr>
      <t>eastward_sea_water_velocity, northward_sea_water_velocity, sea_water_turbidity (1m, 7m), mass_concentration_of_chlorophyll_in_sea_water (1m, 7m), phycocyanin_concentration (1m, 7m), sea_water_electrical_conductivity (1m, 7, 11m, 17.5m), sea_water_pressure_due to_sea_water, upward_sea_water_velocity, sea_water_temperature (1m, 7m, 11m, 17.5m), fractional_saturation_of_oxygen_in_sea_water (1m, 7m, 17.5m),</t>
    </r>
    <r>
      <rPr>
        <sz val="12"/>
        <color rgb="FF000000"/>
        <rFont val="Calibri"/>
      </rPr>
      <t xml:space="preserve"> latitude, longitude</t>
    </r>
    <r>
      <rPr>
        <sz val="12"/>
        <color rgb="FF000000"/>
        <rFont val="Calibri"/>
      </rPr>
      <t>, depth, time</t>
    </r>
  </si>
  <si>
    <t>OMOECP_O1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</si>
  <si>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</si>
  <si>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</si>
  <si>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OMOECP_O2</t>
  </si>
  <si>
    <t>Western Lake Ontario 2 - OMOECP Environmental Sensors</t>
  </si>
  <si>
    <t>Western Lake Ontario 2 - OMOECC Environmental Sensors</t>
  </si>
  <si>
    <t>sea_water_turbidity, sea_water_temperature, sea_water_electrical_conductivity, time, latitude, depth, longitude, eastward_current, northward_current</t>
  </si>
  <si>
    <t>OSUGI</t>
  </si>
  <si>
    <t>obs_56</t>
  </si>
  <si>
    <t>Gibraltar Island Buoy (osugi)</t>
  </si>
  <si>
    <t>Ohio State University Stone Laboratory</t>
  </si>
  <si>
    <r>
      <rPr>
        <sz val="12"/>
        <color rgb="FF000000"/>
        <rFont val="Calibri"/>
      </rPr>
      <t xml:space="preserve">chlorophyll_fluorescence, Relative_Humidity, air_temperature, </t>
    </r>
    <r>
      <rPr>
        <sz val="12"/>
        <color rgb="FF000000"/>
        <rFont val="Calibri"/>
      </rPr>
      <t>sea_water_temperature (sfc, 1m),</t>
    </r>
    <r>
      <rPr>
        <sz val="12"/>
        <color rgb="FF000000"/>
        <rFont val="Calibri"/>
      </rPr>
      <t xml:space="preserve"> wind_from_direction, sea_water_specific_conductivity,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</si>
  <si>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</si>
  <si>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</si>
  <si>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</si>
  <si>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</si>
  <si>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</si>
  <si>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</si>
  <si>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</si>
  <si>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sz val="12"/>
        <color rgb="FF000000"/>
        <rFont val="Calibri"/>
      </rPr>
      <t>sea_water_temperature_Depths</t>
    </r>
    <r>
      <rPr>
        <sz val="12"/>
        <color rgb="FF000000"/>
        <rFont val="Calibri"/>
      </rPr>
      <t>, sea_water_ph_reported_on_total_scale, sea_water_turbidity, mass_concentration_of_oxygen_in_sea_water, fractional_saturation_of_oxygen_in_sea_water, chlorophyll_fluorescence, phycocyanin_fluorescence, time, latitude, longitude, depth,</t>
    </r>
    <r>
      <rPr>
        <sz val="12"/>
        <color rgb="FF000000"/>
        <rFont val="Calibri"/>
      </rPr>
      <t xml:space="preserve"> sea_water_specific_conductivity</t>
    </r>
  </si>
  <si>
    <t>PSP</t>
  </si>
  <si>
    <t>Petoskey State Park Weather Station</t>
  </si>
  <si>
    <t>RBS-TOL</t>
  </si>
  <si>
    <t>Reno Beach Station</t>
  </si>
  <si>
    <t>Great Lakes Environmental Research Lab</t>
  </si>
  <si>
    <r>
      <rPr>
        <strike/>
        <sz val="12"/>
        <color rgb="FF000000"/>
        <rFont val="Calibri"/>
      </rPr>
      <t>depth,</t>
    </r>
    <r>
      <rPr>
        <strike/>
        <sz val="12"/>
        <color rgb="FF000000"/>
        <rFont val="Calibri"/>
      </rPr>
      <t xml:space="preserve"> sea_water_temperature (7m,), </t>
    </r>
    <r>
      <rPr>
        <strike/>
        <sz val="12"/>
        <color rgb="FF000000"/>
        <rFont val="Calibri"/>
      </rPr>
      <t>mass_concentration_of_oxygen_in_sea_water (7m), fractional_saturation_of_oxygen_in_sea_water (7m), fluorescent_dissolved_organic_matter (7m), sea_water_ph_reported_on_total_scale (7m), sea_water_electrical_conductivity (7m), phycocyanin_fluorescence (7m), chlorophyll_fluorescence (7m), sea_water_turbidity (7m), sea_water_specific_conductivity (7m),</t>
    </r>
    <r>
      <rPr>
        <strike/>
        <sz val="12"/>
        <color rgb="FF000000"/>
        <rFont val="Calibri"/>
      </rPr>
      <t xml:space="preserve"> sea_surface_wave_significant_height, sea_surface_wave_maximum_height, sea_surface_wave_from_direction, sea_surface_wave_period_at_variance_spectral_density_maximum, </t>
    </r>
    <r>
      <rPr>
        <strike/>
        <sz val="12"/>
        <color rgb="FF000000"/>
        <rFont val="Calibri"/>
      </rPr>
      <t>eastward_sea_water_velocity [1.5m, 2.5m, 3.5m, 4.5m], northward_sea_water_velocity [1.5m, 2.5m, 3.5m, 4.5m],</t>
    </r>
    <r>
      <rPr>
        <strike/>
        <sz val="12"/>
        <color rgb="FF000000"/>
        <rFont val="Calibri"/>
      </rPr>
      <t xml:space="preserve"> latitude, longitude, time</t>
    </r>
    <r>
      <rPr>
        <strike/>
        <sz val="12"/>
        <color rgb="FF000000"/>
        <rFont val="Calibri"/>
      </rPr>
      <t>, depth</t>
    </r>
    <r>
      <rPr>
        <strike/>
        <sz val="12"/>
        <color rgb="FF000000"/>
        <rFont val="Calibri"/>
      </rPr>
      <t xml:space="preserve">
</t>
    </r>
  </si>
  <si>
    <t>RDC_NSF</t>
  </si>
  <si>
    <t>Radioacively-driven convection National Science Foundation buoy</t>
  </si>
  <si>
    <t xml:space="preserve">A seasonal deployed buoy used to observe radioactively driven convection in western Lake Supeior. </t>
  </si>
  <si>
    <t>air_pressure_at_mean_sea_level, air_temperature, surface_downwelling_shortwave_flux_in_air, sea_water_turbidity, sea_water_temperature (sfc), wind_from_direction, wind_speed, latitude, longitude, depth, time, air_pressure, dew_point_temperature, wind_speed_of_gust</t>
  </si>
  <si>
    <t>SBEDISON</t>
  </si>
  <si>
    <t>obs_83</t>
  </si>
  <si>
    <t>Sandusky Bay Bridge</t>
  </si>
  <si>
    <r>
      <rPr>
        <sz val="12"/>
        <color rgb="FF000000"/>
        <rFont val="Calibri"/>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sz val="12"/>
        <color rgb="FF000000"/>
        <rFont val="Calibri"/>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</si>
  <si>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</si>
  <si>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</si>
  <si>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</si>
  <si>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</si>
  <si>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</si>
  <si>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</si>
  <si>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</si>
  <si>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</si>
  <si>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</si>
  <si>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</si>
  <si>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TOLCRIB</t>
  </si>
  <si>
    <t>obs_24</t>
  </si>
  <si>
    <t>City of Toledo Water Intake Crib (tolcrib)</t>
  </si>
  <si>
    <t>City of Toledo</t>
  </si>
  <si>
    <r>
      <rPr>
        <sz val="12"/>
        <color rgb="FF000000"/>
        <rFont val="Calibri"/>
      </rPr>
      <t xml:space="preserve">wind_from_direction, wind_speed, wind_speed_of_gust, air_pressure_at_mean_sea_level,  </t>
    </r>
    <r>
      <rPr>
        <sz val="12"/>
        <color rgb="FF000000"/>
        <rFont val="Calibri"/>
      </rPr>
      <t>sea_water_temperature</t>
    </r>
    <r>
      <rPr>
        <sz val="12"/>
        <color rgb="FF000000"/>
        <rFont val="Calibri"/>
      </rPr>
      <t xml:space="preserve">, sea_water_electrial_conductivity, </t>
    </r>
    <r>
      <rPr>
        <sz val="12"/>
        <color rgb="FF000000"/>
        <rFont val="Calibri"/>
      </rPr>
      <t>sea_water_specific_conductivity,</t>
    </r>
    <r>
      <rPr>
        <sz val="12"/>
        <color rgb="FF000000"/>
        <rFont val="Calibri"/>
      </rPr>
      <t xml:space="preserve"> </t>
    </r>
    <r>
      <rPr>
        <sz val="12"/>
        <color rgb="FF000000"/>
        <rFont val="Calibri"/>
      </rPr>
      <t>sea_water_ph_reported_on_total_scale</t>
    </r>
    <r>
      <rPr>
        <sz val="12"/>
        <color rgb="FF000000"/>
        <rFont val="Calibri"/>
      </rPr>
      <t xml:space="preserve">, </t>
    </r>
    <r>
      <rPr>
        <sz val="12"/>
        <color rgb="FF000000"/>
        <rFont val="Calibri"/>
      </rPr>
      <t>chlorophyll_fluorescence</t>
    </r>
    <r>
      <rPr>
        <sz val="12"/>
        <color rgb="FF000000"/>
        <rFont val="Calibri"/>
      </rPr>
      <t xml:space="preserve">, </t>
    </r>
    <r>
      <rPr>
        <sz val="12"/>
        <color rgb="FF000000"/>
        <rFont val="Calibri"/>
      </rPr>
      <t>sea_water_turbidity</t>
    </r>
    <r>
      <rPr>
        <sz val="12"/>
        <color rgb="FF000000"/>
        <rFont val="Calibri"/>
      </rPr>
      <t>,</t>
    </r>
    <r>
      <rPr>
        <sz val="12"/>
        <color rgb="FF000000"/>
        <rFont val="Calibri"/>
      </rPr>
      <t xml:space="preserve"> phycocyanin_fluorescence,</t>
    </r>
    <r>
      <rPr>
        <sz val="12"/>
        <color rgb="FF000000"/>
        <rFont val="Calibri"/>
      </rPr>
      <t xml:space="preserve"> time, latitude, longitude, depth,  </t>
    </r>
    <r>
      <rPr>
        <sz val="12"/>
        <color rgb="FF000000"/>
        <rFont val="Calibri"/>
      </rPr>
      <t>air_temperature</t>
    </r>
    <r>
      <rPr>
        <sz val="12"/>
        <color rgb="FF000000"/>
        <rFont val="Calibri"/>
      </rPr>
      <t xml:space="preserve">, dew_point_temperature, </t>
    </r>
    <r>
      <rPr>
        <sz val="12"/>
        <color rgb="FF000000"/>
        <rFont val="Calibri"/>
      </rPr>
      <t>relative_humidity</t>
    </r>
    <r>
      <rPr>
        <sz val="12"/>
        <color rgb="FF000000"/>
        <rFont val="Calibri"/>
      </rPr>
      <t xml:space="preserve">, </t>
    </r>
    <r>
      <rPr>
        <sz val="12"/>
        <color rgb="FF000000"/>
        <rFont val="Calibri"/>
      </rPr>
      <t>battery_voltage, oxidation_reduction_potential, surface_downwelling_shortwave_flux_in_air</t>
    </r>
  </si>
  <si>
    <t>TOLLSPS</t>
  </si>
  <si>
    <t>obs_23</t>
  </si>
  <si>
    <t>Toledo Low Service Pump Station (tollsps)</t>
  </si>
  <si>
    <r>
      <rPr>
        <sz val="12"/>
        <color rgb="FF000000"/>
        <rFont val="Calibri"/>
      </rPr>
      <t xml:space="preserve">sea_water_temperature, sea_water_specific_conductivity, chlorophyll_fluorescence, sea_water_ph_reported_on_total_scale, </t>
    </r>
    <r>
      <rPr>
        <sz val="12"/>
        <color rgb="FF000000"/>
        <rFont val="Calibri"/>
      </rPr>
      <t>sea_water_turbidity</t>
    </r>
    <r>
      <rPr>
        <sz val="12"/>
        <color rgb="FF000000"/>
        <rFont val="Calibri"/>
      </rPr>
      <t xml:space="preserve">, phycocyanin_fluorescence, time, latitude, longitude, depth, </t>
    </r>
    <r>
      <rPr>
        <sz val="12"/>
        <color rgb="FF000000"/>
        <rFont val="Calibri"/>
      </rPr>
      <t>oxidation_reduction_potential</t>
    </r>
  </si>
  <si>
    <t>TREC_T</t>
  </si>
  <si>
    <t>obs_5</t>
  </si>
  <si>
    <t>TREC Weather Station</t>
  </si>
  <si>
    <r>
      <rPr>
        <sz val="12"/>
        <color rgb="FF000000"/>
        <rFont val="Calibri"/>
      </rPr>
      <t>surface_downwelling_shortwave_flux_in_air, wind_from_direction, wind_speed,</t>
    </r>
    <r>
      <rPr>
        <sz val="12"/>
        <color rgb="FF000000"/>
        <rFont val="Calibri"/>
      </rPr>
      <t xml:space="preserve"> </t>
    </r>
    <r>
      <rPr>
        <sz val="12"/>
        <color rgb="FF000000"/>
        <rFont val="Calibri"/>
      </rPr>
      <t>air_temperature, relative_humidity,</t>
    </r>
    <r>
      <rPr>
        <sz val="12"/>
        <color rgb="FF000000"/>
        <rFont val="Calibri"/>
      </rPr>
      <t xml:space="preserve"> air_pressure,</t>
    </r>
    <r>
      <rPr>
        <sz val="12"/>
        <color rgb="FF000000"/>
        <rFont val="Calibri"/>
      </rPr>
      <t xml:space="preserve"> time, latitude, longitude, </t>
    </r>
    <r>
      <rPr>
        <sz val="12"/>
        <color rgb="FF000000"/>
        <rFont val="Calibri"/>
      </rPr>
      <t>altitude</t>
    </r>
  </si>
  <si>
    <t>TWCO1</t>
  </si>
  <si>
    <t>Toledo Crib Meteorological Station</t>
  </si>
  <si>
    <t>wind_from_direction, wind_speed, wind_speed_of_gust, sea_surface_temperature, latitude, longitude, time</t>
  </si>
  <si>
    <t>UMBIO</t>
  </si>
  <si>
    <t>obs_63</t>
  </si>
  <si>
    <t>UM Bio Station Buoy (UMBIO)</t>
  </si>
  <si>
    <r>
      <rPr>
        <sz val="12"/>
        <color rgb="FF000000"/>
        <rFont val="Calibri"/>
      </rPr>
      <t xml:space="preserve">wind_from_direction,  wind_speed, wind_speed_of_gust , air_temperature, </t>
    </r>
    <r>
      <rPr>
        <sz val="12"/>
        <color rgb="FF000000"/>
        <rFont val="Calibri"/>
      </rPr>
      <t>air_pressure</t>
    </r>
    <r>
      <rPr>
        <sz val="12"/>
        <color rgb="FF000000"/>
        <rFont val="Calibri"/>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sz val="12"/>
        <color rgb="FF000000"/>
        <rFont val="Calibri"/>
      </rPr>
      <t>phycocyanin_fluorescence</t>
    </r>
    <r>
      <rPr>
        <sz val="12"/>
        <color rgb="FF000000"/>
        <rFont val="Calibri"/>
      </rPr>
      <t>, battery_voltage ,time, latitude, longitude, depth</t>
    </r>
  </si>
  <si>
    <t>UTLCP</t>
  </si>
  <si>
    <t>obs_54</t>
  </si>
  <si>
    <t>Little Cedar Point Buoy (utlcp)</t>
  </si>
  <si>
    <t>University of Toledo</t>
  </si>
  <si>
    <r>
      <rPr>
        <sz val="12"/>
        <color rgb="FF000000"/>
        <rFont val="Calibri"/>
      </rPr>
      <t xml:space="preserve">wind_from_direction, wind_speed,  air_temperature, </t>
    </r>
    <r>
      <rPr>
        <sz val="12"/>
        <color rgb="FF000000"/>
        <rFont val="Calibri"/>
      </rPr>
      <t>air_pressure,</t>
    </r>
    <r>
      <rPr>
        <sz val="12"/>
        <color rgb="FF000000"/>
        <rFont val="Calibri"/>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</si>
  <si>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UWRAEON1-22</t>
  </si>
  <si>
    <t>UWRAEON1-22 Lake Huron Monitoring Buoy</t>
  </si>
  <si>
    <t>University of Windsor RAEON</t>
  </si>
  <si>
    <r>
      <rPr>
        <sz val="12"/>
        <color rgb="FF000000"/>
        <rFont val="Calibri"/>
      </rPr>
      <t xml:space="preserve">air_temperature,  air_pressure_at_mean_sea_level, wind_from_direction, wind_speed, wind_speed_of_gust, sea_surface_wave_significant_height, sea_surface_wave_mean_period, sea_surface_wave_from_direction, </t>
    </r>
    <r>
      <rPr>
        <sz val="12"/>
        <color rgb="FF000000"/>
        <rFont val="Calibri"/>
      </rPr>
      <t>eastward_sea_water_velocity +northward_sea_water_velocity (1m, 2m, 3m, 4m, 5m, 6m, 7m, 8m), sea_water_temperature (1m, 2m, 3m, 4m, 5m, 6m, 7m, 8m, 9m)</t>
    </r>
    <r>
      <rPr>
        <sz val="12"/>
        <color rgb="FF000000"/>
        <rFont val="Calibri"/>
      </rPr>
      <t>, longitude, latitude, depth, time</t>
    </r>
  </si>
  <si>
    <t>UWRAEON4-SL</t>
  </si>
  <si>
    <t>UWindsor RAEON 4 Sensor Line</t>
  </si>
  <si>
    <t>University of Windsor</t>
  </si>
  <si>
    <t>mass_concentration_of_chlorophyll (1.5m), phycocyanin_concentration (1.5m), concentration_of_colored_dissolved_organic_matter_in_sea_water_expressed_as_equivalent_mass_fraction_of_quinine_sulfate_dihydrate (2.4m), sea_water_turbidity (2.4m), mass_concentration_of_oxygen_in_sea_water (1.5m, 9m)</t>
  </si>
  <si>
    <t>UWRAEON5-SL</t>
  </si>
  <si>
    <t>UWindsor RAEON 5 Sensor Line</t>
  </si>
  <si>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</si>
  <si>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</si>
  <si>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</si>
  <si>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</si>
  <si>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</si>
  <si>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</si>
  <si>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</si>
  <si>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sz val="12"/>
        <color rgb="FF000000"/>
        <rFont val="Calibri"/>
      </rPr>
      <t>concentration_of_colored_dissolved_organic_matter_in_sea_water_expressed_as_equivalent_mass_fraction_of_quinine_sulfate_dihydrate (2m)</t>
    </r>
    <r>
      <rPr>
        <sz val="12"/>
        <color rgb="FF000000"/>
        <rFont val="Calibri"/>
      </rPr>
      <t>,</t>
    </r>
    <r>
      <rPr>
        <sz val="12"/>
        <color rgb="FF000000"/>
        <rFont val="Calibri"/>
      </rPr>
      <t xml:space="preserve"> mass_concentration_of_oxygen_in_sea_water (1.5m, 8.5m), fractional_saturation_of_oxygen_in_sea_water (1.5m, 8.5m), mass_concentration_of_chlorophyll_in_sea_water</t>
    </r>
    <r>
      <rPr>
        <sz val="12"/>
        <color rgb="FF000000"/>
        <rFont val="Calibri"/>
      </rPr>
      <t xml:space="preserve">, </t>
    </r>
    <r>
      <rPr>
        <sz val="12"/>
        <color rgb="FF000000"/>
        <rFont val="Calibri"/>
      </rPr>
      <t>sea_water_turbidity (2m), phycocyanin_concentration (1.5m),</t>
    </r>
    <r>
      <rPr>
        <sz val="12"/>
        <color rgb="FF000000"/>
        <rFont val="Calibri"/>
      </rPr>
      <t xml:space="preserve"> </t>
    </r>
    <r>
      <rPr>
        <sz val="12"/>
        <color rgb="FF000000"/>
        <rFont val="Calibri"/>
      </rPr>
      <t>sea_water_temperature (sfc, 1.5m, 2.1m, 3m, 4m, 5m, 6m, 7m, 8m, 8.5m)</t>
    </r>
    <r>
      <rPr>
        <sz val="12"/>
        <color rgb="FF000000"/>
        <rFont val="Calibri"/>
      </rPr>
      <t>, time</t>
    </r>
    <r>
      <rPr>
        <sz val="12"/>
        <color rgb="FF000000"/>
        <rFont val="Calibri"/>
      </rPr>
      <t>,</t>
    </r>
    <r>
      <rPr>
        <sz val="12"/>
        <color rgb="FF000000"/>
        <rFont val="Calibri"/>
      </rPr>
      <t xml:space="preserve"> longitude,latitude, depth</t>
    </r>
  </si>
  <si>
    <t>UWRAEON7-SL</t>
  </si>
  <si>
    <t>UWindsor RAEON 7 Sensor Line</t>
  </si>
  <si>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</si>
  <si>
    <t>WALNUT</t>
  </si>
  <si>
    <t>Walnut Creek Buoy</t>
  </si>
  <si>
    <r>
      <rPr>
        <sz val="12"/>
        <color rgb="FF000000"/>
        <rFont val="Calibri"/>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sz val="12"/>
        <color rgb="FF000000"/>
        <rFont val="Calibri"/>
      </rPr>
      <t>sea_water_specific_conductivity</t>
    </r>
    <r>
      <rPr>
        <sz val="12"/>
        <color rgb="FF000000"/>
        <rFont val="Calibri"/>
      </rPr>
      <t xml:space="preserve">, </t>
    </r>
    <r>
      <rPr>
        <sz val="12"/>
        <color rgb="FF000000"/>
        <rFont val="Calibri"/>
      </rPr>
      <t>sea_water_ph_reported_on_total_scale</t>
    </r>
    <r>
      <rPr>
        <sz val="12"/>
        <color rgb="FF000000"/>
        <rFont val="Calibri"/>
      </rPr>
      <t>, sea_water_turbidity, phycocyanin_fluorescence, chlorophyll_fluorescence, oxidation_reduction_potential, fluorescent_dissolved_organic_matter, latitude, longitude, time, depth</t>
    </r>
  </si>
  <si>
    <t>WIM_349</t>
  </si>
  <si>
    <t>HW_East_China</t>
  </si>
  <si>
    <t>Wayne State University</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</si>
  <si>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</si>
  <si>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</si>
  <si>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</si>
  <si>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</si>
  <si>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</si>
  <si>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</si>
  <si>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</si>
  <si>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</si>
  <si>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</si>
  <si>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</si>
  <si>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</si>
  <si>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</si>
  <si>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</si>
  <si>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sea_water_specific_conductivity,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</si>
  <si>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</si>
  <si>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</si>
  <si>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</si>
  <si>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</si>
  <si>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</si>
  <si>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</si>
  <si>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</si>
  <si>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</si>
  <si>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</si>
  <si>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</si>
  <si>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</si>
  <si>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</si>
  <si>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</si>
  <si>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</si>
  <si>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</si>
  <si>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</si>
  <si>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</si>
  <si>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</si>
  <si>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</si>
  <si>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</si>
  <si>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</si>
  <si>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WSLM4</t>
  </si>
  <si>
    <t>obs_10</t>
  </si>
  <si>
    <t>Station WSLM4 - White Shoal Light, MI</t>
  </si>
  <si>
    <t>Lake Michigan Evaporation and Meteorological Data from White Shoal (WSLM4)</t>
  </si>
  <si>
    <r>
      <rPr>
        <sz val="12"/>
        <color rgb="FF000000"/>
        <rFont val="Calibri"/>
      </rPr>
      <t xml:space="preserve">wind_from_direction, wind_speed, air_pressure_at_mean_sea_level, air_temperature, surface_downwelling_shortwave_flux_in_air, dew_point_temperature, time, latitude, longitude, depth, relative_humidy, altitude, </t>
    </r>
    <r>
      <rPr>
        <sz val="12"/>
        <color rgb="FF000000"/>
        <rFont val="Calibri"/>
      </rPr>
      <t>sea_surface_temperature</t>
    </r>
  </si>
  <si>
    <t>WSP</t>
  </si>
  <si>
    <t>Wilderness State Park Weather Station</t>
  </si>
  <si>
    <t>McGulphin Point North, MI</t>
  </si>
  <si>
    <t>Michigan Technological University</t>
  </si>
  <si>
    <r>
      <rPr>
        <sz val="11"/>
        <color rgb="FF000000"/>
        <rFont val="Calibri, Arial"/>
      </rPr>
      <t xml:space="preserve">sea_surface_wave_significant_height, sea_surface_wave_period_at_variance_spectral_density_maximum, sea_surface_wave_from_direction_at_variance_spectral_density_maximum, sea_surface_water_temperature, </t>
    </r>
    <r>
      <rPr>
        <sz val="11"/>
        <color rgb="FFFF0000"/>
        <rFont val="Calibri, Arial"/>
      </rPr>
      <t>sea_surface_wave_directional_spread_at_variance_spectral_density_maximum, sea_surface_wave_mean_period, air_temperature, eastward_sea_water_velocity, northward_sea_water_velocity, latitude, longitude, time</t>
    </r>
  </si>
  <si>
    <t>SPOT-0592</t>
  </si>
  <si>
    <t>obs_41</t>
  </si>
  <si>
    <t>Gay</t>
  </si>
  <si>
    <t>Wind_from_direction;Wind_speed; sea_surface_temperature; sea_surface_wave_significant_height;sea_surface_wave_period_at_variance_spectral_density_maximum, sea_surface_wave_from_direction, latitude, longitude, time</t>
  </si>
  <si>
    <t>SPOT-0700</t>
  </si>
  <si>
    <t>Copper Harbor</t>
  </si>
  <si>
    <t>Cooperative Institute for Great Lakes Research</t>
  </si>
  <si>
    <t>Wind_from_direction;Wind_speed; sea_water_temperature (sfc); sea_surface_wave_significant_height; sea_surface_wave_period_at_spectral_density_maximum, sea_surface_wave_from_direction, latitude, longitude</t>
  </si>
  <si>
    <t>SPOT-1080</t>
  </si>
  <si>
    <t>Les Cheneaux/Eastern Straits</t>
  </si>
  <si>
    <t>Wind_from_direction;Wind_speed; sea_surface_wave_significant_height; sea_surface_wave_period_at_spectral_density_maximum,  sea_surface_wave_from_direction, sea_water_temperature_at_depth (1, 5, 9, 14m), latitude, longitude, time</t>
  </si>
  <si>
    <t>SPOT-1127</t>
  </si>
  <si>
    <t>GLOS- Granite Island</t>
  </si>
  <si>
    <t>Michigan Technological University/Great Lakes Observing System</t>
  </si>
  <si>
    <t>academic/nonprofit</t>
  </si>
  <si>
    <t>sea_surface_wave_significant_height, sea_surface_wave_from_direction, sea_water_temperature(1m, 8m), wind_from_direction, wind_speed, sea_surface_wave_from_direction_at_variance_spectral_density_maximum, sea_surface_wave_period_at_variance_spectral_density_maximum, sea_surface_wave_mean_period, latitude, longitude, time</t>
  </si>
  <si>
    <t>SPOT-1179</t>
  </si>
  <si>
    <t>obs_90</t>
  </si>
  <si>
    <t>Grand Portal</t>
  </si>
  <si>
    <t>sea_surface_wave_significant_height, sea_surface_wave_from_direction, sea_water_temperature(5m, 11m, 16m, 21m), wind_from_direction, wind_speed, sea_surface_wave_mean_period, sea_surface_wave_from_direction_at_variance_spectral_density_maximum, sea_surface_wave_period_at_variance_spectral_density_maximum,  latitude, longitude, time</t>
  </si>
  <si>
    <t>SPOT-1275</t>
  </si>
  <si>
    <t>obs_40</t>
  </si>
  <si>
    <t>Point Betsie</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</si>
  <si>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</si>
  <si>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</si>
  <si>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</si>
  <si>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</si>
  <si>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</si>
  <si>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SPOT-1361</t>
  </si>
  <si>
    <t>Grant Marais</t>
  </si>
  <si>
    <r>
      <rPr>
        <strike/>
        <sz val="11"/>
        <color rgb="FF000000"/>
        <rFont val="Calibri"/>
      </rPr>
      <t xml:space="preserve">46.74157 </t>
    </r>
    <r>
      <rPr>
        <sz val="11"/>
        <color rgb="FFFF0000"/>
        <rFont val="Calibri"/>
      </rPr>
      <t>46.69567</t>
    </r>
  </si>
  <si>
    <r>
      <rPr>
        <strike/>
        <sz val="11"/>
        <color rgb="FF000000"/>
        <rFont val="Calibri"/>
      </rPr>
      <t>-85.97952</t>
    </r>
    <r>
      <rPr>
        <sz val="11"/>
        <color rgb="FF000000"/>
        <rFont val="Calibri"/>
      </rPr>
      <t xml:space="preserve"> </t>
    </r>
    <r>
      <rPr>
        <sz val="11"/>
        <color rgb="FFFF0000"/>
        <rFont val="Calibri"/>
      </rPr>
      <t>-86.00380</t>
    </r>
  </si>
  <si>
    <t>non-profit</t>
  </si>
  <si>
    <t>Wind_from_direction;Wind_speed; sea_water_temperature (sfc) ; sea_surface_wave_significant_height; sea_surface_wave_period_at_variance_spectral_density_maximum, sea_surface_wave_from_direction, latitude, longitude, time</t>
  </si>
  <si>
    <t>SPOT-1362</t>
  </si>
  <si>
    <t>Munising</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</si>
  <si>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</si>
  <si>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</si>
  <si>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</si>
  <si>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</si>
  <si>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</si>
  <si>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</si>
  <si>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</si>
  <si>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SPOT-1412</t>
  </si>
  <si>
    <t>Port Washington, WI</t>
  </si>
  <si>
    <t>NOAA Sanctuaries</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</si>
  <si>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</si>
  <si>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SPOT-1413</t>
  </si>
  <si>
    <t>West Sister Island (WE-13 Spotter)</t>
  </si>
  <si>
    <t>Cooperative Insitute for Great Lakes Research</t>
  </si>
  <si>
    <t>sea_surface_wave_significant_height, sea_surface_wave_period_at_variance_spectral_density_maximumsea_surface_wave_from_direction, sea_surface_wave_mean_period, sea_water_temperature (sfc), wind_from_direction, wind_speed, latitude, longitude</t>
  </si>
  <si>
    <t>SPOT-1415</t>
  </si>
  <si>
    <t>Two Rivers, WI</t>
  </si>
  <si>
    <t>Wind_from_direction;Wind_speed;sea_surface_wave_significant_height;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</si>
  <si>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SPOT-1416</t>
  </si>
  <si>
    <t>Sheboygan, WI</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</si>
  <si>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</si>
  <si>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SPOT-1563</t>
  </si>
  <si>
    <t>Muskegon (near M20)</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</si>
  <si>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</si>
  <si>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t>SPOT-1753</t>
  </si>
  <si>
    <t>Washington Island, WI Spotter</t>
  </si>
  <si>
    <t>Temporary replacement spotter for SPOT-1384</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</si>
  <si>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</si>
  <si>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</si>
  <si>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Isle Royale West</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</si>
  <si>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</si>
  <si>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SPOT-1814</t>
  </si>
  <si>
    <t>North Entry Spotter</t>
  </si>
  <si>
    <t>North Entry Spotter near Keewenaw Waterway</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</si>
  <si>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</si>
  <si>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SPOT-1816</t>
  </si>
  <si>
    <t>Little Presque Isle Spotter</t>
  </si>
  <si>
    <t>Little Presque Isle Spotter Buoy</t>
  </si>
  <si>
    <t>SPOT-1980</t>
  </si>
  <si>
    <t>Granite Island</t>
  </si>
  <si>
    <t>sea_surface_wave_significant_height, sea_surface_wave_from_direction, sea_water_temperature (1m, 35m), wind_from_direction, wind_speed, sea_surface_wave_from_direction_at_variance_spectral_density_maximum, sea_surface_wave_period_at_variance_spectral_density_maximum, sea_surface_wave_mean_period, latitude, longitude, time</t>
  </si>
  <si>
    <t>SPOT-1981</t>
  </si>
  <si>
    <t>North Manitou Island</t>
  </si>
  <si>
    <t>Station ID</t>
  </si>
  <si>
    <t>RA</t>
  </si>
  <si>
    <t>GLOS</t>
  </si>
  <si>
    <t>Platform Maintainer</t>
  </si>
  <si>
    <t>Data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</si>
</sst>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mmm\ yyyy"/>
    <numFmt numFmtId="167" formatCode="mm/yyyy"/>
    <numFmt numFmtId="168" formatCode="0.0000"/>
  </numFmts>
  <fonts count="28">
    <font>
      <sz val="11"/>
      <color rgb="FF000000"/>
      <name val="Calibri"/>
      <scheme val="minor"/>
    </font>
    <font>
      <b/>
      <sz val="12"/>
      <color rgb="FF000000"/>
      <name val="Calibri"/>
    </font>
    <font>
      <sz val="12"/>
      <color rgb="FF000000"/>
      <name val="Calibri"/>
    </font>
    <font>
      <u/>
      <sz val="12"/>
      <color rgb="FF000000"/>
      <name val="Calibri"/>
    </font>
    <font>
      <u/>
      <sz val="12"/>
      <color rgb="FF0563C1"/>
      <name val="Calibri"/>
    </font>
    <font>
      <sz val="12"/>
      <color rgb="FF222222"/>
      <name val="Calibri"/>
    </font>
    <font>
      <sz val="12"/>
      <color theme="1"/>
      <name val="Calibri"/>
    </font>
    <font>
      <sz val="12"/>
      <color rgb="FFFF0000"/>
      <name val="Calibri"/>
    </font>
    <font>
      <sz val="11"/>
      <color rgb="FF000000"/>
      <name val="Calibri"/>
    </font>
    <font>
      <sz val="11"/>
      <color rgb="FFFF0000"/>
      <name val="Arial"/>
    </font>
    <font>
      <sz val="11"/>
      <color rgb="FFFF0000"/>
      <name val="Calibri"/>
    </font>
    <font>
      <sz val="11"/>
      <color rgb="FFFF0000"/>
      <name val="Calibri"/>
      <scheme val="minor"/>
    </font>
    <font>
      <sz val="11"/>
      <color rgb="FFFF0000"/>
      <name val="Arial"/>
    </font>
    <font>
      <sz val="11"/>
      <color theme="1"/>
      <name val="Arial"/>
    </font>
    <font>
      <i/>
      <sz val="12"/>
      <color theme="1"/>
      <name val="Calibri"/>
    </font>
    <font>
      <strike/>
      <sz val="12"/>
      <color rgb="FF000000"/>
      <name val="Calibri"/>
    </font>
    <font>
      <strike/>
      <sz val="12"/>
      <color rgb="FFFF0000"/>
      <name val="Calibri"/>
    </font>
    <font>
      <strike/>
      <sz val="12"/>
      <color theme="1"/>
      <name val="Calibri"/>
    </font>
    <font>
      <sz val="10"/>
      <color rgb="FFFF0000"/>
      <name val="Calibri"/>
    </font>
    <font>
      <sz val="11"/>
      <color theme="1"/>
      <name val="Calibri"/>
    </font>
    <font>
      <strike/>
      <sz val="11"/>
      <color rgb="FF000000"/>
      <name val="Calibri"/>
    </font>
    <font>
      <sz val="11"/>
      <color rgb="FF000000"/>
      <name val="Calibri"/>
      <scheme val="minor"/>
    </font>
    <font>
      <u/>
      <sz val="12"/>
      <color rgb="FF1155CC"/>
      <name val="Calibri"/>
    </font>
    <font>
      <sz val="12"/>
      <color rgb="FFFF0000"/>
      <name val="Calibri, Arial"/>
    </font>
    <font>
      <sz val="11"/>
      <color theme="1"/>
      <name val="Arial, sans-serif"/>
    </font>
    <font>
      <sz val="11"/>
      <color rgb="FFFF0000"/>
      <name val="Arial, sans-serif"/>
    </font>
    <font>
      <sz val="11"/>
      <color rgb="FF000000"/>
      <name val="Calibri, Arial"/>
    </font>
    <font>
      <sz val="11"/>
      <color rgb="FFFF0000"/>
      <name val="Calibri, Arial"/>
    </font>
  </fonts>
  <fills count="5">
    <fill>
      <patternFill patternType="none"/>
    </fill>
    <fill>
      <patternFill patternType="gray125"/>
    </fill>
    <fill>
      <patternFill patternType="solid">
        <fgColor rgb="FFB7B7B7"/>
        <bgColor rgb="FFB7B7B7"/>
      </patternFill>
    </fill>
    <fill>
      <patternFill patternType="solid">
        <fgColor theme="0"/>
        <bgColor theme="0"/>
      </patternFill>
    </fill>
    <fill>
      <patternFill patternType="solid">
        <fgColor rgb="FFFFFFFF"/>
        <bgColor rgb="FFFFFFFF"/>
      </patternFill>
    </fill>
  </fills>
  <borders count="8">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999999"/>
      </left>
      <right style="thin">
        <color rgb="FF999999"/>
      </right>
      <top/>
      <bottom style="thin">
        <color rgb="FF999999"/>
      </bottom>
      <diagonal/>
    </border>
    <border>
      <left/>
      <right/>
      <top/>
      <bottom style="thin">
        <color rgb="FF000000"/>
      </bottom>
      <diagonal/>
    </border>
  </borders>
  <cellStyleXfs count="1">
    <xf numFmtId="0" fontId="0" fillId="0" borderId="0"/>
  </cellStyleXfs>
  <cellXfs count="191">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164" fontId="1" fillId="0" borderId="1" xfId="0" applyNumberFormat="1"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0" borderId="2" xfId="0" applyFont="1" applyBorder="1" applyAlignment="1">
      <alignment horizontal="center" wrapText="1"/>
    </xf>
    <xf numFmtId="164" fontId="2" fillId="0" borderId="2" xfId="0" applyNumberFormat="1" applyFont="1" applyBorder="1" applyAlignment="1">
      <alignment horizontal="left" wrapText="1"/>
    </xf>
    <xf numFmtId="0" fontId="3" fillId="0" borderId="2" xfId="0" applyFont="1" applyBorder="1" applyAlignment="1">
      <alignment horizontal="left" wrapText="1"/>
    </xf>
    <xf numFmtId="49" fontId="2" fillId="0" borderId="2" xfId="0" applyNumberFormat="1" applyFont="1" applyBorder="1" applyAlignment="1">
      <alignment horizontal="left" wrapText="1"/>
    </xf>
    <xf numFmtId="0" fontId="2" fillId="0" borderId="2" xfId="0" applyFont="1" applyBorder="1" applyAlignment="1">
      <alignment horizontal="left" wrapText="1"/>
    </xf>
    <xf numFmtId="0" fontId="2" fillId="0" borderId="0" xfId="0" applyFont="1" applyAlignment="1">
      <alignment horizontal="left" wrapText="1"/>
    </xf>
    <xf numFmtId="0" fontId="2" fillId="2" borderId="3" xfId="0" applyFont="1" applyFill="1" applyBorder="1" applyAlignment="1">
      <alignment horizontal="left" wrapText="1"/>
    </xf>
    <xf numFmtId="0" fontId="2" fillId="2" borderId="3" xfId="0" applyFont="1" applyFill="1" applyBorder="1" applyAlignment="1">
      <alignment horizontal="center" wrapText="1"/>
    </xf>
    <xf numFmtId="164" fontId="2" fillId="2" borderId="3" xfId="0" applyNumberFormat="1" applyFont="1" applyFill="1" applyBorder="1" applyAlignment="1">
      <alignment horizontal="left" wrapText="1"/>
    </xf>
    <xf numFmtId="0" fontId="4" fillId="2" borderId="3" xfId="0" applyFont="1" applyFill="1" applyBorder="1" applyAlignment="1">
      <alignment horizontal="left" wrapText="1"/>
    </xf>
    <xf numFmtId="0" fontId="5" fillId="2" borderId="3" xfId="0" applyFont="1" applyFill="1" applyBorder="1" applyAlignment="1">
      <alignment horizontal="left" wrapText="1"/>
    </xf>
    <xf numFmtId="0" fontId="6" fillId="2" borderId="3" xfId="0" applyFont="1" applyFill="1" applyBorder="1" applyAlignment="1">
      <alignment horizontal="left" wrapText="1"/>
    </xf>
    <xf numFmtId="0" fontId="2" fillId="2" borderId="0" xfId="0" applyFont="1" applyFill="1" applyAlignment="1">
      <alignment horizontal="left" wrapText="1"/>
    </xf>
    <xf numFmtId="0" fontId="2" fillId="0" borderId="3" xfId="0" applyFont="1" applyBorder="1" applyAlignment="1">
      <alignment wrapText="1"/>
    </xf>
    <xf numFmtId="0" fontId="2" fillId="0" borderId="3" xfId="0" applyFont="1" applyBorder="1" applyAlignment="1">
      <alignment horizontal="center" wrapText="1"/>
    </xf>
    <xf numFmtId="0" fontId="2" fillId="0" borderId="3" xfId="0" applyFont="1" applyBorder="1" applyAlignment="1">
      <alignment horizontal="center" wrapText="1"/>
    </xf>
    <xf numFmtId="0" fontId="2" fillId="0" borderId="3" xfId="0" applyFont="1" applyBorder="1" applyAlignment="1">
      <alignment wrapText="1"/>
    </xf>
    <xf numFmtId="164" fontId="2" fillId="0" borderId="3" xfId="0" applyNumberFormat="1" applyFont="1" applyBorder="1" applyAlignment="1">
      <alignment wrapText="1"/>
    </xf>
    <xf numFmtId="14" fontId="2" fillId="0" borderId="3" xfId="0" applyNumberFormat="1" applyFont="1" applyBorder="1" applyAlignment="1">
      <alignment wrapText="1"/>
    </xf>
    <xf numFmtId="0" fontId="6" fillId="0" borderId="4" xfId="0" applyFont="1" applyBorder="1" applyAlignment="1">
      <alignment wrapText="1"/>
    </xf>
    <xf numFmtId="0" fontId="6" fillId="0" borderId="3" xfId="0" applyFont="1" applyBorder="1" applyAlignment="1"/>
    <xf numFmtId="0" fontId="6" fillId="0" borderId="3" xfId="0" applyFont="1" applyBorder="1" applyAlignment="1">
      <alignment wrapText="1"/>
    </xf>
    <xf numFmtId="0" fontId="6" fillId="0" borderId="0" xfId="0" applyFont="1" applyAlignment="1">
      <alignment wrapText="1"/>
    </xf>
    <xf numFmtId="0" fontId="2" fillId="0" borderId="3" xfId="0" applyFont="1" applyBorder="1" applyAlignment="1">
      <alignment wrapText="1"/>
    </xf>
    <xf numFmtId="0" fontId="6" fillId="0" borderId="3" xfId="0" applyFont="1" applyBorder="1" applyAlignment="1">
      <alignment wrapText="1"/>
    </xf>
    <xf numFmtId="0" fontId="6" fillId="0" borderId="3" xfId="0" applyFont="1" applyBorder="1" applyAlignment="1"/>
    <xf numFmtId="0" fontId="6" fillId="0" borderId="4" xfId="0" applyFont="1" applyBorder="1" applyAlignment="1">
      <alignment wrapText="1"/>
    </xf>
    <xf numFmtId="0" fontId="6" fillId="0" borderId="3" xfId="0" applyFont="1" applyBorder="1" applyAlignment="1">
      <alignment wrapText="1"/>
    </xf>
    <xf numFmtId="0" fontId="6" fillId="0" borderId="3" xfId="0" applyFont="1" applyBorder="1" applyAlignment="1">
      <alignment vertical="top" wrapText="1"/>
    </xf>
    <xf numFmtId="0" fontId="6" fillId="0" borderId="3" xfId="0" applyFont="1" applyBorder="1" applyAlignment="1"/>
    <xf numFmtId="164" fontId="2" fillId="0" borderId="3" xfId="0" applyNumberFormat="1" applyFont="1" applyBorder="1" applyAlignment="1">
      <alignment wrapText="1"/>
    </xf>
    <xf numFmtId="0" fontId="7" fillId="0" borderId="4" xfId="0" applyFont="1" applyBorder="1" applyAlignment="1">
      <alignment wrapText="1"/>
    </xf>
    <xf numFmtId="164" fontId="2" fillId="0" borderId="3" xfId="0" applyNumberFormat="1" applyFont="1" applyBorder="1" applyAlignment="1">
      <alignment horizontal="right"/>
    </xf>
    <xf numFmtId="164" fontId="2" fillId="0" borderId="3" xfId="0" applyNumberFormat="1" applyFont="1" applyBorder="1" applyAlignment="1"/>
    <xf numFmtId="14" fontId="2" fillId="0" borderId="3" xfId="0" applyNumberFormat="1" applyFont="1" applyBorder="1" applyAlignment="1"/>
    <xf numFmtId="0" fontId="2" fillId="0" borderId="3" xfId="0" applyFont="1" applyBorder="1" applyAlignment="1">
      <alignment horizontal="center"/>
    </xf>
    <xf numFmtId="0" fontId="6" fillId="0" borderId="4" xfId="0" applyFont="1" applyBorder="1" applyAlignment="1"/>
    <xf numFmtId="49" fontId="2" fillId="0" borderId="3" xfId="0" applyNumberFormat="1" applyFont="1" applyBorder="1" applyAlignment="1">
      <alignment wrapText="1"/>
    </xf>
    <xf numFmtId="164" fontId="2" fillId="0" borderId="3" xfId="0" applyNumberFormat="1" applyFont="1" applyBorder="1" applyAlignment="1">
      <alignment horizontal="right" wrapText="1"/>
    </xf>
    <xf numFmtId="14" fontId="2" fillId="0" borderId="3" xfId="0" applyNumberFormat="1" applyFont="1" applyBorder="1" applyAlignment="1">
      <alignment wrapText="1"/>
    </xf>
    <xf numFmtId="49" fontId="2" fillId="0" borderId="3" xfId="0" applyNumberFormat="1" applyFont="1" applyBorder="1" applyAlignment="1">
      <alignment wrapText="1"/>
    </xf>
    <xf numFmtId="164" fontId="2" fillId="0" borderId="3" xfId="0" applyNumberFormat="1" applyFont="1" applyBorder="1" applyAlignment="1">
      <alignment horizontal="right"/>
    </xf>
    <xf numFmtId="0" fontId="2" fillId="0" borderId="3" xfId="0" applyFont="1" applyBorder="1" applyAlignment="1">
      <alignment horizontal="left" wrapText="1"/>
    </xf>
    <xf numFmtId="0" fontId="2" fillId="0" borderId="3" xfId="0" applyFont="1" applyBorder="1" applyAlignment="1"/>
    <xf numFmtId="0" fontId="2" fillId="0" borderId="3" xfId="0" applyFont="1" applyBorder="1" applyAlignment="1">
      <alignment horizontal="left" wrapText="1"/>
    </xf>
    <xf numFmtId="164" fontId="2" fillId="0" borderId="3" xfId="0" applyNumberFormat="1" applyFont="1" applyBorder="1" applyAlignment="1">
      <alignment horizontal="left" wrapText="1"/>
    </xf>
    <xf numFmtId="164" fontId="2" fillId="0" borderId="3" xfId="0" applyNumberFormat="1" applyFont="1" applyBorder="1" applyAlignment="1">
      <alignment horizontal="right" wrapText="1"/>
    </xf>
    <xf numFmtId="0" fontId="2" fillId="0" borderId="0" xfId="0" applyFont="1" applyAlignment="1">
      <alignment wrapText="1"/>
    </xf>
    <xf numFmtId="0" fontId="2" fillId="0" borderId="0" xfId="0" applyFont="1" applyAlignment="1">
      <alignment horizontal="center" wrapText="1"/>
    </xf>
    <xf numFmtId="164" fontId="2" fillId="0" borderId="0" xfId="0" applyNumberFormat="1" applyFont="1" applyAlignment="1">
      <alignment wrapText="1"/>
    </xf>
    <xf numFmtId="0" fontId="2" fillId="0" borderId="0" xfId="0" applyFont="1" applyAlignment="1">
      <alignment horizontal="center" wrapText="1"/>
    </xf>
    <xf numFmtId="0" fontId="6" fillId="0" borderId="0" xfId="0" applyFont="1" applyAlignment="1">
      <alignment wrapText="1"/>
    </xf>
    <xf numFmtId="0" fontId="8" fillId="0" borderId="0" xfId="0" applyFont="1" applyAlignment="1">
      <alignment horizontal="left" wrapText="1"/>
    </xf>
    <xf numFmtId="0" fontId="8" fillId="0" borderId="0" xfId="0" applyFont="1" applyAlignment="1">
      <alignment wrapText="1"/>
    </xf>
    <xf numFmtId="0" fontId="2" fillId="0" borderId="3" xfId="0" applyFont="1" applyBorder="1" applyAlignment="1"/>
    <xf numFmtId="0" fontId="2" fillId="0" borderId="3" xfId="0" applyFont="1" applyBorder="1" applyAlignment="1">
      <alignment horizontal="right"/>
    </xf>
    <xf numFmtId="165" fontId="2" fillId="0" borderId="3" xfId="0" applyNumberFormat="1" applyFont="1" applyBorder="1" applyAlignment="1">
      <alignment wrapText="1"/>
    </xf>
    <xf numFmtId="0" fontId="2" fillId="0" borderId="3" xfId="0" applyFont="1" applyBorder="1" applyAlignment="1">
      <alignment vertical="top" wrapText="1"/>
    </xf>
    <xf numFmtId="0" fontId="6" fillId="0" borderId="5" xfId="0" applyFont="1" applyBorder="1" applyAlignment="1">
      <alignment wrapText="1"/>
    </xf>
    <xf numFmtId="0" fontId="7" fillId="0" borderId="3" xfId="0" applyFont="1" applyBorder="1" applyAlignment="1">
      <alignment wrapText="1"/>
    </xf>
    <xf numFmtId="0" fontId="7" fillId="0" borderId="3" xfId="0" applyFont="1" applyBorder="1" applyAlignment="1">
      <alignment horizontal="center" wrapText="1"/>
    </xf>
    <xf numFmtId="0" fontId="7" fillId="0" borderId="3" xfId="0" applyFont="1" applyBorder="1" applyAlignment="1">
      <alignment wrapText="1"/>
    </xf>
    <xf numFmtId="164" fontId="9" fillId="0" borderId="3" xfId="0" applyNumberFormat="1" applyFont="1" applyBorder="1" applyAlignment="1">
      <alignment horizontal="right" wrapText="1"/>
    </xf>
    <xf numFmtId="164" fontId="7" fillId="0" borderId="3" xfId="0" applyNumberFormat="1" applyFont="1" applyBorder="1" applyAlignment="1">
      <alignment wrapText="1"/>
    </xf>
    <xf numFmtId="0" fontId="7" fillId="0" borderId="3" xfId="0" applyFont="1" applyBorder="1" applyAlignment="1">
      <alignment horizontal="center" wrapText="1"/>
    </xf>
    <xf numFmtId="0" fontId="10" fillId="0" borderId="4" xfId="0" applyFont="1" applyBorder="1" applyAlignment="1"/>
    <xf numFmtId="0" fontId="11" fillId="0" borderId="3" xfId="0" applyFont="1" applyBorder="1" applyAlignment="1">
      <alignment wrapText="1"/>
    </xf>
    <xf numFmtId="0" fontId="2" fillId="0" borderId="3" xfId="0" applyFont="1" applyBorder="1" applyAlignment="1"/>
    <xf numFmtId="166" fontId="2" fillId="0" borderId="3" xfId="0" applyNumberFormat="1" applyFont="1" applyBorder="1" applyAlignment="1">
      <alignment wrapText="1"/>
    </xf>
    <xf numFmtId="0" fontId="11" fillId="0" borderId="3" xfId="0" applyFont="1" applyBorder="1"/>
    <xf numFmtId="167" fontId="7" fillId="0" borderId="3" xfId="0" applyNumberFormat="1" applyFont="1" applyBorder="1" applyAlignment="1">
      <alignment wrapText="1"/>
    </xf>
    <xf numFmtId="0" fontId="12" fillId="0" borderId="3" xfId="0" applyFont="1" applyBorder="1" applyAlignment="1">
      <alignment wrapText="1"/>
    </xf>
    <xf numFmtId="0" fontId="7" fillId="0" borderId="3" xfId="0" applyFont="1" applyBorder="1" applyAlignment="1"/>
    <xf numFmtId="164" fontId="10" fillId="0" borderId="3" xfId="0" applyNumberFormat="1" applyFont="1" applyBorder="1" applyAlignment="1">
      <alignment wrapText="1"/>
    </xf>
    <xf numFmtId="0" fontId="11" fillId="0" borderId="3" xfId="0" applyFont="1" applyBorder="1" applyAlignment="1"/>
    <xf numFmtId="0" fontId="6" fillId="0" borderId="3" xfId="0" applyFont="1" applyBorder="1" applyAlignment="1">
      <alignment horizontal="left" wrapText="1"/>
    </xf>
    <xf numFmtId="0" fontId="6" fillId="0" borderId="0" xfId="0" applyFont="1" applyAlignment="1">
      <alignment horizontal="left" wrapText="1"/>
    </xf>
    <xf numFmtId="0" fontId="8" fillId="0" borderId="3" xfId="0" applyFont="1" applyBorder="1" applyAlignment="1">
      <alignment horizontal="left" wrapText="1"/>
    </xf>
    <xf numFmtId="168" fontId="8" fillId="0" borderId="3" xfId="0" applyNumberFormat="1" applyFont="1" applyBorder="1" applyAlignment="1">
      <alignment horizontal="left" wrapText="1"/>
    </xf>
    <xf numFmtId="14" fontId="8" fillId="0" borderId="3" xfId="0" applyNumberFormat="1" applyFont="1" applyBorder="1" applyAlignment="1">
      <alignment horizontal="left" wrapText="1"/>
    </xf>
    <xf numFmtId="0" fontId="8" fillId="0" borderId="4" xfId="0" applyFont="1" applyBorder="1" applyAlignment="1">
      <alignment horizontal="left" wrapText="1"/>
    </xf>
    <xf numFmtId="0" fontId="13" fillId="0" borderId="3" xfId="0" applyFont="1" applyBorder="1" applyAlignment="1">
      <alignment wrapText="1"/>
    </xf>
    <xf numFmtId="0" fontId="8" fillId="0" borderId="3" xfId="0" applyFont="1" applyBorder="1" applyAlignment="1">
      <alignment horizontal="left" wrapText="1"/>
    </xf>
    <xf numFmtId="168" fontId="2" fillId="0" borderId="3" xfId="0" applyNumberFormat="1" applyFont="1" applyBorder="1" applyAlignment="1">
      <alignment horizontal="right"/>
    </xf>
    <xf numFmtId="14" fontId="2" fillId="0" borderId="6" xfId="0" applyNumberFormat="1" applyFont="1" applyBorder="1" applyAlignment="1">
      <alignment wrapText="1"/>
    </xf>
    <xf numFmtId="14" fontId="2" fillId="0" borderId="1" xfId="0" applyNumberFormat="1" applyFont="1" applyBorder="1" applyAlignment="1">
      <alignment wrapText="1"/>
    </xf>
    <xf numFmtId="14" fontId="2" fillId="0" borderId="1" xfId="0" applyNumberFormat="1" applyFont="1" applyBorder="1" applyAlignment="1"/>
    <xf numFmtId="14" fontId="2" fillId="0" borderId="1" xfId="0" applyNumberFormat="1" applyFont="1" applyBorder="1" applyAlignment="1">
      <alignment wrapText="1"/>
    </xf>
    <xf numFmtId="164" fontId="2" fillId="0" borderId="0" xfId="0" applyNumberFormat="1" applyFont="1" applyAlignment="1">
      <alignment horizontal="right" wrapText="1"/>
    </xf>
    <xf numFmtId="0" fontId="2" fillId="0" borderId="1" xfId="0" applyFont="1" applyBorder="1" applyAlignment="1">
      <alignment wrapText="1"/>
    </xf>
    <xf numFmtId="0" fontId="7" fillId="0" borderId="3" xfId="0" applyFont="1" applyBorder="1" applyAlignment="1">
      <alignment wrapText="1"/>
    </xf>
    <xf numFmtId="0" fontId="2" fillId="0" borderId="3" xfId="0" applyFont="1" applyBorder="1" applyAlignment="1">
      <alignment horizontal="left"/>
    </xf>
    <xf numFmtId="0" fontId="2" fillId="0" borderId="3" xfId="0" applyFont="1" applyBorder="1" applyAlignment="1">
      <alignment horizontal="center"/>
    </xf>
    <xf numFmtId="0" fontId="2" fillId="0" borderId="0" xfId="0" applyFont="1" applyAlignment="1">
      <alignment horizontal="left" wrapText="1"/>
    </xf>
    <xf numFmtId="164" fontId="2" fillId="0" borderId="0" xfId="0" applyNumberFormat="1" applyFont="1" applyAlignment="1">
      <alignment horizontal="left" wrapText="1"/>
    </xf>
    <xf numFmtId="0" fontId="2" fillId="0" borderId="1" xfId="0" applyFont="1" applyBorder="1" applyAlignment="1">
      <alignment horizontal="left" wrapText="1"/>
    </xf>
    <xf numFmtId="164" fontId="2" fillId="0" borderId="0" xfId="0" applyNumberFormat="1" applyFont="1" applyAlignment="1">
      <alignment wrapText="1"/>
    </xf>
    <xf numFmtId="0" fontId="2" fillId="0" borderId="0" xfId="0" applyFont="1" applyAlignment="1">
      <alignment wrapText="1"/>
    </xf>
    <xf numFmtId="0" fontId="2" fillId="0" borderId="1" xfId="0" applyFont="1" applyBorder="1" applyAlignment="1"/>
    <xf numFmtId="0" fontId="14" fillId="0" borderId="3" xfId="0" applyFont="1" applyBorder="1" applyAlignment="1">
      <alignment wrapText="1"/>
    </xf>
    <xf numFmtId="0" fontId="14"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alignment horizontal="right"/>
    </xf>
    <xf numFmtId="164" fontId="2" fillId="0" borderId="0" xfId="0" applyNumberFormat="1" applyFont="1" applyAlignment="1">
      <alignment horizontal="right"/>
    </xf>
    <xf numFmtId="167" fontId="2" fillId="0" borderId="1" xfId="0" applyNumberFormat="1" applyFont="1" applyBorder="1" applyAlignment="1">
      <alignment wrapText="1"/>
    </xf>
    <xf numFmtId="0" fontId="15" fillId="0" borderId="3" xfId="0" applyFont="1" applyBorder="1" applyAlignment="1">
      <alignment wrapText="1"/>
    </xf>
    <xf numFmtId="0" fontId="15" fillId="0" borderId="3" xfId="0" applyFont="1" applyBorder="1" applyAlignment="1">
      <alignment horizontal="center" wrapText="1"/>
    </xf>
    <xf numFmtId="0" fontId="15" fillId="0" borderId="0" xfId="0" applyFont="1" applyAlignment="1">
      <alignment wrapText="1"/>
    </xf>
    <xf numFmtId="0" fontId="15" fillId="0" borderId="0" xfId="0" applyFont="1" applyAlignment="1">
      <alignment wrapText="1"/>
    </xf>
    <xf numFmtId="164" fontId="15" fillId="0" borderId="0" xfId="0" applyNumberFormat="1" applyFont="1" applyAlignment="1">
      <alignment horizontal="right"/>
    </xf>
    <xf numFmtId="164" fontId="15" fillId="0" borderId="3" xfId="0" applyNumberFormat="1" applyFont="1" applyBorder="1" applyAlignment="1">
      <alignment wrapText="1"/>
    </xf>
    <xf numFmtId="0" fontId="15" fillId="0" borderId="1" xfId="0" applyFont="1" applyBorder="1" applyAlignment="1">
      <alignment wrapText="1"/>
    </xf>
    <xf numFmtId="0" fontId="15" fillId="0" borderId="3" xfId="0" applyFont="1" applyBorder="1" applyAlignment="1">
      <alignment horizontal="center" wrapText="1"/>
    </xf>
    <xf numFmtId="0" fontId="16" fillId="0" borderId="4" xfId="0" applyFont="1" applyBorder="1" applyAlignment="1">
      <alignment wrapText="1"/>
    </xf>
    <xf numFmtId="0" fontId="15" fillId="0" borderId="3" xfId="0" applyFont="1" applyBorder="1" applyAlignment="1">
      <alignment vertical="top" wrapText="1"/>
    </xf>
    <xf numFmtId="0" fontId="17" fillId="0" borderId="3" xfId="0" applyFont="1" applyBorder="1" applyAlignment="1">
      <alignment wrapText="1"/>
    </xf>
    <xf numFmtId="0" fontId="17" fillId="0" borderId="0" xfId="0" applyFont="1" applyAlignment="1">
      <alignment wrapText="1"/>
    </xf>
    <xf numFmtId="14" fontId="2" fillId="0" borderId="1" xfId="0" applyNumberFormat="1" applyFont="1" applyBorder="1" applyAlignment="1">
      <alignment horizontal="right" wrapText="1"/>
    </xf>
    <xf numFmtId="0" fontId="2" fillId="0" borderId="3" xfId="0" applyFont="1" applyBorder="1" applyAlignment="1"/>
    <xf numFmtId="0" fontId="2" fillId="0" borderId="0" xfId="0" applyFont="1" applyAlignment="1"/>
    <xf numFmtId="164" fontId="2" fillId="0" borderId="0" xfId="0" applyNumberFormat="1" applyFont="1" applyAlignment="1">
      <alignment horizontal="right" vertical="top" wrapText="1"/>
    </xf>
    <xf numFmtId="0" fontId="12" fillId="0" borderId="0" xfId="0" applyFont="1" applyAlignment="1"/>
    <xf numFmtId="0" fontId="12" fillId="0" borderId="0" xfId="0" applyFont="1" applyAlignment="1"/>
    <xf numFmtId="164" fontId="9" fillId="0" borderId="0" xfId="0" applyNumberFormat="1" applyFont="1" applyAlignment="1">
      <alignment horizontal="right" wrapText="1"/>
    </xf>
    <xf numFmtId="0" fontId="11" fillId="0" borderId="3" xfId="0" applyFont="1" applyBorder="1" applyAlignment="1">
      <alignment wrapText="1"/>
    </xf>
    <xf numFmtId="0" fontId="18" fillId="0" borderId="3" xfId="0" applyFont="1" applyBorder="1" applyAlignment="1"/>
    <xf numFmtId="0" fontId="11" fillId="0" borderId="3" xfId="0" applyFont="1" applyBorder="1" applyAlignment="1">
      <alignment wrapText="1"/>
    </xf>
    <xf numFmtId="0" fontId="18" fillId="0" borderId="3" xfId="0" applyFont="1" applyBorder="1" applyAlignment="1">
      <alignment wrapText="1"/>
    </xf>
    <xf numFmtId="0" fontId="12" fillId="0" borderId="3" xfId="0" applyFont="1" applyBorder="1" applyAlignment="1"/>
    <xf numFmtId="0" fontId="12" fillId="0" borderId="3" xfId="0" applyFont="1" applyBorder="1" applyAlignment="1"/>
    <xf numFmtId="164" fontId="2" fillId="0" borderId="0" xfId="0" applyNumberFormat="1" applyFont="1" applyAlignment="1">
      <alignment horizontal="right"/>
    </xf>
    <xf numFmtId="0" fontId="2" fillId="0" borderId="3" xfId="0" applyFont="1" applyBorder="1"/>
    <xf numFmtId="164" fontId="2" fillId="0" borderId="3" xfId="0" applyNumberFormat="1" applyFont="1" applyBorder="1" applyAlignment="1">
      <alignment horizontal="right"/>
    </xf>
    <xf numFmtId="0" fontId="2" fillId="0" borderId="0" xfId="0" applyFont="1" applyAlignment="1">
      <alignment vertical="top" wrapText="1"/>
    </xf>
    <xf numFmtId="0" fontId="7" fillId="0" borderId="0" xfId="0" applyFont="1" applyAlignment="1">
      <alignment wrapText="1"/>
    </xf>
    <xf numFmtId="0" fontId="16" fillId="0" borderId="3" xfId="0" applyFont="1" applyBorder="1" applyAlignment="1">
      <alignment wrapText="1"/>
    </xf>
    <xf numFmtId="0" fontId="16" fillId="0" borderId="0" xfId="0" applyFont="1" applyAlignment="1">
      <alignment wrapText="1"/>
    </xf>
    <xf numFmtId="0" fontId="2" fillId="0" borderId="0" xfId="0" applyFont="1" applyAlignment="1">
      <alignment vertical="top" wrapText="1"/>
    </xf>
    <xf numFmtId="0" fontId="2" fillId="0" borderId="0" xfId="0" applyFont="1" applyAlignment="1"/>
    <xf numFmtId="0" fontId="2" fillId="0" borderId="0" xfId="0" applyFont="1"/>
    <xf numFmtId="0" fontId="2" fillId="0" borderId="7" xfId="0" applyFont="1" applyBorder="1"/>
    <xf numFmtId="0" fontId="2" fillId="0" borderId="7" xfId="0" applyFont="1" applyBorder="1" applyAlignment="1">
      <alignment wrapText="1"/>
    </xf>
    <xf numFmtId="0" fontId="8" fillId="0" borderId="0" xfId="0" applyFont="1" applyAlignment="1">
      <alignment horizontal="left" wrapText="1"/>
    </xf>
    <xf numFmtId="0" fontId="8" fillId="0" borderId="0" xfId="0" applyFont="1" applyAlignment="1">
      <alignment horizontal="left" wrapText="1"/>
    </xf>
    <xf numFmtId="168" fontId="8" fillId="0" borderId="0" xfId="0" applyNumberFormat="1" applyFont="1" applyAlignment="1">
      <alignment horizontal="left" wrapText="1"/>
    </xf>
    <xf numFmtId="14" fontId="8" fillId="0" borderId="0" xfId="0" applyNumberFormat="1" applyFont="1" applyAlignment="1">
      <alignment horizontal="left" wrapText="1"/>
    </xf>
    <xf numFmtId="0" fontId="8" fillId="0" borderId="0" xfId="0" applyFont="1" applyAlignment="1">
      <alignment wrapText="1"/>
    </xf>
    <xf numFmtId="0" fontId="8" fillId="3" borderId="0" xfId="0" applyFont="1" applyFill="1" applyAlignment="1">
      <alignment horizontal="left" wrapText="1"/>
    </xf>
    <xf numFmtId="0" fontId="8" fillId="3" borderId="0" xfId="0" applyFont="1" applyFill="1" applyAlignment="1">
      <alignment horizontal="left" wrapText="1"/>
    </xf>
    <xf numFmtId="168" fontId="8" fillId="3" borderId="0" xfId="0" applyNumberFormat="1" applyFont="1" applyFill="1" applyAlignment="1">
      <alignment horizontal="left" wrapText="1"/>
    </xf>
    <xf numFmtId="0" fontId="8" fillId="3" borderId="0" xfId="0" applyFont="1" applyFill="1" applyAlignment="1">
      <alignment horizontal="left" wrapText="1"/>
    </xf>
    <xf numFmtId="0" fontId="19" fillId="4" borderId="0" xfId="0" applyFont="1" applyFill="1" applyAlignment="1">
      <alignment wrapText="1"/>
    </xf>
    <xf numFmtId="0" fontId="8" fillId="0" borderId="0" xfId="0" applyFont="1" applyAlignment="1">
      <alignment horizontal="left" wrapText="1"/>
    </xf>
    <xf numFmtId="0" fontId="8" fillId="0" borderId="0" xfId="0" applyFont="1" applyAlignment="1">
      <alignment horizontal="left" wrapText="1"/>
    </xf>
    <xf numFmtId="168" fontId="8" fillId="0" borderId="0" xfId="0" applyNumberFormat="1" applyFont="1" applyAlignment="1">
      <alignment horizontal="left" wrapText="1"/>
    </xf>
    <xf numFmtId="164" fontId="8" fillId="0" borderId="0" xfId="0" applyNumberFormat="1" applyFont="1" applyAlignment="1">
      <alignment horizontal="left" wrapText="1"/>
    </xf>
    <xf numFmtId="14" fontId="8" fillId="0" borderId="0" xfId="0" applyNumberFormat="1" applyFont="1" applyAlignment="1">
      <alignment horizontal="left" wrapText="1"/>
    </xf>
    <xf numFmtId="0" fontId="19" fillId="0" borderId="0" xfId="0" applyFont="1" applyAlignment="1">
      <alignment wrapText="1"/>
    </xf>
    <xf numFmtId="168" fontId="8" fillId="0" borderId="0" xfId="0" applyNumberFormat="1" applyFont="1" applyAlignment="1">
      <alignment horizontal="left" wrapText="1"/>
    </xf>
    <xf numFmtId="0" fontId="19" fillId="0" borderId="3" xfId="0" applyFont="1" applyBorder="1" applyAlignment="1">
      <alignment wrapText="1"/>
    </xf>
    <xf numFmtId="168" fontId="20" fillId="0" borderId="0" xfId="0" applyNumberFormat="1" applyFont="1" applyAlignment="1">
      <alignment horizontal="left" wrapText="1"/>
    </xf>
    <xf numFmtId="164" fontId="8" fillId="0" borderId="0" xfId="0" applyNumberFormat="1" applyFont="1" applyAlignment="1">
      <alignment horizontal="left" wrapText="1"/>
    </xf>
    <xf numFmtId="0" fontId="19" fillId="0" borderId="0" xfId="0" applyFont="1" applyAlignment="1">
      <alignment wrapText="1"/>
    </xf>
    <xf numFmtId="0" fontId="8" fillId="0" borderId="1" xfId="0" applyFont="1" applyBorder="1" applyAlignment="1">
      <alignment horizontal="left" wrapText="1"/>
    </xf>
    <xf numFmtId="0" fontId="19" fillId="0" borderId="3" xfId="0" applyFont="1" applyBorder="1" applyAlignment="1">
      <alignment wrapText="1"/>
    </xf>
    <xf numFmtId="0" fontId="8" fillId="3" borderId="0" xfId="0" applyFont="1" applyFill="1" applyAlignment="1">
      <alignment horizontal="left" wrapText="1"/>
    </xf>
    <xf numFmtId="0" fontId="21" fillId="0" borderId="0" xfId="0" applyFont="1" applyAlignment="1"/>
    <xf numFmtId="0" fontId="21" fillId="0" borderId="0" xfId="0" applyFont="1"/>
    <xf numFmtId="0" fontId="21" fillId="0" borderId="0" xfId="0" applyFont="1" applyAlignment="1">
      <alignment wrapText="1"/>
    </xf>
    <xf numFmtId="167" fontId="21" fillId="0" borderId="0" xfId="0" applyNumberFormat="1" applyFont="1" applyAlignment="1"/>
    <xf numFmtId="0" fontId="8" fillId="0" borderId="0" xfId="0" applyFont="1" applyAlignment="1">
      <alignment wrapText="1"/>
    </xf>
    <xf numFmtId="0" fontId="11" fillId="0" borderId="0" xfId="0" applyFont="1" applyAlignment="1"/>
    <xf numFmtId="0" fontId="11" fillId="0" borderId="0" xfId="0" applyFont="1"/>
    <xf numFmtId="167" fontId="11" fillId="0" borderId="0" xfId="0" applyNumberFormat="1" applyFont="1" applyAlignment="1"/>
    <xf numFmtId="0" fontId="10" fillId="0" borderId="0" xfId="0" applyFont="1" applyAlignment="1">
      <alignment wrapText="1"/>
    </xf>
    <xf numFmtId="14" fontId="21" fillId="0" borderId="0" xfId="0" applyNumberFormat="1" applyFont="1" applyAlignment="1"/>
    <xf numFmtId="0" fontId="19" fillId="0" borderId="0" xfId="0" applyFont="1" applyAlignment="1">
      <alignment horizontal="left" wrapText="1"/>
    </xf>
    <xf numFmtId="0" fontId="19" fillId="0" borderId="0" xfId="0" applyFont="1" applyAlignment="1">
      <alignment horizontal="left" wrapText="1"/>
    </xf>
    <xf numFmtId="168" fontId="19" fillId="0" borderId="0" xfId="0" applyNumberFormat="1" applyFont="1" applyAlignment="1">
      <alignment horizontal="left" wrapText="1"/>
    </xf>
    <xf numFmtId="14" fontId="19" fillId="0" borderId="0" xfId="0" applyNumberFormat="1" applyFont="1" applyAlignment="1">
      <alignment horizontal="left" wrapText="1"/>
    </xf>
    <xf numFmtId="0" fontId="23" fillId="0" borderId="4" xfId="0" applyFont="1" applyBorder="1" applyAlignment="1">
      <alignment wrapText="1"/>
    </xf>
    <xf numFmtId="0" fontId="2"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mmisw.org/ont/ioos/sec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3"/>
  <sheetViews>
    <sheetView tabSelected="1" workbookViewId="0">
      <pane xSplit="3" ySplit="1" topLeftCell="D2" activePane="bottomRight" state="frozen"/>
      <selection pane="topRight" activeCell="D1" sqref="D1"/>
      <selection pane="bottomLeft" activeCell="A3" sqref="A3"/>
      <selection pane="bottomRight" activeCell="E3" sqref="E3"/>
    </sheetView>
  </sheetViews>
  <sheetFormatPr defaultColWidth="14.42578125" defaultRowHeight="15" customHeight="1"/>
  <cols>
    <col min="2" max="2" width="22.42578125" customWidth="1"/>
    <col min="3" max="3" width="19.28515625" customWidth="1"/>
    <col min="4" max="4" width="40.28515625" customWidth="1"/>
    <col min="5" max="5" width="36.85546875" customWidth="1"/>
    <col min="6" max="6" width="16.85546875" customWidth="1"/>
    <col min="7" max="7" width="14.28515625" customWidth="1"/>
    <col min="8" max="8" width="18.28515625" customWidth="1"/>
    <col min="9" max="9" width="14.42578125" customWidth="1"/>
    <col min="10" max="10" width="21.28515625" customWidth="1"/>
    <col min="11" max="11" width="16.28515625" customWidth="1"/>
    <col min="12" max="12" width="37.140625" customWidth="1"/>
    <col min="13" max="15" width="16.28515625" customWidth="1"/>
    <col min="16" max="16" width="101" customWidth="1"/>
    <col min="17" max="17" width="43.140625" customWidth="1"/>
    <col min="18" max="18" width="19.28515625" customWidth="1"/>
    <col min="19" max="25" width="9.140625" customWidth="1"/>
  </cols>
  <sheetData>
    <row r="1" spans="1:25" ht="42" customHeight="1">
      <c r="A1" t="s">
        <v>610</v>
      </c>
      <c r="B1" s="1" t="s">
        <v>609</v>
      </c>
      <c r="C1" s="3" t="s">
        <v>1</v>
      </c>
      <c r="D1" s="4" t="s">
        <v>2</v>
      </c>
      <c r="E1" s="4" t="s">
        <v>3</v>
      </c>
      <c r="F1" s="5" t="s">
        <v>4</v>
      </c>
      <c r="G1" s="5" t="s">
        <v>5</v>
      </c>
      <c r="H1" s="4" t="s">
        <v>6</v>
      </c>
      <c r="I1" s="4" t="s">
        <v>7</v>
      </c>
      <c r="J1" s="3" t="s">
        <v>8</v>
      </c>
      <c r="K1" s="4" t="s">
        <v>9</v>
      </c>
      <c r="L1" s="4" t="s">
        <v>10</v>
      </c>
      <c r="M1" s="4" t="s">
        <v>11</v>
      </c>
      <c r="N1" s="4" t="s">
        <v>612</v>
      </c>
      <c r="O1" s="4" t="s">
        <v>613</v>
      </c>
      <c r="P1" s="4" t="s">
        <v>12</v>
      </c>
      <c r="Q1" s="4" t="s">
        <v>13</v>
      </c>
      <c r="R1" s="2" t="s">
        <v>0</v>
      </c>
      <c r="S1" s="6"/>
      <c r="T1" s="6"/>
      <c r="U1" s="6"/>
      <c r="V1" s="6"/>
      <c r="W1" s="6"/>
      <c r="X1" s="6"/>
      <c r="Y1" s="7"/>
    </row>
    <row r="2" spans="1:25" ht="161.25" customHeight="1">
      <c r="A2" t="s">
        <v>611</v>
      </c>
      <c r="B2" s="21">
        <v>45013</v>
      </c>
      <c r="C2" s="23">
        <v>45013</v>
      </c>
      <c r="D2" s="24" t="s">
        <v>35</v>
      </c>
      <c r="E2" s="24" t="s">
        <v>36</v>
      </c>
      <c r="F2" s="25">
        <v>43.1</v>
      </c>
      <c r="G2" s="25">
        <v>-87.85</v>
      </c>
      <c r="H2" s="24" t="s">
        <v>37</v>
      </c>
      <c r="I2" s="26">
        <v>40767</v>
      </c>
      <c r="J2" s="23" t="s">
        <v>38</v>
      </c>
      <c r="K2" s="27" t="s">
        <v>39</v>
      </c>
      <c r="L2" s="24" t="s">
        <v>40</v>
      </c>
      <c r="M2" s="24" t="s">
        <v>41</v>
      </c>
      <c r="N2" s="31"/>
      <c r="O2" s="31"/>
      <c r="P2" s="21" t="s">
        <v>42</v>
      </c>
      <c r="Q2" s="28"/>
      <c r="R2" s="22" t="s">
        <v>34</v>
      </c>
      <c r="S2" s="29"/>
      <c r="T2" s="29"/>
      <c r="U2" s="29"/>
      <c r="V2" s="29"/>
      <c r="W2" s="29"/>
      <c r="X2" s="29"/>
      <c r="Y2" s="30"/>
    </row>
    <row r="3" spans="1:25" ht="126">
      <c r="A3" t="s">
        <v>611</v>
      </c>
      <c r="B3" s="24">
        <v>45014</v>
      </c>
      <c r="C3" s="23">
        <v>45014</v>
      </c>
      <c r="D3" s="24" t="s">
        <v>44</v>
      </c>
      <c r="E3" s="24" t="s">
        <v>45</v>
      </c>
      <c r="F3" s="25">
        <v>44.8</v>
      </c>
      <c r="G3" s="25">
        <v>-87.76</v>
      </c>
      <c r="H3" s="24" t="s">
        <v>37</v>
      </c>
      <c r="I3" s="26">
        <v>40767</v>
      </c>
      <c r="J3" s="23" t="s">
        <v>38</v>
      </c>
      <c r="K3" s="27" t="s">
        <v>39</v>
      </c>
      <c r="L3" s="24" t="s">
        <v>40</v>
      </c>
      <c r="M3" s="24" t="s">
        <v>41</v>
      </c>
      <c r="N3" s="31"/>
      <c r="O3" s="31"/>
      <c r="P3" s="21" t="s">
        <v>46</v>
      </c>
      <c r="Q3" s="28"/>
      <c r="R3" s="22" t="s">
        <v>43</v>
      </c>
      <c r="S3" s="29"/>
      <c r="T3" s="29"/>
      <c r="U3" s="29"/>
      <c r="V3" s="29"/>
      <c r="W3" s="29"/>
      <c r="X3" s="29"/>
      <c r="Y3" s="30"/>
    </row>
    <row r="4" spans="1:25" ht="144" customHeight="1">
      <c r="A4" t="s">
        <v>611</v>
      </c>
      <c r="B4" s="24">
        <v>45022</v>
      </c>
      <c r="C4" s="23">
        <v>45022</v>
      </c>
      <c r="D4" s="24" t="s">
        <v>48</v>
      </c>
      <c r="E4" s="24" t="s">
        <v>49</v>
      </c>
      <c r="F4" s="25">
        <v>45.402999999999999</v>
      </c>
      <c r="G4" s="25">
        <v>-85.087999999999994</v>
      </c>
      <c r="H4" s="24" t="s">
        <v>37</v>
      </c>
      <c r="I4" s="26">
        <v>40023</v>
      </c>
      <c r="J4" s="23" t="s">
        <v>38</v>
      </c>
      <c r="K4" s="27" t="s">
        <v>39</v>
      </c>
      <c r="L4" s="24" t="s">
        <v>50</v>
      </c>
      <c r="M4" s="24" t="s">
        <v>41</v>
      </c>
      <c r="N4" s="31"/>
      <c r="O4" s="31"/>
      <c r="P4" s="31" t="s">
        <v>51</v>
      </c>
      <c r="Q4" s="32"/>
      <c r="R4" s="22" t="s">
        <v>47</v>
      </c>
      <c r="S4" s="29"/>
      <c r="T4" s="29"/>
      <c r="U4" s="29"/>
      <c r="V4" s="29"/>
      <c r="W4" s="29"/>
      <c r="X4" s="29"/>
      <c r="Y4" s="30"/>
    </row>
    <row r="5" spans="1:25" ht="141.75">
      <c r="A5" t="s">
        <v>611</v>
      </c>
      <c r="B5" s="24">
        <v>45023</v>
      </c>
      <c r="C5" s="23">
        <v>45023</v>
      </c>
      <c r="D5" s="24" t="s">
        <v>53</v>
      </c>
      <c r="E5" s="24" t="s">
        <v>54</v>
      </c>
      <c r="F5" s="25">
        <v>47.27</v>
      </c>
      <c r="G5" s="25">
        <v>-88.606999999999999</v>
      </c>
      <c r="H5" s="24" t="s">
        <v>37</v>
      </c>
      <c r="I5" s="26">
        <v>40367</v>
      </c>
      <c r="J5" s="23" t="s">
        <v>38</v>
      </c>
      <c r="K5" s="27" t="s">
        <v>39</v>
      </c>
      <c r="L5" s="24" t="s">
        <v>55</v>
      </c>
      <c r="M5" s="24" t="s">
        <v>41</v>
      </c>
      <c r="N5" s="31"/>
      <c r="O5" s="31"/>
      <c r="P5" s="21" t="s">
        <v>56</v>
      </c>
      <c r="Q5" s="33"/>
      <c r="R5" s="22" t="s">
        <v>52</v>
      </c>
      <c r="S5" s="29"/>
      <c r="T5" s="29"/>
      <c r="U5" s="29"/>
      <c r="V5" s="29"/>
      <c r="W5" s="29"/>
      <c r="X5" s="29"/>
      <c r="Y5" s="30"/>
    </row>
    <row r="6" spans="1:25" ht="78.75">
      <c r="A6" t="s">
        <v>611</v>
      </c>
      <c r="B6" s="24">
        <v>45024</v>
      </c>
      <c r="C6" s="23">
        <v>45024</v>
      </c>
      <c r="D6" s="24" t="s">
        <v>58</v>
      </c>
      <c r="E6" s="24" t="s">
        <v>59</v>
      </c>
      <c r="F6" s="25">
        <v>43.976999999999997</v>
      </c>
      <c r="G6" s="25">
        <v>-86.558999999999997</v>
      </c>
      <c r="H6" s="24" t="s">
        <v>37</v>
      </c>
      <c r="I6" s="26">
        <v>40029</v>
      </c>
      <c r="J6" s="23" t="s">
        <v>38</v>
      </c>
      <c r="K6" s="27" t="s">
        <v>39</v>
      </c>
      <c r="L6" s="24" t="s">
        <v>50</v>
      </c>
      <c r="M6" s="24" t="s">
        <v>41</v>
      </c>
      <c r="N6" s="31"/>
      <c r="O6" s="31"/>
      <c r="P6" s="31" t="s">
        <v>60</v>
      </c>
      <c r="Q6" s="28"/>
      <c r="R6" s="22" t="s">
        <v>57</v>
      </c>
      <c r="S6" s="29"/>
      <c r="T6" s="29"/>
      <c r="U6" s="29"/>
      <c r="V6" s="29"/>
      <c r="W6" s="29"/>
      <c r="X6" s="29"/>
      <c r="Y6" s="30"/>
    </row>
    <row r="7" spans="1:25" ht="126">
      <c r="A7" t="s">
        <v>611</v>
      </c>
      <c r="B7" s="24">
        <v>45025</v>
      </c>
      <c r="C7" s="23">
        <v>45025</v>
      </c>
      <c r="D7" s="24" t="s">
        <v>62</v>
      </c>
      <c r="E7" s="24" t="s">
        <v>63</v>
      </c>
      <c r="F7" s="25">
        <v>46.969000000000001</v>
      </c>
      <c r="G7" s="25">
        <v>-88.397999999999996</v>
      </c>
      <c r="H7" s="24" t="s">
        <v>37</v>
      </c>
      <c r="I7" s="26">
        <v>40697</v>
      </c>
      <c r="J7" s="23" t="s">
        <v>38</v>
      </c>
      <c r="K7" s="27" t="s">
        <v>39</v>
      </c>
      <c r="L7" s="24" t="s">
        <v>55</v>
      </c>
      <c r="M7" s="24" t="s">
        <v>41</v>
      </c>
      <c r="N7" s="31"/>
      <c r="O7" s="31"/>
      <c r="P7" s="21" t="s">
        <v>64</v>
      </c>
      <c r="Q7" s="28" t="s">
        <v>65</v>
      </c>
      <c r="R7" s="22" t="s">
        <v>61</v>
      </c>
      <c r="S7" s="29"/>
      <c r="T7" s="29"/>
      <c r="U7" s="29"/>
      <c r="V7" s="29"/>
      <c r="W7" s="29"/>
      <c r="X7" s="29"/>
      <c r="Y7" s="30"/>
    </row>
    <row r="8" spans="1:25" ht="157.5">
      <c r="A8" t="s">
        <v>611</v>
      </c>
      <c r="B8" s="24">
        <v>45026</v>
      </c>
      <c r="C8" s="23">
        <v>45026</v>
      </c>
      <c r="D8" s="24" t="s">
        <v>67</v>
      </c>
      <c r="E8" s="24" t="s">
        <v>68</v>
      </c>
      <c r="F8" s="25">
        <v>41.982999999999997</v>
      </c>
      <c r="G8" s="25">
        <v>-86.617000000000004</v>
      </c>
      <c r="H8" s="24" t="s">
        <v>37</v>
      </c>
      <c r="I8" s="26">
        <v>40703</v>
      </c>
      <c r="J8" s="23" t="s">
        <v>38</v>
      </c>
      <c r="K8" s="34" t="s">
        <v>69</v>
      </c>
      <c r="L8" s="24" t="s">
        <v>70</v>
      </c>
      <c r="M8" s="24" t="s">
        <v>71</v>
      </c>
      <c r="N8" s="31"/>
      <c r="O8" s="31"/>
      <c r="P8" s="31" t="s">
        <v>72</v>
      </c>
      <c r="Q8" s="30"/>
      <c r="R8" s="22" t="s">
        <v>66</v>
      </c>
      <c r="S8" s="29"/>
      <c r="T8" s="29"/>
      <c r="U8" s="29"/>
      <c r="V8" s="29"/>
      <c r="W8" s="29"/>
      <c r="X8" s="29"/>
      <c r="Y8" s="30"/>
    </row>
    <row r="9" spans="1:25" ht="110.25">
      <c r="A9" t="s">
        <v>611</v>
      </c>
      <c r="B9" s="24">
        <v>45027</v>
      </c>
      <c r="C9" s="23">
        <v>45027</v>
      </c>
      <c r="D9" s="24" t="s">
        <v>74</v>
      </c>
      <c r="E9" s="24" t="s">
        <v>75</v>
      </c>
      <c r="F9" s="25">
        <v>46.86</v>
      </c>
      <c r="G9" s="25">
        <v>-91.93</v>
      </c>
      <c r="H9" s="24" t="s">
        <v>37</v>
      </c>
      <c r="I9" s="26">
        <v>40686</v>
      </c>
      <c r="J9" s="23" t="s">
        <v>38</v>
      </c>
      <c r="K9" s="27" t="s">
        <v>69</v>
      </c>
      <c r="L9" s="24" t="s">
        <v>76</v>
      </c>
      <c r="M9" s="24" t="s">
        <v>41</v>
      </c>
      <c r="N9" s="31"/>
      <c r="O9" s="31"/>
      <c r="P9" s="21" t="s">
        <v>77</v>
      </c>
      <c r="Q9" s="33"/>
      <c r="R9" s="22" t="s">
        <v>73</v>
      </c>
      <c r="S9" s="29"/>
      <c r="T9" s="29"/>
      <c r="U9" s="29"/>
      <c r="V9" s="29"/>
      <c r="W9" s="29"/>
      <c r="X9" s="29"/>
      <c r="Y9" s="30"/>
    </row>
    <row r="10" spans="1:25" ht="110.25">
      <c r="A10" t="s">
        <v>611</v>
      </c>
      <c r="B10" s="24">
        <v>45028</v>
      </c>
      <c r="C10" s="23">
        <v>45028</v>
      </c>
      <c r="D10" s="24" t="s">
        <v>79</v>
      </c>
      <c r="E10" s="24" t="s">
        <v>80</v>
      </c>
      <c r="F10" s="25">
        <v>46.81</v>
      </c>
      <c r="G10" s="25">
        <v>-91.84</v>
      </c>
      <c r="H10" s="24" t="s">
        <v>37</v>
      </c>
      <c r="I10" s="26">
        <v>40686</v>
      </c>
      <c r="J10" s="23" t="s">
        <v>38</v>
      </c>
      <c r="K10" s="27" t="s">
        <v>69</v>
      </c>
      <c r="L10" s="24" t="s">
        <v>76</v>
      </c>
      <c r="M10" s="24" t="s">
        <v>41</v>
      </c>
      <c r="N10" s="31"/>
      <c r="O10" s="31"/>
      <c r="P10" s="21" t="s">
        <v>81</v>
      </c>
      <c r="Q10" s="33"/>
      <c r="R10" s="22" t="s">
        <v>78</v>
      </c>
      <c r="S10" s="29"/>
      <c r="T10" s="29"/>
      <c r="U10" s="29"/>
      <c r="V10" s="29"/>
      <c r="W10" s="29"/>
      <c r="X10" s="29"/>
      <c r="Y10" s="30"/>
    </row>
    <row r="11" spans="1:25" ht="126">
      <c r="A11" t="s">
        <v>611</v>
      </c>
      <c r="B11" s="24">
        <v>45029</v>
      </c>
      <c r="C11" s="23">
        <v>45029</v>
      </c>
      <c r="D11" s="24" t="s">
        <v>83</v>
      </c>
      <c r="E11" s="24" t="s">
        <v>84</v>
      </c>
      <c r="F11" s="25">
        <v>42.9</v>
      </c>
      <c r="G11" s="25">
        <v>-86.272000000000006</v>
      </c>
      <c r="H11" s="24" t="s">
        <v>37</v>
      </c>
      <c r="I11" s="26">
        <v>40029</v>
      </c>
      <c r="J11" s="23" t="s">
        <v>38</v>
      </c>
      <c r="K11" s="34" t="s">
        <v>69</v>
      </c>
      <c r="L11" s="24" t="s">
        <v>70</v>
      </c>
      <c r="M11" s="24" t="s">
        <v>71</v>
      </c>
      <c r="N11" s="31"/>
      <c r="O11" s="31"/>
      <c r="P11" s="31" t="s">
        <v>85</v>
      </c>
      <c r="Q11" s="29"/>
      <c r="R11" s="22" t="s">
        <v>82</v>
      </c>
      <c r="S11" s="29"/>
      <c r="T11" s="29"/>
      <c r="U11" s="29"/>
      <c r="V11" s="29"/>
      <c r="W11" s="29"/>
      <c r="X11" s="29"/>
      <c r="Y11" s="30"/>
    </row>
    <row r="12" spans="1:25" ht="157.5">
      <c r="A12" t="s">
        <v>611</v>
      </c>
      <c r="B12" s="24">
        <v>45161</v>
      </c>
      <c r="C12" s="23">
        <v>45161</v>
      </c>
      <c r="D12" s="24" t="s">
        <v>87</v>
      </c>
      <c r="E12" s="24" t="s">
        <v>88</v>
      </c>
      <c r="F12" s="25">
        <v>43.179000000000002</v>
      </c>
      <c r="G12" s="25">
        <v>-86.356999999999999</v>
      </c>
      <c r="H12" s="24" t="s">
        <v>37</v>
      </c>
      <c r="I12" s="26">
        <v>40703</v>
      </c>
      <c r="J12" s="23" t="s">
        <v>38</v>
      </c>
      <c r="K12" s="34" t="s">
        <v>89</v>
      </c>
      <c r="L12" s="24" t="s">
        <v>90</v>
      </c>
      <c r="M12" s="24" t="s">
        <v>91</v>
      </c>
      <c r="N12" s="31"/>
      <c r="O12" s="31"/>
      <c r="P12" s="21" t="s">
        <v>92</v>
      </c>
      <c r="Q12" s="35"/>
      <c r="R12" s="22" t="s">
        <v>86</v>
      </c>
      <c r="S12" s="29"/>
      <c r="T12" s="29"/>
      <c r="U12" s="29"/>
      <c r="V12" s="29"/>
      <c r="W12" s="29"/>
      <c r="X12" s="29"/>
      <c r="Y12" s="30"/>
    </row>
    <row r="13" spans="1:25" ht="157.5">
      <c r="A13" t="s">
        <v>611</v>
      </c>
      <c r="B13" s="24">
        <v>45162</v>
      </c>
      <c r="C13" s="22">
        <v>45162</v>
      </c>
      <c r="D13" s="24" t="s">
        <v>94</v>
      </c>
      <c r="E13" s="24" t="s">
        <v>95</v>
      </c>
      <c r="F13" s="25">
        <v>44.987000000000002</v>
      </c>
      <c r="G13" s="25">
        <v>-83.27</v>
      </c>
      <c r="H13" s="24" t="s">
        <v>37</v>
      </c>
      <c r="I13" s="26">
        <v>40703</v>
      </c>
      <c r="J13" s="23" t="s">
        <v>38</v>
      </c>
      <c r="K13" s="34" t="s">
        <v>89</v>
      </c>
      <c r="L13" s="24" t="s">
        <v>90</v>
      </c>
      <c r="M13" s="24" t="s">
        <v>91</v>
      </c>
      <c r="N13" s="31"/>
      <c r="O13" s="31"/>
      <c r="P13" s="21" t="s">
        <v>96</v>
      </c>
      <c r="Q13" s="35"/>
      <c r="R13" s="22" t="s">
        <v>93</v>
      </c>
      <c r="S13" s="29"/>
      <c r="T13" s="29"/>
      <c r="U13" s="29"/>
      <c r="V13" s="29"/>
      <c r="W13" s="29"/>
      <c r="X13" s="29"/>
      <c r="Y13" s="30"/>
    </row>
    <row r="14" spans="1:25" ht="157.5">
      <c r="A14" t="s">
        <v>611</v>
      </c>
      <c r="B14" s="24">
        <v>45163</v>
      </c>
      <c r="C14" s="23">
        <v>45163</v>
      </c>
      <c r="D14" s="24" t="s">
        <v>98</v>
      </c>
      <c r="E14" s="24" t="s">
        <v>99</v>
      </c>
      <c r="F14" s="25">
        <v>43.985999999999997</v>
      </c>
      <c r="G14" s="25">
        <v>-83.594999999999999</v>
      </c>
      <c r="H14" s="24" t="s">
        <v>37</v>
      </c>
      <c r="I14" s="26">
        <v>40703</v>
      </c>
      <c r="J14" s="23" t="s">
        <v>38</v>
      </c>
      <c r="K14" s="34" t="s">
        <v>89</v>
      </c>
      <c r="L14" s="24" t="s">
        <v>90</v>
      </c>
      <c r="M14" s="24" t="s">
        <v>91</v>
      </c>
      <c r="N14" s="31"/>
      <c r="O14" s="31"/>
      <c r="P14" s="21" t="s">
        <v>100</v>
      </c>
      <c r="Q14" s="35"/>
      <c r="R14" s="22" t="s">
        <v>97</v>
      </c>
      <c r="S14" s="29"/>
      <c r="T14" s="29"/>
      <c r="U14" s="29"/>
      <c r="V14" s="29"/>
      <c r="W14" s="29"/>
      <c r="X14" s="29"/>
      <c r="Y14" s="30"/>
    </row>
    <row r="15" spans="1:25" ht="110.25">
      <c r="A15" t="s">
        <v>611</v>
      </c>
      <c r="B15" s="24">
        <v>45164</v>
      </c>
      <c r="C15" s="23">
        <v>45164</v>
      </c>
      <c r="D15" s="24" t="s">
        <v>102</v>
      </c>
      <c r="E15" s="24" t="s">
        <v>103</v>
      </c>
      <c r="F15" s="25">
        <v>41.731999999999999</v>
      </c>
      <c r="G15" s="25">
        <v>-81.694000000000003</v>
      </c>
      <c r="H15" s="24" t="s">
        <v>37</v>
      </c>
      <c r="I15" s="26">
        <v>40703</v>
      </c>
      <c r="J15" s="23" t="s">
        <v>38</v>
      </c>
      <c r="K15" s="34" t="s">
        <v>69</v>
      </c>
      <c r="L15" s="24" t="s">
        <v>70</v>
      </c>
      <c r="M15" s="21" t="s">
        <v>71</v>
      </c>
      <c r="N15" s="31"/>
      <c r="O15" s="31"/>
      <c r="P15" s="31" t="s">
        <v>104</v>
      </c>
      <c r="Q15" s="32"/>
      <c r="R15" s="22" t="s">
        <v>101</v>
      </c>
      <c r="S15" s="29"/>
      <c r="T15" s="29"/>
      <c r="U15" s="29"/>
      <c r="V15" s="29"/>
      <c r="W15" s="29"/>
      <c r="X15" s="29"/>
      <c r="Y15" s="30"/>
    </row>
    <row r="16" spans="1:25" ht="141.75">
      <c r="A16" t="s">
        <v>611</v>
      </c>
      <c r="B16" s="24">
        <v>45165</v>
      </c>
      <c r="C16" s="23">
        <v>45165</v>
      </c>
      <c r="D16" s="24" t="s">
        <v>106</v>
      </c>
      <c r="E16" s="24" t="s">
        <v>107</v>
      </c>
      <c r="F16" s="25">
        <v>41.701999999999998</v>
      </c>
      <c r="G16" s="25">
        <v>-83.260999999999996</v>
      </c>
      <c r="H16" s="24" t="s">
        <v>37</v>
      </c>
      <c r="I16" s="26">
        <v>40029</v>
      </c>
      <c r="J16" s="23" t="s">
        <v>38</v>
      </c>
      <c r="K16" s="34" t="s">
        <v>69</v>
      </c>
      <c r="L16" s="24" t="s">
        <v>70</v>
      </c>
      <c r="M16" s="24" t="s">
        <v>71</v>
      </c>
      <c r="N16" s="31"/>
      <c r="O16" s="31"/>
      <c r="P16" s="31" t="s">
        <v>108</v>
      </c>
      <c r="Q16" s="32"/>
      <c r="R16" s="22" t="s">
        <v>105</v>
      </c>
      <c r="S16" s="29"/>
      <c r="T16" s="29"/>
      <c r="U16" s="29"/>
      <c r="V16" s="29"/>
      <c r="W16" s="29"/>
      <c r="X16" s="29"/>
      <c r="Y16" s="30"/>
    </row>
    <row r="17" spans="1:25" ht="94.5">
      <c r="A17" t="s">
        <v>611</v>
      </c>
      <c r="B17" s="24">
        <v>45167</v>
      </c>
      <c r="C17" s="23">
        <v>45167</v>
      </c>
      <c r="D17" s="24" t="s">
        <v>110</v>
      </c>
      <c r="E17" s="24" t="s">
        <v>111</v>
      </c>
      <c r="F17" s="25">
        <v>42.186</v>
      </c>
      <c r="G17" s="25">
        <v>-80.137</v>
      </c>
      <c r="H17" s="24" t="s">
        <v>37</v>
      </c>
      <c r="I17" s="26">
        <v>40703</v>
      </c>
      <c r="J17" s="23" t="s">
        <v>38</v>
      </c>
      <c r="K17" s="27" t="s">
        <v>69</v>
      </c>
      <c r="L17" s="24" t="s">
        <v>112</v>
      </c>
      <c r="M17" s="24" t="s">
        <v>113</v>
      </c>
      <c r="N17" s="31"/>
      <c r="O17" s="31"/>
      <c r="P17" s="21" t="s">
        <v>114</v>
      </c>
      <c r="Q17" s="36"/>
      <c r="R17" s="22" t="s">
        <v>109</v>
      </c>
      <c r="S17" s="29"/>
      <c r="T17" s="29"/>
      <c r="U17" s="29"/>
      <c r="V17" s="29"/>
      <c r="W17" s="29"/>
      <c r="X17" s="29"/>
      <c r="Y17" s="30"/>
    </row>
    <row r="18" spans="1:25" ht="110.25">
      <c r="A18" t="s">
        <v>611</v>
      </c>
      <c r="B18" s="24">
        <v>45168</v>
      </c>
      <c r="C18" s="23">
        <v>45168</v>
      </c>
      <c r="D18" s="24" t="s">
        <v>116</v>
      </c>
      <c r="E18" s="24" t="s">
        <v>117</v>
      </c>
      <c r="F18" s="25">
        <v>42.396999999999998</v>
      </c>
      <c r="G18" s="25">
        <v>-86.331000000000003</v>
      </c>
      <c r="H18" s="24" t="s">
        <v>37</v>
      </c>
      <c r="I18" s="26">
        <v>40029</v>
      </c>
      <c r="J18" s="23" t="s">
        <v>38</v>
      </c>
      <c r="K18" s="34" t="s">
        <v>69</v>
      </c>
      <c r="L18" s="24" t="s">
        <v>70</v>
      </c>
      <c r="M18" s="24" t="s">
        <v>71</v>
      </c>
      <c r="N18" s="31"/>
      <c r="O18" s="31"/>
      <c r="P18" s="31" t="s">
        <v>118</v>
      </c>
      <c r="Q18" s="29"/>
      <c r="R18" s="22" t="s">
        <v>115</v>
      </c>
      <c r="S18" s="29"/>
      <c r="T18" s="29"/>
      <c r="U18" s="29"/>
      <c r="V18" s="29"/>
      <c r="W18" s="29"/>
      <c r="X18" s="29"/>
      <c r="Y18" s="30"/>
    </row>
    <row r="19" spans="1:25" ht="126">
      <c r="A19" t="s">
        <v>611</v>
      </c>
      <c r="B19" s="24">
        <v>45169</v>
      </c>
      <c r="C19" s="23">
        <v>45169</v>
      </c>
      <c r="D19" s="24" t="s">
        <v>119</v>
      </c>
      <c r="E19" s="24" t="s">
        <v>120</v>
      </c>
      <c r="F19" s="25">
        <v>41.615000000000002</v>
      </c>
      <c r="G19" s="25">
        <v>-81.820999999999998</v>
      </c>
      <c r="H19" s="24" t="s">
        <v>37</v>
      </c>
      <c r="I19" s="26">
        <v>42182</v>
      </c>
      <c r="J19" s="23" t="s">
        <v>38</v>
      </c>
      <c r="K19" s="34" t="s">
        <v>69</v>
      </c>
      <c r="L19" s="24" t="s">
        <v>70</v>
      </c>
      <c r="M19" s="24" t="s">
        <v>71</v>
      </c>
      <c r="N19" s="31"/>
      <c r="O19" s="31"/>
      <c r="P19" s="31" t="s">
        <v>121</v>
      </c>
      <c r="Q19" s="32"/>
      <c r="R19" s="23"/>
      <c r="S19" s="29"/>
      <c r="T19" s="29"/>
      <c r="U19" s="29"/>
      <c r="V19" s="29"/>
      <c r="W19" s="29"/>
      <c r="X19" s="29"/>
      <c r="Y19" s="30"/>
    </row>
    <row r="20" spans="1:25" ht="94.5">
      <c r="A20" t="s">
        <v>611</v>
      </c>
      <c r="B20" s="24">
        <v>45170</v>
      </c>
      <c r="C20" s="23">
        <v>45170</v>
      </c>
      <c r="D20" s="24" t="s">
        <v>123</v>
      </c>
      <c r="E20" s="24" t="s">
        <v>124</v>
      </c>
      <c r="F20" s="25">
        <v>41.755000000000003</v>
      </c>
      <c r="G20" s="25">
        <v>-86.968000000000004</v>
      </c>
      <c r="H20" s="24" t="s">
        <v>37</v>
      </c>
      <c r="I20" s="26">
        <v>40703</v>
      </c>
      <c r="J20" s="23" t="s">
        <v>38</v>
      </c>
      <c r="K20" s="34" t="s">
        <v>69</v>
      </c>
      <c r="L20" s="24" t="s">
        <v>125</v>
      </c>
      <c r="M20" s="24" t="s">
        <v>113</v>
      </c>
      <c r="N20" s="31"/>
      <c r="O20" s="31"/>
      <c r="P20" s="21" t="s">
        <v>126</v>
      </c>
      <c r="Q20" s="37"/>
      <c r="R20" s="22" t="s">
        <v>122</v>
      </c>
      <c r="S20" s="29"/>
      <c r="T20" s="29"/>
      <c r="U20" s="29"/>
      <c r="V20" s="29"/>
      <c r="W20" s="29"/>
      <c r="X20" s="29"/>
      <c r="Y20" s="30"/>
    </row>
    <row r="21" spans="1:25" ht="78.75">
      <c r="A21" t="s">
        <v>611</v>
      </c>
      <c r="B21" s="24">
        <v>45174</v>
      </c>
      <c r="C21" s="23">
        <v>45174</v>
      </c>
      <c r="D21" s="24" t="s">
        <v>128</v>
      </c>
      <c r="E21" s="24" t="s">
        <v>129</v>
      </c>
      <c r="F21" s="25">
        <v>42.134999999999998</v>
      </c>
      <c r="G21" s="25">
        <v>-87.655000000000001</v>
      </c>
      <c r="H21" s="24" t="s">
        <v>37</v>
      </c>
      <c r="I21" s="26">
        <v>42220</v>
      </c>
      <c r="J21" s="23" t="s">
        <v>38</v>
      </c>
      <c r="K21" s="34" t="s">
        <v>69</v>
      </c>
      <c r="L21" s="24" t="s">
        <v>125</v>
      </c>
      <c r="M21" s="24" t="s">
        <v>113</v>
      </c>
      <c r="N21" s="31"/>
      <c r="O21" s="31"/>
      <c r="P21" s="21" t="s">
        <v>130</v>
      </c>
      <c r="Q21" s="29"/>
      <c r="R21" s="22" t="s">
        <v>127</v>
      </c>
      <c r="S21" s="29"/>
      <c r="T21" s="29"/>
      <c r="U21" s="29"/>
      <c r="V21" s="29"/>
      <c r="W21" s="29"/>
      <c r="X21" s="29"/>
      <c r="Y21" s="30"/>
    </row>
    <row r="22" spans="1:25" ht="157.5">
      <c r="A22" t="s">
        <v>611</v>
      </c>
      <c r="B22" s="24">
        <v>45175</v>
      </c>
      <c r="C22" s="23">
        <v>45175</v>
      </c>
      <c r="D22" s="24" t="s">
        <v>132</v>
      </c>
      <c r="E22" s="24" t="s">
        <v>133</v>
      </c>
      <c r="F22" s="25">
        <v>45.825000000000003</v>
      </c>
      <c r="G22" s="25">
        <v>-84.772000000000006</v>
      </c>
      <c r="H22" s="24" t="s">
        <v>37</v>
      </c>
      <c r="I22" s="26">
        <v>42244</v>
      </c>
      <c r="J22" s="23" t="s">
        <v>38</v>
      </c>
      <c r="K22" s="27" t="s">
        <v>89</v>
      </c>
      <c r="L22" s="24" t="s">
        <v>55</v>
      </c>
      <c r="M22" s="24" t="s">
        <v>41</v>
      </c>
      <c r="N22" s="31"/>
      <c r="O22" s="31"/>
      <c r="P22" s="21" t="s">
        <v>134</v>
      </c>
      <c r="Q22" s="33"/>
      <c r="R22" s="22" t="s">
        <v>131</v>
      </c>
      <c r="S22" s="29"/>
      <c r="T22" s="29"/>
      <c r="U22" s="29"/>
      <c r="V22" s="29"/>
      <c r="W22" s="29"/>
      <c r="X22" s="29"/>
      <c r="Y22" s="30"/>
    </row>
    <row r="23" spans="1:25" ht="157.5">
      <c r="A23" t="s">
        <v>611</v>
      </c>
      <c r="B23" s="24">
        <v>45176</v>
      </c>
      <c r="C23" s="23">
        <v>45176</v>
      </c>
      <c r="D23" s="24" t="s">
        <v>136</v>
      </c>
      <c r="E23" s="24" t="s">
        <v>137</v>
      </c>
      <c r="F23" s="25">
        <v>41.55</v>
      </c>
      <c r="G23" s="25">
        <v>-81.765000000000001</v>
      </c>
      <c r="H23" s="24" t="s">
        <v>37</v>
      </c>
      <c r="I23" s="26">
        <v>42528</v>
      </c>
      <c r="J23" s="23" t="s">
        <v>38</v>
      </c>
      <c r="K23" s="34" t="s">
        <v>69</v>
      </c>
      <c r="L23" s="21" t="s">
        <v>70</v>
      </c>
      <c r="M23" s="21" t="s">
        <v>138</v>
      </c>
      <c r="N23" s="31"/>
      <c r="O23" s="31"/>
      <c r="P23" s="31" t="s">
        <v>139</v>
      </c>
      <c r="Q23" s="35"/>
      <c r="R23" s="22" t="s">
        <v>135</v>
      </c>
      <c r="S23" s="29"/>
      <c r="T23" s="29"/>
      <c r="U23" s="29"/>
      <c r="V23" s="29"/>
      <c r="W23" s="29"/>
      <c r="X23" s="29"/>
      <c r="Y23" s="30"/>
    </row>
    <row r="24" spans="1:25" ht="31.5">
      <c r="A24" t="s">
        <v>611</v>
      </c>
      <c r="B24" s="21">
        <v>45177</v>
      </c>
      <c r="C24" s="22">
        <v>45177</v>
      </c>
      <c r="D24" s="21" t="s">
        <v>140</v>
      </c>
      <c r="E24" s="24"/>
      <c r="F24" s="38">
        <v>41.893999999999998</v>
      </c>
      <c r="G24" s="38">
        <v>-87.613</v>
      </c>
      <c r="H24" s="38" t="s">
        <v>37</v>
      </c>
      <c r="I24" s="21" t="s">
        <v>141</v>
      </c>
      <c r="J24" s="22" t="s">
        <v>38</v>
      </c>
      <c r="K24" s="39" t="s">
        <v>69</v>
      </c>
      <c r="L24" s="21" t="s">
        <v>142</v>
      </c>
      <c r="M24" s="21" t="s">
        <v>143</v>
      </c>
      <c r="N24" s="31"/>
      <c r="O24" s="31"/>
      <c r="P24" s="31" t="s">
        <v>144</v>
      </c>
      <c r="Q24" s="32"/>
      <c r="R24" s="23"/>
      <c r="S24" s="29"/>
      <c r="T24" s="29"/>
      <c r="U24" s="29"/>
      <c r="V24" s="29"/>
      <c r="W24" s="29"/>
      <c r="X24" s="29"/>
      <c r="Y24" s="30"/>
    </row>
    <row r="25" spans="1:25" ht="126">
      <c r="A25" t="s">
        <v>611</v>
      </c>
      <c r="B25" s="24">
        <v>45183</v>
      </c>
      <c r="C25" s="23">
        <v>45183</v>
      </c>
      <c r="D25" s="21" t="s">
        <v>146</v>
      </c>
      <c r="E25" s="24" t="s">
        <v>147</v>
      </c>
      <c r="F25" s="25">
        <v>44.981630000000003</v>
      </c>
      <c r="G25" s="25">
        <v>-85.830860000000001</v>
      </c>
      <c r="H25" s="25" t="s">
        <v>37</v>
      </c>
      <c r="I25" s="26">
        <v>43250</v>
      </c>
      <c r="J25" s="22" t="s">
        <v>38</v>
      </c>
      <c r="K25" s="27" t="s">
        <v>39</v>
      </c>
      <c r="L25" s="24" t="s">
        <v>40</v>
      </c>
      <c r="M25" s="24" t="s">
        <v>41</v>
      </c>
      <c r="N25" s="31"/>
      <c r="O25" s="31"/>
      <c r="P25" s="21" t="s">
        <v>148</v>
      </c>
      <c r="Q25" s="32"/>
      <c r="R25" s="22" t="s">
        <v>145</v>
      </c>
      <c r="S25" s="29"/>
      <c r="T25" s="29"/>
      <c r="U25" s="29"/>
      <c r="V25" s="29"/>
      <c r="W25" s="29"/>
      <c r="X25" s="29"/>
      <c r="Y25" s="30"/>
    </row>
    <row r="26" spans="1:25" ht="78.75">
      <c r="A26" t="s">
        <v>611</v>
      </c>
      <c r="B26" s="24">
        <v>45184</v>
      </c>
      <c r="C26" s="23">
        <v>45184</v>
      </c>
      <c r="D26" s="24" t="s">
        <v>150</v>
      </c>
      <c r="E26" s="24" t="s">
        <v>151</v>
      </c>
      <c r="F26" s="40">
        <v>44.550280000000001</v>
      </c>
      <c r="G26" s="40" t="s">
        <v>152</v>
      </c>
      <c r="H26" s="41" t="s">
        <v>37</v>
      </c>
      <c r="I26" s="42">
        <v>43282</v>
      </c>
      <c r="J26" s="43" t="s">
        <v>38</v>
      </c>
      <c r="K26" s="44" t="s">
        <v>69</v>
      </c>
      <c r="L26" s="24" t="s">
        <v>40</v>
      </c>
      <c r="M26" s="24" t="s">
        <v>41</v>
      </c>
      <c r="N26" s="31"/>
      <c r="O26" s="31"/>
      <c r="P26" s="45" t="s">
        <v>153</v>
      </c>
      <c r="Q26" s="33"/>
      <c r="R26" s="22" t="s">
        <v>149</v>
      </c>
      <c r="S26" s="29"/>
      <c r="T26" s="29"/>
      <c r="U26" s="29"/>
      <c r="V26" s="29"/>
      <c r="W26" s="29"/>
      <c r="X26" s="29"/>
      <c r="Y26" s="30"/>
    </row>
    <row r="27" spans="1:25" ht="78.75">
      <c r="A27" t="s">
        <v>611</v>
      </c>
      <c r="B27" s="24">
        <v>45185</v>
      </c>
      <c r="C27" s="23">
        <v>45185</v>
      </c>
      <c r="D27" s="24" t="s">
        <v>155</v>
      </c>
      <c r="E27" s="24" t="s">
        <v>156</v>
      </c>
      <c r="F27" s="40">
        <v>44.576729999999998</v>
      </c>
      <c r="G27" s="40">
        <v>-87.987610000000004</v>
      </c>
      <c r="H27" s="41" t="s">
        <v>37</v>
      </c>
      <c r="I27" s="42">
        <v>43282</v>
      </c>
      <c r="J27" s="43" t="s">
        <v>38</v>
      </c>
      <c r="K27" s="44" t="s">
        <v>69</v>
      </c>
      <c r="L27" s="24" t="s">
        <v>40</v>
      </c>
      <c r="M27" s="24" t="s">
        <v>41</v>
      </c>
      <c r="N27" s="31"/>
      <c r="O27" s="31"/>
      <c r="P27" s="45" t="s">
        <v>153</v>
      </c>
      <c r="Q27" s="33"/>
      <c r="R27" s="22" t="s">
        <v>154</v>
      </c>
      <c r="S27" s="29"/>
      <c r="T27" s="29"/>
      <c r="U27" s="29"/>
      <c r="V27" s="29"/>
      <c r="W27" s="29"/>
      <c r="X27" s="29"/>
      <c r="Y27" s="30"/>
    </row>
    <row r="28" spans="1:25" ht="94.5">
      <c r="A28" t="s">
        <v>611</v>
      </c>
      <c r="B28" s="24">
        <v>45186</v>
      </c>
      <c r="C28" s="23">
        <v>45186</v>
      </c>
      <c r="D28" s="21" t="s">
        <v>158</v>
      </c>
      <c r="E28" s="24"/>
      <c r="F28" s="46">
        <v>42.367167999999999</v>
      </c>
      <c r="G28" s="46">
        <v>-87.795225000000002</v>
      </c>
      <c r="H28" s="25" t="s">
        <v>37</v>
      </c>
      <c r="I28" s="47">
        <v>43249</v>
      </c>
      <c r="J28" s="22" t="s">
        <v>38</v>
      </c>
      <c r="K28" s="27" t="s">
        <v>69</v>
      </c>
      <c r="L28" s="21" t="s">
        <v>159</v>
      </c>
      <c r="M28" s="21" t="s">
        <v>41</v>
      </c>
      <c r="N28" s="31"/>
      <c r="O28" s="31"/>
      <c r="P28" s="48" t="s">
        <v>160</v>
      </c>
      <c r="Q28" s="35"/>
      <c r="R28" s="22" t="s">
        <v>157</v>
      </c>
      <c r="S28" s="29"/>
      <c r="T28" s="29"/>
      <c r="U28" s="29"/>
      <c r="V28" s="29"/>
      <c r="W28" s="29"/>
      <c r="X28" s="29"/>
      <c r="Y28" s="30"/>
    </row>
    <row r="29" spans="1:25" ht="94.5">
      <c r="A29" t="s">
        <v>611</v>
      </c>
      <c r="B29" s="24">
        <v>45187</v>
      </c>
      <c r="C29" s="23">
        <v>45187</v>
      </c>
      <c r="D29" s="21" t="s">
        <v>162</v>
      </c>
      <c r="E29" s="24"/>
      <c r="F29" s="49">
        <v>42.490631</v>
      </c>
      <c r="G29" s="49">
        <v>-87.778884000000005</v>
      </c>
      <c r="H29" s="25" t="s">
        <v>37</v>
      </c>
      <c r="I29" s="47">
        <v>43304</v>
      </c>
      <c r="J29" s="22" t="s">
        <v>38</v>
      </c>
      <c r="K29" s="27" t="s">
        <v>69</v>
      </c>
      <c r="L29" s="21" t="s">
        <v>159</v>
      </c>
      <c r="M29" s="21" t="s">
        <v>41</v>
      </c>
      <c r="N29" s="31"/>
      <c r="O29" s="31"/>
      <c r="P29" s="48" t="s">
        <v>163</v>
      </c>
      <c r="Q29" s="35"/>
      <c r="R29" s="22" t="s">
        <v>161</v>
      </c>
      <c r="S29" s="29"/>
      <c r="T29" s="29"/>
      <c r="U29" s="29"/>
      <c r="V29" s="29"/>
      <c r="W29" s="29"/>
      <c r="X29" s="29"/>
      <c r="Y29" s="30"/>
    </row>
    <row r="30" spans="1:25" ht="141.75">
      <c r="A30" t="s">
        <v>611</v>
      </c>
      <c r="B30" s="50">
        <v>45189</v>
      </c>
      <c r="C30" s="22">
        <v>45189</v>
      </c>
      <c r="D30" s="21" t="s">
        <v>165</v>
      </c>
      <c r="E30" s="21" t="s">
        <v>166</v>
      </c>
      <c r="F30" s="25">
        <v>43.49</v>
      </c>
      <c r="G30" s="25">
        <v>-79.52</v>
      </c>
      <c r="H30" s="24" t="s">
        <v>37</v>
      </c>
      <c r="I30" s="26">
        <v>40029</v>
      </c>
      <c r="J30" s="22" t="s">
        <v>38</v>
      </c>
      <c r="K30" s="27" t="s">
        <v>69</v>
      </c>
      <c r="L30" s="21" t="s">
        <v>167</v>
      </c>
      <c r="M30" s="21" t="s">
        <v>113</v>
      </c>
      <c r="N30" s="31"/>
      <c r="O30" s="31"/>
      <c r="P30" s="21" t="s">
        <v>168</v>
      </c>
      <c r="Q30" s="33"/>
      <c r="R30" s="22" t="s">
        <v>164</v>
      </c>
      <c r="S30" s="29"/>
      <c r="T30" s="29"/>
      <c r="U30" s="29"/>
      <c r="V30" s="29"/>
      <c r="W30" s="29"/>
      <c r="X30" s="29"/>
      <c r="Y30" s="30"/>
    </row>
    <row r="31" spans="1:25" ht="78.75">
      <c r="A31" t="s">
        <v>611</v>
      </c>
      <c r="B31" s="50">
        <v>45190</v>
      </c>
      <c r="C31" s="22">
        <v>45190</v>
      </c>
      <c r="D31" s="21" t="s">
        <v>170</v>
      </c>
      <c r="E31" s="21" t="s">
        <v>171</v>
      </c>
      <c r="F31" s="38">
        <v>43.284999999999997</v>
      </c>
      <c r="G31" s="38">
        <v>-76.960999999999999</v>
      </c>
      <c r="H31" s="24" t="s">
        <v>37</v>
      </c>
      <c r="I31" s="47">
        <v>43615</v>
      </c>
      <c r="J31" s="22" t="s">
        <v>38</v>
      </c>
      <c r="K31" s="27" t="s">
        <v>69</v>
      </c>
      <c r="L31" s="21" t="s">
        <v>172</v>
      </c>
      <c r="M31" s="21" t="s">
        <v>113</v>
      </c>
      <c r="N31" s="31"/>
      <c r="O31" s="31"/>
      <c r="P31" s="21" t="s">
        <v>173</v>
      </c>
      <c r="Q31" s="28"/>
      <c r="R31" s="22" t="s">
        <v>169</v>
      </c>
      <c r="S31" s="29"/>
      <c r="T31" s="29"/>
      <c r="U31" s="29"/>
      <c r="V31" s="29"/>
      <c r="W31" s="29"/>
      <c r="X31" s="29"/>
      <c r="Y31" s="30"/>
    </row>
    <row r="32" spans="1:25" ht="126">
      <c r="A32" t="s">
        <v>611</v>
      </c>
      <c r="B32" s="50">
        <v>45191</v>
      </c>
      <c r="C32" s="22">
        <v>45191</v>
      </c>
      <c r="D32" s="21" t="s">
        <v>175</v>
      </c>
      <c r="E32" s="21" t="s">
        <v>176</v>
      </c>
      <c r="F32" s="38">
        <v>43.387999999999998</v>
      </c>
      <c r="G32" s="38">
        <v>-78.191999999999993</v>
      </c>
      <c r="H32" s="24" t="s">
        <v>37</v>
      </c>
      <c r="I32" s="47">
        <v>43615</v>
      </c>
      <c r="J32" s="22" t="s">
        <v>38</v>
      </c>
      <c r="K32" s="27" t="s">
        <v>69</v>
      </c>
      <c r="L32" s="21" t="s">
        <v>177</v>
      </c>
      <c r="M32" s="21" t="s">
        <v>113</v>
      </c>
      <c r="N32" s="31"/>
      <c r="O32" s="31"/>
      <c r="P32" s="21" t="s">
        <v>178</v>
      </c>
      <c r="Q32" s="28"/>
      <c r="R32" s="22" t="s">
        <v>174</v>
      </c>
      <c r="S32" s="29"/>
      <c r="T32" s="29"/>
      <c r="U32" s="29"/>
      <c r="V32" s="29"/>
      <c r="W32" s="29"/>
      <c r="X32" s="29"/>
      <c r="Y32" s="30"/>
    </row>
    <row r="33" spans="1:25" ht="157.5">
      <c r="A33" t="s">
        <v>611</v>
      </c>
      <c r="B33" s="51">
        <v>45196</v>
      </c>
      <c r="C33" s="21">
        <v>45196</v>
      </c>
      <c r="D33" s="21" t="s">
        <v>180</v>
      </c>
      <c r="E33" s="24"/>
      <c r="F33" s="38">
        <v>41.520899999999997</v>
      </c>
      <c r="G33" s="38">
        <v>-81.880300000000005</v>
      </c>
      <c r="H33" s="38" t="s">
        <v>37</v>
      </c>
      <c r="I33" s="47">
        <v>44377</v>
      </c>
      <c r="J33" s="22" t="s">
        <v>38</v>
      </c>
      <c r="K33" s="27" t="s">
        <v>69</v>
      </c>
      <c r="L33" s="21" t="s">
        <v>70</v>
      </c>
      <c r="M33" s="21" t="s">
        <v>71</v>
      </c>
      <c r="N33" s="31"/>
      <c r="O33" s="31"/>
      <c r="P33" s="31" t="s">
        <v>181</v>
      </c>
      <c r="Q33" s="32"/>
      <c r="R33" s="22" t="s">
        <v>179</v>
      </c>
      <c r="S33" s="29"/>
      <c r="T33" s="29"/>
      <c r="U33" s="29"/>
      <c r="V33" s="29"/>
      <c r="W33" s="29"/>
      <c r="X33" s="29"/>
      <c r="Y33" s="30"/>
    </row>
    <row r="34" spans="1:25" ht="157.5">
      <c r="A34" t="s">
        <v>611</v>
      </c>
      <c r="B34" s="51">
        <v>45197</v>
      </c>
      <c r="C34" s="21">
        <v>45197</v>
      </c>
      <c r="D34" s="21" t="s">
        <v>183</v>
      </c>
      <c r="E34" s="24"/>
      <c r="F34" s="38">
        <v>41.619399999999999</v>
      </c>
      <c r="G34" s="38">
        <v>-81.617599999999996</v>
      </c>
      <c r="H34" s="38" t="s">
        <v>37</v>
      </c>
      <c r="I34" s="47">
        <v>44377</v>
      </c>
      <c r="J34" s="22" t="s">
        <v>38</v>
      </c>
      <c r="K34" s="27" t="s">
        <v>69</v>
      </c>
      <c r="L34" s="21" t="s">
        <v>70</v>
      </c>
      <c r="M34" s="21" t="s">
        <v>71</v>
      </c>
      <c r="N34" s="31"/>
      <c r="O34" s="31"/>
      <c r="P34" s="31" t="s">
        <v>184</v>
      </c>
      <c r="Q34" s="32"/>
      <c r="R34" s="22" t="s">
        <v>182</v>
      </c>
      <c r="S34" s="29"/>
      <c r="T34" s="29"/>
      <c r="U34" s="29"/>
      <c r="V34" s="29"/>
      <c r="W34" s="29"/>
      <c r="X34" s="29"/>
      <c r="Y34" s="30"/>
    </row>
    <row r="35" spans="1:25" ht="94.5">
      <c r="A35" t="s">
        <v>611</v>
      </c>
      <c r="B35" s="51">
        <v>45198</v>
      </c>
      <c r="C35" s="21">
        <v>45198</v>
      </c>
      <c r="D35" s="21" t="s">
        <v>186</v>
      </c>
      <c r="E35" s="24"/>
      <c r="F35" s="38">
        <v>41.892499999999998</v>
      </c>
      <c r="G35" s="38">
        <v>-87.563056000000003</v>
      </c>
      <c r="H35" s="38" t="s">
        <v>37</v>
      </c>
      <c r="I35" s="47">
        <v>44413</v>
      </c>
      <c r="J35" s="22" t="s">
        <v>38</v>
      </c>
      <c r="K35" s="27" t="s">
        <v>69</v>
      </c>
      <c r="L35" s="21" t="s">
        <v>187</v>
      </c>
      <c r="M35" s="21" t="s">
        <v>41</v>
      </c>
      <c r="N35" s="31"/>
      <c r="O35" s="31"/>
      <c r="P35" s="21" t="s">
        <v>188</v>
      </c>
      <c r="Q35" s="32"/>
      <c r="R35" s="22" t="s">
        <v>185</v>
      </c>
      <c r="S35" s="29"/>
      <c r="T35" s="29"/>
      <c r="U35" s="29"/>
      <c r="V35" s="29"/>
      <c r="W35" s="29"/>
      <c r="X35" s="29"/>
      <c r="Y35" s="30"/>
    </row>
    <row r="36" spans="1:25" ht="126">
      <c r="A36" t="s">
        <v>611</v>
      </c>
      <c r="B36" s="50">
        <v>45199</v>
      </c>
      <c r="C36" s="50">
        <v>45199</v>
      </c>
      <c r="D36" s="50" t="s">
        <v>189</v>
      </c>
      <c r="E36" s="52"/>
      <c r="F36" s="53">
        <v>42.700099999999999</v>
      </c>
      <c r="G36" s="53">
        <v>-87.635660000000001</v>
      </c>
      <c r="H36" s="53" t="s">
        <v>37</v>
      </c>
      <c r="I36" s="50" t="s">
        <v>190</v>
      </c>
      <c r="J36" s="50" t="s">
        <v>38</v>
      </c>
      <c r="K36" s="189" t="s">
        <v>69</v>
      </c>
      <c r="L36" s="50" t="s">
        <v>191</v>
      </c>
      <c r="M36" s="50" t="s">
        <v>113</v>
      </c>
      <c r="N36" s="52"/>
      <c r="O36" s="52"/>
      <c r="P36" s="21" t="s">
        <v>192</v>
      </c>
      <c r="Q36" s="35"/>
      <c r="R36" s="22"/>
      <c r="S36" s="29"/>
      <c r="T36" s="29"/>
      <c r="U36" s="29"/>
      <c r="V36" s="29"/>
      <c r="W36" s="29"/>
      <c r="X36" s="29"/>
      <c r="Y36" s="30"/>
    </row>
    <row r="37" spans="1:25" ht="63">
      <c r="A37" t="s">
        <v>611</v>
      </c>
      <c r="B37" s="21" t="s">
        <v>193</v>
      </c>
      <c r="C37" s="23"/>
      <c r="D37" s="24" t="s">
        <v>194</v>
      </c>
      <c r="E37" s="24" t="s">
        <v>194</v>
      </c>
      <c r="F37" s="25">
        <v>41.55</v>
      </c>
      <c r="G37" s="25">
        <v>-81.765000000000001</v>
      </c>
      <c r="H37" s="24" t="s">
        <v>195</v>
      </c>
      <c r="I37" s="26">
        <v>42528</v>
      </c>
      <c r="J37" s="23" t="s">
        <v>38</v>
      </c>
      <c r="K37" s="34" t="s">
        <v>69</v>
      </c>
      <c r="L37" s="21" t="s">
        <v>70</v>
      </c>
      <c r="M37" s="21" t="s">
        <v>71</v>
      </c>
      <c r="N37" s="31"/>
      <c r="O37" s="31"/>
      <c r="P37" s="31" t="s">
        <v>196</v>
      </c>
      <c r="Q37" s="32"/>
      <c r="R37" s="23"/>
      <c r="S37" s="29"/>
      <c r="T37" s="29"/>
      <c r="U37" s="29"/>
      <c r="V37" s="29"/>
      <c r="W37" s="29"/>
      <c r="X37" s="29"/>
      <c r="Y37" s="30"/>
    </row>
    <row r="38" spans="1:25" ht="157.5">
      <c r="A38" t="s">
        <v>611</v>
      </c>
      <c r="B38" s="21" t="s">
        <v>197</v>
      </c>
      <c r="C38" s="23"/>
      <c r="D38" s="21" t="s">
        <v>198</v>
      </c>
      <c r="E38" s="24" t="s">
        <v>199</v>
      </c>
      <c r="F38" s="54">
        <v>44.505510000000001</v>
      </c>
      <c r="G38" s="54">
        <v>-87.455551999999997</v>
      </c>
      <c r="H38" s="38" t="s">
        <v>37</v>
      </c>
      <c r="I38" s="21" t="s">
        <v>190</v>
      </c>
      <c r="J38" s="22" t="s">
        <v>69</v>
      </c>
      <c r="K38" s="39" t="s">
        <v>39</v>
      </c>
      <c r="L38" s="21" t="s">
        <v>200</v>
      </c>
      <c r="M38" s="21" t="s">
        <v>41</v>
      </c>
      <c r="N38" s="31"/>
      <c r="O38" s="31"/>
      <c r="P38" s="31" t="s">
        <v>201</v>
      </c>
      <c r="Q38" s="33"/>
      <c r="R38" s="23"/>
      <c r="S38" s="29"/>
      <c r="T38" s="29"/>
      <c r="U38" s="29"/>
      <c r="V38" s="29"/>
      <c r="W38" s="29"/>
      <c r="X38" s="29"/>
      <c r="Y38" s="30"/>
    </row>
    <row r="39" spans="1:25" ht="63">
      <c r="A39" t="s">
        <v>611</v>
      </c>
      <c r="B39" s="21" t="s">
        <v>202</v>
      </c>
      <c r="C39" s="23"/>
      <c r="D39" s="21" t="s">
        <v>203</v>
      </c>
      <c r="E39" s="24"/>
      <c r="F39" s="38">
        <v>42.126652999999997</v>
      </c>
      <c r="G39" s="38">
        <v>-80.149029999999996</v>
      </c>
      <c r="H39" s="38" t="s">
        <v>37</v>
      </c>
      <c r="I39" s="21">
        <v>2018</v>
      </c>
      <c r="J39" s="22" t="s">
        <v>38</v>
      </c>
      <c r="K39" s="27" t="s">
        <v>69</v>
      </c>
      <c r="L39" s="21" t="s">
        <v>112</v>
      </c>
      <c r="M39" s="21" t="s">
        <v>113</v>
      </c>
      <c r="N39" s="31"/>
      <c r="O39" s="31"/>
      <c r="P39" s="21" t="s">
        <v>204</v>
      </c>
      <c r="Q39" s="32"/>
      <c r="R39" s="23"/>
      <c r="S39" s="29"/>
      <c r="T39" s="29"/>
      <c r="U39" s="29"/>
      <c r="V39" s="29"/>
      <c r="W39" s="29"/>
      <c r="X39" s="29"/>
      <c r="Y39" s="30"/>
    </row>
    <row r="40" spans="1:25" ht="31.5">
      <c r="A40" t="s">
        <v>611</v>
      </c>
      <c r="B40" s="21" t="s">
        <v>205</v>
      </c>
      <c r="C40" s="23"/>
      <c r="D40" s="21" t="s">
        <v>207</v>
      </c>
      <c r="E40" s="24"/>
      <c r="F40" s="38">
        <v>42.126286</v>
      </c>
      <c r="G40" s="38">
        <v>-80.147504999999995</v>
      </c>
      <c r="H40" s="38" t="s">
        <v>208</v>
      </c>
      <c r="I40" s="21">
        <v>2018</v>
      </c>
      <c r="J40" s="22" t="s">
        <v>38</v>
      </c>
      <c r="K40" s="27" t="s">
        <v>69</v>
      </c>
      <c r="L40" s="21" t="s">
        <v>112</v>
      </c>
      <c r="M40" s="21" t="s">
        <v>113</v>
      </c>
      <c r="N40" s="31"/>
      <c r="O40" s="31"/>
      <c r="P40" s="31" t="s">
        <v>209</v>
      </c>
      <c r="Q40" s="32"/>
      <c r="R40" s="22" t="s">
        <v>206</v>
      </c>
      <c r="S40" s="29"/>
      <c r="T40" s="29"/>
      <c r="U40" s="29"/>
      <c r="V40" s="29"/>
      <c r="W40" s="29"/>
      <c r="X40" s="29"/>
      <c r="Y40" s="30"/>
    </row>
    <row r="41" spans="1:25" ht="63">
      <c r="A41" t="s">
        <v>611</v>
      </c>
      <c r="B41" s="55" t="s">
        <v>210</v>
      </c>
      <c r="C41" s="56"/>
      <c r="D41" s="55" t="s">
        <v>211</v>
      </c>
      <c r="E41" s="7"/>
      <c r="F41" s="57">
        <v>42.144334999999998</v>
      </c>
      <c r="G41" s="57">
        <v>-80.139368000000005</v>
      </c>
      <c r="H41" s="57" t="s">
        <v>37</v>
      </c>
      <c r="I41" s="55">
        <v>2018</v>
      </c>
      <c r="J41" s="58" t="s">
        <v>38</v>
      </c>
      <c r="K41" s="59" t="s">
        <v>69</v>
      </c>
      <c r="L41" s="55" t="s">
        <v>112</v>
      </c>
      <c r="M41" s="55" t="s">
        <v>113</v>
      </c>
      <c r="N41" s="105"/>
      <c r="O41" s="105"/>
      <c r="P41" s="55" t="s">
        <v>212</v>
      </c>
      <c r="Q41" s="59"/>
      <c r="R41" s="56"/>
      <c r="S41" s="60"/>
      <c r="T41" s="60"/>
      <c r="U41" s="60"/>
      <c r="V41" s="60"/>
      <c r="W41" s="60"/>
      <c r="X41" s="60"/>
      <c r="Y41" s="61"/>
    </row>
    <row r="42" spans="1:25" ht="78.75">
      <c r="A42" t="s">
        <v>611</v>
      </c>
      <c r="B42" s="52" t="s">
        <v>213</v>
      </c>
      <c r="C42" s="23"/>
      <c r="D42" s="24" t="s">
        <v>215</v>
      </c>
      <c r="E42" s="24" t="s">
        <v>215</v>
      </c>
      <c r="F42" s="25">
        <v>41.496000000000002</v>
      </c>
      <c r="G42" s="25">
        <v>-82.75</v>
      </c>
      <c r="H42" s="24" t="s">
        <v>37</v>
      </c>
      <c r="I42" s="26">
        <v>42913</v>
      </c>
      <c r="J42" s="23" t="s">
        <v>38</v>
      </c>
      <c r="K42" s="29" t="s">
        <v>69</v>
      </c>
      <c r="L42" s="24" t="s">
        <v>216</v>
      </c>
      <c r="M42" s="24" t="s">
        <v>41</v>
      </c>
      <c r="N42" s="31"/>
      <c r="O42" s="31"/>
      <c r="P42" s="21" t="s">
        <v>217</v>
      </c>
      <c r="Q42" s="28"/>
      <c r="R42" s="22" t="s">
        <v>214</v>
      </c>
      <c r="S42" s="29"/>
      <c r="T42" s="29"/>
      <c r="U42" s="29"/>
      <c r="V42" s="29"/>
      <c r="W42" s="29"/>
      <c r="X42" s="29"/>
      <c r="Y42" s="30"/>
    </row>
    <row r="43" spans="1:25" ht="31.5">
      <c r="A43" t="s">
        <v>611</v>
      </c>
      <c r="B43" s="21" t="s">
        <v>218</v>
      </c>
      <c r="C43" s="23"/>
      <c r="D43" s="51" t="s">
        <v>219</v>
      </c>
      <c r="E43" s="62"/>
      <c r="F43" s="63">
        <f>45+(41/60)+(27/3600)</f>
        <v>45.69083333333333</v>
      </c>
      <c r="G43" s="40">
        <f>-84-(57/60)-(56/3600)</f>
        <v>-84.965555555555554</v>
      </c>
      <c r="H43" s="38" t="s">
        <v>208</v>
      </c>
      <c r="I43" s="64">
        <v>44682</v>
      </c>
      <c r="J43" s="22" t="s">
        <v>38</v>
      </c>
      <c r="K43" s="189" t="s">
        <v>69</v>
      </c>
      <c r="L43" s="51" t="s">
        <v>220</v>
      </c>
      <c r="M43" s="21" t="s">
        <v>221</v>
      </c>
      <c r="N43" s="31"/>
      <c r="O43" s="31"/>
      <c r="P43" s="65" t="s">
        <v>222</v>
      </c>
      <c r="Q43" s="32"/>
      <c r="R43" s="23"/>
      <c r="S43" s="29"/>
      <c r="T43" s="29"/>
      <c r="U43" s="29"/>
      <c r="V43" s="29"/>
      <c r="W43" s="29"/>
      <c r="X43" s="29"/>
      <c r="Y43" s="30"/>
    </row>
    <row r="44" spans="1:25" ht="110.25">
      <c r="A44" t="s">
        <v>611</v>
      </c>
      <c r="B44" s="50" t="s">
        <v>223</v>
      </c>
      <c r="C44" s="23"/>
      <c r="D44" s="21" t="s">
        <v>224</v>
      </c>
      <c r="E44" s="21" t="s">
        <v>224</v>
      </c>
      <c r="F44" s="25">
        <v>42.56</v>
      </c>
      <c r="G44" s="25">
        <v>-79.430000000000007</v>
      </c>
      <c r="H44" s="24" t="s">
        <v>37</v>
      </c>
      <c r="I44" s="26">
        <v>40029</v>
      </c>
      <c r="J44" s="23" t="s">
        <v>38</v>
      </c>
      <c r="K44" s="66" t="s">
        <v>39</v>
      </c>
      <c r="L44" s="21" t="s">
        <v>225</v>
      </c>
      <c r="M44" s="24" t="s">
        <v>41</v>
      </c>
      <c r="N44" s="31"/>
      <c r="O44" s="31"/>
      <c r="P44" s="21" t="s">
        <v>226</v>
      </c>
      <c r="Q44" s="35"/>
      <c r="R44" s="23"/>
      <c r="S44" s="29"/>
      <c r="T44" s="29"/>
      <c r="U44" s="29"/>
      <c r="V44" s="29"/>
      <c r="W44" s="29"/>
      <c r="X44" s="29"/>
      <c r="Y44" s="30"/>
    </row>
    <row r="45" spans="1:25" ht="15.75">
      <c r="A45" t="s">
        <v>611</v>
      </c>
      <c r="B45" s="67" t="s">
        <v>227</v>
      </c>
      <c r="C45" s="68"/>
      <c r="D45" s="67" t="s">
        <v>228</v>
      </c>
      <c r="E45" s="69"/>
      <c r="F45" s="70">
        <v>43.035939999999997</v>
      </c>
      <c r="G45" s="70">
        <v>-87.895962999999995</v>
      </c>
      <c r="H45" s="71" t="s">
        <v>37</v>
      </c>
      <c r="I45" s="67"/>
      <c r="J45" s="72" t="s">
        <v>38</v>
      </c>
      <c r="K45" s="73" t="s">
        <v>69</v>
      </c>
      <c r="L45" s="67" t="s">
        <v>40</v>
      </c>
      <c r="M45" s="67" t="s">
        <v>41</v>
      </c>
      <c r="N45" s="98"/>
      <c r="O45" s="98"/>
      <c r="P45" s="74" t="s">
        <v>229</v>
      </c>
      <c r="Q45" s="67"/>
      <c r="R45" s="68"/>
      <c r="S45" s="29"/>
      <c r="T45" s="29"/>
      <c r="U45" s="29"/>
      <c r="V45" s="29"/>
      <c r="W45" s="29"/>
      <c r="X45" s="29"/>
      <c r="Y45" s="30"/>
    </row>
    <row r="46" spans="1:25" ht="63">
      <c r="A46" t="s">
        <v>611</v>
      </c>
      <c r="B46" s="21" t="s">
        <v>230</v>
      </c>
      <c r="C46" s="23"/>
      <c r="D46" s="75" t="s">
        <v>231</v>
      </c>
      <c r="E46" s="62"/>
      <c r="F46" s="63">
        <f>41+(16/60)+(45/3600)</f>
        <v>41.279166666666669</v>
      </c>
      <c r="G46" s="40">
        <f>-84-(23/60)-(6/3600)</f>
        <v>-84.385000000000005</v>
      </c>
      <c r="H46" s="38" t="s">
        <v>195</v>
      </c>
      <c r="I46" s="76">
        <v>44621</v>
      </c>
      <c r="J46" s="22" t="s">
        <v>38</v>
      </c>
      <c r="K46" s="189" t="s">
        <v>69</v>
      </c>
      <c r="L46" s="75" t="s">
        <v>232</v>
      </c>
      <c r="M46" s="21" t="s">
        <v>143</v>
      </c>
      <c r="N46" s="31"/>
      <c r="O46" s="31"/>
      <c r="P46" s="21" t="s">
        <v>233</v>
      </c>
      <c r="Q46" s="32"/>
      <c r="R46" s="23"/>
      <c r="S46" s="29"/>
      <c r="T46" s="29"/>
      <c r="U46" s="29"/>
      <c r="V46" s="29"/>
      <c r="W46" s="29"/>
      <c r="X46" s="29"/>
      <c r="Y46" s="30"/>
    </row>
    <row r="47" spans="1:25" ht="87.75" customHeight="1">
      <c r="A47" t="s">
        <v>611</v>
      </c>
      <c r="B47" s="21" t="s">
        <v>234</v>
      </c>
      <c r="C47" s="23"/>
      <c r="D47" s="21" t="s">
        <v>235</v>
      </c>
      <c r="E47" s="24"/>
      <c r="F47" s="38">
        <v>45.720838999999998</v>
      </c>
      <c r="G47" s="38">
        <v>-85.008689000000004</v>
      </c>
      <c r="H47" s="38" t="s">
        <v>37</v>
      </c>
      <c r="I47" s="21">
        <v>2022</v>
      </c>
      <c r="J47" s="22" t="s">
        <v>69</v>
      </c>
      <c r="K47" s="189" t="s">
        <v>69</v>
      </c>
      <c r="L47" s="21" t="s">
        <v>236</v>
      </c>
      <c r="M47" s="21" t="s">
        <v>221</v>
      </c>
      <c r="N47" s="31"/>
      <c r="O47" s="31"/>
      <c r="P47" s="31" t="s">
        <v>237</v>
      </c>
      <c r="Q47" s="32"/>
      <c r="R47" s="23"/>
      <c r="S47" s="29"/>
      <c r="T47" s="29"/>
      <c r="U47" s="29"/>
      <c r="V47" s="29"/>
      <c r="W47" s="29"/>
      <c r="X47" s="29"/>
      <c r="Y47" s="30"/>
    </row>
    <row r="48" spans="1:25" ht="75" customHeight="1">
      <c r="A48" t="s">
        <v>611</v>
      </c>
      <c r="B48" s="21" t="s">
        <v>238</v>
      </c>
      <c r="C48" s="23"/>
      <c r="D48" s="21" t="s">
        <v>239</v>
      </c>
      <c r="E48" s="21" t="s">
        <v>239</v>
      </c>
      <c r="F48" s="38">
        <v>44.539099999999998</v>
      </c>
      <c r="G48" s="38">
        <v>-88.003500000000003</v>
      </c>
      <c r="H48" s="38" t="s">
        <v>195</v>
      </c>
      <c r="I48" s="21" t="s">
        <v>240</v>
      </c>
      <c r="J48" s="22" t="s">
        <v>38</v>
      </c>
      <c r="K48" s="189" t="s">
        <v>69</v>
      </c>
      <c r="L48" s="21" t="s">
        <v>241</v>
      </c>
      <c r="M48" s="21" t="s">
        <v>143</v>
      </c>
      <c r="N48" s="31"/>
      <c r="O48" s="31"/>
      <c r="P48" s="21" t="s">
        <v>242</v>
      </c>
      <c r="Q48" s="32"/>
      <c r="R48" s="23"/>
      <c r="S48" s="29"/>
      <c r="T48" s="29"/>
      <c r="U48" s="29"/>
      <c r="V48" s="29"/>
      <c r="W48" s="29"/>
      <c r="X48" s="29"/>
      <c r="Y48" s="30"/>
    </row>
    <row r="49" spans="1:25" ht="29.25">
      <c r="A49" t="s">
        <v>611</v>
      </c>
      <c r="B49" s="67" t="s">
        <v>243</v>
      </c>
      <c r="C49" s="68"/>
      <c r="D49" s="67" t="s">
        <v>244</v>
      </c>
      <c r="E49" s="77"/>
      <c r="F49" s="71">
        <v>44.658299999999997</v>
      </c>
      <c r="G49" s="71">
        <v>-87.820599999999999</v>
      </c>
      <c r="H49" s="71" t="s">
        <v>37</v>
      </c>
      <c r="I49" s="78">
        <v>44774</v>
      </c>
      <c r="J49" s="72" t="s">
        <v>38</v>
      </c>
      <c r="K49" s="73" t="s">
        <v>39</v>
      </c>
      <c r="L49" s="67" t="s">
        <v>245</v>
      </c>
      <c r="M49" s="67" t="s">
        <v>41</v>
      </c>
      <c r="N49" s="98"/>
      <c r="O49" s="98"/>
      <c r="P49" s="79" t="s">
        <v>246</v>
      </c>
      <c r="Q49" s="80"/>
      <c r="R49" s="68"/>
      <c r="S49" s="29"/>
      <c r="T49" s="29"/>
      <c r="U49" s="29"/>
      <c r="V49" s="29"/>
      <c r="W49" s="29"/>
      <c r="X49" s="29"/>
      <c r="Y49" s="30"/>
    </row>
    <row r="50" spans="1:25" ht="75" customHeight="1">
      <c r="A50" t="s">
        <v>611</v>
      </c>
      <c r="B50" s="21" t="s">
        <v>247</v>
      </c>
      <c r="C50" s="23"/>
      <c r="D50" s="21" t="s">
        <v>248</v>
      </c>
      <c r="E50" s="24"/>
      <c r="F50" s="38">
        <v>44.653889999999997</v>
      </c>
      <c r="G50" s="38">
        <v>-87.929721999999998</v>
      </c>
      <c r="H50" s="38" t="s">
        <v>195</v>
      </c>
      <c r="I50" s="21" t="s">
        <v>141</v>
      </c>
      <c r="J50" s="22" t="s">
        <v>38</v>
      </c>
      <c r="K50" s="189" t="s">
        <v>69</v>
      </c>
      <c r="L50" s="21" t="s">
        <v>249</v>
      </c>
      <c r="M50" s="21" t="s">
        <v>143</v>
      </c>
      <c r="N50" s="31"/>
      <c r="O50" s="31"/>
      <c r="P50" s="21" t="s">
        <v>250</v>
      </c>
      <c r="Q50" s="32"/>
      <c r="R50" s="23"/>
      <c r="S50" s="29"/>
      <c r="T50" s="29"/>
      <c r="U50" s="29"/>
      <c r="V50" s="29"/>
      <c r="W50" s="29"/>
      <c r="X50" s="29"/>
      <c r="Y50" s="30"/>
    </row>
    <row r="51" spans="1:25" ht="15.75">
      <c r="A51" t="s">
        <v>611</v>
      </c>
      <c r="B51" s="67" t="s">
        <v>251</v>
      </c>
      <c r="C51" s="68"/>
      <c r="D51" s="67" t="s">
        <v>252</v>
      </c>
      <c r="E51" s="69"/>
      <c r="F51" s="81">
        <v>44.526150000000001</v>
      </c>
      <c r="G51" s="81">
        <v>-87.942899999999995</v>
      </c>
      <c r="H51" s="71" t="s">
        <v>195</v>
      </c>
      <c r="I51" s="78">
        <v>44743</v>
      </c>
      <c r="J51" s="72" t="s">
        <v>38</v>
      </c>
      <c r="K51" s="73" t="s">
        <v>39</v>
      </c>
      <c r="L51" s="67" t="s">
        <v>245</v>
      </c>
      <c r="M51" s="67" t="s">
        <v>41</v>
      </c>
      <c r="N51" s="98"/>
      <c r="O51" s="98"/>
      <c r="P51" s="82" t="s">
        <v>253</v>
      </c>
      <c r="Q51" s="80"/>
      <c r="R51" s="68"/>
      <c r="S51" s="83"/>
      <c r="T51" s="83"/>
      <c r="U51" s="83"/>
      <c r="V51" s="83"/>
      <c r="W51" s="83"/>
      <c r="X51" s="83"/>
      <c r="Y51" s="84"/>
    </row>
    <row r="52" spans="1:25" ht="78.75">
      <c r="A52" t="s">
        <v>611</v>
      </c>
      <c r="B52" s="52" t="s">
        <v>254</v>
      </c>
      <c r="C52" s="23"/>
      <c r="D52" s="24" t="s">
        <v>256</v>
      </c>
      <c r="E52" s="24" t="s">
        <v>256</v>
      </c>
      <c r="F52" s="25">
        <v>41.82</v>
      </c>
      <c r="G52" s="25">
        <v>-83.36</v>
      </c>
      <c r="H52" s="24" t="s">
        <v>37</v>
      </c>
      <c r="I52" s="26">
        <v>42125</v>
      </c>
      <c r="J52" s="23" t="s">
        <v>38</v>
      </c>
      <c r="K52" s="34" t="s">
        <v>89</v>
      </c>
      <c r="L52" s="24" t="s">
        <v>90</v>
      </c>
      <c r="M52" s="24" t="s">
        <v>91</v>
      </c>
      <c r="N52" s="31"/>
      <c r="O52" s="31"/>
      <c r="P52" s="21" t="s">
        <v>257</v>
      </c>
      <c r="Q52" s="28"/>
      <c r="R52" s="22" t="s">
        <v>255</v>
      </c>
      <c r="S52" s="29"/>
      <c r="T52" s="29"/>
      <c r="U52" s="29"/>
      <c r="V52" s="29"/>
      <c r="W52" s="29"/>
      <c r="X52" s="29"/>
      <c r="Y52" s="30"/>
    </row>
    <row r="53" spans="1:25" ht="78.75">
      <c r="A53" t="s">
        <v>611</v>
      </c>
      <c r="B53" s="52" t="s">
        <v>258</v>
      </c>
      <c r="C53" s="23"/>
      <c r="D53" s="24" t="s">
        <v>260</v>
      </c>
      <c r="E53" s="24" t="s">
        <v>260</v>
      </c>
      <c r="F53" s="25">
        <v>41.83</v>
      </c>
      <c r="G53" s="25">
        <v>-83.2</v>
      </c>
      <c r="H53" s="24" t="s">
        <v>37</v>
      </c>
      <c r="I53" s="26">
        <v>42125</v>
      </c>
      <c r="J53" s="23" t="s">
        <v>38</v>
      </c>
      <c r="K53" s="34" t="s">
        <v>89</v>
      </c>
      <c r="L53" s="24" t="s">
        <v>90</v>
      </c>
      <c r="M53" s="24" t="s">
        <v>91</v>
      </c>
      <c r="N53" s="31"/>
      <c r="O53" s="31"/>
      <c r="P53" s="21" t="s">
        <v>261</v>
      </c>
      <c r="Q53" s="28"/>
      <c r="R53" s="22" t="s">
        <v>259</v>
      </c>
      <c r="S53" s="29"/>
      <c r="T53" s="29"/>
      <c r="U53" s="29"/>
      <c r="V53" s="29"/>
      <c r="W53" s="29"/>
      <c r="X53" s="29"/>
      <c r="Y53" s="30"/>
    </row>
    <row r="54" spans="1:25" ht="15.75" customHeight="1">
      <c r="A54" t="s">
        <v>611</v>
      </c>
      <c r="B54" s="52" t="s">
        <v>262</v>
      </c>
      <c r="C54" s="23"/>
      <c r="D54" s="24" t="s">
        <v>264</v>
      </c>
      <c r="E54" s="24" t="s">
        <v>264</v>
      </c>
      <c r="F54" s="25">
        <v>41.82</v>
      </c>
      <c r="G54" s="25">
        <v>-83.36</v>
      </c>
      <c r="H54" s="24" t="s">
        <v>37</v>
      </c>
      <c r="I54" s="26">
        <v>42125</v>
      </c>
      <c r="J54" s="23" t="s">
        <v>38</v>
      </c>
      <c r="K54" s="34" t="s">
        <v>89</v>
      </c>
      <c r="L54" s="24" t="s">
        <v>90</v>
      </c>
      <c r="M54" s="24" t="s">
        <v>91</v>
      </c>
      <c r="N54" s="31"/>
      <c r="O54" s="31"/>
      <c r="P54" s="21" t="s">
        <v>265</v>
      </c>
      <c r="Q54" s="28"/>
      <c r="R54" s="22" t="s">
        <v>263</v>
      </c>
      <c r="S54" s="29"/>
      <c r="T54" s="29"/>
      <c r="U54" s="29"/>
      <c r="V54" s="29"/>
      <c r="W54" s="29"/>
      <c r="X54" s="29"/>
      <c r="Y54" s="30"/>
    </row>
    <row r="55" spans="1:25" ht="63">
      <c r="A55" t="s">
        <v>611</v>
      </c>
      <c r="B55" s="24" t="s">
        <v>266</v>
      </c>
      <c r="C55" s="22"/>
      <c r="D55" s="21" t="s">
        <v>268</v>
      </c>
      <c r="E55" s="24"/>
      <c r="F55" s="54">
        <v>47.120139999999999</v>
      </c>
      <c r="G55" s="54">
        <v>-88.552869999999999</v>
      </c>
      <c r="H55" s="38" t="s">
        <v>208</v>
      </c>
      <c r="I55" s="64">
        <v>43040</v>
      </c>
      <c r="J55" s="22" t="s">
        <v>38</v>
      </c>
      <c r="K55" s="27" t="s">
        <v>69</v>
      </c>
      <c r="L55" s="21" t="s">
        <v>55</v>
      </c>
      <c r="M55" s="21" t="s">
        <v>41</v>
      </c>
      <c r="N55" s="31"/>
      <c r="O55" s="31"/>
      <c r="P55" s="21" t="s">
        <v>269</v>
      </c>
      <c r="Q55" s="32"/>
      <c r="R55" s="22" t="s">
        <v>267</v>
      </c>
      <c r="S55" s="29"/>
      <c r="T55" s="29"/>
      <c r="U55" s="29"/>
      <c r="V55" s="29"/>
      <c r="W55" s="29"/>
      <c r="X55" s="29"/>
      <c r="Y55" s="30"/>
    </row>
    <row r="56" spans="1:25" ht="47.25">
      <c r="A56" t="s">
        <v>611</v>
      </c>
      <c r="B56" s="50" t="s">
        <v>270</v>
      </c>
      <c r="C56" s="23" t="s">
        <v>270</v>
      </c>
      <c r="D56" s="24" t="s">
        <v>271</v>
      </c>
      <c r="E56" s="24" t="s">
        <v>272</v>
      </c>
      <c r="F56" s="25">
        <v>46.720999999999997</v>
      </c>
      <c r="G56" s="25">
        <v>-87.412000000000006</v>
      </c>
      <c r="H56" s="24" t="s">
        <v>208</v>
      </c>
      <c r="I56" s="26">
        <v>40457</v>
      </c>
      <c r="J56" s="23" t="s">
        <v>38</v>
      </c>
      <c r="K56" s="34" t="s">
        <v>69</v>
      </c>
      <c r="L56" s="24" t="s">
        <v>273</v>
      </c>
      <c r="M56" s="24" t="s">
        <v>274</v>
      </c>
      <c r="N56" s="31"/>
      <c r="O56" s="31"/>
      <c r="P56" s="21" t="s">
        <v>275</v>
      </c>
      <c r="Q56" s="32"/>
      <c r="R56" s="23"/>
      <c r="S56" s="29"/>
      <c r="T56" s="29"/>
      <c r="U56" s="29"/>
      <c r="V56" s="29"/>
      <c r="W56" s="29"/>
      <c r="X56" s="29"/>
      <c r="Y56" s="30"/>
    </row>
    <row r="57" spans="1:25" ht="114.75">
      <c r="A57" t="s">
        <v>611</v>
      </c>
      <c r="B57" s="85" t="s">
        <v>276</v>
      </c>
      <c r="C57" s="85"/>
      <c r="D57" s="85" t="s">
        <v>277</v>
      </c>
      <c r="E57" s="85" t="s">
        <v>278</v>
      </c>
      <c r="F57" s="86">
        <v>43.24</v>
      </c>
      <c r="G57" s="86">
        <v>-86.28</v>
      </c>
      <c r="H57" s="85" t="s">
        <v>37</v>
      </c>
      <c r="I57" s="87">
        <v>40703</v>
      </c>
      <c r="J57" s="85" t="s">
        <v>38</v>
      </c>
      <c r="K57" s="88" t="s">
        <v>69</v>
      </c>
      <c r="L57" s="85" t="s">
        <v>279</v>
      </c>
      <c r="M57" s="85" t="s">
        <v>41</v>
      </c>
      <c r="N57" s="90"/>
      <c r="O57" s="90"/>
      <c r="P57" s="89" t="s">
        <v>280</v>
      </c>
      <c r="Q57" s="90"/>
      <c r="R57" s="85"/>
      <c r="S57" s="29"/>
      <c r="T57" s="29"/>
      <c r="U57" s="29"/>
      <c r="V57" s="29"/>
      <c r="W57" s="29"/>
      <c r="X57" s="29"/>
      <c r="Y57" s="30"/>
    </row>
    <row r="58" spans="1:25" ht="47.25">
      <c r="A58" t="s">
        <v>611</v>
      </c>
      <c r="B58" s="21" t="s">
        <v>281</v>
      </c>
      <c r="C58" s="23"/>
      <c r="D58" s="51" t="s">
        <v>282</v>
      </c>
      <c r="E58" s="24"/>
      <c r="F58" s="91">
        <v>41.055833333333332</v>
      </c>
      <c r="G58" s="91">
        <v>-83.688055555555565</v>
      </c>
      <c r="H58" s="38" t="s">
        <v>195</v>
      </c>
      <c r="I58" s="21" t="s">
        <v>141</v>
      </c>
      <c r="J58" s="22" t="s">
        <v>38</v>
      </c>
      <c r="K58" s="189" t="s">
        <v>69</v>
      </c>
      <c r="L58" s="21" t="s">
        <v>283</v>
      </c>
      <c r="M58" s="21" t="s">
        <v>41</v>
      </c>
      <c r="N58" s="31"/>
      <c r="O58" s="31"/>
      <c r="P58" s="21" t="s">
        <v>284</v>
      </c>
      <c r="Q58" s="28"/>
      <c r="R58" s="23"/>
      <c r="S58" s="29"/>
      <c r="T58" s="29"/>
      <c r="U58" s="29"/>
      <c r="V58" s="29"/>
      <c r="W58" s="29"/>
      <c r="X58" s="29"/>
      <c r="Y58" s="30"/>
    </row>
    <row r="59" spans="1:25" ht="47.25">
      <c r="A59" t="s">
        <v>611</v>
      </c>
      <c r="B59" s="21" t="s">
        <v>285</v>
      </c>
      <c r="C59" s="23"/>
      <c r="D59" s="51" t="s">
        <v>286</v>
      </c>
      <c r="E59" s="24"/>
      <c r="F59" s="91">
        <v>41.037300000000002</v>
      </c>
      <c r="G59" s="91">
        <v>-83.076599999999999</v>
      </c>
      <c r="H59" s="38" t="s">
        <v>195</v>
      </c>
      <c r="I59" s="21" t="s">
        <v>141</v>
      </c>
      <c r="J59" s="22" t="s">
        <v>38</v>
      </c>
      <c r="K59" s="189" t="s">
        <v>69</v>
      </c>
      <c r="L59" s="21" t="s">
        <v>283</v>
      </c>
      <c r="M59" s="21" t="s">
        <v>41</v>
      </c>
      <c r="N59" s="31"/>
      <c r="O59" s="31"/>
      <c r="P59" s="31" t="s">
        <v>287</v>
      </c>
      <c r="Q59" s="28"/>
      <c r="R59" s="23"/>
      <c r="S59" s="29"/>
      <c r="T59" s="29"/>
      <c r="U59" s="29"/>
      <c r="V59" s="29"/>
      <c r="W59" s="29"/>
      <c r="X59" s="29"/>
      <c r="Y59" s="30"/>
    </row>
    <row r="60" spans="1:25" ht="63">
      <c r="A60" t="s">
        <v>611</v>
      </c>
      <c r="B60" s="21" t="s">
        <v>288</v>
      </c>
      <c r="C60" s="23"/>
      <c r="D60" s="51" t="s">
        <v>289</v>
      </c>
      <c r="E60" s="24"/>
      <c r="F60" s="91">
        <v>41.449444444444438</v>
      </c>
      <c r="G60" s="91">
        <v>-83.361388888888882</v>
      </c>
      <c r="H60" s="38" t="s">
        <v>195</v>
      </c>
      <c r="I60" s="21" t="s">
        <v>141</v>
      </c>
      <c r="J60" s="22" t="s">
        <v>38</v>
      </c>
      <c r="K60" s="189" t="s">
        <v>69</v>
      </c>
      <c r="L60" s="21" t="s">
        <v>283</v>
      </c>
      <c r="M60" s="21" t="s">
        <v>41</v>
      </c>
      <c r="N60" s="31"/>
      <c r="O60" s="31"/>
      <c r="P60" s="21" t="s">
        <v>290</v>
      </c>
      <c r="Q60" s="28"/>
      <c r="R60" s="23"/>
      <c r="S60" s="29"/>
      <c r="T60" s="29"/>
      <c r="U60" s="29"/>
      <c r="V60" s="29"/>
      <c r="W60" s="29"/>
      <c r="X60" s="29"/>
      <c r="Y60" s="30"/>
    </row>
    <row r="61" spans="1:25" ht="137.25" customHeight="1">
      <c r="A61" t="s">
        <v>611</v>
      </c>
      <c r="B61" s="21" t="s">
        <v>291</v>
      </c>
      <c r="C61" s="23"/>
      <c r="D61" s="51" t="s">
        <v>292</v>
      </c>
      <c r="E61" s="24"/>
      <c r="F61" s="91">
        <v>41.113611111111112</v>
      </c>
      <c r="G61" s="91">
        <v>-83.168333333333337</v>
      </c>
      <c r="H61" s="38" t="s">
        <v>195</v>
      </c>
      <c r="I61" s="21" t="s">
        <v>141</v>
      </c>
      <c r="J61" s="22" t="s">
        <v>38</v>
      </c>
      <c r="K61" s="189" t="s">
        <v>69</v>
      </c>
      <c r="L61" s="21" t="s">
        <v>283</v>
      </c>
      <c r="M61" s="21" t="s">
        <v>41</v>
      </c>
      <c r="N61" s="31"/>
      <c r="O61" s="31"/>
      <c r="P61" s="31" t="s">
        <v>293</v>
      </c>
      <c r="Q61" s="28"/>
      <c r="R61" s="23"/>
      <c r="S61" s="29"/>
      <c r="T61" s="29"/>
      <c r="U61" s="29"/>
      <c r="V61" s="29"/>
      <c r="W61" s="29"/>
      <c r="X61" s="29"/>
      <c r="Y61" s="30"/>
    </row>
    <row r="62" spans="1:25" ht="47.25">
      <c r="A62" t="s">
        <v>611</v>
      </c>
      <c r="B62" s="21" t="s">
        <v>294</v>
      </c>
      <c r="C62" s="23"/>
      <c r="D62" s="51" t="s">
        <v>295</v>
      </c>
      <c r="E62" s="24"/>
      <c r="F62" s="91">
        <v>41.307830699999997</v>
      </c>
      <c r="G62" s="91">
        <v>-83.158808800000003</v>
      </c>
      <c r="H62" s="38" t="s">
        <v>195</v>
      </c>
      <c r="I62" s="21" t="s">
        <v>141</v>
      </c>
      <c r="J62" s="22" t="s">
        <v>38</v>
      </c>
      <c r="K62" s="189" t="s">
        <v>69</v>
      </c>
      <c r="L62" s="21" t="s">
        <v>283</v>
      </c>
      <c r="M62" s="21" t="s">
        <v>41</v>
      </c>
      <c r="N62" s="31"/>
      <c r="O62" s="31"/>
      <c r="P62" s="21" t="s">
        <v>296</v>
      </c>
      <c r="Q62" s="28"/>
      <c r="R62" s="23"/>
      <c r="S62" s="29"/>
      <c r="T62" s="29"/>
      <c r="U62" s="29"/>
      <c r="V62" s="29"/>
      <c r="W62" s="29"/>
      <c r="X62" s="29"/>
      <c r="Y62" s="30"/>
    </row>
    <row r="63" spans="1:25" ht="47.25">
      <c r="A63" t="s">
        <v>611</v>
      </c>
      <c r="B63" s="21" t="s">
        <v>297</v>
      </c>
      <c r="C63" s="23"/>
      <c r="D63" s="51" t="s">
        <v>298</v>
      </c>
      <c r="E63" s="24"/>
      <c r="F63" s="91">
        <v>41.356388888888887</v>
      </c>
      <c r="G63" s="91">
        <v>-84.05083333333333</v>
      </c>
      <c r="H63" s="38" t="s">
        <v>195</v>
      </c>
      <c r="I63" s="21" t="s">
        <v>141</v>
      </c>
      <c r="J63" s="22" t="s">
        <v>38</v>
      </c>
      <c r="K63" s="189" t="s">
        <v>69</v>
      </c>
      <c r="L63" s="21" t="s">
        <v>283</v>
      </c>
      <c r="M63" s="21" t="s">
        <v>41</v>
      </c>
      <c r="N63" s="31"/>
      <c r="O63" s="31"/>
      <c r="P63" s="21" t="s">
        <v>284</v>
      </c>
      <c r="Q63" s="28"/>
      <c r="R63" s="23"/>
      <c r="S63" s="29"/>
      <c r="T63" s="29"/>
      <c r="U63" s="29"/>
      <c r="V63" s="29"/>
      <c r="W63" s="29"/>
      <c r="X63" s="29"/>
      <c r="Y63" s="30"/>
    </row>
    <row r="64" spans="1:25" ht="47.25">
      <c r="A64" t="s">
        <v>611</v>
      </c>
      <c r="B64" s="21" t="s">
        <v>299</v>
      </c>
      <c r="C64" s="23"/>
      <c r="D64" s="51" t="s">
        <v>300</v>
      </c>
      <c r="E64" s="24"/>
      <c r="F64" s="91">
        <v>41.504444444444445</v>
      </c>
      <c r="G64" s="91">
        <v>-84.429722222222225</v>
      </c>
      <c r="H64" s="38" t="s">
        <v>195</v>
      </c>
      <c r="I64" s="21" t="s">
        <v>141</v>
      </c>
      <c r="J64" s="22" t="s">
        <v>38</v>
      </c>
      <c r="K64" s="189" t="s">
        <v>69</v>
      </c>
      <c r="L64" s="21" t="s">
        <v>283</v>
      </c>
      <c r="M64" s="21" t="s">
        <v>41</v>
      </c>
      <c r="N64" s="31"/>
      <c r="O64" s="31"/>
      <c r="P64" s="21" t="s">
        <v>301</v>
      </c>
      <c r="Q64" s="28"/>
      <c r="R64" s="23"/>
      <c r="S64" s="29"/>
      <c r="T64" s="29"/>
      <c r="U64" s="29"/>
      <c r="V64" s="29"/>
      <c r="W64" s="29"/>
      <c r="X64" s="29"/>
      <c r="Y64" s="30"/>
    </row>
    <row r="65" spans="1:25" ht="47.25">
      <c r="A65" t="s">
        <v>611</v>
      </c>
      <c r="B65" s="21" t="s">
        <v>302</v>
      </c>
      <c r="C65" s="23"/>
      <c r="D65" s="51" t="s">
        <v>303</v>
      </c>
      <c r="E65" s="24"/>
      <c r="F65" s="91">
        <v>41.361666666666665</v>
      </c>
      <c r="G65" s="91">
        <v>-84.691111111111113</v>
      </c>
      <c r="H65" s="38" t="s">
        <v>195</v>
      </c>
      <c r="I65" s="21" t="s">
        <v>141</v>
      </c>
      <c r="J65" s="22" t="s">
        <v>38</v>
      </c>
      <c r="K65" s="189" t="s">
        <v>69</v>
      </c>
      <c r="L65" s="21" t="s">
        <v>283</v>
      </c>
      <c r="M65" s="21" t="s">
        <v>41</v>
      </c>
      <c r="N65" s="31"/>
      <c r="O65" s="31"/>
      <c r="P65" s="21" t="s">
        <v>304</v>
      </c>
      <c r="Q65" s="28"/>
      <c r="R65" s="23"/>
      <c r="S65" s="83"/>
      <c r="T65" s="83"/>
      <c r="U65" s="83"/>
      <c r="V65" s="83"/>
      <c r="W65" s="83"/>
      <c r="X65" s="83"/>
      <c r="Y65" s="84"/>
    </row>
    <row r="66" spans="1:25" ht="47.25">
      <c r="A66" t="s">
        <v>611</v>
      </c>
      <c r="B66" s="21" t="s">
        <v>305</v>
      </c>
      <c r="C66" s="23"/>
      <c r="D66" s="51" t="s">
        <v>306</v>
      </c>
      <c r="E66" s="24"/>
      <c r="F66" s="91">
        <v>41.268500000000003</v>
      </c>
      <c r="G66" s="91">
        <v>-84.021100000000004</v>
      </c>
      <c r="H66" s="38" t="s">
        <v>195</v>
      </c>
      <c r="I66" s="21" t="s">
        <v>141</v>
      </c>
      <c r="J66" s="22" t="s">
        <v>38</v>
      </c>
      <c r="K66" s="189" t="s">
        <v>69</v>
      </c>
      <c r="L66" s="21" t="s">
        <v>283</v>
      </c>
      <c r="M66" s="21" t="s">
        <v>41</v>
      </c>
      <c r="N66" s="31"/>
      <c r="O66" s="31"/>
      <c r="P66" s="21" t="s">
        <v>307</v>
      </c>
      <c r="Q66" s="28"/>
      <c r="R66" s="23"/>
      <c r="S66" s="29"/>
      <c r="T66" s="29"/>
      <c r="U66" s="29"/>
      <c r="V66" s="29"/>
      <c r="W66" s="29"/>
      <c r="X66" s="29"/>
      <c r="Y66" s="30"/>
    </row>
    <row r="67" spans="1:25" ht="47.25">
      <c r="A67" t="s">
        <v>611</v>
      </c>
      <c r="B67" s="21" t="s">
        <v>308</v>
      </c>
      <c r="C67" s="23"/>
      <c r="D67" s="51" t="s">
        <v>309</v>
      </c>
      <c r="E67" s="24"/>
      <c r="F67" s="91">
        <v>41.609444444444449</v>
      </c>
      <c r="G67" s="91">
        <v>-83.68416666666667</v>
      </c>
      <c r="H67" s="38" t="s">
        <v>195</v>
      </c>
      <c r="I67" s="21" t="s">
        <v>141</v>
      </c>
      <c r="J67" s="22" t="s">
        <v>38</v>
      </c>
      <c r="K67" s="189" t="s">
        <v>69</v>
      </c>
      <c r="L67" s="21" t="s">
        <v>283</v>
      </c>
      <c r="M67" s="21" t="s">
        <v>41</v>
      </c>
      <c r="N67" s="31"/>
      <c r="O67" s="31"/>
      <c r="P67" s="21" t="s">
        <v>307</v>
      </c>
      <c r="Q67" s="28"/>
      <c r="R67" s="23"/>
      <c r="S67" s="29"/>
      <c r="T67" s="29"/>
      <c r="U67" s="29"/>
      <c r="V67" s="29"/>
      <c r="W67" s="29"/>
      <c r="X67" s="29"/>
      <c r="Y67" s="30"/>
    </row>
    <row r="68" spans="1:25" ht="31.5">
      <c r="A68" t="s">
        <v>611</v>
      </c>
      <c r="B68" s="50" t="s">
        <v>310</v>
      </c>
      <c r="C68" s="50" t="s">
        <v>310</v>
      </c>
      <c r="D68" s="50" t="s">
        <v>311</v>
      </c>
      <c r="E68" s="52"/>
      <c r="F68" s="53">
        <v>41.780999999999999</v>
      </c>
      <c r="G68" s="53">
        <v>-87.572999999999993</v>
      </c>
      <c r="H68" s="53" t="s">
        <v>208</v>
      </c>
      <c r="I68" s="50" t="s">
        <v>141</v>
      </c>
      <c r="J68" s="50" t="s">
        <v>38</v>
      </c>
      <c r="K68" s="27" t="s">
        <v>69</v>
      </c>
      <c r="L68" s="50" t="s">
        <v>312</v>
      </c>
      <c r="M68" s="50" t="s">
        <v>143</v>
      </c>
      <c r="N68" s="52"/>
      <c r="O68" s="52"/>
      <c r="P68" s="21" t="s">
        <v>313</v>
      </c>
      <c r="Q68" s="32"/>
      <c r="R68" s="22"/>
      <c r="S68" s="29"/>
      <c r="T68" s="29"/>
      <c r="U68" s="29"/>
      <c r="V68" s="29"/>
      <c r="W68" s="29"/>
      <c r="X68" s="29"/>
      <c r="Y68" s="30"/>
    </row>
    <row r="69" spans="1:25" ht="63">
      <c r="A69" t="s">
        <v>611</v>
      </c>
      <c r="B69" s="21" t="s">
        <v>314</v>
      </c>
      <c r="C69" s="23"/>
      <c r="D69" s="51" t="s">
        <v>315</v>
      </c>
      <c r="E69" s="62"/>
      <c r="F69" s="63">
        <v>41.777000000000001</v>
      </c>
      <c r="G69" s="40">
        <v>-81.205119999999994</v>
      </c>
      <c r="H69" s="38" t="s">
        <v>195</v>
      </c>
      <c r="I69" s="76">
        <v>44652</v>
      </c>
      <c r="J69" s="22" t="s">
        <v>38</v>
      </c>
      <c r="K69" s="189" t="s">
        <v>69</v>
      </c>
      <c r="L69" s="75" t="s">
        <v>316</v>
      </c>
      <c r="M69" s="21" t="s">
        <v>143</v>
      </c>
      <c r="N69" s="31"/>
      <c r="O69" s="31"/>
      <c r="P69" s="31" t="s">
        <v>317</v>
      </c>
      <c r="Q69" s="28"/>
      <c r="R69" s="23"/>
      <c r="S69" s="29"/>
      <c r="T69" s="29"/>
      <c r="U69" s="29"/>
      <c r="V69" s="29"/>
      <c r="W69" s="29"/>
      <c r="X69" s="29"/>
      <c r="Y69" s="30"/>
    </row>
    <row r="70" spans="1:25" ht="47.25">
      <c r="A70" t="s">
        <v>611</v>
      </c>
      <c r="B70" s="21" t="s">
        <v>318</v>
      </c>
      <c r="C70" s="23"/>
      <c r="D70" s="51" t="s">
        <v>319</v>
      </c>
      <c r="E70" s="62"/>
      <c r="F70" s="63">
        <v>41.693600000000004</v>
      </c>
      <c r="G70" s="40">
        <v>-81.407799999999995</v>
      </c>
      <c r="H70" s="38" t="s">
        <v>195</v>
      </c>
      <c r="I70" s="76">
        <v>44743</v>
      </c>
      <c r="J70" s="22" t="s">
        <v>69</v>
      </c>
      <c r="K70" s="189" t="s">
        <v>69</v>
      </c>
      <c r="L70" s="75" t="s">
        <v>316</v>
      </c>
      <c r="M70" s="21" t="s">
        <v>143</v>
      </c>
      <c r="N70" s="31"/>
      <c r="O70" s="31"/>
      <c r="P70" s="31" t="s">
        <v>320</v>
      </c>
      <c r="Q70" s="28"/>
      <c r="R70" s="23"/>
      <c r="S70" s="29"/>
      <c r="T70" s="29"/>
      <c r="U70" s="29"/>
      <c r="V70" s="29"/>
      <c r="W70" s="29"/>
      <c r="X70" s="29"/>
      <c r="Y70" s="30"/>
    </row>
    <row r="71" spans="1:25" ht="63">
      <c r="A71" t="s">
        <v>611</v>
      </c>
      <c r="B71" s="52" t="s">
        <v>321</v>
      </c>
      <c r="C71" s="23"/>
      <c r="D71" s="24" t="s">
        <v>323</v>
      </c>
      <c r="E71" s="24" t="s">
        <v>323</v>
      </c>
      <c r="F71" s="25">
        <v>41.67</v>
      </c>
      <c r="G71" s="25">
        <v>-83.29</v>
      </c>
      <c r="H71" s="24" t="s">
        <v>195</v>
      </c>
      <c r="I71" s="26">
        <v>42327</v>
      </c>
      <c r="J71" s="23" t="s">
        <v>38</v>
      </c>
      <c r="K71" s="34" t="s">
        <v>69</v>
      </c>
      <c r="L71" s="24" t="s">
        <v>324</v>
      </c>
      <c r="M71" s="24" t="s">
        <v>71</v>
      </c>
      <c r="N71" s="31"/>
      <c r="O71" s="31"/>
      <c r="P71" s="31" t="s">
        <v>325</v>
      </c>
      <c r="Q71" s="28"/>
      <c r="R71" s="22" t="s">
        <v>322</v>
      </c>
      <c r="S71" s="29"/>
      <c r="T71" s="29"/>
      <c r="U71" s="29"/>
      <c r="V71" s="29"/>
      <c r="W71" s="29"/>
      <c r="X71" s="29"/>
      <c r="Y71" s="30"/>
    </row>
    <row r="72" spans="1:25" ht="63">
      <c r="A72" t="s">
        <v>611</v>
      </c>
      <c r="B72" s="52" t="s">
        <v>326</v>
      </c>
      <c r="C72" s="23"/>
      <c r="D72" s="24" t="s">
        <v>328</v>
      </c>
      <c r="E72" s="24" t="s">
        <v>328</v>
      </c>
      <c r="F72" s="25">
        <v>41.52</v>
      </c>
      <c r="G72" s="25">
        <v>-81.010000000000005</v>
      </c>
      <c r="H72" s="24" t="s">
        <v>195</v>
      </c>
      <c r="I72" s="26">
        <v>42125</v>
      </c>
      <c r="J72" s="23" t="s">
        <v>38</v>
      </c>
      <c r="K72" s="34" t="s">
        <v>69</v>
      </c>
      <c r="L72" s="24" t="s">
        <v>329</v>
      </c>
      <c r="M72" s="24" t="s">
        <v>143</v>
      </c>
      <c r="N72" s="31"/>
      <c r="O72" s="31"/>
      <c r="P72" s="21" t="s">
        <v>330</v>
      </c>
      <c r="Q72" s="28"/>
      <c r="R72" s="22" t="s">
        <v>327</v>
      </c>
      <c r="S72" s="29"/>
      <c r="T72" s="29"/>
      <c r="U72" s="29"/>
      <c r="V72" s="29"/>
      <c r="W72" s="29"/>
      <c r="X72" s="29"/>
      <c r="Y72" s="30"/>
    </row>
    <row r="73" spans="1:25" ht="63">
      <c r="A73" t="s">
        <v>611</v>
      </c>
      <c r="B73" s="24" t="s">
        <v>331</v>
      </c>
      <c r="C73" s="75"/>
      <c r="D73" s="24" t="s">
        <v>333</v>
      </c>
      <c r="E73" s="24" t="s">
        <v>333</v>
      </c>
      <c r="F73" s="54">
        <v>41.462969999999999</v>
      </c>
      <c r="G73" s="54">
        <v>-82.650149999999996</v>
      </c>
      <c r="H73" s="24" t="s">
        <v>195</v>
      </c>
      <c r="I73" s="42">
        <v>43191</v>
      </c>
      <c r="J73" s="43" t="s">
        <v>38</v>
      </c>
      <c r="K73" s="27" t="s">
        <v>69</v>
      </c>
      <c r="L73" s="24" t="s">
        <v>216</v>
      </c>
      <c r="M73" s="24" t="s">
        <v>41</v>
      </c>
      <c r="N73" s="31"/>
      <c r="O73" s="31"/>
      <c r="P73" s="21" t="s">
        <v>334</v>
      </c>
      <c r="Q73" s="28"/>
      <c r="R73" s="43" t="s">
        <v>332</v>
      </c>
      <c r="S73" s="29"/>
      <c r="T73" s="29"/>
      <c r="U73" s="29"/>
      <c r="V73" s="29"/>
      <c r="W73" s="29"/>
      <c r="X73" s="29"/>
      <c r="Y73" s="30"/>
    </row>
    <row r="74" spans="1:25" ht="47.25">
      <c r="A74" t="s">
        <v>611</v>
      </c>
      <c r="B74" s="52" t="s">
        <v>335</v>
      </c>
      <c r="C74" s="23"/>
      <c r="D74" s="24" t="s">
        <v>337</v>
      </c>
      <c r="E74" s="24" t="s">
        <v>337</v>
      </c>
      <c r="F74" s="25">
        <v>41.45</v>
      </c>
      <c r="G74" s="25">
        <v>-82.22</v>
      </c>
      <c r="H74" s="24" t="s">
        <v>195</v>
      </c>
      <c r="I74" s="26">
        <v>42125</v>
      </c>
      <c r="J74" s="23" t="s">
        <v>38</v>
      </c>
      <c r="K74" s="34" t="s">
        <v>69</v>
      </c>
      <c r="L74" s="24" t="s">
        <v>338</v>
      </c>
      <c r="M74" s="24" t="s">
        <v>143</v>
      </c>
      <c r="N74" s="31"/>
      <c r="O74" s="31"/>
      <c r="P74" s="31" t="s">
        <v>339</v>
      </c>
      <c r="Q74" s="28"/>
      <c r="R74" s="22" t="s">
        <v>336</v>
      </c>
      <c r="S74" s="29"/>
      <c r="T74" s="29"/>
      <c r="U74" s="29"/>
      <c r="V74" s="29"/>
      <c r="W74" s="29"/>
      <c r="X74" s="29"/>
      <c r="Y74" s="30"/>
    </row>
    <row r="75" spans="1:25" ht="63">
      <c r="A75" t="s">
        <v>611</v>
      </c>
      <c r="B75" s="24" t="s">
        <v>340</v>
      </c>
      <c r="C75" s="75"/>
      <c r="D75" s="24" t="s">
        <v>342</v>
      </c>
      <c r="E75" s="24" t="s">
        <v>343</v>
      </c>
      <c r="F75" s="54">
        <v>41.291941999999999</v>
      </c>
      <c r="G75" s="54">
        <v>-82.143261999999993</v>
      </c>
      <c r="H75" s="24" t="s">
        <v>195</v>
      </c>
      <c r="I75" s="47">
        <v>43164</v>
      </c>
      <c r="J75" s="22" t="s">
        <v>38</v>
      </c>
      <c r="K75" s="27" t="s">
        <v>69</v>
      </c>
      <c r="L75" s="24" t="s">
        <v>344</v>
      </c>
      <c r="M75" s="24" t="s">
        <v>143</v>
      </c>
      <c r="N75" s="31"/>
      <c r="O75" s="31"/>
      <c r="P75" s="31" t="s">
        <v>345</v>
      </c>
      <c r="Q75" s="28"/>
      <c r="R75" s="43" t="s">
        <v>341</v>
      </c>
      <c r="S75" s="29"/>
      <c r="T75" s="29"/>
      <c r="U75" s="29"/>
      <c r="V75" s="29"/>
      <c r="W75" s="29"/>
      <c r="X75" s="29"/>
      <c r="Y75" s="30"/>
    </row>
    <row r="76" spans="1:25" ht="63">
      <c r="A76" t="s">
        <v>611</v>
      </c>
      <c r="B76" s="52" t="s">
        <v>346</v>
      </c>
      <c r="C76" s="23"/>
      <c r="D76" s="24" t="s">
        <v>348</v>
      </c>
      <c r="E76" s="24" t="s">
        <v>348</v>
      </c>
      <c r="F76" s="25">
        <v>41.720999999999997</v>
      </c>
      <c r="G76" s="25">
        <v>-81.363</v>
      </c>
      <c r="H76" s="24" t="s">
        <v>195</v>
      </c>
      <c r="I76" s="92">
        <v>42327</v>
      </c>
      <c r="J76" s="23" t="s">
        <v>38</v>
      </c>
      <c r="K76" s="34" t="s">
        <v>69</v>
      </c>
      <c r="L76" s="24" t="s">
        <v>324</v>
      </c>
      <c r="M76" s="24" t="s">
        <v>71</v>
      </c>
      <c r="N76" s="31"/>
      <c r="O76" s="31"/>
      <c r="P76" s="31" t="s">
        <v>349</v>
      </c>
      <c r="Q76" s="33"/>
      <c r="R76" s="22" t="s">
        <v>347</v>
      </c>
      <c r="S76" s="29"/>
      <c r="T76" s="29"/>
      <c r="U76" s="29"/>
      <c r="V76" s="29"/>
      <c r="W76" s="29"/>
      <c r="X76" s="29"/>
      <c r="Y76" s="30"/>
    </row>
    <row r="77" spans="1:25" ht="63">
      <c r="A77" t="s">
        <v>611</v>
      </c>
      <c r="B77" s="52" t="s">
        <v>350</v>
      </c>
      <c r="C77" s="23"/>
      <c r="D77" s="24" t="s">
        <v>352</v>
      </c>
      <c r="E77" s="24" t="s">
        <v>352</v>
      </c>
      <c r="F77" s="25">
        <v>41.54</v>
      </c>
      <c r="G77" s="25">
        <v>-82.73</v>
      </c>
      <c r="H77" s="24" t="s">
        <v>195</v>
      </c>
      <c r="I77" s="93">
        <v>42125</v>
      </c>
      <c r="J77" s="23" t="s">
        <v>38</v>
      </c>
      <c r="K77" s="34" t="s">
        <v>69</v>
      </c>
      <c r="L77" s="24" t="s">
        <v>353</v>
      </c>
      <c r="M77" s="21" t="s">
        <v>143</v>
      </c>
      <c r="N77" s="31"/>
      <c r="O77" s="31"/>
      <c r="P77" s="21" t="s">
        <v>354</v>
      </c>
      <c r="Q77" s="28"/>
      <c r="R77" s="58" t="s">
        <v>351</v>
      </c>
      <c r="S77" s="83"/>
      <c r="T77" s="83"/>
      <c r="U77" s="83"/>
      <c r="V77" s="83"/>
      <c r="W77" s="83"/>
      <c r="X77" s="83"/>
      <c r="Y77" s="84"/>
    </row>
    <row r="78" spans="1:25" ht="78.75">
      <c r="A78" t="s">
        <v>611</v>
      </c>
      <c r="B78" s="13" t="s">
        <v>355</v>
      </c>
      <c r="C78" s="56"/>
      <c r="D78" s="24" t="s">
        <v>357</v>
      </c>
      <c r="E78" s="24" t="s">
        <v>357</v>
      </c>
      <c r="F78" s="25">
        <v>41.51</v>
      </c>
      <c r="G78" s="25">
        <v>-82.94</v>
      </c>
      <c r="H78" s="24" t="s">
        <v>195</v>
      </c>
      <c r="I78" s="93">
        <v>42125</v>
      </c>
      <c r="J78" s="23" t="s">
        <v>38</v>
      </c>
      <c r="K78" s="34" t="s">
        <v>69</v>
      </c>
      <c r="L78" s="24" t="s">
        <v>358</v>
      </c>
      <c r="M78" s="24" t="s">
        <v>143</v>
      </c>
      <c r="N78" s="31"/>
      <c r="O78" s="31"/>
      <c r="P78" s="21" t="s">
        <v>359</v>
      </c>
      <c r="Q78" s="28"/>
      <c r="R78" s="58" t="s">
        <v>356</v>
      </c>
      <c r="S78" s="29"/>
      <c r="T78" s="29"/>
      <c r="U78" s="29"/>
      <c r="V78" s="29"/>
      <c r="W78" s="29"/>
      <c r="X78" s="29"/>
      <c r="Y78" s="30"/>
    </row>
    <row r="79" spans="1:25" ht="47.25">
      <c r="A79" t="s">
        <v>611</v>
      </c>
      <c r="B79" s="52" t="s">
        <v>360</v>
      </c>
      <c r="C79" s="23"/>
      <c r="D79" s="24" t="s">
        <v>362</v>
      </c>
      <c r="E79" s="24" t="s">
        <v>362</v>
      </c>
      <c r="F79" s="25">
        <v>41.67</v>
      </c>
      <c r="G79" s="25">
        <v>-83.29</v>
      </c>
      <c r="H79" s="24" t="s">
        <v>195</v>
      </c>
      <c r="I79" s="93">
        <v>42125</v>
      </c>
      <c r="J79" s="23" t="s">
        <v>38</v>
      </c>
      <c r="K79" s="34" t="s">
        <v>69</v>
      </c>
      <c r="L79" s="24" t="s">
        <v>363</v>
      </c>
      <c r="M79" s="24" t="s">
        <v>143</v>
      </c>
      <c r="N79" s="31"/>
      <c r="O79" s="31"/>
      <c r="P79" s="21" t="s">
        <v>364</v>
      </c>
      <c r="Q79" s="28"/>
      <c r="R79" s="22" t="s">
        <v>361</v>
      </c>
      <c r="S79" s="29"/>
      <c r="T79" s="29"/>
      <c r="U79" s="29"/>
      <c r="V79" s="29"/>
      <c r="W79" s="29"/>
      <c r="X79" s="29"/>
      <c r="Y79" s="30"/>
    </row>
    <row r="80" spans="1:25" ht="31.5">
      <c r="A80" t="s">
        <v>611</v>
      </c>
      <c r="B80" s="21" t="s">
        <v>365</v>
      </c>
      <c r="C80" s="23"/>
      <c r="D80" s="55" t="s">
        <v>366</v>
      </c>
      <c r="E80" s="24"/>
      <c r="F80" s="57">
        <v>46.888241000000001</v>
      </c>
      <c r="G80" s="57">
        <v>-91.047996999999995</v>
      </c>
      <c r="H80" s="38" t="s">
        <v>37</v>
      </c>
      <c r="I80" s="94">
        <v>44392</v>
      </c>
      <c r="J80" s="22" t="s">
        <v>38</v>
      </c>
      <c r="K80" s="27" t="s">
        <v>39</v>
      </c>
      <c r="L80" s="21" t="s">
        <v>200</v>
      </c>
      <c r="M80" s="21" t="s">
        <v>41</v>
      </c>
      <c r="N80" s="31"/>
      <c r="O80" s="31"/>
      <c r="P80" s="31" t="s">
        <v>367</v>
      </c>
      <c r="Q80" s="28"/>
      <c r="R80" s="23"/>
      <c r="S80" s="29"/>
      <c r="T80" s="29"/>
      <c r="U80" s="29"/>
      <c r="V80" s="29"/>
      <c r="W80" s="29"/>
      <c r="X80" s="29"/>
      <c r="Y80" s="30"/>
    </row>
    <row r="81" spans="1:25" ht="78.75">
      <c r="A81" t="s">
        <v>611</v>
      </c>
      <c r="B81" s="21" t="s">
        <v>368</v>
      </c>
      <c r="C81" s="23"/>
      <c r="D81" s="55" t="s">
        <v>369</v>
      </c>
      <c r="E81" s="24"/>
      <c r="F81" s="57">
        <v>44.078740000000003</v>
      </c>
      <c r="G81" s="57">
        <v>-88.438239999999993</v>
      </c>
      <c r="H81" s="24"/>
      <c r="I81" s="95">
        <v>44369</v>
      </c>
      <c r="J81" s="22" t="s">
        <v>38</v>
      </c>
      <c r="K81" s="27" t="s">
        <v>69</v>
      </c>
      <c r="L81" s="21" t="s">
        <v>40</v>
      </c>
      <c r="M81" s="21" t="s">
        <v>41</v>
      </c>
      <c r="N81" s="31"/>
      <c r="O81" s="31"/>
      <c r="P81" s="31" t="s">
        <v>370</v>
      </c>
      <c r="Q81" s="28"/>
      <c r="R81" s="23"/>
      <c r="S81" s="29"/>
      <c r="T81" s="29"/>
      <c r="U81" s="29"/>
      <c r="V81" s="29"/>
      <c r="W81" s="29"/>
      <c r="X81" s="29"/>
      <c r="Y81" s="30"/>
    </row>
    <row r="82" spans="1:25" ht="189">
      <c r="A82" t="s">
        <v>611</v>
      </c>
      <c r="B82" s="21" t="s">
        <v>371</v>
      </c>
      <c r="C82" s="23"/>
      <c r="D82" s="55" t="s">
        <v>372</v>
      </c>
      <c r="E82" s="24" t="s">
        <v>373</v>
      </c>
      <c r="F82" s="96">
        <v>44.178406000000003</v>
      </c>
      <c r="G82" s="96">
        <v>-88.435850000000002</v>
      </c>
      <c r="H82" s="38" t="s">
        <v>37</v>
      </c>
      <c r="I82" s="97" t="s">
        <v>190</v>
      </c>
      <c r="J82" s="22" t="s">
        <v>69</v>
      </c>
      <c r="K82" s="39" t="s">
        <v>39</v>
      </c>
      <c r="L82" s="21" t="s">
        <v>200</v>
      </c>
      <c r="M82" s="21" t="s">
        <v>41</v>
      </c>
      <c r="N82" s="31"/>
      <c r="O82" s="31"/>
      <c r="P82" s="31" t="s">
        <v>374</v>
      </c>
      <c r="Q82" s="28"/>
      <c r="R82" s="23"/>
      <c r="S82" s="29"/>
      <c r="T82" s="29"/>
      <c r="U82" s="29"/>
      <c r="V82" s="29"/>
      <c r="W82" s="29"/>
      <c r="X82" s="29"/>
      <c r="Y82" s="30"/>
    </row>
    <row r="83" spans="1:25" ht="157.5">
      <c r="A83" t="s">
        <v>611</v>
      </c>
      <c r="B83" s="21" t="s">
        <v>375</v>
      </c>
      <c r="C83" s="23"/>
      <c r="D83" s="55" t="s">
        <v>376</v>
      </c>
      <c r="E83" s="24" t="s">
        <v>377</v>
      </c>
      <c r="F83" s="96">
        <v>45.168810000000001</v>
      </c>
      <c r="G83" s="96">
        <v>-87.219139999999996</v>
      </c>
      <c r="H83" s="38" t="s">
        <v>37</v>
      </c>
      <c r="I83" s="97" t="s">
        <v>190</v>
      </c>
      <c r="J83" s="22" t="s">
        <v>69</v>
      </c>
      <c r="K83" s="98" t="s">
        <v>39</v>
      </c>
      <c r="L83" s="21" t="s">
        <v>200</v>
      </c>
      <c r="M83" s="21" t="s">
        <v>41</v>
      </c>
      <c r="N83" s="31"/>
      <c r="O83" s="31"/>
      <c r="P83" s="31" t="s">
        <v>378</v>
      </c>
      <c r="Q83" s="28"/>
      <c r="R83" s="23"/>
      <c r="S83" s="83"/>
      <c r="T83" s="83"/>
      <c r="U83" s="83"/>
      <c r="V83" s="83"/>
      <c r="W83" s="83"/>
      <c r="X83" s="83"/>
      <c r="Y83" s="84"/>
    </row>
    <row r="84" spans="1:25" ht="46.5" customHeight="1">
      <c r="A84" t="s">
        <v>611</v>
      </c>
      <c r="B84" s="99" t="s">
        <v>379</v>
      </c>
      <c r="C84" s="99" t="s">
        <v>379</v>
      </c>
      <c r="D84" s="101" t="s">
        <v>380</v>
      </c>
      <c r="E84" s="52"/>
      <c r="F84" s="102">
        <v>41.911999999999999</v>
      </c>
      <c r="G84" s="102">
        <v>-87.623999999999995</v>
      </c>
      <c r="H84" s="53" t="s">
        <v>208</v>
      </c>
      <c r="I84" s="103" t="s">
        <v>381</v>
      </c>
      <c r="J84" s="50" t="s">
        <v>38</v>
      </c>
      <c r="K84" s="27" t="s">
        <v>69</v>
      </c>
      <c r="L84" s="50" t="s">
        <v>312</v>
      </c>
      <c r="M84" s="50" t="s">
        <v>143</v>
      </c>
      <c r="N84" s="52"/>
      <c r="O84" s="52"/>
      <c r="P84" s="21" t="s">
        <v>382</v>
      </c>
      <c r="Q84" s="32"/>
      <c r="R84" s="100"/>
      <c r="S84" s="29"/>
      <c r="T84" s="29"/>
      <c r="U84" s="29"/>
      <c r="V84" s="29"/>
      <c r="W84" s="29"/>
      <c r="X84" s="29"/>
      <c r="Y84" s="30"/>
    </row>
    <row r="85" spans="1:25" ht="45" customHeight="1">
      <c r="A85" t="s">
        <v>611</v>
      </c>
      <c r="B85" s="21" t="s">
        <v>383</v>
      </c>
      <c r="C85" s="23"/>
      <c r="D85" s="55" t="s">
        <v>385</v>
      </c>
      <c r="E85" s="24" t="s">
        <v>386</v>
      </c>
      <c r="F85" s="104">
        <v>42.408999999999999</v>
      </c>
      <c r="G85" s="104">
        <v>-81.635999999999996</v>
      </c>
      <c r="H85" s="24" t="s">
        <v>37</v>
      </c>
      <c r="I85" s="93">
        <v>42563</v>
      </c>
      <c r="J85" s="22" t="s">
        <v>38</v>
      </c>
      <c r="K85" s="189" t="s">
        <v>69</v>
      </c>
      <c r="L85" s="21" t="s">
        <v>387</v>
      </c>
      <c r="M85" s="24" t="s">
        <v>91</v>
      </c>
      <c r="N85" s="31"/>
      <c r="O85" s="31"/>
      <c r="P85" s="31" t="s">
        <v>388</v>
      </c>
      <c r="Q85" s="32"/>
      <c r="R85" s="22" t="s">
        <v>384</v>
      </c>
      <c r="S85" s="29"/>
      <c r="T85" s="29"/>
      <c r="U85" s="29"/>
      <c r="V85" s="29"/>
      <c r="W85" s="29"/>
      <c r="X85" s="29"/>
      <c r="Y85" s="30"/>
    </row>
    <row r="86" spans="1:25" ht="45" customHeight="1">
      <c r="A86" t="s">
        <v>611</v>
      </c>
      <c r="B86" s="21" t="s">
        <v>389</v>
      </c>
      <c r="C86" s="23"/>
      <c r="D86" s="55" t="s">
        <v>390</v>
      </c>
      <c r="E86" s="21" t="s">
        <v>385</v>
      </c>
      <c r="F86" s="104">
        <v>43.801000000000002</v>
      </c>
      <c r="G86" s="104">
        <v>-79.012</v>
      </c>
      <c r="H86" s="24" t="s">
        <v>37</v>
      </c>
      <c r="I86" s="93">
        <v>42563</v>
      </c>
      <c r="J86" s="22" t="s">
        <v>38</v>
      </c>
      <c r="K86" s="189" t="s">
        <v>69</v>
      </c>
      <c r="L86" s="21" t="s">
        <v>387</v>
      </c>
      <c r="M86" s="24" t="s">
        <v>91</v>
      </c>
      <c r="N86" s="31"/>
      <c r="O86" s="31"/>
      <c r="P86" s="21" t="s">
        <v>391</v>
      </c>
      <c r="Q86" s="32"/>
      <c r="R86" s="23"/>
      <c r="S86" s="29"/>
      <c r="T86" s="29"/>
      <c r="U86" s="29"/>
      <c r="V86" s="29"/>
      <c r="W86" s="29"/>
      <c r="X86" s="29"/>
      <c r="Y86" s="30"/>
    </row>
    <row r="87" spans="1:25" ht="45" customHeight="1">
      <c r="A87" t="s">
        <v>611</v>
      </c>
      <c r="B87" s="21" t="s">
        <v>392</v>
      </c>
      <c r="C87" s="23"/>
      <c r="D87" s="55" t="s">
        <v>393</v>
      </c>
      <c r="E87" s="24" t="s">
        <v>394</v>
      </c>
      <c r="F87" s="104">
        <v>43.573</v>
      </c>
      <c r="G87" s="25">
        <v>-79.513000000000005</v>
      </c>
      <c r="H87" s="24" t="s">
        <v>37</v>
      </c>
      <c r="I87" s="93">
        <v>42563</v>
      </c>
      <c r="J87" s="23" t="s">
        <v>38</v>
      </c>
      <c r="K87" s="34" t="s">
        <v>69</v>
      </c>
      <c r="L87" s="21" t="s">
        <v>387</v>
      </c>
      <c r="M87" s="24" t="s">
        <v>91</v>
      </c>
      <c r="N87" s="31"/>
      <c r="O87" s="31"/>
      <c r="P87" s="31" t="s">
        <v>395</v>
      </c>
      <c r="Q87" s="32"/>
      <c r="R87" s="23"/>
      <c r="S87" s="29"/>
      <c r="T87" s="29"/>
      <c r="U87" s="29"/>
      <c r="V87" s="29"/>
      <c r="W87" s="29"/>
      <c r="X87" s="29"/>
      <c r="Y87" s="30"/>
    </row>
    <row r="88" spans="1:25" ht="70.5" customHeight="1">
      <c r="A88" t="s">
        <v>611</v>
      </c>
      <c r="B88" s="52" t="s">
        <v>396</v>
      </c>
      <c r="C88" s="23"/>
      <c r="D88" s="24" t="s">
        <v>398</v>
      </c>
      <c r="E88" s="24" t="s">
        <v>398</v>
      </c>
      <c r="F88" s="25">
        <v>41.66</v>
      </c>
      <c r="G88" s="25">
        <v>-82.82</v>
      </c>
      <c r="H88" s="24" t="s">
        <v>37</v>
      </c>
      <c r="I88" s="93">
        <v>42125</v>
      </c>
      <c r="J88" s="23" t="s">
        <v>38</v>
      </c>
      <c r="K88" s="34" t="s">
        <v>69</v>
      </c>
      <c r="L88" s="24" t="s">
        <v>399</v>
      </c>
      <c r="M88" s="24" t="s">
        <v>41</v>
      </c>
      <c r="N88" s="31"/>
      <c r="O88" s="31"/>
      <c r="P88" s="21" t="s">
        <v>400</v>
      </c>
      <c r="Q88" s="32"/>
      <c r="R88" s="22" t="s">
        <v>397</v>
      </c>
      <c r="S88" s="29"/>
      <c r="T88" s="29"/>
      <c r="U88" s="29"/>
      <c r="V88" s="29"/>
      <c r="W88" s="29"/>
      <c r="X88" s="29"/>
      <c r="Y88" s="30"/>
    </row>
    <row r="89" spans="1:25" ht="108.75" customHeight="1">
      <c r="A89" t="s">
        <v>611</v>
      </c>
      <c r="B89" s="52" t="s">
        <v>401</v>
      </c>
      <c r="C89" s="23"/>
      <c r="D89" s="7" t="s">
        <v>403</v>
      </c>
      <c r="E89" s="7" t="s">
        <v>403</v>
      </c>
      <c r="F89" s="104">
        <v>41.532769999999999</v>
      </c>
      <c r="G89" s="104">
        <v>-82.461100000000002</v>
      </c>
      <c r="H89" s="24" t="s">
        <v>37</v>
      </c>
      <c r="I89" s="93">
        <v>43258</v>
      </c>
      <c r="J89" s="23" t="s">
        <v>38</v>
      </c>
      <c r="K89" s="34" t="s">
        <v>69</v>
      </c>
      <c r="L89" s="7" t="s">
        <v>399</v>
      </c>
      <c r="M89" s="24" t="s">
        <v>41</v>
      </c>
      <c r="N89" s="31"/>
      <c r="O89" s="31"/>
      <c r="P89" s="31" t="s">
        <v>404</v>
      </c>
      <c r="Q89" s="28"/>
      <c r="R89" s="22" t="s">
        <v>402</v>
      </c>
      <c r="S89" s="29"/>
      <c r="T89" s="29"/>
      <c r="U89" s="29"/>
      <c r="V89" s="29"/>
      <c r="W89" s="29"/>
      <c r="X89" s="29"/>
      <c r="Y89" s="30"/>
    </row>
    <row r="90" spans="1:25" ht="63">
      <c r="A90" t="s">
        <v>611</v>
      </c>
      <c r="B90" s="31" t="s">
        <v>405</v>
      </c>
      <c r="C90" s="75"/>
      <c r="D90" s="105" t="s">
        <v>407</v>
      </c>
      <c r="E90" s="105"/>
      <c r="F90" s="96">
        <v>42.14</v>
      </c>
      <c r="G90" s="96">
        <v>-80.13</v>
      </c>
      <c r="H90" s="24" t="s">
        <v>37</v>
      </c>
      <c r="I90" s="106">
        <v>2016</v>
      </c>
      <c r="J90" s="51" t="s">
        <v>38</v>
      </c>
      <c r="K90" s="27" t="s">
        <v>69</v>
      </c>
      <c r="L90" s="55" t="s">
        <v>112</v>
      </c>
      <c r="M90" s="21" t="s">
        <v>113</v>
      </c>
      <c r="N90" s="31"/>
      <c r="O90" s="31"/>
      <c r="P90" s="21" t="s">
        <v>408</v>
      </c>
      <c r="Q90" s="28"/>
      <c r="R90" s="43" t="s">
        <v>406</v>
      </c>
      <c r="S90" s="107"/>
      <c r="T90" s="107"/>
      <c r="U90" s="107"/>
      <c r="V90" s="107"/>
      <c r="W90" s="107"/>
      <c r="X90" s="107"/>
      <c r="Y90" s="108"/>
    </row>
    <row r="91" spans="1:25" ht="31.5">
      <c r="A91" t="s">
        <v>611</v>
      </c>
      <c r="B91" s="21" t="s">
        <v>409</v>
      </c>
      <c r="C91" s="23"/>
      <c r="D91" s="109" t="s">
        <v>410</v>
      </c>
      <c r="E91" s="110"/>
      <c r="F91" s="111">
        <f>45+(24/60)+(23/3600)</f>
        <v>45.406388888888884</v>
      </c>
      <c r="G91" s="112">
        <f>-84-(54/60)-(39/3600)</f>
        <v>-84.910833333333343</v>
      </c>
      <c r="H91" s="38" t="s">
        <v>208</v>
      </c>
      <c r="I91" s="113">
        <v>44682</v>
      </c>
      <c r="J91" s="22" t="s">
        <v>38</v>
      </c>
      <c r="K91" s="189" t="s">
        <v>69</v>
      </c>
      <c r="L91" s="109" t="s">
        <v>220</v>
      </c>
      <c r="M91" s="21" t="s">
        <v>221</v>
      </c>
      <c r="N91" s="31"/>
      <c r="O91" s="31"/>
      <c r="P91" s="65" t="s">
        <v>222</v>
      </c>
      <c r="Q91" s="32"/>
      <c r="R91" s="23"/>
      <c r="S91" s="107"/>
      <c r="T91" s="107"/>
      <c r="U91" s="107"/>
      <c r="V91" s="107"/>
      <c r="W91" s="107"/>
      <c r="X91" s="107"/>
      <c r="Y91" s="108"/>
    </row>
    <row r="92" spans="1:25" ht="47.25">
      <c r="A92" t="s">
        <v>611</v>
      </c>
      <c r="B92" s="21" t="s">
        <v>415</v>
      </c>
      <c r="C92" s="23"/>
      <c r="D92" s="55" t="s">
        <v>416</v>
      </c>
      <c r="E92" s="55" t="s">
        <v>417</v>
      </c>
      <c r="F92" s="57">
        <v>47.43</v>
      </c>
      <c r="G92" s="57">
        <v>-89.713300000000004</v>
      </c>
      <c r="H92" s="38" t="s">
        <v>37</v>
      </c>
      <c r="I92" s="95">
        <v>44300</v>
      </c>
      <c r="J92" s="22" t="s">
        <v>38</v>
      </c>
      <c r="K92" s="27" t="s">
        <v>69</v>
      </c>
      <c r="L92" s="55" t="s">
        <v>76</v>
      </c>
      <c r="M92" s="21" t="s">
        <v>41</v>
      </c>
      <c r="N92" s="31"/>
      <c r="O92" s="31"/>
      <c r="P92" s="21" t="s">
        <v>418</v>
      </c>
      <c r="Q92" s="28"/>
      <c r="R92" s="23"/>
      <c r="S92" s="29"/>
      <c r="T92" s="29"/>
      <c r="U92" s="29"/>
      <c r="V92" s="29"/>
      <c r="W92" s="29"/>
      <c r="X92" s="29"/>
      <c r="Y92" s="30"/>
    </row>
    <row r="93" spans="1:25" ht="78.75">
      <c r="A93" t="s">
        <v>611</v>
      </c>
      <c r="B93" s="31" t="s">
        <v>419</v>
      </c>
      <c r="C93" s="75"/>
      <c r="D93" s="105" t="s">
        <v>421</v>
      </c>
      <c r="E93" s="105" t="s">
        <v>421</v>
      </c>
      <c r="F93" s="96">
        <v>41.288628000000003</v>
      </c>
      <c r="G93" s="96">
        <v>-82.500714000000002</v>
      </c>
      <c r="H93" s="24" t="s">
        <v>195</v>
      </c>
      <c r="I93" s="126">
        <v>43982</v>
      </c>
      <c r="J93" s="127" t="s">
        <v>38</v>
      </c>
      <c r="K93" s="27" t="s">
        <v>69</v>
      </c>
      <c r="L93" s="105" t="s">
        <v>216</v>
      </c>
      <c r="M93" s="21" t="s">
        <v>41</v>
      </c>
      <c r="N93" s="31"/>
      <c r="O93" s="31"/>
      <c r="P93" s="21" t="s">
        <v>422</v>
      </c>
      <c r="Q93" s="28"/>
      <c r="R93" s="43" t="s">
        <v>420</v>
      </c>
      <c r="S93" s="29"/>
      <c r="T93" s="29"/>
      <c r="U93" s="29"/>
      <c r="V93" s="29"/>
      <c r="W93" s="29"/>
      <c r="X93" s="29"/>
      <c r="Y93" s="30"/>
    </row>
    <row r="94" spans="1:25" ht="63">
      <c r="A94" t="s">
        <v>611</v>
      </c>
      <c r="B94" s="50" t="s">
        <v>423</v>
      </c>
      <c r="C94" s="23"/>
      <c r="D94" s="21" t="s">
        <v>425</v>
      </c>
      <c r="E94" s="21" t="s">
        <v>426</v>
      </c>
      <c r="F94" s="38">
        <v>41.645814999999999</v>
      </c>
      <c r="G94" s="38">
        <v>-82.812821999999997</v>
      </c>
      <c r="H94" s="24" t="s">
        <v>37</v>
      </c>
      <c r="I94" s="47">
        <v>43647</v>
      </c>
      <c r="J94" s="22" t="s">
        <v>38</v>
      </c>
      <c r="K94" s="27" t="s">
        <v>69</v>
      </c>
      <c r="L94" s="21" t="s">
        <v>427</v>
      </c>
      <c r="M94" s="21" t="s">
        <v>143</v>
      </c>
      <c r="N94" s="31"/>
      <c r="O94" s="31"/>
      <c r="P94" s="31" t="s">
        <v>428</v>
      </c>
      <c r="Q94" s="28"/>
      <c r="R94" s="22" t="s">
        <v>424</v>
      </c>
      <c r="S94" s="29"/>
      <c r="T94" s="29"/>
      <c r="U94" s="29"/>
      <c r="V94" s="29"/>
      <c r="W94" s="29"/>
      <c r="X94" s="29"/>
      <c r="Y94" s="30"/>
    </row>
    <row r="95" spans="1:25" ht="157.5">
      <c r="A95" t="s">
        <v>611</v>
      </c>
      <c r="B95" s="21" t="s">
        <v>429</v>
      </c>
      <c r="C95" s="23"/>
      <c r="D95" s="21" t="s">
        <v>430</v>
      </c>
      <c r="E95" s="24" t="s">
        <v>431</v>
      </c>
      <c r="F95" s="54">
        <v>44.881667</v>
      </c>
      <c r="G95" s="54">
        <v>-87.409986000000004</v>
      </c>
      <c r="H95" s="38" t="s">
        <v>37</v>
      </c>
      <c r="I95" s="64">
        <v>44682</v>
      </c>
      <c r="J95" s="22" t="s">
        <v>38</v>
      </c>
      <c r="K95" s="39" t="s">
        <v>39</v>
      </c>
      <c r="L95" s="21" t="s">
        <v>200</v>
      </c>
      <c r="M95" s="21" t="s">
        <v>41</v>
      </c>
      <c r="N95" s="31"/>
      <c r="O95" s="31"/>
      <c r="P95" s="31" t="s">
        <v>432</v>
      </c>
      <c r="Q95" s="33"/>
      <c r="R95" s="23"/>
      <c r="S95" s="29"/>
      <c r="T95" s="29"/>
      <c r="U95" s="29"/>
      <c r="V95" s="29"/>
      <c r="W95" s="29"/>
      <c r="X95" s="29"/>
      <c r="Y95" s="30"/>
    </row>
    <row r="96" spans="1:25" ht="94.5">
      <c r="A96" t="s">
        <v>611</v>
      </c>
      <c r="B96" s="52" t="s">
        <v>433</v>
      </c>
      <c r="C96" s="23"/>
      <c r="D96" s="24" t="s">
        <v>435</v>
      </c>
      <c r="E96" s="24" t="s">
        <v>435</v>
      </c>
      <c r="F96" s="25">
        <v>41.68</v>
      </c>
      <c r="G96" s="25">
        <v>-83.31</v>
      </c>
      <c r="H96" s="24" t="s">
        <v>37</v>
      </c>
      <c r="I96" s="26">
        <v>42125</v>
      </c>
      <c r="J96" s="23" t="s">
        <v>38</v>
      </c>
      <c r="K96" s="34" t="s">
        <v>69</v>
      </c>
      <c r="L96" s="24" t="s">
        <v>436</v>
      </c>
      <c r="M96" s="24" t="s">
        <v>143</v>
      </c>
      <c r="N96" s="31"/>
      <c r="O96" s="31"/>
      <c r="P96" s="21" t="s">
        <v>437</v>
      </c>
      <c r="Q96" s="37"/>
      <c r="R96" s="22" t="s">
        <v>434</v>
      </c>
      <c r="S96" s="29"/>
      <c r="T96" s="29"/>
      <c r="U96" s="29"/>
      <c r="V96" s="29"/>
      <c r="W96" s="29"/>
      <c r="X96" s="29"/>
      <c r="Y96" s="30"/>
    </row>
    <row r="97" spans="1:25" ht="47.25">
      <c r="A97" t="s">
        <v>611</v>
      </c>
      <c r="B97" s="52" t="s">
        <v>438</v>
      </c>
      <c r="C97" s="23"/>
      <c r="D97" s="24" t="s">
        <v>440</v>
      </c>
      <c r="E97" s="24" t="s">
        <v>440</v>
      </c>
      <c r="F97" s="104">
        <v>41.68</v>
      </c>
      <c r="G97" s="104">
        <v>-83.31</v>
      </c>
      <c r="H97" s="24" t="s">
        <v>195</v>
      </c>
      <c r="I97" s="26">
        <v>42125</v>
      </c>
      <c r="J97" s="23" t="s">
        <v>38</v>
      </c>
      <c r="K97" s="34" t="s">
        <v>69</v>
      </c>
      <c r="L97" s="24" t="s">
        <v>436</v>
      </c>
      <c r="M97" s="24" t="s">
        <v>143</v>
      </c>
      <c r="N97" s="31"/>
      <c r="O97" s="31"/>
      <c r="P97" s="21" t="s">
        <v>441</v>
      </c>
      <c r="Q97" s="28"/>
      <c r="R97" s="22" t="s">
        <v>439</v>
      </c>
      <c r="S97" s="29"/>
      <c r="T97" s="29"/>
      <c r="U97" s="29"/>
      <c r="V97" s="29"/>
      <c r="W97" s="29"/>
      <c r="X97" s="29"/>
      <c r="Y97" s="30"/>
    </row>
    <row r="98" spans="1:25" ht="31.5">
      <c r="A98" t="s">
        <v>611</v>
      </c>
      <c r="B98" s="21" t="s">
        <v>442</v>
      </c>
      <c r="C98" s="23"/>
      <c r="D98" s="21" t="s">
        <v>444</v>
      </c>
      <c r="E98" s="24"/>
      <c r="F98" s="38">
        <v>42.109824000000003</v>
      </c>
      <c r="G98" s="38">
        <v>-80.154184999999998</v>
      </c>
      <c r="H98" s="38" t="s">
        <v>208</v>
      </c>
      <c r="I98" s="21">
        <v>2018</v>
      </c>
      <c r="J98" s="22" t="s">
        <v>38</v>
      </c>
      <c r="K98" s="27" t="s">
        <v>69</v>
      </c>
      <c r="L98" s="21" t="s">
        <v>112</v>
      </c>
      <c r="M98" s="21" t="s">
        <v>113</v>
      </c>
      <c r="N98" s="31"/>
      <c r="O98" s="31"/>
      <c r="P98" s="21" t="s">
        <v>445</v>
      </c>
      <c r="Q98" s="28"/>
      <c r="R98" s="22" t="s">
        <v>443</v>
      </c>
      <c r="S98" s="29"/>
      <c r="T98" s="29"/>
      <c r="U98" s="29"/>
      <c r="V98" s="29"/>
      <c r="W98" s="29"/>
      <c r="X98" s="29"/>
      <c r="Y98" s="30"/>
    </row>
    <row r="99" spans="1:25" ht="31.5">
      <c r="A99" t="s">
        <v>611</v>
      </c>
      <c r="B99" s="101" t="s">
        <v>446</v>
      </c>
      <c r="C99" s="50" t="s">
        <v>446</v>
      </c>
      <c r="D99" s="101" t="s">
        <v>447</v>
      </c>
      <c r="E99" s="52"/>
      <c r="F99" s="102">
        <v>41.698999999999998</v>
      </c>
      <c r="G99" s="102">
        <v>-83.259</v>
      </c>
      <c r="H99" s="53" t="s">
        <v>208</v>
      </c>
      <c r="I99" s="50" t="s">
        <v>141</v>
      </c>
      <c r="J99" s="50" t="s">
        <v>38</v>
      </c>
      <c r="K99" s="27" t="s">
        <v>69</v>
      </c>
      <c r="L99" s="50" t="s">
        <v>436</v>
      </c>
      <c r="M99" s="50" t="s">
        <v>143</v>
      </c>
      <c r="N99" s="52"/>
      <c r="O99" s="52"/>
      <c r="P99" s="21" t="s">
        <v>448</v>
      </c>
      <c r="Q99" s="28"/>
      <c r="R99" s="22"/>
      <c r="S99" s="29"/>
      <c r="T99" s="29"/>
      <c r="U99" s="29"/>
      <c r="V99" s="29"/>
      <c r="W99" s="29"/>
      <c r="X99" s="29"/>
      <c r="Y99" s="30"/>
    </row>
    <row r="100" spans="1:25" ht="110.25">
      <c r="A100" t="s">
        <v>611</v>
      </c>
      <c r="B100" s="13" t="s">
        <v>449</v>
      </c>
      <c r="C100" s="23"/>
      <c r="D100" s="7" t="s">
        <v>451</v>
      </c>
      <c r="E100" s="24" t="s">
        <v>451</v>
      </c>
      <c r="F100" s="104">
        <v>45.57</v>
      </c>
      <c r="G100" s="104">
        <v>-84.67</v>
      </c>
      <c r="H100" s="24" t="s">
        <v>37</v>
      </c>
      <c r="I100" s="26">
        <v>40408</v>
      </c>
      <c r="J100" s="23" t="s">
        <v>38</v>
      </c>
      <c r="K100" s="34" t="s">
        <v>89</v>
      </c>
      <c r="L100" s="24" t="s">
        <v>50</v>
      </c>
      <c r="M100" s="24" t="s">
        <v>41</v>
      </c>
      <c r="N100" s="31"/>
      <c r="O100" s="31"/>
      <c r="P100" s="21" t="s">
        <v>452</v>
      </c>
      <c r="Q100" s="28"/>
      <c r="R100" s="22" t="s">
        <v>450</v>
      </c>
      <c r="S100" s="29"/>
      <c r="T100" s="29"/>
      <c r="U100" s="29"/>
      <c r="V100" s="29"/>
      <c r="W100" s="29"/>
      <c r="X100" s="29"/>
      <c r="Y100" s="30"/>
    </row>
    <row r="101" spans="1:25" ht="78.75">
      <c r="A101" t="s">
        <v>611</v>
      </c>
      <c r="B101" s="13" t="s">
        <v>453</v>
      </c>
      <c r="C101" s="23"/>
      <c r="D101" s="7" t="s">
        <v>455</v>
      </c>
      <c r="E101" s="24" t="s">
        <v>455</v>
      </c>
      <c r="F101" s="104">
        <v>41.72</v>
      </c>
      <c r="G101" s="104">
        <v>-83.37</v>
      </c>
      <c r="H101" s="24" t="s">
        <v>37</v>
      </c>
      <c r="I101" s="26">
        <v>42125</v>
      </c>
      <c r="J101" s="22" t="s">
        <v>38</v>
      </c>
      <c r="K101" s="34" t="s">
        <v>69</v>
      </c>
      <c r="L101" s="24" t="s">
        <v>456</v>
      </c>
      <c r="M101" s="24" t="s">
        <v>41</v>
      </c>
      <c r="N101" s="31"/>
      <c r="O101" s="31"/>
      <c r="P101" s="21" t="s">
        <v>457</v>
      </c>
      <c r="Q101" s="28"/>
      <c r="R101" s="22" t="s">
        <v>454</v>
      </c>
      <c r="S101" s="29"/>
      <c r="T101" s="29"/>
      <c r="U101" s="29"/>
      <c r="V101" s="29"/>
      <c r="W101" s="29"/>
      <c r="X101" s="29"/>
      <c r="Y101" s="30"/>
    </row>
    <row r="102" spans="1:25" ht="78.75">
      <c r="A102" t="s">
        <v>611</v>
      </c>
      <c r="B102" s="55" t="s">
        <v>458</v>
      </c>
      <c r="C102" s="23"/>
      <c r="D102" s="128" t="s">
        <v>459</v>
      </c>
      <c r="E102" s="24"/>
      <c r="F102" s="129">
        <v>44.174933333333335</v>
      </c>
      <c r="G102" s="129">
        <v>-81.653166666666664</v>
      </c>
      <c r="H102" s="38" t="s">
        <v>37</v>
      </c>
      <c r="I102" s="21">
        <v>2022</v>
      </c>
      <c r="J102" s="22" t="s">
        <v>38</v>
      </c>
      <c r="K102" s="39" t="s">
        <v>69</v>
      </c>
      <c r="L102" s="21" t="s">
        <v>460</v>
      </c>
      <c r="M102" s="21" t="s">
        <v>41</v>
      </c>
      <c r="N102" s="31"/>
      <c r="O102" s="31"/>
      <c r="P102" s="21" t="s">
        <v>461</v>
      </c>
      <c r="Q102" s="29"/>
      <c r="R102" s="23"/>
      <c r="S102" s="29"/>
      <c r="T102" s="29"/>
      <c r="U102" s="29"/>
      <c r="V102" s="29"/>
      <c r="W102" s="29"/>
      <c r="X102" s="29"/>
      <c r="Y102" s="30"/>
    </row>
    <row r="103" spans="1:25" ht="60">
      <c r="A103" t="s">
        <v>611</v>
      </c>
      <c r="B103" s="130" t="s">
        <v>462</v>
      </c>
      <c r="C103" s="68"/>
      <c r="D103" s="131" t="s">
        <v>463</v>
      </c>
      <c r="E103" s="69"/>
      <c r="F103" s="132">
        <v>41.889270000000003</v>
      </c>
      <c r="G103" s="132">
        <v>-82.548233330000002</v>
      </c>
      <c r="H103" s="71" t="s">
        <v>37</v>
      </c>
      <c r="I103" s="78">
        <v>44744</v>
      </c>
      <c r="J103" s="72" t="s">
        <v>38</v>
      </c>
      <c r="K103" s="73" t="s">
        <v>69</v>
      </c>
      <c r="L103" s="67" t="s">
        <v>464</v>
      </c>
      <c r="M103" s="67" t="s">
        <v>41</v>
      </c>
      <c r="N103" s="98"/>
      <c r="O103" s="98"/>
      <c r="P103" s="133" t="s">
        <v>465</v>
      </c>
      <c r="Q103" s="134"/>
      <c r="R103" s="68"/>
      <c r="S103" s="29"/>
      <c r="T103" s="29"/>
      <c r="U103" s="29"/>
      <c r="V103" s="29"/>
      <c r="W103" s="29"/>
      <c r="X103" s="29"/>
      <c r="Y103" s="30"/>
    </row>
    <row r="104" spans="1:25" ht="60">
      <c r="A104" t="s">
        <v>611</v>
      </c>
      <c r="B104" s="130" t="s">
        <v>466</v>
      </c>
      <c r="C104" s="68"/>
      <c r="D104" s="131" t="s">
        <v>467</v>
      </c>
      <c r="E104" s="69"/>
      <c r="F104" s="132">
        <v>42.002130559999998</v>
      </c>
      <c r="G104" s="132">
        <v>-82.577793999999997</v>
      </c>
      <c r="H104" s="71" t="s">
        <v>37</v>
      </c>
      <c r="I104" s="78">
        <v>44746</v>
      </c>
      <c r="J104" s="72" t="s">
        <v>38</v>
      </c>
      <c r="K104" s="73" t="s">
        <v>69</v>
      </c>
      <c r="L104" s="67" t="s">
        <v>464</v>
      </c>
      <c r="M104" s="67" t="s">
        <v>41</v>
      </c>
      <c r="N104" s="98"/>
      <c r="O104" s="98"/>
      <c r="P104" s="135" t="s">
        <v>468</v>
      </c>
      <c r="Q104" s="136"/>
      <c r="R104" s="68"/>
      <c r="S104" s="29"/>
      <c r="T104" s="29"/>
      <c r="U104" s="29"/>
      <c r="V104" s="29"/>
      <c r="W104" s="29"/>
      <c r="X104" s="29"/>
      <c r="Y104" s="30"/>
    </row>
    <row r="105" spans="1:25" ht="31.5">
      <c r="A105" t="s">
        <v>611</v>
      </c>
      <c r="B105" s="55" t="s">
        <v>469</v>
      </c>
      <c r="C105" s="23"/>
      <c r="D105" s="55" t="s">
        <v>470</v>
      </c>
      <c r="E105" s="24"/>
      <c r="F105" s="112">
        <f>42+(1/60)+(18.6/3600)</f>
        <v>42.021833333333333</v>
      </c>
      <c r="G105" s="112">
        <f>-82-(40/60)-(10.7/3600)</f>
        <v>-82.669638888888898</v>
      </c>
      <c r="H105" s="38" t="s">
        <v>37</v>
      </c>
      <c r="I105" s="21">
        <v>2022</v>
      </c>
      <c r="J105" s="22" t="s">
        <v>38</v>
      </c>
      <c r="K105" s="39" t="s">
        <v>69</v>
      </c>
      <c r="L105" s="21" t="s">
        <v>460</v>
      </c>
      <c r="M105" s="21" t="s">
        <v>41</v>
      </c>
      <c r="N105" s="31"/>
      <c r="O105" s="31"/>
      <c r="P105" s="21" t="s">
        <v>471</v>
      </c>
      <c r="Q105" s="29"/>
      <c r="R105" s="23"/>
      <c r="S105" s="29"/>
      <c r="T105" s="29"/>
      <c r="U105" s="29"/>
      <c r="V105" s="29"/>
      <c r="W105" s="29"/>
      <c r="X105" s="29"/>
      <c r="Y105" s="30"/>
    </row>
    <row r="106" spans="1:25" ht="94.5">
      <c r="A106" t="s">
        <v>611</v>
      </c>
      <c r="B106" s="21" t="s">
        <v>472</v>
      </c>
      <c r="C106" s="23"/>
      <c r="D106" s="21" t="s">
        <v>473</v>
      </c>
      <c r="E106" s="21" t="s">
        <v>474</v>
      </c>
      <c r="F106" s="112">
        <f>42+1/60+20/3600</f>
        <v>42.022222222222219</v>
      </c>
      <c r="G106" s="112">
        <f>-82-40/60-11.3/3600</f>
        <v>-82.669805555555556</v>
      </c>
      <c r="H106" s="38" t="s">
        <v>195</v>
      </c>
      <c r="I106" s="21">
        <v>2022</v>
      </c>
      <c r="J106" s="22" t="s">
        <v>38</v>
      </c>
      <c r="K106" s="39" t="s">
        <v>69</v>
      </c>
      <c r="L106" s="21" t="s">
        <v>460</v>
      </c>
      <c r="M106" s="21" t="s">
        <v>41</v>
      </c>
      <c r="N106" s="31"/>
      <c r="O106" s="31"/>
      <c r="P106" s="21" t="s">
        <v>475</v>
      </c>
      <c r="Q106" s="29"/>
      <c r="R106" s="23"/>
      <c r="S106" s="29"/>
      <c r="T106" s="29"/>
      <c r="U106" s="29"/>
      <c r="V106" s="29"/>
      <c r="W106" s="29"/>
      <c r="X106" s="29"/>
      <c r="Y106" s="30"/>
    </row>
    <row r="107" spans="1:25" ht="60">
      <c r="A107" t="s">
        <v>611</v>
      </c>
      <c r="B107" s="137" t="s">
        <v>476</v>
      </c>
      <c r="C107" s="68"/>
      <c r="D107" s="138" t="s">
        <v>477</v>
      </c>
      <c r="E107" s="69"/>
      <c r="F107" s="70">
        <v>41.996049999999997</v>
      </c>
      <c r="G107" s="70">
        <v>-82.7179</v>
      </c>
      <c r="H107" s="71" t="s">
        <v>37</v>
      </c>
      <c r="I107" s="78">
        <v>44748</v>
      </c>
      <c r="J107" s="72" t="s">
        <v>38</v>
      </c>
      <c r="K107" s="73" t="s">
        <v>69</v>
      </c>
      <c r="L107" s="67" t="s">
        <v>464</v>
      </c>
      <c r="M107" s="67" t="s">
        <v>41</v>
      </c>
      <c r="N107" s="98"/>
      <c r="O107" s="98"/>
      <c r="P107" s="135" t="s">
        <v>478</v>
      </c>
      <c r="Q107" s="69"/>
      <c r="R107" s="68"/>
      <c r="S107" s="29"/>
      <c r="T107" s="29"/>
      <c r="U107" s="29"/>
      <c r="V107" s="29"/>
      <c r="W107" s="29"/>
      <c r="X107" s="29"/>
      <c r="Y107" s="30"/>
    </row>
    <row r="108" spans="1:25" ht="126">
      <c r="A108" t="s">
        <v>611</v>
      </c>
      <c r="B108" s="21" t="s">
        <v>479</v>
      </c>
      <c r="C108" s="23"/>
      <c r="D108" s="21" t="s">
        <v>480</v>
      </c>
      <c r="E108" s="24"/>
      <c r="F108" s="38">
        <v>42.131824999999999</v>
      </c>
      <c r="G108" s="38">
        <v>-80.269722000000002</v>
      </c>
      <c r="H108" s="38" t="s">
        <v>37</v>
      </c>
      <c r="I108" s="21">
        <v>2018</v>
      </c>
      <c r="J108" s="22" t="s">
        <v>38</v>
      </c>
      <c r="K108" s="27" t="s">
        <v>69</v>
      </c>
      <c r="L108" s="21" t="s">
        <v>112</v>
      </c>
      <c r="M108" s="21" t="s">
        <v>113</v>
      </c>
      <c r="N108" s="31"/>
      <c r="O108" s="31"/>
      <c r="P108" s="21" t="s">
        <v>481</v>
      </c>
      <c r="Q108" s="32"/>
      <c r="R108" s="23"/>
      <c r="S108" s="29"/>
      <c r="T108" s="29"/>
      <c r="U108" s="29"/>
      <c r="V108" s="29"/>
      <c r="W108" s="29"/>
      <c r="X108" s="29"/>
      <c r="Y108" s="30"/>
    </row>
    <row r="109" spans="1:25" ht="63">
      <c r="A109" t="s">
        <v>611</v>
      </c>
      <c r="B109" s="51" t="s">
        <v>482</v>
      </c>
      <c r="C109" s="23"/>
      <c r="D109" s="128" t="s">
        <v>483</v>
      </c>
      <c r="E109" s="24"/>
      <c r="F109" s="139">
        <v>42.755699159999999</v>
      </c>
      <c r="G109" s="139">
        <v>-82.474502560000005</v>
      </c>
      <c r="H109" s="38" t="s">
        <v>195</v>
      </c>
      <c r="I109" s="21">
        <v>2007</v>
      </c>
      <c r="J109" s="22" t="s">
        <v>38</v>
      </c>
      <c r="K109" s="39" t="s">
        <v>69</v>
      </c>
      <c r="L109" s="21" t="s">
        <v>484</v>
      </c>
      <c r="M109" s="21" t="s">
        <v>41</v>
      </c>
      <c r="N109" s="31"/>
      <c r="O109" s="31"/>
      <c r="P109" s="65" t="s">
        <v>485</v>
      </c>
      <c r="Q109" s="29"/>
      <c r="R109" s="23"/>
      <c r="S109" s="29"/>
      <c r="T109" s="29"/>
      <c r="U109" s="29"/>
      <c r="V109" s="29"/>
      <c r="W109" s="29"/>
      <c r="X109" s="29"/>
      <c r="Y109" s="30"/>
    </row>
    <row r="110" spans="1:25" ht="63">
      <c r="A110" t="s">
        <v>611</v>
      </c>
      <c r="B110" s="75" t="s">
        <v>486</v>
      </c>
      <c r="C110" s="23"/>
      <c r="D110" s="140" t="s">
        <v>487</v>
      </c>
      <c r="E110" s="24"/>
      <c r="F110" s="139">
        <v>42.404300689999999</v>
      </c>
      <c r="G110" s="139">
        <v>-82.881797789999993</v>
      </c>
      <c r="H110" s="38" t="s">
        <v>195</v>
      </c>
      <c r="I110" s="21">
        <v>2007</v>
      </c>
      <c r="J110" s="22" t="s">
        <v>38</v>
      </c>
      <c r="K110" s="39" t="s">
        <v>69</v>
      </c>
      <c r="L110" s="21" t="s">
        <v>484</v>
      </c>
      <c r="M110" s="21" t="s">
        <v>41</v>
      </c>
      <c r="N110" s="31"/>
      <c r="O110" s="31"/>
      <c r="P110" s="65" t="s">
        <v>485</v>
      </c>
      <c r="Q110" s="35"/>
      <c r="R110" s="23"/>
      <c r="S110" s="29"/>
      <c r="T110" s="29"/>
      <c r="U110" s="29"/>
      <c r="V110" s="29"/>
      <c r="W110" s="29"/>
      <c r="X110" s="29"/>
      <c r="Y110" s="30"/>
    </row>
    <row r="111" spans="1:25" ht="63">
      <c r="A111" t="s">
        <v>611</v>
      </c>
      <c r="B111" s="75" t="s">
        <v>488</v>
      </c>
      <c r="C111" s="23"/>
      <c r="D111" s="140" t="s">
        <v>489</v>
      </c>
      <c r="E111" s="24"/>
      <c r="F111" s="139">
        <v>42.683700559999998</v>
      </c>
      <c r="G111" s="139">
        <v>-82.667800900000003</v>
      </c>
      <c r="H111" s="38" t="s">
        <v>195</v>
      </c>
      <c r="I111" s="21">
        <v>2007</v>
      </c>
      <c r="J111" s="22" t="s">
        <v>38</v>
      </c>
      <c r="K111" s="39" t="s">
        <v>69</v>
      </c>
      <c r="L111" s="21" t="s">
        <v>484</v>
      </c>
      <c r="M111" s="21" t="s">
        <v>41</v>
      </c>
      <c r="N111" s="31"/>
      <c r="O111" s="31"/>
      <c r="P111" s="65" t="s">
        <v>485</v>
      </c>
      <c r="Q111" s="29"/>
      <c r="R111" s="23"/>
      <c r="S111" s="29"/>
      <c r="T111" s="29"/>
      <c r="U111" s="29"/>
      <c r="V111" s="29"/>
      <c r="W111" s="29"/>
      <c r="X111" s="29"/>
      <c r="Y111" s="30"/>
    </row>
    <row r="112" spans="1:25" ht="78.75">
      <c r="A112" t="s">
        <v>611</v>
      </c>
      <c r="B112" s="75" t="s">
        <v>490</v>
      </c>
      <c r="C112" s="23"/>
      <c r="D112" s="140" t="s">
        <v>491</v>
      </c>
      <c r="E112" s="24"/>
      <c r="F112" s="141">
        <v>42.907299999999999</v>
      </c>
      <c r="G112" s="141">
        <v>-82.465699999999998</v>
      </c>
      <c r="H112" s="38" t="s">
        <v>195</v>
      </c>
      <c r="I112" s="21">
        <v>2007</v>
      </c>
      <c r="J112" s="22" t="s">
        <v>38</v>
      </c>
      <c r="K112" s="39" t="s">
        <v>69</v>
      </c>
      <c r="L112" s="21" t="s">
        <v>484</v>
      </c>
      <c r="M112" s="21" t="s">
        <v>41</v>
      </c>
      <c r="N112" s="31"/>
      <c r="O112" s="31"/>
      <c r="P112" s="65" t="s">
        <v>492</v>
      </c>
      <c r="Q112" s="35"/>
      <c r="R112" s="23"/>
      <c r="S112" s="29"/>
      <c r="T112" s="29"/>
      <c r="U112" s="29"/>
      <c r="V112" s="29"/>
      <c r="W112" s="29"/>
      <c r="X112" s="29"/>
      <c r="Y112" s="30"/>
    </row>
    <row r="113" spans="1:25" ht="63">
      <c r="A113" t="s">
        <v>611</v>
      </c>
      <c r="B113" s="75" t="s">
        <v>493</v>
      </c>
      <c r="C113" s="23"/>
      <c r="D113" s="140" t="s">
        <v>494</v>
      </c>
      <c r="E113" s="24"/>
      <c r="F113" s="141">
        <v>42.987098690000003</v>
      </c>
      <c r="G113" s="141">
        <v>-82.424797060000003</v>
      </c>
      <c r="H113" s="38" t="s">
        <v>195</v>
      </c>
      <c r="I113" s="21">
        <v>2007</v>
      </c>
      <c r="J113" s="22" t="s">
        <v>38</v>
      </c>
      <c r="K113" s="39" t="s">
        <v>69</v>
      </c>
      <c r="L113" s="21" t="s">
        <v>484</v>
      </c>
      <c r="M113" s="21" t="s">
        <v>41</v>
      </c>
      <c r="N113" s="31"/>
      <c r="O113" s="31"/>
      <c r="P113" s="65" t="s">
        <v>495</v>
      </c>
      <c r="Q113" s="35"/>
      <c r="R113" s="23"/>
      <c r="S113" s="24"/>
      <c r="T113" s="24"/>
      <c r="U113" s="24"/>
      <c r="V113" s="24"/>
      <c r="W113" s="24"/>
      <c r="X113" s="24"/>
      <c r="Y113" s="7"/>
    </row>
    <row r="114" spans="1:25" ht="78.75">
      <c r="A114" t="s">
        <v>611</v>
      </c>
      <c r="B114" s="75" t="s">
        <v>496</v>
      </c>
      <c r="C114" s="23"/>
      <c r="D114" s="140" t="s">
        <v>497</v>
      </c>
      <c r="E114" s="7"/>
      <c r="F114" s="141">
        <v>42.229301450000001</v>
      </c>
      <c r="G114" s="141">
        <v>-83.206298829999994</v>
      </c>
      <c r="H114" s="38" t="s">
        <v>195</v>
      </c>
      <c r="I114" s="21">
        <v>2007</v>
      </c>
      <c r="J114" s="22" t="s">
        <v>38</v>
      </c>
      <c r="K114" s="39" t="s">
        <v>69</v>
      </c>
      <c r="L114" s="21" t="s">
        <v>484</v>
      </c>
      <c r="M114" s="21" t="s">
        <v>41</v>
      </c>
      <c r="N114" s="190"/>
      <c r="O114" s="190"/>
      <c r="P114" s="142" t="s">
        <v>498</v>
      </c>
      <c r="Q114" s="35"/>
      <c r="R114" s="23"/>
      <c r="S114" s="69"/>
      <c r="T114" s="69"/>
      <c r="U114" s="69"/>
      <c r="V114" s="69"/>
      <c r="W114" s="69"/>
      <c r="X114" s="69"/>
      <c r="Y114" s="143"/>
    </row>
    <row r="115" spans="1:25" ht="63">
      <c r="A115" t="s">
        <v>611</v>
      </c>
      <c r="B115" s="75" t="s">
        <v>499</v>
      </c>
      <c r="C115" s="23"/>
      <c r="D115" s="140" t="s">
        <v>500</v>
      </c>
      <c r="E115" s="24"/>
      <c r="F115" s="141">
        <v>42.825298310000001</v>
      </c>
      <c r="G115" s="141">
        <v>-82.484703060000001</v>
      </c>
      <c r="H115" s="38" t="s">
        <v>195</v>
      </c>
      <c r="I115" s="21">
        <v>2007</v>
      </c>
      <c r="J115" s="22" t="s">
        <v>38</v>
      </c>
      <c r="K115" s="39" t="s">
        <v>69</v>
      </c>
      <c r="L115" s="21" t="s">
        <v>484</v>
      </c>
      <c r="M115" s="21" t="s">
        <v>41</v>
      </c>
      <c r="N115" s="31"/>
      <c r="O115" s="31"/>
      <c r="P115" s="65" t="s">
        <v>501</v>
      </c>
      <c r="Q115" s="35"/>
      <c r="R115" s="23"/>
      <c r="S115" s="144"/>
      <c r="T115" s="144"/>
      <c r="U115" s="144"/>
      <c r="V115" s="144"/>
      <c r="W115" s="144"/>
      <c r="X115" s="144"/>
      <c r="Y115" s="145"/>
    </row>
    <row r="116" spans="1:25" ht="78.75">
      <c r="A116" t="s">
        <v>611</v>
      </c>
      <c r="B116" s="75" t="s">
        <v>502</v>
      </c>
      <c r="C116" s="23"/>
      <c r="D116" s="140" t="s">
        <v>503</v>
      </c>
      <c r="E116" s="24"/>
      <c r="F116" s="141">
        <v>42.354900360000002</v>
      </c>
      <c r="G116" s="141">
        <v>-82.975303650000001</v>
      </c>
      <c r="H116" s="38" t="s">
        <v>195</v>
      </c>
      <c r="I116" s="21">
        <v>2007</v>
      </c>
      <c r="J116" s="22" t="s">
        <v>38</v>
      </c>
      <c r="K116" s="39" t="s">
        <v>69</v>
      </c>
      <c r="L116" s="21" t="s">
        <v>484</v>
      </c>
      <c r="M116" s="21" t="s">
        <v>41</v>
      </c>
      <c r="N116" s="190"/>
      <c r="O116" s="190"/>
      <c r="P116" s="146" t="s">
        <v>504</v>
      </c>
      <c r="Q116" s="35"/>
      <c r="R116" s="23"/>
      <c r="S116" s="69"/>
      <c r="T116" s="69"/>
      <c r="U116" s="69"/>
      <c r="V116" s="69"/>
      <c r="W116" s="69"/>
      <c r="X116" s="69"/>
      <c r="Y116" s="143"/>
    </row>
    <row r="117" spans="1:25" ht="63">
      <c r="A117" t="s">
        <v>611</v>
      </c>
      <c r="B117" s="147" t="s">
        <v>505</v>
      </c>
      <c r="C117" s="23"/>
      <c r="D117" s="148" t="s">
        <v>506</v>
      </c>
      <c r="E117" s="24"/>
      <c r="F117" s="139">
        <v>42.207900000000002</v>
      </c>
      <c r="G117" s="139">
        <v>-83.144499999999994</v>
      </c>
      <c r="H117" s="38" t="s">
        <v>195</v>
      </c>
      <c r="I117" s="21">
        <v>2007</v>
      </c>
      <c r="J117" s="22" t="s">
        <v>38</v>
      </c>
      <c r="K117" s="39" t="s">
        <v>69</v>
      </c>
      <c r="L117" s="21" t="s">
        <v>484</v>
      </c>
      <c r="M117" s="21" t="s">
        <v>41</v>
      </c>
      <c r="N117" s="190"/>
      <c r="O117" s="190"/>
      <c r="P117" s="142" t="s">
        <v>507</v>
      </c>
      <c r="Q117" s="35"/>
      <c r="R117" s="23"/>
      <c r="S117" s="69"/>
      <c r="T117" s="69"/>
      <c r="U117" s="69"/>
      <c r="V117" s="69"/>
      <c r="W117" s="69"/>
      <c r="X117" s="69"/>
      <c r="Y117" s="143"/>
    </row>
    <row r="118" spans="1:25" ht="63">
      <c r="A118" t="s">
        <v>611</v>
      </c>
      <c r="B118" s="147" t="s">
        <v>508</v>
      </c>
      <c r="C118" s="23"/>
      <c r="D118" s="148" t="s">
        <v>509</v>
      </c>
      <c r="E118" s="24"/>
      <c r="F118" s="139">
        <v>42.71670151</v>
      </c>
      <c r="G118" s="139">
        <v>-82.490798949999999</v>
      </c>
      <c r="H118" s="38" t="s">
        <v>195</v>
      </c>
      <c r="I118" s="21">
        <v>2007</v>
      </c>
      <c r="J118" s="22" t="s">
        <v>38</v>
      </c>
      <c r="K118" s="39" t="s">
        <v>69</v>
      </c>
      <c r="L118" s="21" t="s">
        <v>484</v>
      </c>
      <c r="M118" s="21" t="s">
        <v>41</v>
      </c>
      <c r="N118" s="190"/>
      <c r="O118" s="190"/>
      <c r="P118" s="142" t="s">
        <v>510</v>
      </c>
      <c r="Q118" s="29"/>
      <c r="R118" s="23"/>
      <c r="S118" s="69"/>
      <c r="T118" s="69"/>
      <c r="U118" s="69"/>
      <c r="V118" s="69"/>
      <c r="W118" s="69"/>
      <c r="X118" s="69"/>
      <c r="Y118" s="143"/>
    </row>
    <row r="119" spans="1:25" ht="63">
      <c r="A119" t="s">
        <v>611</v>
      </c>
      <c r="B119" s="147" t="s">
        <v>511</v>
      </c>
      <c r="C119" s="23"/>
      <c r="D119" s="148" t="s">
        <v>512</v>
      </c>
      <c r="E119" s="24"/>
      <c r="F119" s="139">
        <v>42.621099999999998</v>
      </c>
      <c r="G119" s="139">
        <v>-82.526700000000005</v>
      </c>
      <c r="H119" s="38" t="s">
        <v>195</v>
      </c>
      <c r="I119" s="21">
        <v>2007</v>
      </c>
      <c r="J119" s="22" t="s">
        <v>38</v>
      </c>
      <c r="K119" s="39" t="s">
        <v>69</v>
      </c>
      <c r="L119" s="21" t="s">
        <v>484</v>
      </c>
      <c r="M119" s="21" t="s">
        <v>41</v>
      </c>
      <c r="N119" s="190"/>
      <c r="O119" s="190"/>
      <c r="P119" s="142" t="s">
        <v>501</v>
      </c>
      <c r="Q119" s="29"/>
      <c r="R119" s="23"/>
      <c r="S119" s="69"/>
      <c r="T119" s="69"/>
      <c r="U119" s="69"/>
      <c r="V119" s="69"/>
      <c r="W119" s="69"/>
      <c r="X119" s="69"/>
      <c r="Y119" s="143"/>
    </row>
    <row r="120" spans="1:25" ht="78.75">
      <c r="A120" t="s">
        <v>611</v>
      </c>
      <c r="B120" s="147" t="s">
        <v>513</v>
      </c>
      <c r="C120" s="23"/>
      <c r="D120" s="149" t="s">
        <v>514</v>
      </c>
      <c r="E120" s="24"/>
      <c r="F120" s="139">
        <v>41.947181</v>
      </c>
      <c r="G120" s="139">
        <v>-83.255645000000001</v>
      </c>
      <c r="H120" s="38" t="s">
        <v>195</v>
      </c>
      <c r="I120" s="21">
        <v>2007</v>
      </c>
      <c r="J120" s="22" t="s">
        <v>38</v>
      </c>
      <c r="K120" s="39" t="s">
        <v>69</v>
      </c>
      <c r="L120" s="21" t="s">
        <v>484</v>
      </c>
      <c r="M120" s="21" t="s">
        <v>41</v>
      </c>
      <c r="N120" s="190"/>
      <c r="O120" s="190"/>
      <c r="P120" s="142" t="s">
        <v>515</v>
      </c>
      <c r="Q120" s="35"/>
      <c r="R120" s="23"/>
      <c r="S120" s="69"/>
      <c r="T120" s="69"/>
      <c r="U120" s="69"/>
      <c r="V120" s="69"/>
      <c r="W120" s="69"/>
      <c r="X120" s="69"/>
      <c r="Y120" s="143"/>
    </row>
    <row r="121" spans="1:25" ht="78.75">
      <c r="A121" t="s">
        <v>611</v>
      </c>
      <c r="B121" s="101" t="s">
        <v>516</v>
      </c>
      <c r="C121" s="23"/>
      <c r="D121" s="55" t="s">
        <v>516</v>
      </c>
      <c r="E121" s="21" t="s">
        <v>518</v>
      </c>
      <c r="F121" s="25">
        <f>41+(44.106/60)</f>
        <v>41.735100000000003</v>
      </c>
      <c r="G121" s="25">
        <f>-83-(18.042/60)</f>
        <v>-83.300700000000006</v>
      </c>
      <c r="H121" s="24" t="s">
        <v>37</v>
      </c>
      <c r="I121" s="47">
        <v>44324</v>
      </c>
      <c r="J121" s="22" t="s">
        <v>38</v>
      </c>
      <c r="K121" s="34" t="s">
        <v>89</v>
      </c>
      <c r="L121" s="24" t="s">
        <v>90</v>
      </c>
      <c r="M121" s="24" t="s">
        <v>91</v>
      </c>
      <c r="N121" s="31"/>
      <c r="O121" s="31"/>
      <c r="P121" s="31" t="s">
        <v>519</v>
      </c>
      <c r="Q121" s="28"/>
      <c r="R121" s="22" t="s">
        <v>517</v>
      </c>
      <c r="S121" s="69"/>
      <c r="T121" s="69"/>
      <c r="U121" s="69"/>
      <c r="V121" s="69"/>
      <c r="W121" s="69"/>
      <c r="X121" s="69"/>
      <c r="Y121" s="143"/>
    </row>
    <row r="122" spans="1:25" ht="47.25">
      <c r="A122" t="s">
        <v>611</v>
      </c>
      <c r="B122" s="101" t="s">
        <v>520</v>
      </c>
      <c r="C122" s="23" t="s">
        <v>520</v>
      </c>
      <c r="D122" s="150" t="s">
        <v>522</v>
      </c>
      <c r="E122" s="25" t="s">
        <v>523</v>
      </c>
      <c r="F122" s="7">
        <v>45.841999999999999</v>
      </c>
      <c r="G122" s="104">
        <v>-85.135000000000005</v>
      </c>
      <c r="H122" s="24" t="s">
        <v>208</v>
      </c>
      <c r="I122" s="26">
        <v>42422</v>
      </c>
      <c r="J122" s="23" t="s">
        <v>38</v>
      </c>
      <c r="K122" s="34" t="s">
        <v>89</v>
      </c>
      <c r="L122" s="21" t="s">
        <v>413</v>
      </c>
      <c r="M122" s="21" t="s">
        <v>91</v>
      </c>
      <c r="N122" s="190"/>
      <c r="O122" s="190"/>
      <c r="P122" s="55" t="s">
        <v>524</v>
      </c>
      <c r="Q122" s="35"/>
      <c r="R122" s="22" t="s">
        <v>521</v>
      </c>
      <c r="S122" s="69"/>
      <c r="T122" s="69"/>
      <c r="U122" s="69"/>
      <c r="V122" s="69"/>
      <c r="W122" s="69"/>
      <c r="X122" s="69"/>
      <c r="Y122" s="143"/>
    </row>
    <row r="123" spans="1:25" ht="31.5">
      <c r="A123" t="s">
        <v>611</v>
      </c>
      <c r="B123" s="21" t="s">
        <v>525</v>
      </c>
      <c r="C123" s="23"/>
      <c r="D123" s="51" t="s">
        <v>526</v>
      </c>
      <c r="E123" s="62"/>
      <c r="F123" s="111">
        <f>45+(44/60)+(48/3600)</f>
        <v>45.74666666666667</v>
      </c>
      <c r="G123" s="112">
        <f>-84-(54/60)-(3/3600)</f>
        <v>-84.900833333333338</v>
      </c>
      <c r="H123" s="38" t="s">
        <v>208</v>
      </c>
      <c r="I123" s="64">
        <v>44682</v>
      </c>
      <c r="J123" s="22" t="s">
        <v>38</v>
      </c>
      <c r="K123" s="189" t="s">
        <v>69</v>
      </c>
      <c r="L123" s="51" t="s">
        <v>220</v>
      </c>
      <c r="M123" s="21" t="s">
        <v>221</v>
      </c>
      <c r="N123" s="190"/>
      <c r="O123" s="190"/>
      <c r="P123" s="142" t="s">
        <v>222</v>
      </c>
      <c r="Q123" s="32"/>
      <c r="R123" s="23"/>
      <c r="S123" s="69"/>
      <c r="T123" s="69"/>
      <c r="U123" s="69"/>
      <c r="V123" s="69"/>
      <c r="W123" s="69"/>
      <c r="X123" s="69"/>
      <c r="Y123" s="143"/>
    </row>
  </sheetData>
  <dataValidations count="1">
    <dataValidation type="list" allowBlank="1" showErrorMessage="1" sqref="H2:H23 I25 H30:H32 H37 H42 H44 H52:H54 H56:H57 H71:H79 H81 H85:H90 H93:H94 H96:H97 H100:H101 H121:H122"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A6799-177B-469A-8A98-1C17D330988D}">
  <dimension ref="A1:X27"/>
  <sheetViews>
    <sheetView workbookViewId="0">
      <selection activeCell="A27" sqref="A27:XFD27"/>
    </sheetView>
  </sheetViews>
  <sheetFormatPr defaultRowHeight="15"/>
  <cols>
    <col min="1" max="1" width="5.5703125" bestFit="1" customWidth="1"/>
    <col min="2" max="2" width="63.5703125" bestFit="1" customWidth="1"/>
    <col min="3" max="3" width="13.140625" bestFit="1" customWidth="1"/>
    <col min="4" max="4" width="113" bestFit="1" customWidth="1"/>
    <col min="5" max="5" width="20.28515625" bestFit="1" customWidth="1"/>
    <col min="6" max="6" width="19.42578125" bestFit="1" customWidth="1"/>
    <col min="7" max="7" width="10" bestFit="1" customWidth="1"/>
    <col min="8" max="8" width="10.85546875" bestFit="1" customWidth="1"/>
    <col min="9" max="9" width="107.5703125" bestFit="1" customWidth="1"/>
    <col min="10" max="10" width="126.7109375" bestFit="1" customWidth="1"/>
    <col min="11" max="11" width="103.42578125" bestFit="1" customWidth="1"/>
    <col min="12" max="12" width="125.7109375" bestFit="1" customWidth="1"/>
    <col min="13" max="13" width="102.140625" bestFit="1" customWidth="1"/>
    <col min="14" max="14" width="89.7109375" bestFit="1" customWidth="1"/>
    <col min="15" max="15" width="242" bestFit="1" customWidth="1"/>
    <col min="16" max="16" width="30.140625" bestFit="1" customWidth="1"/>
    <col min="17" max="17" width="37" bestFit="1" customWidth="1"/>
  </cols>
  <sheetData>
    <row r="1" spans="1:24" ht="42" customHeight="1">
      <c r="A1" t="s">
        <v>610</v>
      </c>
      <c r="B1" s="4" t="s">
        <v>609</v>
      </c>
      <c r="C1" s="3" t="s">
        <v>0</v>
      </c>
      <c r="D1" s="3" t="s">
        <v>1</v>
      </c>
      <c r="E1" s="4" t="s">
        <v>2</v>
      </c>
      <c r="F1" s="4" t="s">
        <v>3</v>
      </c>
      <c r="G1" s="5" t="s">
        <v>4</v>
      </c>
      <c r="H1" s="5" t="s">
        <v>5</v>
      </c>
      <c r="I1" s="4" t="s">
        <v>6</v>
      </c>
      <c r="J1" s="4" t="s">
        <v>7</v>
      </c>
      <c r="K1" s="3" t="s">
        <v>8</v>
      </c>
      <c r="L1" s="4" t="s">
        <v>9</v>
      </c>
      <c r="M1" s="4" t="s">
        <v>10</v>
      </c>
      <c r="N1" s="4" t="s">
        <v>11</v>
      </c>
      <c r="O1" s="4" t="s">
        <v>12</v>
      </c>
      <c r="P1" s="4" t="s">
        <v>13</v>
      </c>
      <c r="Q1" s="97"/>
      <c r="R1" s="97"/>
      <c r="S1" s="97"/>
      <c r="T1" s="97"/>
      <c r="U1" s="97"/>
      <c r="V1" s="97"/>
      <c r="W1" s="97"/>
      <c r="X1" s="105"/>
    </row>
    <row r="2" spans="1:24" ht="74.25" customHeight="1">
      <c r="A2" t="s">
        <v>611</v>
      </c>
      <c r="B2" s="12" t="s">
        <v>14</v>
      </c>
      <c r="C2" s="8"/>
      <c r="D2" s="12" t="s">
        <v>15</v>
      </c>
      <c r="E2" s="12" t="s">
        <v>16</v>
      </c>
      <c r="F2" s="12" t="s">
        <v>17</v>
      </c>
      <c r="G2" s="9" t="s">
        <v>18</v>
      </c>
      <c r="H2" s="9" t="s">
        <v>18</v>
      </c>
      <c r="I2" s="12" t="s">
        <v>19</v>
      </c>
      <c r="J2" s="12" t="s">
        <v>20</v>
      </c>
      <c r="K2" s="12" t="s">
        <v>21</v>
      </c>
      <c r="L2" s="12" t="s">
        <v>22</v>
      </c>
      <c r="M2" s="12" t="s">
        <v>23</v>
      </c>
      <c r="N2" s="10" t="s">
        <v>24</v>
      </c>
      <c r="O2" s="11" t="s">
        <v>25</v>
      </c>
      <c r="P2" s="12" t="s">
        <v>26</v>
      </c>
      <c r="Q2" s="12" t="s">
        <v>27</v>
      </c>
      <c r="R2" s="12"/>
      <c r="S2" s="12"/>
      <c r="T2" s="12"/>
      <c r="U2" s="12"/>
      <c r="V2" s="12"/>
      <c r="W2" s="12"/>
      <c r="X2" s="101"/>
    </row>
    <row r="3" spans="1:24" ht="48" customHeight="1">
      <c r="A3" t="s">
        <v>611</v>
      </c>
      <c r="B3" s="14"/>
      <c r="C3" s="15"/>
      <c r="D3" s="14" t="s">
        <v>28</v>
      </c>
      <c r="E3" s="14"/>
      <c r="F3" s="14"/>
      <c r="G3" s="16" t="s">
        <v>29</v>
      </c>
      <c r="H3" s="16"/>
      <c r="I3" s="17"/>
      <c r="J3" s="14" t="s">
        <v>30</v>
      </c>
      <c r="K3" s="14"/>
      <c r="L3" s="14" t="s">
        <v>31</v>
      </c>
      <c r="M3" s="18" t="s">
        <v>32</v>
      </c>
      <c r="N3" s="18"/>
      <c r="O3" s="19" t="s">
        <v>33</v>
      </c>
      <c r="P3" s="14"/>
      <c r="Q3" s="14"/>
      <c r="R3" s="14"/>
      <c r="S3" s="14"/>
      <c r="T3" s="14"/>
      <c r="U3" s="14"/>
      <c r="V3" s="14"/>
      <c r="W3" s="14"/>
      <c r="X3" s="20"/>
    </row>
    <row r="4" spans="1:24" ht="30">
      <c r="B4" s="151">
        <v>45194</v>
      </c>
      <c r="C4" s="151"/>
      <c r="D4" s="151">
        <v>45194</v>
      </c>
      <c r="E4" s="151" t="s">
        <v>527</v>
      </c>
      <c r="F4" s="152"/>
      <c r="G4" s="153">
        <v>45.803400000000003</v>
      </c>
      <c r="H4" s="153">
        <v>-84.791600000000003</v>
      </c>
      <c r="I4" s="151" t="s">
        <v>37</v>
      </c>
      <c r="J4" s="154">
        <v>44317</v>
      </c>
      <c r="K4" s="151" t="s">
        <v>38</v>
      </c>
      <c r="L4" s="151" t="s">
        <v>69</v>
      </c>
      <c r="M4" s="151" t="s">
        <v>528</v>
      </c>
      <c r="N4" s="151" t="s">
        <v>41</v>
      </c>
      <c r="O4" s="155" t="s">
        <v>529</v>
      </c>
      <c r="Q4" s="24"/>
      <c r="R4" s="24"/>
      <c r="S4" s="24"/>
      <c r="T4" s="24"/>
      <c r="U4" s="24"/>
      <c r="V4" s="24"/>
      <c r="W4" s="24"/>
      <c r="X4" s="7"/>
    </row>
    <row r="5" spans="1:24" ht="15.75">
      <c r="B5" s="156" t="s">
        <v>530</v>
      </c>
      <c r="C5" s="157" t="s">
        <v>531</v>
      </c>
      <c r="D5" s="156"/>
      <c r="E5" s="156" t="s">
        <v>532</v>
      </c>
      <c r="F5" s="156"/>
      <c r="G5" s="158">
        <v>47.124519999999997</v>
      </c>
      <c r="H5" s="158">
        <v>-88.959280000000007</v>
      </c>
      <c r="I5" s="156" t="s">
        <v>37</v>
      </c>
      <c r="J5" s="157">
        <v>2020</v>
      </c>
      <c r="K5" s="157" t="s">
        <v>38</v>
      </c>
      <c r="L5" s="159" t="s">
        <v>39</v>
      </c>
      <c r="M5" s="156" t="s">
        <v>528</v>
      </c>
      <c r="N5" s="157" t="s">
        <v>41</v>
      </c>
      <c r="O5" s="160" t="s">
        <v>533</v>
      </c>
      <c r="Q5" s="24"/>
      <c r="R5" s="24"/>
      <c r="S5" s="24"/>
      <c r="T5" s="24"/>
      <c r="U5" s="24"/>
      <c r="V5" s="24"/>
      <c r="W5" s="24"/>
      <c r="X5" s="7"/>
    </row>
    <row r="6" spans="1:24" ht="15.75">
      <c r="B6" s="161" t="s">
        <v>534</v>
      </c>
      <c r="C6" s="161"/>
      <c r="D6" s="161"/>
      <c r="E6" s="162" t="s">
        <v>535</v>
      </c>
      <c r="F6" s="161"/>
      <c r="G6" s="163">
        <v>47.476799999999997</v>
      </c>
      <c r="H6" s="163">
        <v>-87.870400000000004</v>
      </c>
      <c r="I6" s="164" t="s">
        <v>37</v>
      </c>
      <c r="J6" s="165">
        <v>44029</v>
      </c>
      <c r="K6" s="162" t="s">
        <v>38</v>
      </c>
      <c r="L6" s="151" t="s">
        <v>69</v>
      </c>
      <c r="M6" s="161" t="s">
        <v>536</v>
      </c>
      <c r="N6" s="162" t="s">
        <v>41</v>
      </c>
      <c r="O6" s="166" t="s">
        <v>537</v>
      </c>
      <c r="Q6" s="24"/>
      <c r="R6" s="24"/>
      <c r="S6" s="24"/>
      <c r="T6" s="24"/>
      <c r="U6" s="24"/>
      <c r="V6" s="24"/>
      <c r="W6" s="24"/>
      <c r="X6" s="7"/>
    </row>
    <row r="7" spans="1:24" ht="45">
      <c r="B7" s="151" t="s">
        <v>538</v>
      </c>
      <c r="C7" s="60"/>
      <c r="D7" s="60"/>
      <c r="E7" s="151" t="s">
        <v>539</v>
      </c>
      <c r="F7" s="60"/>
      <c r="G7" s="167">
        <f>45+(55.28/60)</f>
        <v>45.921333333333337</v>
      </c>
      <c r="H7" s="167">
        <f>-84-(20.21/60)</f>
        <v>-84.336833333333331</v>
      </c>
      <c r="I7" s="161" t="s">
        <v>37</v>
      </c>
      <c r="J7" s="151">
        <v>2021</v>
      </c>
      <c r="K7" s="151" t="s">
        <v>38</v>
      </c>
      <c r="L7" s="151" t="s">
        <v>89</v>
      </c>
      <c r="M7" s="151" t="s">
        <v>536</v>
      </c>
      <c r="N7" s="151" t="s">
        <v>41</v>
      </c>
      <c r="O7" s="166" t="s">
        <v>540</v>
      </c>
      <c r="Q7" s="24"/>
      <c r="R7" s="24"/>
      <c r="S7" s="24"/>
      <c r="T7" s="24"/>
      <c r="U7" s="24"/>
      <c r="V7" s="24"/>
      <c r="W7" s="24"/>
      <c r="X7" s="7"/>
    </row>
    <row r="8" spans="1:24" ht="30">
      <c r="B8" s="151" t="s">
        <v>541</v>
      </c>
      <c r="C8" s="152"/>
      <c r="D8" s="152"/>
      <c r="E8" s="151" t="s">
        <v>542</v>
      </c>
      <c r="F8" s="152"/>
      <c r="G8" s="153">
        <v>46.724069999999998</v>
      </c>
      <c r="H8" s="153">
        <v>-87.411299999999997</v>
      </c>
      <c r="I8" s="151" t="s">
        <v>37</v>
      </c>
      <c r="J8" s="154">
        <v>44440</v>
      </c>
      <c r="K8" s="151" t="s">
        <v>69</v>
      </c>
      <c r="L8" s="151" t="s">
        <v>39</v>
      </c>
      <c r="M8" s="151" t="s">
        <v>543</v>
      </c>
      <c r="N8" s="151" t="s">
        <v>544</v>
      </c>
      <c r="O8" s="168" t="s">
        <v>545</v>
      </c>
      <c r="Q8" s="24"/>
      <c r="R8" s="24"/>
      <c r="S8" s="24"/>
      <c r="T8" s="24"/>
      <c r="U8" s="24"/>
      <c r="V8" s="24"/>
      <c r="W8" s="24"/>
      <c r="X8" s="7"/>
    </row>
    <row r="9" spans="1:24" ht="30">
      <c r="B9" s="151" t="s">
        <v>546</v>
      </c>
      <c r="C9" s="151" t="s">
        <v>547</v>
      </c>
      <c r="D9" s="152"/>
      <c r="E9" s="151" t="s">
        <v>548</v>
      </c>
      <c r="F9" s="152"/>
      <c r="G9" s="153">
        <v>46.560082999999999</v>
      </c>
      <c r="H9" s="153">
        <v>-86.466183000000001</v>
      </c>
      <c r="I9" s="151" t="s">
        <v>37</v>
      </c>
      <c r="J9" s="154">
        <v>44362</v>
      </c>
      <c r="K9" s="151" t="s">
        <v>38</v>
      </c>
      <c r="L9" s="151" t="s">
        <v>39</v>
      </c>
      <c r="M9" s="151" t="s">
        <v>528</v>
      </c>
      <c r="N9" s="151" t="s">
        <v>41</v>
      </c>
      <c r="O9" s="168" t="s">
        <v>549</v>
      </c>
      <c r="Q9" s="24"/>
      <c r="R9" s="24"/>
      <c r="S9" s="24"/>
      <c r="T9" s="24"/>
      <c r="U9" s="24"/>
      <c r="V9" s="24"/>
      <c r="W9" s="24"/>
      <c r="X9" s="7"/>
    </row>
    <row r="10" spans="1:24" ht="15.75">
      <c r="B10" s="151" t="s">
        <v>550</v>
      </c>
      <c r="C10" s="151" t="s">
        <v>551</v>
      </c>
      <c r="D10" s="60"/>
      <c r="E10" s="151" t="s">
        <v>552</v>
      </c>
      <c r="F10" s="60"/>
      <c r="G10" s="167">
        <f>44+(45.468/60)</f>
        <v>44.757800000000003</v>
      </c>
      <c r="H10" s="167">
        <f>-86-(15.669/60)</f>
        <v>-86.261150000000001</v>
      </c>
      <c r="I10" s="161" t="s">
        <v>37</v>
      </c>
      <c r="J10" s="151">
        <v>2021</v>
      </c>
      <c r="K10" s="151" t="s">
        <v>38</v>
      </c>
      <c r="L10" s="151" t="s">
        <v>89</v>
      </c>
      <c r="M10" s="151" t="s">
        <v>536</v>
      </c>
      <c r="N10" s="151" t="s">
        <v>41</v>
      </c>
      <c r="O10" s="166" t="s">
        <v>553</v>
      </c>
      <c r="Q10" s="24"/>
      <c r="R10" s="24"/>
      <c r="S10" s="24"/>
      <c r="T10" s="24"/>
      <c r="U10" s="24"/>
      <c r="V10" s="24"/>
      <c r="W10" s="24"/>
      <c r="X10" s="7"/>
    </row>
    <row r="11" spans="1:24" ht="15.75">
      <c r="B11" s="151" t="s">
        <v>554</v>
      </c>
      <c r="C11" s="152"/>
      <c r="D11" s="152"/>
      <c r="E11" s="151" t="s">
        <v>555</v>
      </c>
      <c r="F11" s="152"/>
      <c r="G11" s="153">
        <v>45.598190000000002</v>
      </c>
      <c r="H11" s="153">
        <v>-87.371970000000005</v>
      </c>
      <c r="I11" s="151" t="s">
        <v>37</v>
      </c>
      <c r="J11" s="154">
        <v>44432</v>
      </c>
      <c r="K11" s="151" t="s">
        <v>38</v>
      </c>
      <c r="L11" s="151" t="s">
        <v>69</v>
      </c>
      <c r="M11" s="151" t="s">
        <v>556</v>
      </c>
      <c r="N11" s="151" t="s">
        <v>113</v>
      </c>
      <c r="O11" s="166" t="s">
        <v>557</v>
      </c>
      <c r="Q11" s="24"/>
      <c r="R11" s="24"/>
      <c r="S11" s="24"/>
      <c r="T11" s="24"/>
      <c r="U11" s="24"/>
      <c r="V11" s="24"/>
      <c r="W11" s="24"/>
      <c r="X11" s="7"/>
    </row>
    <row r="12" spans="1:24" ht="30">
      <c r="B12" s="151" t="s">
        <v>558</v>
      </c>
      <c r="C12" s="152"/>
      <c r="D12" s="152"/>
      <c r="E12" s="151" t="s">
        <v>559</v>
      </c>
      <c r="F12" s="152"/>
      <c r="G12" s="169" t="s">
        <v>560</v>
      </c>
      <c r="H12" s="153" t="s">
        <v>561</v>
      </c>
      <c r="I12" s="170" t="s">
        <v>37</v>
      </c>
      <c r="J12" s="154">
        <v>44342</v>
      </c>
      <c r="K12" s="151" t="s">
        <v>38</v>
      </c>
      <c r="L12" s="151" t="s">
        <v>69</v>
      </c>
      <c r="M12" s="151" t="s">
        <v>556</v>
      </c>
      <c r="N12" s="151" t="s">
        <v>562</v>
      </c>
      <c r="O12" s="160" t="s">
        <v>563</v>
      </c>
      <c r="Q12" s="24"/>
      <c r="R12" s="24"/>
      <c r="S12" s="24"/>
      <c r="T12" s="24"/>
      <c r="U12" s="24"/>
      <c r="V12" s="24"/>
      <c r="W12" s="24"/>
      <c r="X12" s="7"/>
    </row>
    <row r="13" spans="1:24" ht="15.75">
      <c r="B13" s="151" t="s">
        <v>564</v>
      </c>
      <c r="C13" s="152"/>
      <c r="D13" s="152"/>
      <c r="E13" s="151" t="s">
        <v>565</v>
      </c>
      <c r="F13" s="152"/>
      <c r="G13" s="153">
        <v>46.564399999999999</v>
      </c>
      <c r="H13" s="153">
        <v>-86.581400000000002</v>
      </c>
      <c r="I13" s="170" t="s">
        <v>37</v>
      </c>
      <c r="J13" s="154">
        <v>44342</v>
      </c>
      <c r="K13" s="151" t="s">
        <v>38</v>
      </c>
      <c r="L13" s="151" t="s">
        <v>69</v>
      </c>
      <c r="M13" s="151" t="s">
        <v>556</v>
      </c>
      <c r="N13" s="151" t="s">
        <v>562</v>
      </c>
      <c r="O13" s="160" t="s">
        <v>563</v>
      </c>
      <c r="Q13" s="24"/>
      <c r="R13" s="24"/>
      <c r="S13" s="24"/>
      <c r="T13" s="24"/>
      <c r="U13" s="24"/>
      <c r="V13" s="24"/>
      <c r="W13" s="24"/>
      <c r="X13" s="7"/>
    </row>
    <row r="14" spans="1:24" ht="30">
      <c r="B14" s="151" t="s">
        <v>566</v>
      </c>
      <c r="C14" s="152"/>
      <c r="D14" s="152"/>
      <c r="E14" s="151" t="s">
        <v>567</v>
      </c>
      <c r="F14" s="152"/>
      <c r="G14" s="153">
        <v>44.787649999999999</v>
      </c>
      <c r="H14" s="153">
        <v>-85.624499999999998</v>
      </c>
      <c r="I14" s="151" t="s">
        <v>37</v>
      </c>
      <c r="J14" s="154">
        <v>44456</v>
      </c>
      <c r="K14" s="151" t="s">
        <v>38</v>
      </c>
      <c r="L14" s="151" t="s">
        <v>69</v>
      </c>
      <c r="M14" s="151" t="s">
        <v>568</v>
      </c>
      <c r="N14" s="151" t="s">
        <v>41</v>
      </c>
      <c r="O14" s="171" t="s">
        <v>569</v>
      </c>
      <c r="Q14" s="24"/>
      <c r="R14" s="24"/>
      <c r="S14" s="24"/>
      <c r="T14" s="24"/>
      <c r="U14" s="24"/>
      <c r="V14" s="24"/>
      <c r="W14" s="24"/>
      <c r="X14" s="7"/>
    </row>
    <row r="15" spans="1:24" ht="30">
      <c r="B15" s="151" t="s">
        <v>570</v>
      </c>
      <c r="C15" s="152"/>
      <c r="D15" s="152"/>
      <c r="E15" s="151" t="s">
        <v>571</v>
      </c>
      <c r="F15" s="152"/>
      <c r="G15" s="153">
        <v>44.769500000000001</v>
      </c>
      <c r="H15" s="153">
        <v>-85.553600000000003</v>
      </c>
      <c r="I15" s="172" t="s">
        <v>37</v>
      </c>
      <c r="J15" s="154">
        <v>44467</v>
      </c>
      <c r="K15" s="151" t="s">
        <v>38</v>
      </c>
      <c r="L15" s="151" t="s">
        <v>69</v>
      </c>
      <c r="M15" s="151" t="s">
        <v>568</v>
      </c>
      <c r="N15" s="151" t="s">
        <v>41</v>
      </c>
      <c r="O15" s="173" t="s">
        <v>572</v>
      </c>
      <c r="Q15" s="24"/>
      <c r="R15" s="24"/>
      <c r="S15" s="24"/>
      <c r="T15" s="24"/>
      <c r="U15" s="24"/>
      <c r="V15" s="24"/>
      <c r="W15" s="24"/>
      <c r="X15" s="7"/>
    </row>
    <row r="16" spans="1:24" ht="30">
      <c r="B16" s="151" t="s">
        <v>573</v>
      </c>
      <c r="C16" s="152"/>
      <c r="D16" s="152"/>
      <c r="E16" s="151" t="s">
        <v>574</v>
      </c>
      <c r="F16" s="152"/>
      <c r="G16" s="153">
        <v>43.391582999999997</v>
      </c>
      <c r="H16" s="153">
        <v>-87.803749999999994</v>
      </c>
      <c r="I16" s="151" t="s">
        <v>37</v>
      </c>
      <c r="J16" s="154">
        <v>44432</v>
      </c>
      <c r="K16" s="151" t="s">
        <v>38</v>
      </c>
      <c r="L16" s="151" t="s">
        <v>69</v>
      </c>
      <c r="M16" s="151" t="s">
        <v>575</v>
      </c>
      <c r="N16" s="151" t="s">
        <v>91</v>
      </c>
      <c r="O16" s="168" t="s">
        <v>576</v>
      </c>
      <c r="Q16" s="24"/>
      <c r="R16" s="24"/>
      <c r="S16" s="24"/>
      <c r="T16" s="24"/>
      <c r="U16" s="24"/>
      <c r="V16" s="24"/>
      <c r="W16" s="24"/>
      <c r="X16" s="7"/>
    </row>
    <row r="17" spans="1:24" ht="30">
      <c r="B17" s="151" t="s">
        <v>577</v>
      </c>
      <c r="C17" s="152"/>
      <c r="D17" s="152"/>
      <c r="E17" s="151" t="s">
        <v>578</v>
      </c>
      <c r="F17" s="152"/>
      <c r="G17" s="153">
        <v>41.743299999999998</v>
      </c>
      <c r="H17" s="153">
        <v>-83.136319999999998</v>
      </c>
      <c r="I17" s="151" t="s">
        <v>37</v>
      </c>
      <c r="J17" s="154">
        <v>44415</v>
      </c>
      <c r="K17" s="151" t="s">
        <v>38</v>
      </c>
      <c r="L17" s="151" t="s">
        <v>89</v>
      </c>
      <c r="M17" s="151" t="s">
        <v>579</v>
      </c>
      <c r="N17" s="151" t="s">
        <v>41</v>
      </c>
      <c r="O17" s="168" t="s">
        <v>580</v>
      </c>
      <c r="Q17" s="24"/>
      <c r="R17" s="24"/>
      <c r="S17" s="24"/>
      <c r="T17" s="24"/>
      <c r="U17" s="24"/>
      <c r="V17" s="24"/>
      <c r="W17" s="24"/>
      <c r="X17" s="7"/>
    </row>
    <row r="18" spans="1:24" ht="30">
      <c r="B18" s="151" t="s">
        <v>581</v>
      </c>
      <c r="C18" s="152"/>
      <c r="D18" s="152"/>
      <c r="E18" s="151" t="s">
        <v>582</v>
      </c>
      <c r="F18" s="152"/>
      <c r="G18" s="153">
        <v>44.345566699999999</v>
      </c>
      <c r="H18" s="153">
        <v>-87.445741670000004</v>
      </c>
      <c r="I18" s="151" t="s">
        <v>37</v>
      </c>
      <c r="J18" s="154">
        <v>44432</v>
      </c>
      <c r="K18" s="151" t="s">
        <v>38</v>
      </c>
      <c r="L18" s="151" t="s">
        <v>69</v>
      </c>
      <c r="M18" s="151" t="s">
        <v>575</v>
      </c>
      <c r="N18" s="151" t="s">
        <v>91</v>
      </c>
      <c r="O18" s="168" t="s">
        <v>583</v>
      </c>
      <c r="Q18" s="24"/>
      <c r="R18" s="24"/>
      <c r="S18" s="24"/>
      <c r="T18" s="24"/>
      <c r="U18" s="24"/>
      <c r="V18" s="24"/>
      <c r="W18" s="24"/>
      <c r="X18" s="7"/>
    </row>
    <row r="19" spans="1:24" ht="30">
      <c r="B19" s="151" t="s">
        <v>584</v>
      </c>
      <c r="C19" s="152"/>
      <c r="D19" s="152"/>
      <c r="E19" s="151" t="s">
        <v>585</v>
      </c>
      <c r="F19" s="152"/>
      <c r="G19" s="153">
        <f>44+20/60+44.04/3600</f>
        <v>44.34556666666667</v>
      </c>
      <c r="H19" s="153">
        <f>-87-26/60-44.67/3600</f>
        <v>-87.445741666666677</v>
      </c>
      <c r="I19" s="151" t="s">
        <v>37</v>
      </c>
      <c r="J19" s="154">
        <v>44432</v>
      </c>
      <c r="K19" s="151" t="s">
        <v>38</v>
      </c>
      <c r="L19" s="151" t="s">
        <v>69</v>
      </c>
      <c r="M19" s="151" t="s">
        <v>575</v>
      </c>
      <c r="N19" s="151" t="s">
        <v>91</v>
      </c>
      <c r="O19" s="166" t="s">
        <v>586</v>
      </c>
      <c r="Q19" s="24"/>
      <c r="R19" s="24"/>
      <c r="S19" s="24"/>
      <c r="T19" s="24"/>
      <c r="U19" s="24"/>
      <c r="V19" s="24"/>
      <c r="W19" s="24"/>
      <c r="X19" s="7"/>
    </row>
    <row r="20" spans="1:24" ht="30">
      <c r="B20" s="159" t="s">
        <v>587</v>
      </c>
      <c r="C20" s="174"/>
      <c r="D20" s="174"/>
      <c r="E20" s="151" t="s">
        <v>588</v>
      </c>
      <c r="F20" s="152"/>
      <c r="G20" s="167">
        <f>43+(10.8/60)</f>
        <v>43.18</v>
      </c>
      <c r="H20" s="167">
        <f>-86-(21.6/60)</f>
        <v>-86.36</v>
      </c>
      <c r="I20" s="151" t="s">
        <v>37</v>
      </c>
      <c r="J20" s="154">
        <v>44485</v>
      </c>
      <c r="K20" s="151" t="s">
        <v>38</v>
      </c>
      <c r="L20" s="151" t="s">
        <v>89</v>
      </c>
      <c r="M20" s="151" t="s">
        <v>413</v>
      </c>
      <c r="N20" s="151" t="s">
        <v>91</v>
      </c>
      <c r="O20" s="171" t="s">
        <v>589</v>
      </c>
      <c r="Q20" s="24"/>
      <c r="R20" s="24"/>
      <c r="S20" s="24"/>
      <c r="T20" s="24"/>
      <c r="U20" s="24"/>
      <c r="V20" s="24"/>
      <c r="W20" s="24"/>
      <c r="X20" s="7"/>
    </row>
    <row r="21" spans="1:24" ht="30">
      <c r="B21" s="175" t="s">
        <v>590</v>
      </c>
      <c r="C21" s="176"/>
      <c r="D21" s="176"/>
      <c r="E21" s="177" t="s">
        <v>591</v>
      </c>
      <c r="F21" s="175" t="s">
        <v>592</v>
      </c>
      <c r="G21" s="175">
        <v>45.335760000000001</v>
      </c>
      <c r="H21" s="175">
        <v>-86.959810000000004</v>
      </c>
      <c r="I21" s="175" t="s">
        <v>37</v>
      </c>
      <c r="J21" s="178">
        <v>44682</v>
      </c>
      <c r="K21" s="175" t="s">
        <v>38</v>
      </c>
      <c r="L21" s="175" t="s">
        <v>39</v>
      </c>
      <c r="M21" s="175" t="s">
        <v>528</v>
      </c>
      <c r="N21" s="175" t="s">
        <v>41</v>
      </c>
      <c r="O21" s="179" t="s">
        <v>593</v>
      </c>
      <c r="Q21" s="24"/>
      <c r="R21" s="24"/>
      <c r="S21" s="24"/>
      <c r="T21" s="24"/>
      <c r="U21" s="24"/>
      <c r="V21" s="24"/>
      <c r="W21" s="24"/>
      <c r="X21" s="7"/>
    </row>
    <row r="22" spans="1:24" ht="30">
      <c r="B22" s="180" t="s">
        <v>594</v>
      </c>
      <c r="C22" s="181"/>
      <c r="D22" s="181"/>
      <c r="E22" s="180" t="s">
        <v>595</v>
      </c>
      <c r="F22" s="181"/>
      <c r="G22" s="180">
        <v>47.914250000000003</v>
      </c>
      <c r="H22" s="180">
        <v>-89.339117000000002</v>
      </c>
      <c r="I22" s="180" t="s">
        <v>37</v>
      </c>
      <c r="J22" s="182">
        <v>44743</v>
      </c>
      <c r="K22" s="180" t="s">
        <v>38</v>
      </c>
      <c r="L22" s="180" t="s">
        <v>39</v>
      </c>
      <c r="M22" s="180" t="s">
        <v>528</v>
      </c>
      <c r="N22" s="180" t="s">
        <v>41</v>
      </c>
      <c r="O22" s="183" t="s">
        <v>596</v>
      </c>
      <c r="Q22" s="24"/>
      <c r="R22" s="24"/>
      <c r="S22" s="24"/>
      <c r="T22" s="24"/>
      <c r="U22" s="24"/>
      <c r="V22" s="24"/>
      <c r="W22" s="24"/>
      <c r="X22" s="7"/>
    </row>
    <row r="23" spans="1:24" ht="30">
      <c r="B23" s="175" t="s">
        <v>597</v>
      </c>
      <c r="C23" s="176"/>
      <c r="D23" s="176"/>
      <c r="E23" s="175" t="s">
        <v>598</v>
      </c>
      <c r="F23" s="175" t="s">
        <v>599</v>
      </c>
      <c r="G23" s="175">
        <v>46.269930000000002</v>
      </c>
      <c r="H23" s="175">
        <v>-88.607050000000001</v>
      </c>
      <c r="I23" s="175" t="s">
        <v>37</v>
      </c>
      <c r="J23" s="184">
        <v>44706</v>
      </c>
      <c r="K23" s="175" t="s">
        <v>38</v>
      </c>
      <c r="L23" s="175" t="s">
        <v>39</v>
      </c>
      <c r="M23" s="175" t="s">
        <v>528</v>
      </c>
      <c r="N23" s="175" t="s">
        <v>41</v>
      </c>
      <c r="O23" s="179" t="s">
        <v>600</v>
      </c>
      <c r="Q23" s="24"/>
      <c r="R23" s="24"/>
      <c r="S23" s="24"/>
      <c r="T23" s="24"/>
      <c r="U23" s="24"/>
      <c r="V23" s="24"/>
      <c r="W23" s="24"/>
      <c r="X23" s="7"/>
    </row>
    <row r="24" spans="1:24" ht="30">
      <c r="B24" s="175" t="s">
        <v>601</v>
      </c>
      <c r="C24" s="176"/>
      <c r="D24" s="176"/>
      <c r="E24" s="175" t="s">
        <v>602</v>
      </c>
      <c r="F24" s="175" t="s">
        <v>603</v>
      </c>
      <c r="G24" s="175">
        <v>46.6417833</v>
      </c>
      <c r="H24" s="175">
        <v>-87.453416000000004</v>
      </c>
      <c r="I24" s="175" t="s">
        <v>37</v>
      </c>
      <c r="J24" s="184">
        <v>44720</v>
      </c>
      <c r="K24" s="175" t="s">
        <v>38</v>
      </c>
      <c r="L24" s="175" t="s">
        <v>39</v>
      </c>
      <c r="M24" s="175" t="s">
        <v>528</v>
      </c>
      <c r="N24" s="175" t="s">
        <v>41</v>
      </c>
      <c r="O24" s="179" t="s">
        <v>600</v>
      </c>
      <c r="Q24" s="24"/>
      <c r="R24" s="24"/>
      <c r="S24" s="24"/>
      <c r="T24" s="24"/>
      <c r="U24" s="24"/>
      <c r="V24" s="24"/>
      <c r="W24" s="24"/>
      <c r="X24" s="7"/>
    </row>
    <row r="25" spans="1:24" ht="30">
      <c r="B25" s="185" t="s">
        <v>604</v>
      </c>
      <c r="C25" s="186"/>
      <c r="D25" s="186"/>
      <c r="E25" s="185" t="s">
        <v>605</v>
      </c>
      <c r="F25" s="186"/>
      <c r="G25" s="187">
        <v>48.060389999999998</v>
      </c>
      <c r="H25" s="187">
        <v>-88.572090000000003</v>
      </c>
      <c r="I25" s="185" t="s">
        <v>37</v>
      </c>
      <c r="J25" s="188">
        <v>44414</v>
      </c>
      <c r="K25" s="185" t="s">
        <v>38</v>
      </c>
      <c r="L25" s="185" t="s">
        <v>39</v>
      </c>
      <c r="M25" s="185" t="s">
        <v>528</v>
      </c>
      <c r="N25" s="185" t="s">
        <v>41</v>
      </c>
      <c r="O25" s="166" t="s">
        <v>606</v>
      </c>
      <c r="Q25" s="24"/>
      <c r="R25" s="24"/>
      <c r="S25" s="24"/>
      <c r="T25" s="24"/>
      <c r="U25" s="24"/>
      <c r="V25" s="24"/>
      <c r="W25" s="24"/>
      <c r="X25" s="7"/>
    </row>
    <row r="26" spans="1:24" ht="30">
      <c r="B26" s="185" t="s">
        <v>607</v>
      </c>
      <c r="C26" s="186"/>
      <c r="D26" s="186"/>
      <c r="E26" s="185" t="s">
        <v>608</v>
      </c>
      <c r="F26" s="186"/>
      <c r="G26" s="187">
        <v>45.044800000000002</v>
      </c>
      <c r="H26" s="187">
        <v>-86.015299999999996</v>
      </c>
      <c r="I26" s="185" t="s">
        <v>37</v>
      </c>
      <c r="J26" s="188">
        <v>44469</v>
      </c>
      <c r="K26" s="185" t="s">
        <v>38</v>
      </c>
      <c r="L26" s="185" t="s">
        <v>69</v>
      </c>
      <c r="M26" s="185" t="s">
        <v>568</v>
      </c>
      <c r="N26" s="185" t="s">
        <v>41</v>
      </c>
      <c r="O26" s="171" t="s">
        <v>569</v>
      </c>
      <c r="Q26" s="24"/>
      <c r="R26" s="24"/>
      <c r="S26" s="24"/>
      <c r="T26" s="24"/>
      <c r="U26" s="24"/>
      <c r="V26" s="24"/>
      <c r="W26" s="24"/>
      <c r="X26" s="7"/>
    </row>
    <row r="27" spans="1:24" ht="60" customHeight="1">
      <c r="A27" t="s">
        <v>611</v>
      </c>
      <c r="B27" s="114" t="s">
        <v>411</v>
      </c>
      <c r="C27" s="115"/>
      <c r="D27" s="115"/>
      <c r="E27" s="116" t="s">
        <v>412</v>
      </c>
      <c r="F27" s="117"/>
      <c r="G27" s="118">
        <v>41.68</v>
      </c>
      <c r="H27" s="118">
        <v>-83.25</v>
      </c>
      <c r="I27" s="119" t="s">
        <v>195</v>
      </c>
      <c r="J27" s="120" t="s">
        <v>141</v>
      </c>
      <c r="K27" s="121" t="s">
        <v>38</v>
      </c>
      <c r="L27" s="122" t="s">
        <v>69</v>
      </c>
      <c r="M27" s="116" t="s">
        <v>413</v>
      </c>
      <c r="N27" s="114" t="s">
        <v>91</v>
      </c>
      <c r="O27" s="123" t="s">
        <v>414</v>
      </c>
      <c r="P27" s="124"/>
      <c r="Q27" s="124"/>
      <c r="R27" s="124"/>
      <c r="S27" s="124"/>
      <c r="T27" s="124"/>
      <c r="U27" s="124"/>
      <c r="V27" s="124"/>
      <c r="W27" s="124"/>
      <c r="X27" s="125"/>
    </row>
  </sheetData>
  <hyperlinks>
    <hyperlink ref="N2" r:id="rId1" xr:uid="{09580B37-A91F-4ADB-8F81-5986BDFDFD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RT In-situ observing stations</vt:lpstr>
      <vt:lpstr>IOOS Removals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2023-03-10T13:55:43Z</dcterms:modified>
</cp:coreProperties>
</file>